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6350" yWindow="525" windowWidth="6885" windowHeight="1116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45621"/>
</workbook>
</file>

<file path=xl/calcChain.xml><?xml version="1.0" encoding="utf-8"?>
<calcChain xmlns="http://schemas.openxmlformats.org/spreadsheetml/2006/main">
  <c r="E255" i="2" l="1"/>
  <c r="D255" i="2"/>
  <c r="C255" i="2" s="1"/>
  <c r="E254" i="2"/>
  <c r="D254" i="2"/>
  <c r="E253" i="2"/>
  <c r="D253" i="2"/>
  <c r="C253" i="2"/>
  <c r="E252" i="2"/>
  <c r="D252" i="2"/>
  <c r="C252" i="2"/>
  <c r="E247" i="2"/>
  <c r="D247" i="2"/>
  <c r="E246" i="2"/>
  <c r="CQ246" i="2" s="1"/>
  <c r="D246" i="2"/>
  <c r="CQ245" i="2"/>
  <c r="CP245" i="2"/>
  <c r="E245" i="2"/>
  <c r="BD245" i="2" s="1"/>
  <c r="D245" i="2"/>
  <c r="C245" i="2"/>
  <c r="BC245" i="2" s="1"/>
  <c r="AI245" i="2" s="1"/>
  <c r="CP244" i="2"/>
  <c r="AI244" i="2"/>
  <c r="E244" i="2"/>
  <c r="BD244" i="2" s="1"/>
  <c r="D244" i="2"/>
  <c r="C244" i="2"/>
  <c r="BC244" i="2" s="1"/>
  <c r="CQ239" i="2"/>
  <c r="E239" i="2"/>
  <c r="BD239" i="2" s="1"/>
  <c r="D239" i="2"/>
  <c r="C239" i="2"/>
  <c r="CP239" i="2" s="1"/>
  <c r="E238" i="2"/>
  <c r="D238" i="2"/>
  <c r="E237" i="2"/>
  <c r="BD237" i="2" s="1"/>
  <c r="D237" i="2"/>
  <c r="C237" i="2"/>
  <c r="BC237" i="2" s="1"/>
  <c r="AR237" i="2" s="1"/>
  <c r="CP236" i="2"/>
  <c r="E236" i="2"/>
  <c r="BD236" i="2" s="1"/>
  <c r="D236" i="2"/>
  <c r="C236" i="2"/>
  <c r="BC236" i="2" s="1"/>
  <c r="AR236" i="2" s="1"/>
  <c r="E235" i="2"/>
  <c r="BD235" i="2" s="1"/>
  <c r="D235" i="2"/>
  <c r="C235" i="2"/>
  <c r="CP235" i="2" s="1"/>
  <c r="E234" i="2"/>
  <c r="CQ234" i="2" s="1"/>
  <c r="D234" i="2"/>
  <c r="E233" i="2"/>
  <c r="D233" i="2"/>
  <c r="CP228" i="2"/>
  <c r="BC228" i="2"/>
  <c r="AR228" i="2" s="1"/>
  <c r="E228" i="2"/>
  <c r="D228" i="2"/>
  <c r="CP227" i="2"/>
  <c r="BC227" i="2"/>
  <c r="AR227" i="2" s="1"/>
  <c r="E227" i="2"/>
  <c r="D227" i="2"/>
  <c r="C227" i="2"/>
  <c r="CP226" i="2"/>
  <c r="BC226" i="2"/>
  <c r="AR226" i="2" s="1"/>
  <c r="E226" i="2"/>
  <c r="D226" i="2"/>
  <c r="C226" i="2" s="1"/>
  <c r="CP225" i="2"/>
  <c r="BC225" i="2"/>
  <c r="AR225" i="2"/>
  <c r="E225" i="2"/>
  <c r="D225" i="2"/>
  <c r="C225" i="2"/>
  <c r="CP224" i="2"/>
  <c r="BC224" i="2"/>
  <c r="AR224" i="2" s="1"/>
  <c r="E224" i="2"/>
  <c r="D224" i="2"/>
  <c r="C224" i="2"/>
  <c r="CP223" i="2"/>
  <c r="BC223" i="2"/>
  <c r="AR223" i="2"/>
  <c r="E223" i="2"/>
  <c r="C223" i="2" s="1"/>
  <c r="D223" i="2"/>
  <c r="CP222" i="2"/>
  <c r="BC222" i="2"/>
  <c r="AR222" i="2" s="1"/>
  <c r="E222" i="2"/>
  <c r="C222" i="2" s="1"/>
  <c r="D222" i="2"/>
  <c r="CP221" i="2"/>
  <c r="BC221" i="2"/>
  <c r="AR221" i="2" s="1"/>
  <c r="E221" i="2"/>
  <c r="D221" i="2"/>
  <c r="C221" i="2"/>
  <c r="CP220" i="2"/>
  <c r="BC220" i="2"/>
  <c r="AR220" i="2" s="1"/>
  <c r="E220" i="2"/>
  <c r="D220" i="2"/>
  <c r="C220" i="2" s="1"/>
  <c r="CP219" i="2"/>
  <c r="BC219" i="2"/>
  <c r="AR219" i="2" s="1"/>
  <c r="E219" i="2"/>
  <c r="C219" i="2" s="1"/>
  <c r="AQ218" i="2"/>
  <c r="AP218" i="2"/>
  <c r="CP218" i="2" s="1"/>
  <c r="AO218" i="2"/>
  <c r="BC218" i="2" s="1"/>
  <c r="AR218" i="2" s="1"/>
  <c r="AN218" i="2"/>
  <c r="AM218" i="2"/>
  <c r="AL218" i="2"/>
  <c r="AK218" i="2"/>
  <c r="AJ218" i="2"/>
  <c r="AI218" i="2"/>
  <c r="AH218" i="2"/>
  <c r="AG218" i="2"/>
  <c r="AF218" i="2"/>
  <c r="AE218" i="2"/>
  <c r="AD218" i="2"/>
  <c r="AC218" i="2"/>
  <c r="AB218" i="2"/>
  <c r="AA218" i="2"/>
  <c r="Z218" i="2"/>
  <c r="Y218" i="2"/>
  <c r="X218" i="2"/>
  <c r="W218" i="2"/>
  <c r="V218" i="2"/>
  <c r="U218" i="2"/>
  <c r="T218" i="2"/>
  <c r="S218" i="2"/>
  <c r="R218" i="2"/>
  <c r="Q218" i="2"/>
  <c r="P218" i="2"/>
  <c r="O218" i="2"/>
  <c r="N218" i="2"/>
  <c r="M218" i="2"/>
  <c r="L218" i="2"/>
  <c r="K218" i="2"/>
  <c r="J218" i="2"/>
  <c r="I218" i="2"/>
  <c r="H218" i="2"/>
  <c r="G218" i="2"/>
  <c r="F218" i="2"/>
  <c r="D218" i="2" s="1"/>
  <c r="C218" i="2" s="1"/>
  <c r="E218" i="2"/>
  <c r="CR213" i="2"/>
  <c r="CQ213" i="2"/>
  <c r="CP213" i="2"/>
  <c r="BD213" i="2"/>
  <c r="BC213" i="2"/>
  <c r="W213" i="2"/>
  <c r="C213" i="2"/>
  <c r="BE213" i="2" s="1"/>
  <c r="CR212" i="2"/>
  <c r="CQ212" i="2"/>
  <c r="CP212" i="2"/>
  <c r="BD212" i="2"/>
  <c r="BC212" i="2"/>
  <c r="C212" i="2"/>
  <c r="BE212" i="2" s="1"/>
  <c r="CR211" i="2"/>
  <c r="CQ211" i="2"/>
  <c r="CP211" i="2"/>
  <c r="BD211" i="2"/>
  <c r="BC211" i="2"/>
  <c r="W211" i="2" s="1"/>
  <c r="C211" i="2"/>
  <c r="BE211" i="2" s="1"/>
  <c r="CR210" i="2"/>
  <c r="CQ210" i="2"/>
  <c r="CP210" i="2"/>
  <c r="BD210" i="2"/>
  <c r="BC210" i="2"/>
  <c r="W210" i="2" s="1"/>
  <c r="C210" i="2"/>
  <c r="BE210" i="2" s="1"/>
  <c r="CQ206" i="2"/>
  <c r="E206" i="2"/>
  <c r="D206" i="2"/>
  <c r="CQ202" i="2"/>
  <c r="E202" i="2"/>
  <c r="D202" i="2"/>
  <c r="CQ201" i="2"/>
  <c r="CP201" i="2"/>
  <c r="E201" i="2"/>
  <c r="CR201" i="2" s="1"/>
  <c r="D201" i="2"/>
  <c r="C201" i="2"/>
  <c r="CS197" i="2"/>
  <c r="CR197" i="2"/>
  <c r="BE197" i="2"/>
  <c r="F197" i="2"/>
  <c r="BF197" i="2" s="1"/>
  <c r="E197" i="2"/>
  <c r="CS196" i="2"/>
  <c r="CR196" i="2"/>
  <c r="CP196" i="2"/>
  <c r="BE196" i="2"/>
  <c r="BC196" i="2"/>
  <c r="F196" i="2"/>
  <c r="E196" i="2"/>
  <c r="D196" i="2"/>
  <c r="CS195" i="2"/>
  <c r="CR195" i="2"/>
  <c r="BF195" i="2"/>
  <c r="BE195" i="2"/>
  <c r="F195" i="2"/>
  <c r="E195" i="2"/>
  <c r="CS194" i="2"/>
  <c r="CR194" i="2"/>
  <c r="CP194" i="2"/>
  <c r="BE194" i="2"/>
  <c r="BC194" i="2"/>
  <c r="F194" i="2"/>
  <c r="E194" i="2"/>
  <c r="D194" i="2"/>
  <c r="CR193" i="2"/>
  <c r="CP193" i="2"/>
  <c r="BE193" i="2"/>
  <c r="F193" i="2"/>
  <c r="E193" i="2"/>
  <c r="CS192" i="2"/>
  <c r="CR192" i="2"/>
  <c r="CP192" i="2"/>
  <c r="BE192" i="2"/>
  <c r="BC192" i="2"/>
  <c r="F192" i="2"/>
  <c r="E192" i="2"/>
  <c r="D192" i="2"/>
  <c r="CR191" i="2"/>
  <c r="CP191" i="2"/>
  <c r="BE191" i="2"/>
  <c r="F191" i="2"/>
  <c r="E191" i="2"/>
  <c r="CS190" i="2"/>
  <c r="CR190" i="2"/>
  <c r="CP190" i="2"/>
  <c r="BE190" i="2"/>
  <c r="BC190" i="2"/>
  <c r="F190" i="2"/>
  <c r="E190" i="2"/>
  <c r="D190" i="2"/>
  <c r="CS189" i="2"/>
  <c r="CR189" i="2"/>
  <c r="BE189" i="2"/>
  <c r="F189" i="2"/>
  <c r="BF189" i="2" s="1"/>
  <c r="E189" i="2"/>
  <c r="CS188" i="2"/>
  <c r="CR188" i="2"/>
  <c r="CP188" i="2"/>
  <c r="BE188" i="2"/>
  <c r="BC188" i="2"/>
  <c r="F188" i="2"/>
  <c r="E188" i="2"/>
  <c r="D188" i="2"/>
  <c r="CS187" i="2"/>
  <c r="CR187" i="2"/>
  <c r="BF187" i="2"/>
  <c r="BE187" i="2"/>
  <c r="F187" i="2"/>
  <c r="E187" i="2"/>
  <c r="CS186" i="2"/>
  <c r="CR186" i="2"/>
  <c r="CP186" i="2"/>
  <c r="BE186" i="2"/>
  <c r="BC186" i="2"/>
  <c r="F186" i="2"/>
  <c r="E186" i="2"/>
  <c r="D186" i="2"/>
  <c r="CR185" i="2"/>
  <c r="CP185" i="2"/>
  <c r="BF185" i="2"/>
  <c r="BE185" i="2"/>
  <c r="F185" i="2"/>
  <c r="E185" i="2"/>
  <c r="CS184" i="2"/>
  <c r="CR184" i="2"/>
  <c r="CP184" i="2"/>
  <c r="BE184" i="2"/>
  <c r="BC184" i="2"/>
  <c r="F184" i="2"/>
  <c r="E184" i="2"/>
  <c r="D184" i="2"/>
  <c r="CR183" i="2"/>
  <c r="CP183" i="2"/>
  <c r="BE183" i="2"/>
  <c r="F183" i="2"/>
  <c r="E183" i="2"/>
  <c r="CS182" i="2"/>
  <c r="CR182" i="2"/>
  <c r="CP182" i="2"/>
  <c r="BE182" i="2"/>
  <c r="BC182" i="2"/>
  <c r="F182" i="2"/>
  <c r="E182" i="2"/>
  <c r="D182" i="2"/>
  <c r="CS181" i="2"/>
  <c r="CR181" i="2"/>
  <c r="BE181" i="2"/>
  <c r="F181" i="2"/>
  <c r="BF181" i="2" s="1"/>
  <c r="E181" i="2"/>
  <c r="CS180" i="2"/>
  <c r="CR180" i="2"/>
  <c r="CP180" i="2"/>
  <c r="BE180" i="2"/>
  <c r="BC180" i="2"/>
  <c r="F180" i="2"/>
  <c r="E180" i="2"/>
  <c r="D180" i="2"/>
  <c r="CS179" i="2"/>
  <c r="CR179" i="2"/>
  <c r="BF179" i="2"/>
  <c r="BE179" i="2"/>
  <c r="F179" i="2"/>
  <c r="E179" i="2"/>
  <c r="CS178" i="2"/>
  <c r="CR178" i="2"/>
  <c r="CP178" i="2"/>
  <c r="BE178" i="2"/>
  <c r="BC178" i="2"/>
  <c r="F178" i="2"/>
  <c r="CS177" i="2"/>
  <c r="CR177" i="2"/>
  <c r="CQ177" i="2"/>
  <c r="BD177" i="2"/>
  <c r="F177" i="2"/>
  <c r="E177" i="2"/>
  <c r="D177" i="2" s="1"/>
  <c r="CS176" i="2"/>
  <c r="CR176" i="2"/>
  <c r="F176" i="2"/>
  <c r="BD176" i="2" s="1"/>
  <c r="E176" i="2"/>
  <c r="BE176" i="2" s="1"/>
  <c r="F175" i="2"/>
  <c r="E175" i="2"/>
  <c r="BE174" i="2"/>
  <c r="F174" i="2"/>
  <c r="E174" i="2"/>
  <c r="CQ173" i="2"/>
  <c r="BD173" i="2"/>
  <c r="BC173" i="2"/>
  <c r="F173" i="2"/>
  <c r="E173" i="2"/>
  <c r="CP172" i="2"/>
  <c r="BE172" i="2"/>
  <c r="BD172" i="2"/>
  <c r="F172" i="2"/>
  <c r="E172" i="2"/>
  <c r="CR172" i="2" s="1"/>
  <c r="D172" i="2"/>
  <c r="CQ171" i="2"/>
  <c r="BE171" i="2"/>
  <c r="BC171" i="2"/>
  <c r="F171" i="2"/>
  <c r="E171" i="2"/>
  <c r="CR171" i="2" s="1"/>
  <c r="D171" i="2"/>
  <c r="CR170" i="2"/>
  <c r="BF170" i="2"/>
  <c r="BE170" i="2"/>
  <c r="F170" i="2"/>
  <c r="CP170" i="2" s="1"/>
  <c r="E170" i="2"/>
  <c r="CS169" i="2"/>
  <c r="CR169" i="2"/>
  <c r="CP169" i="2"/>
  <c r="BE169" i="2"/>
  <c r="BC169" i="2"/>
  <c r="F169" i="2"/>
  <c r="E169" i="2"/>
  <c r="D169" i="2"/>
  <c r="CR168" i="2"/>
  <c r="BF168" i="2"/>
  <c r="BE168" i="2"/>
  <c r="F168" i="2"/>
  <c r="E168" i="2"/>
  <c r="CS167" i="2"/>
  <c r="CR167" i="2"/>
  <c r="CP167" i="2"/>
  <c r="BE167" i="2"/>
  <c r="BC167" i="2"/>
  <c r="F167" i="2"/>
  <c r="E167" i="2"/>
  <c r="D167" i="2"/>
  <c r="CR166" i="2"/>
  <c r="BF166" i="2"/>
  <c r="BE166" i="2"/>
  <c r="F166" i="2"/>
  <c r="E166" i="2"/>
  <c r="CS165" i="2"/>
  <c r="CR165" i="2"/>
  <c r="CP165" i="2"/>
  <c r="BF165" i="2"/>
  <c r="BC165" i="2"/>
  <c r="AT165" i="2"/>
  <c r="F164" i="2"/>
  <c r="CQ165" i="2" s="1"/>
  <c r="E164" i="2"/>
  <c r="D164" i="2" s="1"/>
  <c r="CS160" i="2"/>
  <c r="CQ160" i="2"/>
  <c r="CP160" i="2"/>
  <c r="BG160" i="2"/>
  <c r="BE160" i="2"/>
  <c r="BD160" i="2"/>
  <c r="F160" i="2"/>
  <c r="E160" i="2"/>
  <c r="D160" i="2"/>
  <c r="CS159" i="2"/>
  <c r="CQ159" i="2"/>
  <c r="CP159" i="2"/>
  <c r="BG159" i="2"/>
  <c r="BE159" i="2"/>
  <c r="BD159" i="2"/>
  <c r="F159" i="2"/>
  <c r="E159" i="2"/>
  <c r="CQ158" i="2"/>
  <c r="CP158" i="2"/>
  <c r="BD158" i="2"/>
  <c r="F158" i="2"/>
  <c r="BG158" i="2" s="1"/>
  <c r="E158" i="2"/>
  <c r="D158" i="2"/>
  <c r="CS157" i="2"/>
  <c r="CR157" i="2"/>
  <c r="CP157" i="2"/>
  <c r="BG157" i="2"/>
  <c r="BF157" i="2"/>
  <c r="BD157" i="2"/>
  <c r="F157" i="2"/>
  <c r="CQ157" i="2" s="1"/>
  <c r="E157" i="2"/>
  <c r="D157" i="2"/>
  <c r="CS156" i="2"/>
  <c r="CR156" i="2"/>
  <c r="CP156" i="2"/>
  <c r="BG156" i="2"/>
  <c r="BF156" i="2"/>
  <c r="BD156" i="2"/>
  <c r="F156" i="2"/>
  <c r="CQ156" i="2" s="1"/>
  <c r="E156" i="2"/>
  <c r="D156" i="2"/>
  <c r="CS155" i="2"/>
  <c r="CR155" i="2"/>
  <c r="CP155" i="2"/>
  <c r="BG155" i="2"/>
  <c r="BF155" i="2"/>
  <c r="BD155" i="2"/>
  <c r="F155" i="2"/>
  <c r="CQ155" i="2" s="1"/>
  <c r="E155" i="2"/>
  <c r="D155" i="2"/>
  <c r="CS154" i="2"/>
  <c r="CR154" i="2"/>
  <c r="CP154" i="2"/>
  <c r="BG154" i="2"/>
  <c r="BF154" i="2"/>
  <c r="BD154" i="2"/>
  <c r="F154" i="2"/>
  <c r="CQ154" i="2" s="1"/>
  <c r="E154" i="2"/>
  <c r="D154" i="2"/>
  <c r="CS153" i="2"/>
  <c r="CR153" i="2"/>
  <c r="CP153" i="2"/>
  <c r="BG153" i="2"/>
  <c r="BF153" i="2"/>
  <c r="BD153" i="2"/>
  <c r="F153" i="2"/>
  <c r="CQ153" i="2" s="1"/>
  <c r="E153" i="2"/>
  <c r="D153" i="2"/>
  <c r="CS152" i="2"/>
  <c r="CR152" i="2"/>
  <c r="CP152" i="2"/>
  <c r="BG152" i="2"/>
  <c r="BF152" i="2"/>
  <c r="BD152" i="2"/>
  <c r="F152" i="2"/>
  <c r="CQ152" i="2" s="1"/>
  <c r="E152" i="2"/>
  <c r="D152" i="2"/>
  <c r="CS151" i="2"/>
  <c r="CR151" i="2"/>
  <c r="CP151" i="2"/>
  <c r="BG151" i="2"/>
  <c r="BF151" i="2"/>
  <c r="BD151" i="2"/>
  <c r="F151" i="2"/>
  <c r="CQ151" i="2" s="1"/>
  <c r="E151" i="2"/>
  <c r="D151" i="2"/>
  <c r="CS150" i="2"/>
  <c r="CR150" i="2"/>
  <c r="CP150" i="2"/>
  <c r="BG150" i="2"/>
  <c r="BF150" i="2"/>
  <c r="BD150" i="2"/>
  <c r="F150" i="2"/>
  <c r="CQ150" i="2" s="1"/>
  <c r="E150" i="2"/>
  <c r="D150" i="2"/>
  <c r="CS149" i="2"/>
  <c r="CR149" i="2"/>
  <c r="CP149" i="2"/>
  <c r="BG149" i="2"/>
  <c r="BF149" i="2"/>
  <c r="BD149" i="2"/>
  <c r="F149" i="2"/>
  <c r="CQ149" i="2" s="1"/>
  <c r="E149" i="2"/>
  <c r="D149" i="2"/>
  <c r="CS148" i="2"/>
  <c r="CR148" i="2"/>
  <c r="CP148" i="2"/>
  <c r="BG148" i="2"/>
  <c r="BF148" i="2"/>
  <c r="BD148" i="2"/>
  <c r="F148" i="2"/>
  <c r="CQ148" i="2" s="1"/>
  <c r="E148" i="2"/>
  <c r="D148" i="2"/>
  <c r="CS147" i="2"/>
  <c r="CR147" i="2"/>
  <c r="CP147" i="2"/>
  <c r="BG147" i="2"/>
  <c r="BF147" i="2"/>
  <c r="BD147" i="2"/>
  <c r="F147" i="2"/>
  <c r="CQ147" i="2" s="1"/>
  <c r="E147" i="2"/>
  <c r="D147" i="2"/>
  <c r="CS146" i="2"/>
  <c r="CR146" i="2"/>
  <c r="CP146" i="2"/>
  <c r="BG146" i="2"/>
  <c r="BF146" i="2"/>
  <c r="BD146" i="2"/>
  <c r="F146" i="2"/>
  <c r="CQ146" i="2" s="1"/>
  <c r="E146" i="2"/>
  <c r="D146" i="2"/>
  <c r="CS145" i="2"/>
  <c r="CR145" i="2"/>
  <c r="CP145" i="2"/>
  <c r="BG145" i="2"/>
  <c r="BF145" i="2"/>
  <c r="BD145" i="2"/>
  <c r="F145" i="2"/>
  <c r="CQ145" i="2" s="1"/>
  <c r="E145" i="2"/>
  <c r="D145" i="2"/>
  <c r="CS144" i="2"/>
  <c r="CR144" i="2"/>
  <c r="CP144" i="2"/>
  <c r="BG144" i="2"/>
  <c r="BF144" i="2"/>
  <c r="BD144" i="2"/>
  <c r="F144" i="2"/>
  <c r="CQ144" i="2" s="1"/>
  <c r="E144" i="2"/>
  <c r="D144" i="2"/>
  <c r="CS143" i="2"/>
  <c r="CR143" i="2"/>
  <c r="CP143" i="2"/>
  <c r="BG143" i="2"/>
  <c r="BF143" i="2"/>
  <c r="BD143" i="2"/>
  <c r="F143" i="2"/>
  <c r="CQ143" i="2" s="1"/>
  <c r="E143" i="2"/>
  <c r="D143" i="2"/>
  <c r="CS142" i="2"/>
  <c r="CR142" i="2"/>
  <c r="CP142" i="2"/>
  <c r="BG142" i="2"/>
  <c r="BF142" i="2"/>
  <c r="BD142" i="2"/>
  <c r="F142" i="2"/>
  <c r="CQ142" i="2" s="1"/>
  <c r="E142" i="2"/>
  <c r="D142" i="2"/>
  <c r="CS141" i="2"/>
  <c r="CR141" i="2"/>
  <c r="CP141" i="2"/>
  <c r="BG141" i="2"/>
  <c r="BF141" i="2"/>
  <c r="BD141" i="2"/>
  <c r="F141" i="2"/>
  <c r="CQ141" i="2" s="1"/>
  <c r="CR140" i="2"/>
  <c r="BG140" i="2"/>
  <c r="BF140" i="2"/>
  <c r="F140" i="2"/>
  <c r="E140" i="2"/>
  <c r="D140" i="2" s="1"/>
  <c r="CS139" i="2"/>
  <c r="CR139" i="2"/>
  <c r="BG139" i="2"/>
  <c r="BF139" i="2"/>
  <c r="F139" i="2"/>
  <c r="E139" i="2"/>
  <c r="D139" i="2" s="1"/>
  <c r="CR138" i="2"/>
  <c r="BF138" i="2"/>
  <c r="F138" i="2"/>
  <c r="E138" i="2"/>
  <c r="CS137" i="2"/>
  <c r="CR137" i="2"/>
  <c r="AS137" i="2"/>
  <c r="F137" i="2"/>
  <c r="BG137" i="2" s="1"/>
  <c r="E137" i="2"/>
  <c r="BF137" i="2" s="1"/>
  <c r="CR136" i="2"/>
  <c r="BF136" i="2"/>
  <c r="F136" i="2"/>
  <c r="E136" i="2"/>
  <c r="CR135" i="2"/>
  <c r="BG135" i="2"/>
  <c r="BF135" i="2"/>
  <c r="F135" i="2"/>
  <c r="CS135" i="2" s="1"/>
  <c r="E135" i="2"/>
  <c r="D135" i="2" s="1"/>
  <c r="CR134" i="2"/>
  <c r="BG134" i="2"/>
  <c r="BF134" i="2"/>
  <c r="F134" i="2"/>
  <c r="E134" i="2"/>
  <c r="D134" i="2" s="1"/>
  <c r="CS133" i="2"/>
  <c r="CR133" i="2"/>
  <c r="BG133" i="2"/>
  <c r="BF133" i="2"/>
  <c r="F133" i="2"/>
  <c r="E133" i="2"/>
  <c r="D133" i="2" s="1"/>
  <c r="CR132" i="2"/>
  <c r="BF132" i="2"/>
  <c r="F132" i="2"/>
  <c r="E132" i="2"/>
  <c r="CR131" i="2"/>
  <c r="BG131" i="2"/>
  <c r="BF131" i="2"/>
  <c r="F131" i="2"/>
  <c r="E131" i="2"/>
  <c r="D131" i="2" s="1"/>
  <c r="CR130" i="2"/>
  <c r="BG130" i="2"/>
  <c r="BF130" i="2"/>
  <c r="F130" i="2"/>
  <c r="E130" i="2"/>
  <c r="D130" i="2" s="1"/>
  <c r="CS129" i="2"/>
  <c r="CR129" i="2"/>
  <c r="BG129" i="2"/>
  <c r="BF129" i="2"/>
  <c r="F129" i="2"/>
  <c r="E129" i="2"/>
  <c r="D129" i="2" s="1"/>
  <c r="CS128" i="2"/>
  <c r="CR128" i="2"/>
  <c r="BG128" i="2"/>
  <c r="BF128" i="2"/>
  <c r="AS128" i="2"/>
  <c r="F127" i="2"/>
  <c r="CQ128" i="2" s="1"/>
  <c r="E127" i="2"/>
  <c r="D127" i="2"/>
  <c r="E123" i="2"/>
  <c r="D123" i="2"/>
  <c r="E122" i="2"/>
  <c r="D122" i="2"/>
  <c r="C122" i="2" s="1"/>
  <c r="L118" i="2"/>
  <c r="H118" i="2"/>
  <c r="N117" i="2"/>
  <c r="M117" i="2"/>
  <c r="L117" i="2"/>
  <c r="K117" i="2"/>
  <c r="J117" i="2"/>
  <c r="I117" i="2"/>
  <c r="H117" i="2"/>
  <c r="G117" i="2"/>
  <c r="F117" i="2"/>
  <c r="E116" i="2"/>
  <c r="D116" i="2"/>
  <c r="E115" i="2"/>
  <c r="D115" i="2"/>
  <c r="C115" i="2"/>
  <c r="CP115" i="2" s="1"/>
  <c r="E114" i="2"/>
  <c r="D114" i="2"/>
  <c r="E113" i="2"/>
  <c r="E117" i="2" s="1"/>
  <c r="D113" i="2"/>
  <c r="D117" i="2" s="1"/>
  <c r="C113" i="2"/>
  <c r="CP113" i="2" s="1"/>
  <c r="X112" i="2"/>
  <c r="W112" i="2"/>
  <c r="V112" i="2"/>
  <c r="U112" i="2"/>
  <c r="T112" i="2"/>
  <c r="S112" i="2"/>
  <c r="R112" i="2"/>
  <c r="Q112" i="2"/>
  <c r="O112" i="2"/>
  <c r="N112" i="2"/>
  <c r="M112" i="2"/>
  <c r="M118" i="2" s="1"/>
  <c r="L112" i="2"/>
  <c r="K112" i="2"/>
  <c r="K118" i="2" s="1"/>
  <c r="J112" i="2"/>
  <c r="J118" i="2" s="1"/>
  <c r="I112" i="2"/>
  <c r="I118" i="2" s="1"/>
  <c r="H112" i="2"/>
  <c r="G112" i="2"/>
  <c r="G118" i="2" s="1"/>
  <c r="F112" i="2"/>
  <c r="F118" i="2" s="1"/>
  <c r="P111" i="2"/>
  <c r="O111" i="2"/>
  <c r="E111" i="2"/>
  <c r="D111" i="2"/>
  <c r="C111" i="2" s="1"/>
  <c r="BD111" i="2" s="1"/>
  <c r="P110" i="2"/>
  <c r="O110" i="2"/>
  <c r="E110" i="2"/>
  <c r="E112" i="2" s="1"/>
  <c r="E118" i="2" s="1"/>
  <c r="D110" i="2"/>
  <c r="P109" i="2"/>
  <c r="P112" i="2" s="1"/>
  <c r="O109" i="2"/>
  <c r="E109" i="2"/>
  <c r="D109" i="2"/>
  <c r="D112" i="2" s="1"/>
  <c r="D118" i="2" s="1"/>
  <c r="C109" i="2"/>
  <c r="CR109" i="2" s="1"/>
  <c r="M104" i="2"/>
  <c r="L104" i="2"/>
  <c r="K104" i="2"/>
  <c r="J104" i="2"/>
  <c r="I104" i="2"/>
  <c r="H104" i="2"/>
  <c r="G104" i="2"/>
  <c r="F104" i="2"/>
  <c r="F105" i="2" s="1"/>
  <c r="E103" i="2"/>
  <c r="D103" i="2"/>
  <c r="C103" i="2" s="1"/>
  <c r="E102" i="2"/>
  <c r="D102" i="2"/>
  <c r="C102" i="2"/>
  <c r="E101" i="2"/>
  <c r="D101" i="2"/>
  <c r="C101" i="2"/>
  <c r="E100" i="2"/>
  <c r="E104" i="2" s="1"/>
  <c r="D100" i="2"/>
  <c r="W99" i="2"/>
  <c r="V99" i="2"/>
  <c r="U99" i="2"/>
  <c r="T99" i="2"/>
  <c r="S99" i="2"/>
  <c r="R99" i="2"/>
  <c r="Q99" i="2"/>
  <c r="P99" i="2"/>
  <c r="O99" i="2"/>
  <c r="M99" i="2"/>
  <c r="M105" i="2" s="1"/>
  <c r="L99" i="2"/>
  <c r="L105" i="2" s="1"/>
  <c r="K99" i="2"/>
  <c r="K105" i="2" s="1"/>
  <c r="J99" i="2"/>
  <c r="J105" i="2" s="1"/>
  <c r="I99" i="2"/>
  <c r="I105" i="2" s="1"/>
  <c r="H99" i="2"/>
  <c r="H105" i="2" s="1"/>
  <c r="G99" i="2"/>
  <c r="G105" i="2" s="1"/>
  <c r="F99" i="2"/>
  <c r="O98" i="2"/>
  <c r="N98" i="2"/>
  <c r="E98" i="2"/>
  <c r="D98" i="2"/>
  <c r="C98" i="2"/>
  <c r="O97" i="2"/>
  <c r="N97" i="2"/>
  <c r="E97" i="2"/>
  <c r="D97" i="2"/>
  <c r="C97" i="2" s="1"/>
  <c r="O96" i="2"/>
  <c r="N96" i="2"/>
  <c r="N99" i="2" s="1"/>
  <c r="E96" i="2"/>
  <c r="E99" i="2" s="1"/>
  <c r="D96" i="2"/>
  <c r="E92" i="2"/>
  <c r="D92" i="2"/>
  <c r="C92" i="2"/>
  <c r="E91" i="2"/>
  <c r="D91" i="2"/>
  <c r="C91" i="2"/>
  <c r="E90" i="2"/>
  <c r="D90" i="2"/>
  <c r="E89" i="2"/>
  <c r="D89" i="2"/>
  <c r="C89" i="2"/>
  <c r="E88" i="2"/>
  <c r="D88" i="2"/>
  <c r="C88" i="2"/>
  <c r="E83" i="2"/>
  <c r="C83" i="2" s="1"/>
  <c r="D83" i="2"/>
  <c r="E82" i="2"/>
  <c r="D82" i="2"/>
  <c r="C82" i="2" s="1"/>
  <c r="E81" i="2"/>
  <c r="D81" i="2"/>
  <c r="C81" i="2"/>
  <c r="EB81" i="2" s="1"/>
  <c r="DR80" i="2"/>
  <c r="AK80" i="2"/>
  <c r="E80" i="2"/>
  <c r="D80" i="2"/>
  <c r="C80" i="2" s="1"/>
  <c r="CB80" i="2" s="1"/>
  <c r="E79" i="2"/>
  <c r="D79" i="2"/>
  <c r="C79" i="2" s="1"/>
  <c r="E78" i="2"/>
  <c r="D78" i="2"/>
  <c r="C78" i="2"/>
  <c r="E73" i="2"/>
  <c r="D73" i="2"/>
  <c r="C73" i="2"/>
  <c r="E72" i="2"/>
  <c r="D72" i="2"/>
  <c r="E71" i="2"/>
  <c r="D71" i="2"/>
  <c r="C71" i="2"/>
  <c r="E70" i="2"/>
  <c r="D70" i="2"/>
  <c r="C70" i="2"/>
  <c r="E69" i="2"/>
  <c r="C69" i="2" s="1"/>
  <c r="D69" i="2"/>
  <c r="E68" i="2"/>
  <c r="D68" i="2"/>
  <c r="C68" i="2" s="1"/>
  <c r="C63" i="2"/>
  <c r="CP62" i="2"/>
  <c r="BB62" i="2"/>
  <c r="I62" i="2" s="1"/>
  <c r="C62" i="2"/>
  <c r="CP61" i="2"/>
  <c r="BB61" i="2"/>
  <c r="I61" i="2" s="1"/>
  <c r="C61" i="2"/>
  <c r="CP60" i="2"/>
  <c r="BB60" i="2"/>
  <c r="I60" i="2" s="1"/>
  <c r="C60" i="2"/>
  <c r="CP56" i="2"/>
  <c r="C56" i="2"/>
  <c r="BB56" i="2" s="1"/>
  <c r="CP55" i="2"/>
  <c r="C55" i="2"/>
  <c r="CQ55" i="2" s="1"/>
  <c r="C54" i="2"/>
  <c r="BB54" i="2" s="1"/>
  <c r="C53" i="2"/>
  <c r="CQ53" i="2" s="1"/>
  <c r="CQ49" i="2"/>
  <c r="BA49" i="2"/>
  <c r="F49" i="2" s="1"/>
  <c r="C49" i="2"/>
  <c r="CP43" i="2"/>
  <c r="C43" i="2"/>
  <c r="C42" i="2"/>
  <c r="CP42" i="2" s="1"/>
  <c r="C41" i="2"/>
  <c r="CP41" i="2" s="1"/>
  <c r="C40" i="2"/>
  <c r="CP40" i="2" s="1"/>
  <c r="C39" i="2"/>
  <c r="CP39" i="2" s="1"/>
  <c r="C38" i="2"/>
  <c r="CP38" i="2" s="1"/>
  <c r="C37" i="2"/>
  <c r="CP37" i="2" s="1"/>
  <c r="C36" i="2"/>
  <c r="CP36" i="2" s="1"/>
  <c r="C35" i="2"/>
  <c r="CP34" i="2"/>
  <c r="C34" i="2"/>
  <c r="L33" i="2"/>
  <c r="K33" i="2"/>
  <c r="J33" i="2"/>
  <c r="I33" i="2"/>
  <c r="H33" i="2"/>
  <c r="G33" i="2"/>
  <c r="F33" i="2"/>
  <c r="E33" i="2"/>
  <c r="D33" i="2"/>
  <c r="C33" i="2" s="1"/>
  <c r="CP33" i="2" s="1"/>
  <c r="CP29" i="2"/>
  <c r="BA29" i="2"/>
  <c r="D29" i="2"/>
  <c r="CP28" i="2"/>
  <c r="BA28" i="2"/>
  <c r="D28" i="2"/>
  <c r="CP27" i="2"/>
  <c r="BA27" i="2"/>
  <c r="D27" i="2" s="1"/>
  <c r="CP26" i="2"/>
  <c r="BA26" i="2"/>
  <c r="D26" i="2"/>
  <c r="CP25" i="2"/>
  <c r="BA25" i="2"/>
  <c r="D25" i="2"/>
  <c r="CP24" i="2"/>
  <c r="BA24" i="2"/>
  <c r="D24" i="2"/>
  <c r="CP23" i="2"/>
  <c r="BA23" i="2"/>
  <c r="D23" i="2" s="1"/>
  <c r="CP22" i="2"/>
  <c r="BA22" i="2"/>
  <c r="D22" i="2"/>
  <c r="CP21" i="2"/>
  <c r="BA21" i="2"/>
  <c r="D21" i="2"/>
  <c r="CP20" i="2"/>
  <c r="BA20" i="2"/>
  <c r="D20" i="2"/>
  <c r="CP19" i="2"/>
  <c r="BA19" i="2"/>
  <c r="D19" i="2" s="1"/>
  <c r="CP15" i="2"/>
  <c r="C15" i="2"/>
  <c r="CP14" i="2"/>
  <c r="C14" i="2"/>
  <c r="C13" i="2"/>
  <c r="C12" i="2"/>
  <c r="CP11" i="2"/>
  <c r="C11" i="2"/>
  <c r="BB10" i="2"/>
  <c r="M10" i="2" s="1"/>
  <c r="C10" i="2"/>
  <c r="BA12" i="2" s="1"/>
  <c r="M12" i="2" s="1"/>
  <c r="A5" i="2"/>
  <c r="A4" i="2"/>
  <c r="A3" i="2"/>
  <c r="A2" i="2"/>
  <c r="AS154" i="2" l="1"/>
  <c r="AS142" i="2"/>
  <c r="CQ132" i="2"/>
  <c r="BE132" i="2"/>
  <c r="CP132" i="2"/>
  <c r="BD132" i="2"/>
  <c r="AS132" i="2" s="1"/>
  <c r="CP237" i="2"/>
  <c r="BD247" i="2"/>
  <c r="C247" i="2"/>
  <c r="CQ56" i="2"/>
  <c r="D99" i="2"/>
  <c r="CR111" i="2"/>
  <c r="CQ131" i="2"/>
  <c r="BE131" i="2"/>
  <c r="CP131" i="2"/>
  <c r="BD131" i="2"/>
  <c r="AS131" i="2" s="1"/>
  <c r="AS159" i="2"/>
  <c r="BE165" i="2"/>
  <c r="CP175" i="2"/>
  <c r="BC175" i="2"/>
  <c r="BD175" i="2"/>
  <c r="CS175" i="2"/>
  <c r="CQ183" i="2"/>
  <c r="BD183" i="2"/>
  <c r="BC183" i="2"/>
  <c r="D183" i="2"/>
  <c r="BF183" i="2"/>
  <c r="CS183" i="2"/>
  <c r="CQ193" i="2"/>
  <c r="BD193" i="2"/>
  <c r="BC193" i="2"/>
  <c r="D193" i="2"/>
  <c r="CS193" i="2"/>
  <c r="BB53" i="2"/>
  <c r="BA54" i="2"/>
  <c r="L54" i="2" s="1"/>
  <c r="BA55" i="2"/>
  <c r="CB81" i="2"/>
  <c r="AK81" i="2" s="1"/>
  <c r="E105" i="2"/>
  <c r="BD109" i="2"/>
  <c r="BB113" i="2"/>
  <c r="O113" i="2" s="1"/>
  <c r="BB115" i="2"/>
  <c r="O115" i="2" s="1"/>
  <c r="CQ130" i="2"/>
  <c r="BE130" i="2"/>
  <c r="CP130" i="2"/>
  <c r="BD130" i="2"/>
  <c r="AS130" i="2" s="1"/>
  <c r="CS131" i="2"/>
  <c r="CQ134" i="2"/>
  <c r="BE134" i="2"/>
  <c r="CP134" i="2"/>
  <c r="BD134" i="2"/>
  <c r="CQ140" i="2"/>
  <c r="BE140" i="2"/>
  <c r="CP140" i="2"/>
  <c r="BD140" i="2"/>
  <c r="CQ168" i="2"/>
  <c r="BD168" i="2"/>
  <c r="CS168" i="2"/>
  <c r="BC168" i="2"/>
  <c r="D168" i="2"/>
  <c r="CP168" i="2"/>
  <c r="BC174" i="2"/>
  <c r="BF174" i="2"/>
  <c r="D174" i="2"/>
  <c r="BD174" i="2"/>
  <c r="BF175" i="2"/>
  <c r="BD233" i="2"/>
  <c r="CQ233" i="2"/>
  <c r="C233" i="2"/>
  <c r="BD238" i="2"/>
  <c r="C238" i="2"/>
  <c r="CQ238" i="2"/>
  <c r="CQ54" i="2"/>
  <c r="CQ136" i="2"/>
  <c r="BE136" i="2"/>
  <c r="CP136" i="2"/>
  <c r="BD136" i="2"/>
  <c r="CQ138" i="2"/>
  <c r="BE138" i="2"/>
  <c r="CP138" i="2"/>
  <c r="BD138" i="2"/>
  <c r="D175" i="2"/>
  <c r="CR175" i="2"/>
  <c r="BE175" i="2"/>
  <c r="CR206" i="2"/>
  <c r="C206" i="2"/>
  <c r="BA53" i="2"/>
  <c r="L53" i="2" s="1"/>
  <c r="D104" i="2"/>
  <c r="CS132" i="2"/>
  <c r="CQ135" i="2"/>
  <c r="BE135" i="2"/>
  <c r="CP135" i="2"/>
  <c r="BD135" i="2"/>
  <c r="CS136" i="2"/>
  <c r="CS138" i="2"/>
  <c r="CQ170" i="2"/>
  <c r="BD170" i="2"/>
  <c r="CS170" i="2"/>
  <c r="BC170" i="2"/>
  <c r="AT170" i="2" s="1"/>
  <c r="D170" i="2"/>
  <c r="CP176" i="2"/>
  <c r="BC176" i="2"/>
  <c r="AT176" i="2" s="1"/>
  <c r="CQ176" i="2"/>
  <c r="BF176" i="2"/>
  <c r="CR202" i="2"/>
  <c r="C202" i="2"/>
  <c r="CP202" i="2" s="1"/>
  <c r="BD234" i="2"/>
  <c r="C234" i="2"/>
  <c r="CQ247" i="2"/>
  <c r="BA11" i="2"/>
  <c r="M11" i="2" s="1"/>
  <c r="CP12" i="2"/>
  <c r="BA14" i="2"/>
  <c r="M14" i="2" s="1"/>
  <c r="BA15" i="2"/>
  <c r="M15" i="2" s="1"/>
  <c r="CP53" i="2"/>
  <c r="CP54" i="2"/>
  <c r="BB55" i="2"/>
  <c r="BA56" i="2"/>
  <c r="L56" i="2" s="1"/>
  <c r="C72" i="2"/>
  <c r="C90" i="2"/>
  <c r="CM92" i="2" s="1"/>
  <c r="C110" i="2"/>
  <c r="N118" i="2"/>
  <c r="C114" i="2"/>
  <c r="C116" i="2"/>
  <c r="C123" i="2"/>
  <c r="CQ129" i="2"/>
  <c r="BE129" i="2"/>
  <c r="CP129" i="2"/>
  <c r="BD129" i="2"/>
  <c r="AS129" i="2" s="1"/>
  <c r="CS130" i="2"/>
  <c r="D132" i="2"/>
  <c r="BG132" i="2"/>
  <c r="CQ133" i="2"/>
  <c r="BE133" i="2"/>
  <c r="CP133" i="2"/>
  <c r="BD133" i="2"/>
  <c r="CS134" i="2"/>
  <c r="D136" i="2"/>
  <c r="BG136" i="2"/>
  <c r="D138" i="2"/>
  <c r="BG138" i="2"/>
  <c r="CQ139" i="2"/>
  <c r="BE139" i="2"/>
  <c r="CP139" i="2"/>
  <c r="BD139" i="2"/>
  <c r="AS139" i="2" s="1"/>
  <c r="CS140" i="2"/>
  <c r="CR159" i="2"/>
  <c r="BF159" i="2"/>
  <c r="D159" i="2"/>
  <c r="CQ166" i="2"/>
  <c r="BD166" i="2"/>
  <c r="CS166" i="2"/>
  <c r="BC166" i="2"/>
  <c r="AT166" i="2" s="1"/>
  <c r="D166" i="2"/>
  <c r="CP166" i="2"/>
  <c r="D173" i="2"/>
  <c r="CR173" i="2"/>
  <c r="BE173" i="2"/>
  <c r="AT173" i="2" s="1"/>
  <c r="CQ175" i="2"/>
  <c r="CQ185" i="2"/>
  <c r="BD185" i="2"/>
  <c r="BC185" i="2"/>
  <c r="D185" i="2"/>
  <c r="CS185" i="2"/>
  <c r="CQ191" i="2"/>
  <c r="BD191" i="2"/>
  <c r="BC191" i="2"/>
  <c r="AT191" i="2" s="1"/>
  <c r="D191" i="2"/>
  <c r="BF191" i="2"/>
  <c r="CS191" i="2"/>
  <c r="AT192" i="2"/>
  <c r="BF193" i="2"/>
  <c r="BC235" i="2"/>
  <c r="AR235" i="2" s="1"/>
  <c r="BC239" i="2"/>
  <c r="AR239" i="2" s="1"/>
  <c r="C96" i="2"/>
  <c r="C99" i="2" s="1"/>
  <c r="C100" i="2"/>
  <c r="C104" i="2" s="1"/>
  <c r="BD128" i="2"/>
  <c r="CP128" i="2"/>
  <c r="D137" i="2"/>
  <c r="D141" i="2"/>
  <c r="BE141" i="2"/>
  <c r="AS141" i="2" s="1"/>
  <c r="BE142" i="2"/>
  <c r="BE143" i="2"/>
  <c r="AS143" i="2" s="1"/>
  <c r="BE144" i="2"/>
  <c r="AS144" i="2" s="1"/>
  <c r="BE145" i="2"/>
  <c r="AS145" i="2" s="1"/>
  <c r="BE146" i="2"/>
  <c r="AS146" i="2" s="1"/>
  <c r="BE147" i="2"/>
  <c r="AS147" i="2" s="1"/>
  <c r="BE148" i="2"/>
  <c r="AS148" i="2" s="1"/>
  <c r="BE149" i="2"/>
  <c r="AS149" i="2" s="1"/>
  <c r="BE150" i="2"/>
  <c r="AS150" i="2" s="1"/>
  <c r="BE151" i="2"/>
  <c r="AS151" i="2" s="1"/>
  <c r="BE152" i="2"/>
  <c r="AS152" i="2" s="1"/>
  <c r="BE153" i="2"/>
  <c r="AS153" i="2" s="1"/>
  <c r="BE154" i="2"/>
  <c r="BE155" i="2"/>
  <c r="AS155" i="2" s="1"/>
  <c r="BE156" i="2"/>
  <c r="AS156" i="2" s="1"/>
  <c r="BE157" i="2"/>
  <c r="AS157" i="2" s="1"/>
  <c r="CR158" i="2"/>
  <c r="BF158" i="2"/>
  <c r="BE158" i="2"/>
  <c r="AS158" i="2" s="1"/>
  <c r="CS158" i="2"/>
  <c r="CR160" i="2"/>
  <c r="BF160" i="2"/>
  <c r="AS160" i="2" s="1"/>
  <c r="CQ167" i="2"/>
  <c r="BD167" i="2"/>
  <c r="AT167" i="2" s="1"/>
  <c r="BF167" i="2"/>
  <c r="CQ169" i="2"/>
  <c r="BD169" i="2"/>
  <c r="AT169" i="2" s="1"/>
  <c r="BF169" i="2"/>
  <c r="CS171" i="2"/>
  <c r="BF171" i="2"/>
  <c r="BD171" i="2"/>
  <c r="AT171" i="2" s="1"/>
  <c r="CP171" i="2"/>
  <c r="CS172" i="2"/>
  <c r="BF172" i="2"/>
  <c r="CQ172" i="2"/>
  <c r="BC172" i="2"/>
  <c r="BE177" i="2"/>
  <c r="CQ179" i="2"/>
  <c r="BD179" i="2"/>
  <c r="BC179" i="2"/>
  <c r="D179" i="2"/>
  <c r="CP179" i="2"/>
  <c r="CQ187" i="2"/>
  <c r="BD187" i="2"/>
  <c r="BC187" i="2"/>
  <c r="AT187" i="2" s="1"/>
  <c r="D187" i="2"/>
  <c r="CP187" i="2"/>
  <c r="CQ195" i="2"/>
  <c r="BD195" i="2"/>
  <c r="BC195" i="2"/>
  <c r="AT195" i="2" s="1"/>
  <c r="D195" i="2"/>
  <c r="CP195" i="2"/>
  <c r="W212" i="2"/>
  <c r="C228" i="2"/>
  <c r="CQ235" i="2"/>
  <c r="CQ237" i="2"/>
  <c r="BE128" i="2"/>
  <c r="D176" i="2"/>
  <c r="CQ181" i="2"/>
  <c r="BD181" i="2"/>
  <c r="BC181" i="2"/>
  <c r="AT181" i="2" s="1"/>
  <c r="D181" i="2"/>
  <c r="CP181" i="2"/>
  <c r="CQ189" i="2"/>
  <c r="BD189" i="2"/>
  <c r="BC189" i="2"/>
  <c r="AT189" i="2" s="1"/>
  <c r="D189" i="2"/>
  <c r="CP189" i="2"/>
  <c r="CQ197" i="2"/>
  <c r="BD197" i="2"/>
  <c r="BC197" i="2"/>
  <c r="D197" i="2"/>
  <c r="CP197" i="2"/>
  <c r="BD246" i="2"/>
  <c r="C246" i="2"/>
  <c r="C254" i="2"/>
  <c r="BD165" i="2"/>
  <c r="AT164" i="2" s="1"/>
  <c r="CS173" i="2"/>
  <c r="BF173" i="2"/>
  <c r="CP173" i="2"/>
  <c r="CP177" i="2"/>
  <c r="BC177" i="2"/>
  <c r="AT177" i="2" s="1"/>
  <c r="BF177" i="2"/>
  <c r="CQ178" i="2"/>
  <c r="BD178" i="2"/>
  <c r="AT178" i="2" s="1"/>
  <c r="D178" i="2"/>
  <c r="BF178" i="2"/>
  <c r="CQ180" i="2"/>
  <c r="BD180" i="2"/>
  <c r="BF180" i="2"/>
  <c r="AT180" i="2" s="1"/>
  <c r="CQ182" i="2"/>
  <c r="BD182" i="2"/>
  <c r="BF182" i="2"/>
  <c r="CQ184" i="2"/>
  <c r="BD184" i="2"/>
  <c r="AT184" i="2" s="1"/>
  <c r="BF184" i="2"/>
  <c r="CQ186" i="2"/>
  <c r="BD186" i="2"/>
  <c r="AT186" i="2" s="1"/>
  <c r="BF186" i="2"/>
  <c r="CQ188" i="2"/>
  <c r="BD188" i="2"/>
  <c r="BF188" i="2"/>
  <c r="CQ190" i="2"/>
  <c r="BD190" i="2"/>
  <c r="BF190" i="2"/>
  <c r="CQ192" i="2"/>
  <c r="BD192" i="2"/>
  <c r="BF192" i="2"/>
  <c r="CQ194" i="2"/>
  <c r="BD194" i="2"/>
  <c r="AT194" i="2" s="1"/>
  <c r="BF194" i="2"/>
  <c r="CQ196" i="2"/>
  <c r="BD196" i="2"/>
  <c r="AT196" i="2" s="1"/>
  <c r="BF196" i="2"/>
  <c r="CQ236" i="2"/>
  <c r="CQ244" i="2"/>
  <c r="E255" i="4"/>
  <c r="D255" i="4"/>
  <c r="C255" i="4"/>
  <c r="E254" i="4"/>
  <c r="D254" i="4"/>
  <c r="C254" i="4" s="1"/>
  <c r="E253" i="4"/>
  <c r="C253" i="4" s="1"/>
  <c r="D253" i="4"/>
  <c r="E252" i="4"/>
  <c r="D252" i="4"/>
  <c r="C252" i="4" s="1"/>
  <c r="CP247" i="4"/>
  <c r="BD247" i="4"/>
  <c r="E247" i="4"/>
  <c r="CQ247" i="4" s="1"/>
  <c r="D247" i="4"/>
  <c r="C247" i="4" s="1"/>
  <c r="BC247" i="4" s="1"/>
  <c r="AI247" i="4" s="1"/>
  <c r="E246" i="4"/>
  <c r="D246" i="4"/>
  <c r="BD245" i="4"/>
  <c r="AI245" i="4"/>
  <c r="E245" i="4"/>
  <c r="CQ245" i="4" s="1"/>
  <c r="D245" i="4"/>
  <c r="C245" i="4" s="1"/>
  <c r="BC245" i="4" s="1"/>
  <c r="CQ244" i="4"/>
  <c r="CP244" i="4"/>
  <c r="E244" i="4"/>
  <c r="BD244" i="4" s="1"/>
  <c r="D244" i="4"/>
  <c r="C244" i="4" s="1"/>
  <c r="BC244" i="4" s="1"/>
  <c r="AI244" i="4" s="1"/>
  <c r="BD239" i="4"/>
  <c r="E239" i="4"/>
  <c r="CQ239" i="4" s="1"/>
  <c r="D239" i="4"/>
  <c r="C239" i="4" s="1"/>
  <c r="E238" i="4"/>
  <c r="D238" i="4"/>
  <c r="BD237" i="4"/>
  <c r="AR237" i="4" s="1"/>
  <c r="E237" i="4"/>
  <c r="CQ237" i="4" s="1"/>
  <c r="D237" i="4"/>
  <c r="C237" i="4" s="1"/>
  <c r="BC237" i="4" s="1"/>
  <c r="CQ236" i="4"/>
  <c r="CP236" i="4"/>
  <c r="E236" i="4"/>
  <c r="BD236" i="4" s="1"/>
  <c r="D236" i="4"/>
  <c r="C236" i="4" s="1"/>
  <c r="BC236" i="4" s="1"/>
  <c r="AR236" i="4" s="1"/>
  <c r="CP235" i="4"/>
  <c r="BD235" i="4"/>
  <c r="E235" i="4"/>
  <c r="CQ235" i="4" s="1"/>
  <c r="D235" i="4"/>
  <c r="C235" i="4" s="1"/>
  <c r="BC235" i="4" s="1"/>
  <c r="AR235" i="4" s="1"/>
  <c r="E234" i="4"/>
  <c r="D234" i="4"/>
  <c r="BD233" i="4"/>
  <c r="AR233" i="4"/>
  <c r="E233" i="4"/>
  <c r="CQ233" i="4" s="1"/>
  <c r="D233" i="4"/>
  <c r="C233" i="4" s="1"/>
  <c r="BC233" i="4" s="1"/>
  <c r="CP228" i="4"/>
  <c r="BC228" i="4"/>
  <c r="AR228" i="4" s="1"/>
  <c r="E228" i="4"/>
  <c r="D228" i="4"/>
  <c r="C228" i="4"/>
  <c r="CP227" i="4"/>
  <c r="BC227" i="4"/>
  <c r="AR227" i="4"/>
  <c r="E227" i="4"/>
  <c r="D227" i="4"/>
  <c r="CP226" i="4"/>
  <c r="BC226" i="4"/>
  <c r="AR226" i="4"/>
  <c r="E226" i="4"/>
  <c r="D226" i="4"/>
  <c r="C226" i="4" s="1"/>
  <c r="CP225" i="4"/>
  <c r="BC225" i="4"/>
  <c r="AR225" i="4"/>
  <c r="E225" i="4"/>
  <c r="D225" i="4"/>
  <c r="C225" i="4" s="1"/>
  <c r="CP224" i="4"/>
  <c r="BC224" i="4"/>
  <c r="AR224" i="4" s="1"/>
  <c r="E224" i="4"/>
  <c r="D224" i="4"/>
  <c r="C224" i="4"/>
  <c r="CP223" i="4"/>
  <c r="BC223" i="4"/>
  <c r="AR223" i="4"/>
  <c r="E223" i="4"/>
  <c r="D223" i="4"/>
  <c r="CP222" i="4"/>
  <c r="BC222" i="4"/>
  <c r="AR222" i="4"/>
  <c r="E222" i="4"/>
  <c r="D222" i="4"/>
  <c r="C222" i="4" s="1"/>
  <c r="CP221" i="4"/>
  <c r="BC221" i="4"/>
  <c r="AR221" i="4"/>
  <c r="E221" i="4"/>
  <c r="D221" i="4"/>
  <c r="C221" i="4" s="1"/>
  <c r="CP220" i="4"/>
  <c r="BC220" i="4"/>
  <c r="AR220" i="4" s="1"/>
  <c r="E220" i="4"/>
  <c r="D220" i="4"/>
  <c r="C220" i="4" s="1"/>
  <c r="CP219" i="4"/>
  <c r="BC219" i="4"/>
  <c r="AR219" i="4"/>
  <c r="E219" i="4"/>
  <c r="C219" i="4" s="1"/>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D218" i="4" s="1"/>
  <c r="C218" i="4" s="1"/>
  <c r="G218" i="4"/>
  <c r="E218" i="4" s="1"/>
  <c r="F218" i="4"/>
  <c r="BC213" i="4"/>
  <c r="C213" i="4"/>
  <c r="CQ212" i="4"/>
  <c r="C212" i="4"/>
  <c r="C211" i="4"/>
  <c r="CP210" i="4"/>
  <c r="BC210" i="4"/>
  <c r="C210" i="4"/>
  <c r="E206" i="4"/>
  <c r="CR206" i="4" s="1"/>
  <c r="D206" i="4"/>
  <c r="CR202" i="4"/>
  <c r="E202" i="4"/>
  <c r="D202" i="4"/>
  <c r="CR201" i="4"/>
  <c r="E201" i="4"/>
  <c r="D201" i="4"/>
  <c r="CS197" i="4"/>
  <c r="CQ197" i="4"/>
  <c r="BD197" i="4"/>
  <c r="F197" i="4"/>
  <c r="E197" i="4"/>
  <c r="CS196" i="4"/>
  <c r="BF196" i="4"/>
  <c r="BD196" i="4"/>
  <c r="F196" i="4"/>
  <c r="E196" i="4"/>
  <c r="CQ195" i="4"/>
  <c r="BE195" i="4"/>
  <c r="F195" i="4"/>
  <c r="E195" i="4"/>
  <c r="CR194" i="4"/>
  <c r="CQ194" i="4"/>
  <c r="BF194" i="4"/>
  <c r="F194" i="4"/>
  <c r="E194" i="4"/>
  <c r="CS193" i="4"/>
  <c r="CR193" i="4"/>
  <c r="CQ193" i="4"/>
  <c r="BD193" i="4"/>
  <c r="F193" i="4"/>
  <c r="E193" i="4"/>
  <c r="D193" i="4" s="1"/>
  <c r="F192" i="4"/>
  <c r="E192" i="4"/>
  <c r="CS191" i="4"/>
  <c r="BF191" i="4"/>
  <c r="BE191" i="4"/>
  <c r="F191" i="4"/>
  <c r="E191" i="4"/>
  <c r="CR190" i="4"/>
  <c r="BD190" i="4"/>
  <c r="F190" i="4"/>
  <c r="E190" i="4"/>
  <c r="CS189" i="4"/>
  <c r="CR189" i="4"/>
  <c r="CQ189" i="4"/>
  <c r="BD189" i="4"/>
  <c r="F189" i="4"/>
  <c r="E189" i="4"/>
  <c r="D189" i="4" s="1"/>
  <c r="CR188" i="4"/>
  <c r="BD188" i="4"/>
  <c r="F188" i="4"/>
  <c r="E188" i="4"/>
  <c r="BE187" i="4"/>
  <c r="F187" i="4"/>
  <c r="E187" i="4"/>
  <c r="CR186" i="4"/>
  <c r="BF186" i="4"/>
  <c r="BD186" i="4"/>
  <c r="F186" i="4"/>
  <c r="E186" i="4"/>
  <c r="CS185" i="4"/>
  <c r="CQ185" i="4"/>
  <c r="BD185" i="4"/>
  <c r="F185" i="4"/>
  <c r="E185" i="4"/>
  <c r="D185" i="4" s="1"/>
  <c r="CS184" i="4"/>
  <c r="CR184" i="4"/>
  <c r="BE184" i="4"/>
  <c r="F184" i="4"/>
  <c r="E184" i="4"/>
  <c r="BF183" i="4"/>
  <c r="F183" i="4"/>
  <c r="E183" i="4"/>
  <c r="CR182" i="4"/>
  <c r="BF182" i="4"/>
  <c r="BD182" i="4"/>
  <c r="F182" i="4"/>
  <c r="E182" i="4"/>
  <c r="CS181" i="4"/>
  <c r="CR181" i="4"/>
  <c r="CQ181" i="4"/>
  <c r="BD181" i="4"/>
  <c r="F181" i="4"/>
  <c r="E181" i="4"/>
  <c r="D181" i="4" s="1"/>
  <c r="CR180" i="4"/>
  <c r="BE180" i="4"/>
  <c r="F180" i="4"/>
  <c r="E180" i="4"/>
  <c r="CS179" i="4"/>
  <c r="BF179" i="4"/>
  <c r="F179" i="4"/>
  <c r="E179" i="4"/>
  <c r="CR178" i="4"/>
  <c r="CQ178" i="4"/>
  <c r="BE178" i="4"/>
  <c r="F178" i="4"/>
  <c r="CR177" i="4"/>
  <c r="CP177" i="4"/>
  <c r="BD177" i="4"/>
  <c r="BC177" i="4"/>
  <c r="F177" i="4"/>
  <c r="E177" i="4"/>
  <c r="BE177" i="4" s="1"/>
  <c r="D177" i="4"/>
  <c r="CR176" i="4"/>
  <c r="CQ176" i="4"/>
  <c r="BD176" i="4"/>
  <c r="BC176" i="4"/>
  <c r="F176" i="4"/>
  <c r="E176" i="4"/>
  <c r="D176" i="4" s="1"/>
  <c r="CR175" i="4"/>
  <c r="BE175" i="4"/>
  <c r="F175" i="4"/>
  <c r="E175" i="4"/>
  <c r="D175" i="4"/>
  <c r="BD174" i="4"/>
  <c r="BC174" i="4"/>
  <c r="F174" i="4"/>
  <c r="BF174" i="4" s="1"/>
  <c r="E174" i="4"/>
  <c r="BE174" i="4" s="1"/>
  <c r="D174" i="4"/>
  <c r="CS173" i="4"/>
  <c r="CQ173" i="4"/>
  <c r="CP173" i="4"/>
  <c r="BF173" i="4"/>
  <c r="BD173" i="4"/>
  <c r="BC173" i="4"/>
  <c r="F173" i="4"/>
  <c r="E173" i="4"/>
  <c r="D173" i="4"/>
  <c r="CQ172" i="4"/>
  <c r="CP172" i="4"/>
  <c r="BF172" i="4"/>
  <c r="BD172" i="4"/>
  <c r="BC172" i="4"/>
  <c r="F172" i="4"/>
  <c r="CS172" i="4" s="1"/>
  <c r="E172" i="4"/>
  <c r="CS171" i="4"/>
  <c r="CQ171" i="4"/>
  <c r="CP171" i="4"/>
  <c r="BF171" i="4"/>
  <c r="BD171" i="4"/>
  <c r="BC171" i="4"/>
  <c r="F171" i="4"/>
  <c r="E171" i="4"/>
  <c r="CS170" i="4"/>
  <c r="CQ170" i="4"/>
  <c r="CP170" i="4"/>
  <c r="BF170" i="4"/>
  <c r="BD170" i="4"/>
  <c r="BC170" i="4"/>
  <c r="F170" i="4"/>
  <c r="E170" i="4"/>
  <c r="CS169" i="4"/>
  <c r="CQ169" i="4"/>
  <c r="CP169" i="4"/>
  <c r="BF169" i="4"/>
  <c r="BD169" i="4"/>
  <c r="BC169" i="4"/>
  <c r="F169" i="4"/>
  <c r="E169" i="4"/>
  <c r="CS168" i="4"/>
  <c r="CQ168" i="4"/>
  <c r="CP168" i="4"/>
  <c r="BF168" i="4"/>
  <c r="BD168" i="4"/>
  <c r="BC168" i="4"/>
  <c r="F168" i="4"/>
  <c r="E168" i="4"/>
  <c r="CS167" i="4"/>
  <c r="CQ167" i="4"/>
  <c r="CP167" i="4"/>
  <c r="BF167" i="4"/>
  <c r="BD167" i="4"/>
  <c r="BC167" i="4"/>
  <c r="F167" i="4"/>
  <c r="E167" i="4"/>
  <c r="CS166" i="4"/>
  <c r="CQ166" i="4"/>
  <c r="CP166" i="4"/>
  <c r="BF166" i="4"/>
  <c r="BD166" i="4"/>
  <c r="BC166" i="4"/>
  <c r="F166" i="4"/>
  <c r="E166" i="4"/>
  <c r="CS165" i="4"/>
  <c r="CQ165" i="4"/>
  <c r="CP165" i="4"/>
  <c r="BD165" i="4"/>
  <c r="BC165" i="4"/>
  <c r="AT165" i="4"/>
  <c r="F164" i="4"/>
  <c r="BF165" i="4" s="1"/>
  <c r="E164" i="4"/>
  <c r="CR160" i="4"/>
  <c r="BE160" i="4"/>
  <c r="F160" i="4"/>
  <c r="E160" i="4"/>
  <c r="BF160" i="4" s="1"/>
  <c r="CQ159" i="4"/>
  <c r="BD159" i="4"/>
  <c r="F159" i="4"/>
  <c r="E159" i="4"/>
  <c r="BF159" i="4" s="1"/>
  <c r="CR158" i="4"/>
  <c r="F158" i="4"/>
  <c r="CP158" i="4" s="1"/>
  <c r="E158" i="4"/>
  <c r="BF158" i="4" s="1"/>
  <c r="CQ157" i="4"/>
  <c r="BE157" i="4"/>
  <c r="BD157" i="4"/>
  <c r="F157" i="4"/>
  <c r="E157" i="4"/>
  <c r="CR156" i="4"/>
  <c r="F156" i="4"/>
  <c r="CP156" i="4" s="1"/>
  <c r="E156" i="4"/>
  <c r="BF156" i="4" s="1"/>
  <c r="CQ155" i="4"/>
  <c r="BF155" i="4"/>
  <c r="BD155" i="4"/>
  <c r="F155" i="4"/>
  <c r="E155" i="4"/>
  <c r="CR154" i="4"/>
  <c r="CP154" i="4"/>
  <c r="BE154" i="4"/>
  <c r="F154" i="4"/>
  <c r="E154" i="4"/>
  <c r="BF154" i="4" s="1"/>
  <c r="D154" i="4"/>
  <c r="CQ153" i="4"/>
  <c r="BE153" i="4"/>
  <c r="BD153" i="4"/>
  <c r="F153" i="4"/>
  <c r="E153" i="4"/>
  <c r="CR152" i="4"/>
  <c r="CP152" i="4"/>
  <c r="BE152" i="4"/>
  <c r="F152" i="4"/>
  <c r="E152" i="4"/>
  <c r="BF152" i="4" s="1"/>
  <c r="D152" i="4"/>
  <c r="CQ151" i="4"/>
  <c r="BD151" i="4"/>
  <c r="F151" i="4"/>
  <c r="E151" i="4"/>
  <c r="CR150" i="4"/>
  <c r="CP150" i="4"/>
  <c r="F150" i="4"/>
  <c r="E150" i="4"/>
  <c r="BF150" i="4" s="1"/>
  <c r="D150" i="4"/>
  <c r="CQ149" i="4"/>
  <c r="BE149" i="4"/>
  <c r="BD149" i="4"/>
  <c r="F149" i="4"/>
  <c r="E149" i="4"/>
  <c r="CR148" i="4"/>
  <c r="CP148" i="4"/>
  <c r="F148" i="4"/>
  <c r="E148" i="4"/>
  <c r="BF148" i="4" s="1"/>
  <c r="D148" i="4"/>
  <c r="CQ147" i="4"/>
  <c r="BF147" i="4"/>
  <c r="BD147" i="4"/>
  <c r="F147" i="4"/>
  <c r="E147" i="4"/>
  <c r="CR146" i="4"/>
  <c r="BE146" i="4"/>
  <c r="F146" i="4"/>
  <c r="E146" i="4"/>
  <c r="BF146" i="4" s="1"/>
  <c r="CQ145" i="4"/>
  <c r="BE145" i="4"/>
  <c r="BD145" i="4"/>
  <c r="F145" i="4"/>
  <c r="E145" i="4"/>
  <c r="CR144" i="4"/>
  <c r="BE144" i="4"/>
  <c r="F144" i="4"/>
  <c r="E144" i="4"/>
  <c r="BF144" i="4" s="1"/>
  <c r="CQ143" i="4"/>
  <c r="BD143" i="4"/>
  <c r="F143" i="4"/>
  <c r="E143" i="4"/>
  <c r="BF143" i="4" s="1"/>
  <c r="CR142" i="4"/>
  <c r="F142" i="4"/>
  <c r="CP142" i="4" s="1"/>
  <c r="E142" i="4"/>
  <c r="BF142" i="4" s="1"/>
  <c r="CR141" i="4"/>
  <c r="CQ141" i="4"/>
  <c r="BF141" i="4"/>
  <c r="BE141" i="4"/>
  <c r="BD141" i="4"/>
  <c r="F141" i="4"/>
  <c r="D141" i="4"/>
  <c r="CS140" i="4"/>
  <c r="CQ140" i="4"/>
  <c r="CP140" i="4"/>
  <c r="BG140" i="4"/>
  <c r="BE140" i="4"/>
  <c r="BD140" i="4"/>
  <c r="F140" i="4"/>
  <c r="E140" i="4"/>
  <c r="D140" i="4"/>
  <c r="CS139" i="4"/>
  <c r="CQ139" i="4"/>
  <c r="CP139" i="4"/>
  <c r="BG139" i="4"/>
  <c r="BE139" i="4"/>
  <c r="BD139" i="4"/>
  <c r="F139" i="4"/>
  <c r="E139" i="4"/>
  <c r="D139" i="4"/>
  <c r="CS138" i="4"/>
  <c r="CQ138" i="4"/>
  <c r="CP138" i="4"/>
  <c r="BG138" i="4"/>
  <c r="BE138" i="4"/>
  <c r="BD138" i="4"/>
  <c r="F138" i="4"/>
  <c r="E138" i="4"/>
  <c r="D138" i="4"/>
  <c r="CS137" i="4"/>
  <c r="BG137" i="4"/>
  <c r="F137" i="4"/>
  <c r="E137" i="4"/>
  <c r="CS136" i="4"/>
  <c r="CQ136" i="4"/>
  <c r="CP136" i="4"/>
  <c r="BG136" i="4"/>
  <c r="BE136" i="4"/>
  <c r="BD136" i="4"/>
  <c r="F136" i="4"/>
  <c r="E136" i="4"/>
  <c r="CS135" i="4"/>
  <c r="CQ135" i="4"/>
  <c r="CP135" i="4"/>
  <c r="BG135" i="4"/>
  <c r="BE135" i="4"/>
  <c r="BD135" i="4"/>
  <c r="F135" i="4"/>
  <c r="E135" i="4"/>
  <c r="CS134" i="4"/>
  <c r="CQ134" i="4"/>
  <c r="CP134" i="4"/>
  <c r="BG134" i="4"/>
  <c r="BE134" i="4"/>
  <c r="BD134" i="4"/>
  <c r="F134" i="4"/>
  <c r="E134" i="4"/>
  <c r="CS133" i="4"/>
  <c r="CQ133" i="4"/>
  <c r="CP133" i="4"/>
  <c r="BG133" i="4"/>
  <c r="BE133" i="4"/>
  <c r="BD133" i="4"/>
  <c r="F133" i="4"/>
  <c r="E133" i="4"/>
  <c r="CS132" i="4"/>
  <c r="CQ132" i="4"/>
  <c r="CP132" i="4"/>
  <c r="BG132" i="4"/>
  <c r="BE132" i="4"/>
  <c r="BD132" i="4"/>
  <c r="F132" i="4"/>
  <c r="E132" i="4"/>
  <c r="CS131" i="4"/>
  <c r="CQ131" i="4"/>
  <c r="CP131" i="4"/>
  <c r="BG131" i="4"/>
  <c r="BE131" i="4"/>
  <c r="BD131" i="4"/>
  <c r="F131" i="4"/>
  <c r="E131" i="4"/>
  <c r="CS130" i="4"/>
  <c r="CQ130" i="4"/>
  <c r="CP130" i="4"/>
  <c r="BG130" i="4"/>
  <c r="BE130" i="4"/>
  <c r="BD130" i="4"/>
  <c r="F130" i="4"/>
  <c r="E130" i="4"/>
  <c r="CS129" i="4"/>
  <c r="CQ129" i="4"/>
  <c r="CP129" i="4"/>
  <c r="BG129" i="4"/>
  <c r="BE129" i="4"/>
  <c r="BD129" i="4"/>
  <c r="F129" i="4"/>
  <c r="E129" i="4"/>
  <c r="CS128" i="4"/>
  <c r="CP128" i="4"/>
  <c r="BE128" i="4"/>
  <c r="AS128" i="4"/>
  <c r="F127" i="4"/>
  <c r="CQ128" i="4" s="1"/>
  <c r="E127" i="4"/>
  <c r="E123" i="4"/>
  <c r="D123" i="4"/>
  <c r="C123" i="4"/>
  <c r="E122" i="4"/>
  <c r="D122" i="4"/>
  <c r="C122" i="4"/>
  <c r="N118" i="4"/>
  <c r="J118" i="4"/>
  <c r="I118" i="4"/>
  <c r="F118" i="4"/>
  <c r="N117" i="4"/>
  <c r="M117" i="4"/>
  <c r="L117" i="4"/>
  <c r="L118" i="4" s="1"/>
  <c r="K117" i="4"/>
  <c r="J117" i="4"/>
  <c r="I117" i="4"/>
  <c r="H117" i="4"/>
  <c r="G117" i="4"/>
  <c r="F117" i="4"/>
  <c r="E116" i="4"/>
  <c r="C116" i="4" s="1"/>
  <c r="D116" i="4"/>
  <c r="BB115" i="4"/>
  <c r="O115" i="4" s="1"/>
  <c r="E115" i="4"/>
  <c r="D115" i="4"/>
  <c r="C115" i="4" s="1"/>
  <c r="CP115" i="4" s="1"/>
  <c r="E114" i="4"/>
  <c r="C114" i="4" s="1"/>
  <c r="D114" i="4"/>
  <c r="E113" i="4"/>
  <c r="E117" i="4" s="1"/>
  <c r="D113" i="4"/>
  <c r="C113" i="4" s="1"/>
  <c r="X112" i="4"/>
  <c r="W112" i="4"/>
  <c r="V112" i="4"/>
  <c r="U112" i="4"/>
  <c r="T112" i="4"/>
  <c r="S112" i="4"/>
  <c r="R112" i="4"/>
  <c r="Q112" i="4"/>
  <c r="N112" i="4"/>
  <c r="M112" i="4"/>
  <c r="M118" i="4" s="1"/>
  <c r="L112" i="4"/>
  <c r="K112" i="4"/>
  <c r="K118" i="4" s="1"/>
  <c r="J112" i="4"/>
  <c r="I112" i="4"/>
  <c r="H112" i="4"/>
  <c r="H118" i="4" s="1"/>
  <c r="G112" i="4"/>
  <c r="G118" i="4" s="1"/>
  <c r="F112" i="4"/>
  <c r="P111" i="4"/>
  <c r="O111" i="4"/>
  <c r="E111" i="4"/>
  <c r="C111" i="4" s="1"/>
  <c r="D111" i="4"/>
  <c r="P110" i="4"/>
  <c r="O110" i="4"/>
  <c r="O112" i="4" s="1"/>
  <c r="E110" i="4"/>
  <c r="D110" i="4"/>
  <c r="C110" i="4" s="1"/>
  <c r="CR110" i="4" s="1"/>
  <c r="P109" i="4"/>
  <c r="P112" i="4" s="1"/>
  <c r="O109" i="4"/>
  <c r="E109" i="4"/>
  <c r="E112" i="4" s="1"/>
  <c r="E118" i="4" s="1"/>
  <c r="D109" i="4"/>
  <c r="M104" i="4"/>
  <c r="L104" i="4"/>
  <c r="K104" i="4"/>
  <c r="J104" i="4"/>
  <c r="I104" i="4"/>
  <c r="H104" i="4"/>
  <c r="G104" i="4"/>
  <c r="F104" i="4"/>
  <c r="E103" i="4"/>
  <c r="D103" i="4"/>
  <c r="C103" i="4" s="1"/>
  <c r="E102" i="4"/>
  <c r="E104" i="4" s="1"/>
  <c r="D102" i="4"/>
  <c r="E101" i="4"/>
  <c r="D101" i="4"/>
  <c r="C101" i="4" s="1"/>
  <c r="E100" i="4"/>
  <c r="C100" i="4" s="1"/>
  <c r="D100" i="4"/>
  <c r="W99" i="4"/>
  <c r="V99" i="4"/>
  <c r="U99" i="4"/>
  <c r="T99" i="4"/>
  <c r="S99" i="4"/>
  <c r="R99" i="4"/>
  <c r="Q99" i="4"/>
  <c r="P99" i="4"/>
  <c r="M99" i="4"/>
  <c r="L99" i="4"/>
  <c r="L105" i="4" s="1"/>
  <c r="K99" i="4"/>
  <c r="J99" i="4"/>
  <c r="J105" i="4" s="1"/>
  <c r="I99" i="4"/>
  <c r="H99" i="4"/>
  <c r="H105" i="4" s="1"/>
  <c r="G99" i="4"/>
  <c r="F99" i="4"/>
  <c r="F105" i="4" s="1"/>
  <c r="O98" i="4"/>
  <c r="N98" i="4"/>
  <c r="E98" i="4"/>
  <c r="C98" i="4" s="1"/>
  <c r="D98" i="4"/>
  <c r="O97" i="4"/>
  <c r="N97" i="4"/>
  <c r="N99" i="4" s="1"/>
  <c r="E97" i="4"/>
  <c r="D97" i="4"/>
  <c r="C97" i="4" s="1"/>
  <c r="O96" i="4"/>
  <c r="N96" i="4"/>
  <c r="E96" i="4"/>
  <c r="D96" i="4"/>
  <c r="E92" i="4"/>
  <c r="C92" i="4" s="1"/>
  <c r="D92" i="4"/>
  <c r="E91" i="4"/>
  <c r="D91" i="4"/>
  <c r="C91" i="4" s="1"/>
  <c r="E90" i="4"/>
  <c r="D90" i="4"/>
  <c r="C90" i="4"/>
  <c r="E89" i="4"/>
  <c r="D89" i="4"/>
  <c r="C89" i="4" s="1"/>
  <c r="E88" i="4"/>
  <c r="D88" i="4"/>
  <c r="C88" i="4"/>
  <c r="E83" i="4"/>
  <c r="D83" i="4"/>
  <c r="C83" i="4" s="1"/>
  <c r="E82" i="4"/>
  <c r="C82" i="4" s="1"/>
  <c r="D82" i="4"/>
  <c r="E81" i="4"/>
  <c r="D81" i="4"/>
  <c r="C81" i="4" s="1"/>
  <c r="E80" i="4"/>
  <c r="C80" i="4" s="1"/>
  <c r="D80" i="4"/>
  <c r="E79" i="4"/>
  <c r="D79" i="4"/>
  <c r="C79" i="4" s="1"/>
  <c r="E78" i="4"/>
  <c r="D78" i="4"/>
  <c r="C78" i="4" s="1"/>
  <c r="E73" i="4"/>
  <c r="D73" i="4"/>
  <c r="C73" i="4"/>
  <c r="E72" i="4"/>
  <c r="C72" i="4" s="1"/>
  <c r="D72" i="4"/>
  <c r="E71" i="4"/>
  <c r="C71" i="4" s="1"/>
  <c r="D71" i="4"/>
  <c r="E70" i="4"/>
  <c r="D70" i="4"/>
  <c r="C70" i="4" s="1"/>
  <c r="E69" i="4"/>
  <c r="D69" i="4"/>
  <c r="C69" i="4"/>
  <c r="E68" i="4"/>
  <c r="D68" i="4"/>
  <c r="C68" i="4" s="1"/>
  <c r="C63" i="4"/>
  <c r="CP62" i="4"/>
  <c r="BB62" i="4"/>
  <c r="I62" i="4" s="1"/>
  <c r="C62" i="4"/>
  <c r="CP61" i="4"/>
  <c r="BB61" i="4"/>
  <c r="I61" i="4" s="1"/>
  <c r="C61" i="4"/>
  <c r="CP60" i="4"/>
  <c r="BB60" i="4"/>
  <c r="I60" i="4" s="1"/>
  <c r="C60" i="4"/>
  <c r="C56" i="4"/>
  <c r="BB56" i="4" s="1"/>
  <c r="BA55" i="4"/>
  <c r="C55" i="4"/>
  <c r="CQ55" i="4" s="1"/>
  <c r="C54" i="4"/>
  <c r="BB54" i="4" s="1"/>
  <c r="BA53" i="4"/>
  <c r="C53" i="4"/>
  <c r="CQ53" i="4" s="1"/>
  <c r="CQ49" i="4"/>
  <c r="BA49" i="4"/>
  <c r="F49" i="4" s="1"/>
  <c r="C49" i="4"/>
  <c r="C43" i="4"/>
  <c r="CP43" i="4" s="1"/>
  <c r="C42" i="4"/>
  <c r="CP42" i="4" s="1"/>
  <c r="C41" i="4"/>
  <c r="CP41" i="4" s="1"/>
  <c r="C40" i="4"/>
  <c r="CP40" i="4" s="1"/>
  <c r="C39" i="4"/>
  <c r="CP39" i="4" s="1"/>
  <c r="C38" i="4"/>
  <c r="CP38" i="4" s="1"/>
  <c r="C37" i="4"/>
  <c r="CP37" i="4" s="1"/>
  <c r="C36" i="4"/>
  <c r="CP36" i="4" s="1"/>
  <c r="C35" i="4"/>
  <c r="CP34" i="4"/>
  <c r="C34" i="4"/>
  <c r="L33" i="4"/>
  <c r="K33" i="4"/>
  <c r="J33" i="4"/>
  <c r="I33" i="4"/>
  <c r="H33" i="4"/>
  <c r="G33" i="4"/>
  <c r="F33" i="4"/>
  <c r="E33" i="4"/>
  <c r="D33" i="4"/>
  <c r="C33" i="4"/>
  <c r="CP33" i="4" s="1"/>
  <c r="CP29" i="4"/>
  <c r="BA29" i="4"/>
  <c r="D29" i="4" s="1"/>
  <c r="CP28" i="4"/>
  <c r="BA28" i="4"/>
  <c r="D28" i="4"/>
  <c r="CP27" i="4"/>
  <c r="BA27" i="4"/>
  <c r="D27" i="4" s="1"/>
  <c r="CP26" i="4"/>
  <c r="BA26" i="4"/>
  <c r="D26" i="4"/>
  <c r="CP25" i="4"/>
  <c r="BA25" i="4"/>
  <c r="D25" i="4" s="1"/>
  <c r="CP24" i="4"/>
  <c r="BA24" i="4"/>
  <c r="D24" i="4"/>
  <c r="CP23" i="4"/>
  <c r="BA23" i="4"/>
  <c r="D23" i="4" s="1"/>
  <c r="CP22" i="4"/>
  <c r="BA22" i="4"/>
  <c r="D22" i="4"/>
  <c r="CP21" i="4"/>
  <c r="BA21" i="4"/>
  <c r="D21" i="4" s="1"/>
  <c r="CP20" i="4"/>
  <c r="BA20" i="4"/>
  <c r="D20" i="4"/>
  <c r="CP19" i="4"/>
  <c r="BA19" i="4"/>
  <c r="D19" i="4" s="1"/>
  <c r="CP15" i="4"/>
  <c r="BA15" i="4"/>
  <c r="M15" i="4"/>
  <c r="C15" i="4"/>
  <c r="CP14" i="4"/>
  <c r="BA14" i="4"/>
  <c r="M14" i="4"/>
  <c r="C14" i="4"/>
  <c r="C13" i="4"/>
  <c r="BA12" i="4"/>
  <c r="M12" i="4" s="1"/>
  <c r="C12" i="4"/>
  <c r="CP12" i="4" s="1"/>
  <c r="BA11" i="4"/>
  <c r="M11" i="4" s="1"/>
  <c r="C11" i="4"/>
  <c r="CP11" i="4" s="1"/>
  <c r="BB10" i="4"/>
  <c r="M10" i="4" s="1"/>
  <c r="C10" i="4"/>
  <c r="A5" i="4"/>
  <c r="A4" i="4"/>
  <c r="A3" i="4"/>
  <c r="A2" i="4"/>
  <c r="E255" i="8"/>
  <c r="D255" i="8"/>
  <c r="E254" i="8"/>
  <c r="D254" i="8"/>
  <c r="C254" i="8" s="1"/>
  <c r="E253" i="8"/>
  <c r="D253" i="8"/>
  <c r="C253" i="8"/>
  <c r="E252" i="8"/>
  <c r="D252" i="8"/>
  <c r="CQ247" i="8"/>
  <c r="CP247" i="8"/>
  <c r="E247" i="8"/>
  <c r="BD247" i="8" s="1"/>
  <c r="D247" i="8"/>
  <c r="C247" i="8" s="1"/>
  <c r="BC247" i="8" s="1"/>
  <c r="AI247" i="8" s="1"/>
  <c r="E246" i="8"/>
  <c r="D246" i="8"/>
  <c r="C246" i="8" s="1"/>
  <c r="E245" i="8"/>
  <c r="D245" i="8"/>
  <c r="E244" i="8"/>
  <c r="BD244" i="8" s="1"/>
  <c r="D244" i="8"/>
  <c r="CQ239" i="8"/>
  <c r="E239" i="8"/>
  <c r="BD239" i="8" s="1"/>
  <c r="D239" i="8"/>
  <c r="C239" i="8" s="1"/>
  <c r="CQ238" i="8"/>
  <c r="E238" i="8"/>
  <c r="BD238" i="8" s="1"/>
  <c r="D238" i="8"/>
  <c r="E237" i="8"/>
  <c r="D237" i="8"/>
  <c r="E236" i="8"/>
  <c r="BD236" i="8" s="1"/>
  <c r="D236" i="8"/>
  <c r="CQ235" i="8"/>
  <c r="CP235" i="8"/>
  <c r="E235" i="8"/>
  <c r="BD235" i="8" s="1"/>
  <c r="D235" i="8"/>
  <c r="C235" i="8" s="1"/>
  <c r="BC235" i="8" s="1"/>
  <c r="AR235" i="8" s="1"/>
  <c r="E234" i="8"/>
  <c r="D234" i="8"/>
  <c r="C234" i="8" s="1"/>
  <c r="E233" i="8"/>
  <c r="D233" i="8"/>
  <c r="CP228" i="8"/>
  <c r="BC228" i="8"/>
  <c r="AR228" i="8" s="1"/>
  <c r="E228" i="8"/>
  <c r="D228" i="8"/>
  <c r="C228" i="8" s="1"/>
  <c r="CP227" i="8"/>
  <c r="BC227" i="8"/>
  <c r="AR227" i="8"/>
  <c r="E227" i="8"/>
  <c r="D227" i="8"/>
  <c r="C227" i="8" s="1"/>
  <c r="CP226" i="8"/>
  <c r="BC226" i="8"/>
  <c r="AR226" i="8" s="1"/>
  <c r="E226" i="8"/>
  <c r="D226" i="8"/>
  <c r="C226" i="8" s="1"/>
  <c r="CP225" i="8"/>
  <c r="BC225" i="8"/>
  <c r="AR225" i="8"/>
  <c r="E225" i="8"/>
  <c r="D225" i="8"/>
  <c r="CP224" i="8"/>
  <c r="BC224" i="8"/>
  <c r="AR224" i="8" s="1"/>
  <c r="E224" i="8"/>
  <c r="D224" i="8"/>
  <c r="C224" i="8" s="1"/>
  <c r="CP223" i="8"/>
  <c r="BC223" i="8"/>
  <c r="AR223" i="8"/>
  <c r="E223" i="8"/>
  <c r="D223" i="8"/>
  <c r="C223" i="8" s="1"/>
  <c r="CP222" i="8"/>
  <c r="BC222" i="8"/>
  <c r="AR222" i="8" s="1"/>
  <c r="E222" i="8"/>
  <c r="D222" i="8"/>
  <c r="C222" i="8"/>
  <c r="CP221" i="8"/>
  <c r="BC221" i="8"/>
  <c r="AR221" i="8"/>
  <c r="E221" i="8"/>
  <c r="D221" i="8"/>
  <c r="CP220" i="8"/>
  <c r="BC220" i="8"/>
  <c r="AR220" i="8" s="1"/>
  <c r="E220" i="8"/>
  <c r="D220" i="8"/>
  <c r="C220" i="8" s="1"/>
  <c r="CP219" i="8"/>
  <c r="BC219" i="8"/>
  <c r="AR219" i="8"/>
  <c r="E219" i="8"/>
  <c r="C219" i="8" s="1"/>
  <c r="AQ218" i="8"/>
  <c r="AP218" i="8"/>
  <c r="AO218" i="8"/>
  <c r="CP218" i="8" s="1"/>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C218" i="8" s="1"/>
  <c r="CQ213" i="8"/>
  <c r="CP213" i="8"/>
  <c r="BC213" i="8"/>
  <c r="C213" i="8"/>
  <c r="BE213" i="8" s="1"/>
  <c r="CQ212" i="8"/>
  <c r="CP212" i="8"/>
  <c r="BC212" i="8"/>
  <c r="C212" i="8"/>
  <c r="BE212" i="8" s="1"/>
  <c r="CQ211" i="8"/>
  <c r="CP211" i="8"/>
  <c r="BC211" i="8"/>
  <c r="C211" i="8"/>
  <c r="BE211" i="8" s="1"/>
  <c r="CQ210" i="8"/>
  <c r="CP210" i="8"/>
  <c r="BC210" i="8"/>
  <c r="C210" i="8"/>
  <c r="BE210" i="8" s="1"/>
  <c r="CQ206" i="8"/>
  <c r="E206" i="8"/>
  <c r="CR206" i="8" s="1"/>
  <c r="D206" i="8"/>
  <c r="C206" i="8" s="1"/>
  <c r="CR202" i="8"/>
  <c r="E202" i="8"/>
  <c r="D202" i="8"/>
  <c r="CQ202" i="8" s="1"/>
  <c r="C202" i="8"/>
  <c r="CP202" i="8" s="1"/>
  <c r="E201" i="8"/>
  <c r="CR201" i="8" s="1"/>
  <c r="D201" i="8"/>
  <c r="CQ201" i="8" s="1"/>
  <c r="CS197" i="8"/>
  <c r="CR197" i="8"/>
  <c r="BE197" i="8"/>
  <c r="F197" i="8"/>
  <c r="BF197" i="8" s="1"/>
  <c r="E197" i="8"/>
  <c r="CR196" i="8"/>
  <c r="BE196" i="8"/>
  <c r="F196" i="8"/>
  <c r="E196" i="8"/>
  <c r="CR195" i="8"/>
  <c r="BF195" i="8"/>
  <c r="BE195" i="8"/>
  <c r="F195" i="8"/>
  <c r="E195" i="8"/>
  <c r="D195" i="8" s="1"/>
  <c r="F194" i="8"/>
  <c r="E194" i="8"/>
  <c r="CR194" i="8" s="1"/>
  <c r="CR193" i="8"/>
  <c r="CQ193" i="8"/>
  <c r="BD193" i="8"/>
  <c r="F193" i="8"/>
  <c r="CS193" i="8" s="1"/>
  <c r="E193" i="8"/>
  <c r="CS192" i="8"/>
  <c r="CR192" i="8"/>
  <c r="CQ192" i="8"/>
  <c r="BD192" i="8"/>
  <c r="F192" i="8"/>
  <c r="E192" i="8"/>
  <c r="D192" i="8" s="1"/>
  <c r="BF191" i="8"/>
  <c r="BE191" i="8"/>
  <c r="F191" i="8"/>
  <c r="CS191" i="8" s="1"/>
  <c r="E191" i="8"/>
  <c r="CQ190" i="8"/>
  <c r="BF190" i="8"/>
  <c r="F190" i="8"/>
  <c r="E190" i="8"/>
  <c r="CR190" i="8" s="1"/>
  <c r="CR189" i="8"/>
  <c r="CQ189" i="8"/>
  <c r="BD189" i="8"/>
  <c r="F189" i="8"/>
  <c r="CS189" i="8" s="1"/>
  <c r="E189" i="8"/>
  <c r="CS188" i="8"/>
  <c r="CQ188" i="8"/>
  <c r="BD188" i="8"/>
  <c r="F188" i="8"/>
  <c r="E188" i="8"/>
  <c r="BE187" i="8"/>
  <c r="F187" i="8"/>
  <c r="E187" i="8"/>
  <c r="BF186" i="8"/>
  <c r="F186" i="8"/>
  <c r="CQ186" i="8" s="1"/>
  <c r="E186" i="8"/>
  <c r="CR186" i="8" s="1"/>
  <c r="CR185" i="8"/>
  <c r="CQ185" i="8"/>
  <c r="BD185" i="8"/>
  <c r="F185" i="8"/>
  <c r="CS185" i="8" s="1"/>
  <c r="E185" i="8"/>
  <c r="CS184" i="8"/>
  <c r="CQ184" i="8"/>
  <c r="BE184" i="8"/>
  <c r="BD184" i="8"/>
  <c r="F184" i="8"/>
  <c r="E184" i="8"/>
  <c r="F183" i="8"/>
  <c r="CS183" i="8" s="1"/>
  <c r="E183" i="8"/>
  <c r="CR182" i="8"/>
  <c r="BE182" i="8"/>
  <c r="BD182" i="8"/>
  <c r="F182" i="8"/>
  <c r="CQ182" i="8" s="1"/>
  <c r="E182" i="8"/>
  <c r="CR181" i="8"/>
  <c r="F181" i="8"/>
  <c r="CQ181" i="8" s="1"/>
  <c r="E181" i="8"/>
  <c r="CR180" i="8"/>
  <c r="BE180" i="8"/>
  <c r="BD180" i="8"/>
  <c r="F180" i="8"/>
  <c r="CQ180" i="8" s="1"/>
  <c r="E180" i="8"/>
  <c r="CR179" i="8"/>
  <c r="CQ179" i="8"/>
  <c r="F179" i="8"/>
  <c r="E179" i="8"/>
  <c r="CR178" i="8"/>
  <c r="BE178" i="8"/>
  <c r="BD178" i="8"/>
  <c r="F178" i="8"/>
  <c r="CQ178" i="8" s="1"/>
  <c r="CS177" i="8"/>
  <c r="CQ177" i="8"/>
  <c r="CP177" i="8"/>
  <c r="BF177" i="8"/>
  <c r="BD177" i="8"/>
  <c r="BC177" i="8"/>
  <c r="F177" i="8"/>
  <c r="E177" i="8"/>
  <c r="D177" i="8"/>
  <c r="CS176" i="8"/>
  <c r="CQ176" i="8"/>
  <c r="CP176" i="8"/>
  <c r="BF176" i="8"/>
  <c r="BD176" i="8"/>
  <c r="BC176" i="8"/>
  <c r="F176" i="8"/>
  <c r="E176" i="8"/>
  <c r="D176" i="8"/>
  <c r="CS175" i="8"/>
  <c r="CQ175" i="8"/>
  <c r="CP175" i="8"/>
  <c r="BF175" i="8"/>
  <c r="BD175" i="8"/>
  <c r="BC175" i="8"/>
  <c r="F175" i="8"/>
  <c r="E175" i="8"/>
  <c r="F174" i="8"/>
  <c r="E174" i="8"/>
  <c r="BE174" i="8" s="1"/>
  <c r="CS173" i="8"/>
  <c r="CR173" i="8"/>
  <c r="CP173" i="8"/>
  <c r="BE173" i="8"/>
  <c r="BC173" i="8"/>
  <c r="F173" i="8"/>
  <c r="E173" i="8"/>
  <c r="D173" i="8"/>
  <c r="CR172" i="8"/>
  <c r="BF172" i="8"/>
  <c r="BE172" i="8"/>
  <c r="F172" i="8"/>
  <c r="E172" i="8"/>
  <c r="CS171" i="8"/>
  <c r="CR171" i="8"/>
  <c r="CP171" i="8"/>
  <c r="BE171" i="8"/>
  <c r="BC171" i="8"/>
  <c r="F171" i="8"/>
  <c r="E171" i="8"/>
  <c r="D171" i="8"/>
  <c r="CR170" i="8"/>
  <c r="BE170" i="8"/>
  <c r="F170" i="8"/>
  <c r="CP170" i="8" s="1"/>
  <c r="E170" i="8"/>
  <c r="CS169" i="8"/>
  <c r="CR169" i="8"/>
  <c r="CP169" i="8"/>
  <c r="BE169" i="8"/>
  <c r="BC169" i="8"/>
  <c r="F169" i="8"/>
  <c r="E169" i="8"/>
  <c r="D169" i="8"/>
  <c r="CR168" i="8"/>
  <c r="BF168" i="8"/>
  <c r="BE168" i="8"/>
  <c r="F168" i="8"/>
  <c r="E168" i="8"/>
  <c r="CS167" i="8"/>
  <c r="CR167" i="8"/>
  <c r="CP167" i="8"/>
  <c r="BE167" i="8"/>
  <c r="BC167" i="8"/>
  <c r="F167" i="8"/>
  <c r="E167" i="8"/>
  <c r="D167" i="8"/>
  <c r="CR166" i="8"/>
  <c r="BF166" i="8"/>
  <c r="BE166" i="8"/>
  <c r="F166" i="8"/>
  <c r="E166" i="8"/>
  <c r="CS165" i="8"/>
  <c r="CP165" i="8"/>
  <c r="BF165" i="8"/>
  <c r="BC165" i="8"/>
  <c r="AT165" i="8"/>
  <c r="F164" i="8"/>
  <c r="CQ165" i="8" s="1"/>
  <c r="E164" i="8"/>
  <c r="D164" i="8" s="1"/>
  <c r="CS160" i="8"/>
  <c r="CQ160" i="8"/>
  <c r="CP160" i="8"/>
  <c r="BG160" i="8"/>
  <c r="BE160" i="8"/>
  <c r="BD160" i="8"/>
  <c r="F160" i="8"/>
  <c r="E160" i="8"/>
  <c r="D160" i="8"/>
  <c r="CS159" i="8"/>
  <c r="CQ159" i="8"/>
  <c r="CP159" i="8"/>
  <c r="BG159" i="8"/>
  <c r="BE159" i="8"/>
  <c r="BD159" i="8"/>
  <c r="F159" i="8"/>
  <c r="E159" i="8"/>
  <c r="CS158" i="8"/>
  <c r="CQ158" i="8"/>
  <c r="CP158" i="8"/>
  <c r="BG158" i="8"/>
  <c r="BE158" i="8"/>
  <c r="BD158" i="8"/>
  <c r="F158" i="8"/>
  <c r="E158" i="8"/>
  <c r="D158" i="8"/>
  <c r="CS157" i="8"/>
  <c r="CQ157" i="8"/>
  <c r="CP157" i="8"/>
  <c r="BG157" i="8"/>
  <c r="BE157" i="8"/>
  <c r="BD157" i="8"/>
  <c r="F157" i="8"/>
  <c r="E157" i="8"/>
  <c r="CS156" i="8"/>
  <c r="CQ156" i="8"/>
  <c r="CP156" i="8"/>
  <c r="BG156" i="8"/>
  <c r="BE156" i="8"/>
  <c r="BD156" i="8"/>
  <c r="F156" i="8"/>
  <c r="E156" i="8"/>
  <c r="D156" i="8"/>
  <c r="CS155" i="8"/>
  <c r="CQ155" i="8"/>
  <c r="CP155" i="8"/>
  <c r="BG155" i="8"/>
  <c r="BE155" i="8"/>
  <c r="BD155" i="8"/>
  <c r="F155" i="8"/>
  <c r="E155" i="8"/>
  <c r="CS154" i="8"/>
  <c r="CQ154" i="8"/>
  <c r="CP154" i="8"/>
  <c r="BG154" i="8"/>
  <c r="BE154" i="8"/>
  <c r="BD154" i="8"/>
  <c r="F154" i="8"/>
  <c r="E154" i="8"/>
  <c r="D154" i="8"/>
  <c r="CS153" i="8"/>
  <c r="CQ153" i="8"/>
  <c r="CP153" i="8"/>
  <c r="BG153" i="8"/>
  <c r="BE153" i="8"/>
  <c r="BD153" i="8"/>
  <c r="F153" i="8"/>
  <c r="E153" i="8"/>
  <c r="CS152" i="8"/>
  <c r="CQ152" i="8"/>
  <c r="CP152" i="8"/>
  <c r="BG152" i="8"/>
  <c r="BE152" i="8"/>
  <c r="BD152" i="8"/>
  <c r="F152" i="8"/>
  <c r="E152" i="8"/>
  <c r="D152" i="8"/>
  <c r="CS151" i="8"/>
  <c r="CQ151" i="8"/>
  <c r="CP151" i="8"/>
  <c r="BG151" i="8"/>
  <c r="BE151" i="8"/>
  <c r="BD151" i="8"/>
  <c r="F151" i="8"/>
  <c r="E151" i="8"/>
  <c r="CS150" i="8"/>
  <c r="CQ150" i="8"/>
  <c r="CP150" i="8"/>
  <c r="BG150" i="8"/>
  <c r="BE150" i="8"/>
  <c r="BD150" i="8"/>
  <c r="F150" i="8"/>
  <c r="E150" i="8"/>
  <c r="D150" i="8"/>
  <c r="CS149" i="8"/>
  <c r="CQ149" i="8"/>
  <c r="CP149" i="8"/>
  <c r="BG149" i="8"/>
  <c r="BE149" i="8"/>
  <c r="BD149" i="8"/>
  <c r="F149" i="8"/>
  <c r="E149" i="8"/>
  <c r="CS148" i="8"/>
  <c r="CQ148" i="8"/>
  <c r="CP148" i="8"/>
  <c r="BG148" i="8"/>
  <c r="BE148" i="8"/>
  <c r="BD148" i="8"/>
  <c r="F148" i="8"/>
  <c r="E148" i="8"/>
  <c r="D148" i="8"/>
  <c r="CS147" i="8"/>
  <c r="CQ147" i="8"/>
  <c r="CP147" i="8"/>
  <c r="BG147" i="8"/>
  <c r="BE147" i="8"/>
  <c r="BD147" i="8"/>
  <c r="F147" i="8"/>
  <c r="E147" i="8"/>
  <c r="CS146" i="8"/>
  <c r="CQ146" i="8"/>
  <c r="CP146" i="8"/>
  <c r="BG146" i="8"/>
  <c r="BE146" i="8"/>
  <c r="BD146" i="8"/>
  <c r="F146" i="8"/>
  <c r="E146" i="8"/>
  <c r="D146" i="8"/>
  <c r="CS145" i="8"/>
  <c r="CQ145" i="8"/>
  <c r="CP145" i="8"/>
  <c r="BG145" i="8"/>
  <c r="BE145" i="8"/>
  <c r="BD145" i="8"/>
  <c r="F145" i="8"/>
  <c r="E145" i="8"/>
  <c r="CS144" i="8"/>
  <c r="CQ144" i="8"/>
  <c r="CP144" i="8"/>
  <c r="BG144" i="8"/>
  <c r="BE144" i="8"/>
  <c r="BD144" i="8"/>
  <c r="F144" i="8"/>
  <c r="E144" i="8"/>
  <c r="D144" i="8"/>
  <c r="CS143" i="8"/>
  <c r="CQ143" i="8"/>
  <c r="CP143" i="8"/>
  <c r="BG143" i="8"/>
  <c r="BE143" i="8"/>
  <c r="BD143" i="8"/>
  <c r="F143" i="8"/>
  <c r="E143" i="8"/>
  <c r="CS142" i="8"/>
  <c r="CQ142" i="8"/>
  <c r="CP142" i="8"/>
  <c r="BG142" i="8"/>
  <c r="BE142" i="8"/>
  <c r="BD142" i="8"/>
  <c r="F142" i="8"/>
  <c r="E142" i="8"/>
  <c r="D142" i="8"/>
  <c r="CS141" i="8"/>
  <c r="CR141" i="8"/>
  <c r="CQ141" i="8"/>
  <c r="CP141" i="8"/>
  <c r="BG141" i="8"/>
  <c r="BF141" i="8"/>
  <c r="BE141" i="8"/>
  <c r="BD141" i="8"/>
  <c r="AS141" i="8" s="1"/>
  <c r="F141" i="8"/>
  <c r="D141" i="8"/>
  <c r="CS140" i="8"/>
  <c r="CR140" i="8"/>
  <c r="BF140" i="8"/>
  <c r="BD140" i="8"/>
  <c r="F140" i="8"/>
  <c r="E140" i="8"/>
  <c r="D140" i="8"/>
  <c r="CR139" i="8"/>
  <c r="BF139" i="8"/>
  <c r="F139" i="8"/>
  <c r="E139" i="8"/>
  <c r="CS138" i="8"/>
  <c r="CR138" i="8"/>
  <c r="BF138" i="8"/>
  <c r="BD138" i="8"/>
  <c r="F138" i="8"/>
  <c r="E138" i="8"/>
  <c r="D138" i="8"/>
  <c r="CR137" i="8"/>
  <c r="BF137" i="8"/>
  <c r="AS137" i="8"/>
  <c r="F137" i="8"/>
  <c r="BG137" i="8" s="1"/>
  <c r="E137" i="8"/>
  <c r="D137" i="8"/>
  <c r="CR136" i="8"/>
  <c r="BF136" i="8"/>
  <c r="F136" i="8"/>
  <c r="E136" i="8"/>
  <c r="CS135" i="8"/>
  <c r="CR135" i="8"/>
  <c r="CP135" i="8"/>
  <c r="BF135" i="8"/>
  <c r="BD135" i="8"/>
  <c r="F135" i="8"/>
  <c r="E135" i="8"/>
  <c r="D135" i="8"/>
  <c r="CR134" i="8"/>
  <c r="BG134" i="8"/>
  <c r="BF134" i="8"/>
  <c r="F134" i="8"/>
  <c r="E134" i="8"/>
  <c r="CS133" i="8"/>
  <c r="CR133" i="8"/>
  <c r="CP133" i="8"/>
  <c r="BF133" i="8"/>
  <c r="BD133" i="8"/>
  <c r="F133" i="8"/>
  <c r="E133" i="8"/>
  <c r="D133" i="8"/>
  <c r="CR132" i="8"/>
  <c r="BG132" i="8"/>
  <c r="BF132" i="8"/>
  <c r="F132" i="8"/>
  <c r="E132" i="8"/>
  <c r="CS131" i="8"/>
  <c r="CR131" i="8"/>
  <c r="CP131" i="8"/>
  <c r="BF131" i="8"/>
  <c r="BD131" i="8"/>
  <c r="F131" i="8"/>
  <c r="E131" i="8"/>
  <c r="D131" i="8"/>
  <c r="CR130" i="8"/>
  <c r="BF130" i="8"/>
  <c r="F130" i="8"/>
  <c r="BG130" i="8" s="1"/>
  <c r="E130" i="8"/>
  <c r="CR129" i="8"/>
  <c r="CP129" i="8"/>
  <c r="BF129" i="8"/>
  <c r="BD129" i="8"/>
  <c r="F129" i="8"/>
  <c r="CS129" i="8" s="1"/>
  <c r="E129" i="8"/>
  <c r="D129" i="8"/>
  <c r="CS128" i="8"/>
  <c r="CP128" i="8"/>
  <c r="BG128" i="8"/>
  <c r="BF128" i="8"/>
  <c r="BD128" i="8"/>
  <c r="AS128" i="8"/>
  <c r="F127" i="8"/>
  <c r="CQ128" i="8" s="1"/>
  <c r="E127" i="8"/>
  <c r="CR128" i="8" s="1"/>
  <c r="D127" i="8"/>
  <c r="E123" i="8"/>
  <c r="C123" i="8" s="1"/>
  <c r="D123" i="8"/>
  <c r="E122" i="8"/>
  <c r="D122" i="8"/>
  <c r="C122" i="8" s="1"/>
  <c r="M118" i="8"/>
  <c r="I118" i="8"/>
  <c r="H118" i="8"/>
  <c r="N117" i="8"/>
  <c r="M117" i="8"/>
  <c r="L117" i="8"/>
  <c r="L118" i="8" s="1"/>
  <c r="K117" i="8"/>
  <c r="J117" i="8"/>
  <c r="I117" i="8"/>
  <c r="H117" i="8"/>
  <c r="G117" i="8"/>
  <c r="F117" i="8"/>
  <c r="E116" i="8"/>
  <c r="D116" i="8"/>
  <c r="C116" i="8" s="1"/>
  <c r="E115" i="8"/>
  <c r="D115" i="8"/>
  <c r="C115" i="8"/>
  <c r="CP115" i="8" s="1"/>
  <c r="CP114" i="8"/>
  <c r="O114" i="8"/>
  <c r="E114" i="8"/>
  <c r="D114" i="8"/>
  <c r="C114" i="8" s="1"/>
  <c r="BB114" i="8" s="1"/>
  <c r="E113" i="8"/>
  <c r="D113" i="8"/>
  <c r="D117" i="8" s="1"/>
  <c r="X112" i="8"/>
  <c r="W112" i="8"/>
  <c r="V112" i="8"/>
  <c r="U112" i="8"/>
  <c r="T112" i="8"/>
  <c r="S112" i="8"/>
  <c r="R112" i="8"/>
  <c r="Q112" i="8"/>
  <c r="N112" i="8"/>
  <c r="M112" i="8"/>
  <c r="L112" i="8"/>
  <c r="K112" i="8"/>
  <c r="K118" i="8" s="1"/>
  <c r="J112" i="8"/>
  <c r="J118" i="8" s="1"/>
  <c r="I112" i="8"/>
  <c r="H112" i="8"/>
  <c r="G112" i="8"/>
  <c r="G118" i="8" s="1"/>
  <c r="F112" i="8"/>
  <c r="F118" i="8" s="1"/>
  <c r="CR111" i="8"/>
  <c r="P111" i="8"/>
  <c r="P112" i="8" s="1"/>
  <c r="O111" i="8"/>
  <c r="E111" i="8"/>
  <c r="D111" i="8"/>
  <c r="C111" i="8"/>
  <c r="BD111" i="8" s="1"/>
  <c r="P110" i="8"/>
  <c r="O110" i="8"/>
  <c r="O112" i="8" s="1"/>
  <c r="E110" i="8"/>
  <c r="D110" i="8"/>
  <c r="C110" i="8" s="1"/>
  <c r="CR110" i="8" s="1"/>
  <c r="P109" i="8"/>
  <c r="O109" i="8"/>
  <c r="E109" i="8"/>
  <c r="E112" i="8" s="1"/>
  <c r="D109" i="8"/>
  <c r="K105" i="8"/>
  <c r="M104" i="8"/>
  <c r="L104" i="8"/>
  <c r="K104" i="8"/>
  <c r="J104" i="8"/>
  <c r="I104" i="8"/>
  <c r="H104" i="8"/>
  <c r="G104" i="8"/>
  <c r="F104" i="8"/>
  <c r="E103" i="8"/>
  <c r="D103" i="8"/>
  <c r="E102" i="8"/>
  <c r="D102" i="8"/>
  <c r="C102" i="8" s="1"/>
  <c r="E101" i="8"/>
  <c r="D101" i="8"/>
  <c r="C101" i="8"/>
  <c r="E100" i="8"/>
  <c r="D100" i="8"/>
  <c r="W99" i="8"/>
  <c r="V99" i="8"/>
  <c r="U99" i="8"/>
  <c r="T99" i="8"/>
  <c r="S99" i="8"/>
  <c r="R99" i="8"/>
  <c r="Q99" i="8"/>
  <c r="P99" i="8"/>
  <c r="O99" i="8"/>
  <c r="N99" i="8"/>
  <c r="M99" i="8"/>
  <c r="L99" i="8"/>
  <c r="L105" i="8" s="1"/>
  <c r="K99" i="8"/>
  <c r="J99" i="8"/>
  <c r="J105" i="8" s="1"/>
  <c r="I99" i="8"/>
  <c r="H99" i="8"/>
  <c r="H105" i="8" s="1"/>
  <c r="G99" i="8"/>
  <c r="G105" i="8" s="1"/>
  <c r="F99" i="8"/>
  <c r="F105" i="8" s="1"/>
  <c r="O98" i="8"/>
  <c r="N98" i="8"/>
  <c r="E98" i="8"/>
  <c r="D98" i="8"/>
  <c r="C98" i="8"/>
  <c r="O97" i="8"/>
  <c r="N97" i="8"/>
  <c r="E97" i="8"/>
  <c r="D97" i="8"/>
  <c r="O96" i="8"/>
  <c r="N96" i="8"/>
  <c r="E96" i="8"/>
  <c r="E99" i="8" s="1"/>
  <c r="D96" i="8"/>
  <c r="C96" i="8"/>
  <c r="E92" i="8"/>
  <c r="D92" i="8"/>
  <c r="C92" i="8" s="1"/>
  <c r="E91" i="8"/>
  <c r="D91" i="8"/>
  <c r="C91" i="8"/>
  <c r="E90" i="8"/>
  <c r="D90" i="8"/>
  <c r="C90" i="8"/>
  <c r="E89" i="8"/>
  <c r="C89" i="8" s="1"/>
  <c r="D89" i="8"/>
  <c r="E88" i="8"/>
  <c r="D88" i="8"/>
  <c r="C88" i="8" s="1"/>
  <c r="E83" i="8"/>
  <c r="D83" i="8"/>
  <c r="C83" i="8" s="1"/>
  <c r="E82" i="8"/>
  <c r="D82" i="8"/>
  <c r="C82" i="8"/>
  <c r="E81" i="8"/>
  <c r="D81" i="8"/>
  <c r="C81" i="8" s="1"/>
  <c r="CB81" i="8" s="1"/>
  <c r="AK81" i="8" s="1"/>
  <c r="E80" i="8"/>
  <c r="D80" i="8"/>
  <c r="C80" i="8"/>
  <c r="DR80" i="8" s="1"/>
  <c r="E79" i="8"/>
  <c r="C79" i="8" s="1"/>
  <c r="D79" i="8"/>
  <c r="E78" i="8"/>
  <c r="D78" i="8"/>
  <c r="C78" i="8" s="1"/>
  <c r="E73" i="8"/>
  <c r="D73" i="8"/>
  <c r="C73" i="8"/>
  <c r="E72" i="8"/>
  <c r="D72" i="8"/>
  <c r="C72" i="8"/>
  <c r="E71" i="8"/>
  <c r="C71" i="8" s="1"/>
  <c r="D71" i="8"/>
  <c r="E70" i="8"/>
  <c r="D70" i="8"/>
  <c r="C70" i="8" s="1"/>
  <c r="E69" i="8"/>
  <c r="D69" i="8"/>
  <c r="C69" i="8" s="1"/>
  <c r="E68" i="8"/>
  <c r="D68" i="8"/>
  <c r="C68" i="8"/>
  <c r="C63" i="8"/>
  <c r="CP62" i="8"/>
  <c r="BB62" i="8"/>
  <c r="I62" i="8"/>
  <c r="C62" i="8"/>
  <c r="CP61" i="8"/>
  <c r="BB61" i="8"/>
  <c r="I61" i="8"/>
  <c r="C61" i="8"/>
  <c r="CP60" i="8"/>
  <c r="BB60" i="8"/>
  <c r="I60" i="8"/>
  <c r="C60" i="8"/>
  <c r="CP56" i="8"/>
  <c r="BB56" i="8"/>
  <c r="BA56" i="8"/>
  <c r="L56" i="8" s="1"/>
  <c r="C56" i="8"/>
  <c r="CQ56" i="8" s="1"/>
  <c r="CP55" i="8"/>
  <c r="BA55" i="8"/>
  <c r="L55" i="8" s="1"/>
  <c r="C55" i="8"/>
  <c r="BB55" i="8" s="1"/>
  <c r="C54" i="8"/>
  <c r="BB54" i="8" s="1"/>
  <c r="BB53" i="8"/>
  <c r="BA53" i="8"/>
  <c r="L53" i="8" s="1"/>
  <c r="C53" i="8"/>
  <c r="CQ53" i="8" s="1"/>
  <c r="CQ49" i="8"/>
  <c r="BA49" i="8"/>
  <c r="F49" i="8" s="1"/>
  <c r="C49" i="8"/>
  <c r="C43" i="8"/>
  <c r="CP43" i="8" s="1"/>
  <c r="C42" i="8"/>
  <c r="CP42" i="8" s="1"/>
  <c r="C41" i="8"/>
  <c r="CP41" i="8" s="1"/>
  <c r="C40" i="8"/>
  <c r="CP40" i="8" s="1"/>
  <c r="C39" i="8"/>
  <c r="CP39" i="8" s="1"/>
  <c r="C38" i="8"/>
  <c r="CP38" i="8" s="1"/>
  <c r="C37" i="8"/>
  <c r="CP37" i="8" s="1"/>
  <c r="C36" i="8"/>
  <c r="CP36" i="8" s="1"/>
  <c r="C35" i="8"/>
  <c r="CP34" i="8"/>
  <c r="C34" i="8"/>
  <c r="L33" i="8"/>
  <c r="K33" i="8"/>
  <c r="J33" i="8"/>
  <c r="I33" i="8"/>
  <c r="H33" i="8"/>
  <c r="G33" i="8"/>
  <c r="F33" i="8"/>
  <c r="E33" i="8"/>
  <c r="D33" i="8"/>
  <c r="C33" i="8"/>
  <c r="CP33" i="8" s="1"/>
  <c r="CP29" i="8"/>
  <c r="BA29" i="8"/>
  <c r="D29" i="8"/>
  <c r="CP28" i="8"/>
  <c r="BA28" i="8"/>
  <c r="D28" i="8"/>
  <c r="CP27" i="8"/>
  <c r="BA27" i="8"/>
  <c r="D27" i="8" s="1"/>
  <c r="CP26" i="8"/>
  <c r="BA26" i="8"/>
  <c r="D26" i="8"/>
  <c r="CP25" i="8"/>
  <c r="BA25" i="8"/>
  <c r="D25" i="8"/>
  <c r="CP24" i="8"/>
  <c r="BA24" i="8"/>
  <c r="D24" i="8"/>
  <c r="CP23" i="8"/>
  <c r="BA23" i="8"/>
  <c r="D23" i="8" s="1"/>
  <c r="CP22" i="8"/>
  <c r="BA22" i="8"/>
  <c r="D22" i="8"/>
  <c r="CP21" i="8"/>
  <c r="BA21" i="8"/>
  <c r="D21" i="8"/>
  <c r="CP20" i="8"/>
  <c r="BA20" i="8"/>
  <c r="D20" i="8"/>
  <c r="CP19" i="8"/>
  <c r="BA19" i="8"/>
  <c r="D19" i="8" s="1"/>
  <c r="CP15" i="8"/>
  <c r="BA15" i="8"/>
  <c r="M15" i="8"/>
  <c r="C15" i="8"/>
  <c r="CP14" i="8"/>
  <c r="BA14" i="8"/>
  <c r="M14" i="8"/>
  <c r="C14" i="8"/>
  <c r="C13" i="8"/>
  <c r="CP12" i="8"/>
  <c r="BA12" i="8"/>
  <c r="M12" i="8" s="1"/>
  <c r="C12" i="8"/>
  <c r="CP11" i="8"/>
  <c r="BA11" i="8"/>
  <c r="M11" i="8" s="1"/>
  <c r="C11" i="8"/>
  <c r="BB10" i="8"/>
  <c r="M10" i="8"/>
  <c r="C10" i="8"/>
  <c r="A5" i="8"/>
  <c r="A4" i="8"/>
  <c r="A3" i="8"/>
  <c r="A2" i="8"/>
  <c r="E255" i="9"/>
  <c r="D255" i="9"/>
  <c r="C255" i="9" s="1"/>
  <c r="E254" i="9"/>
  <c r="C254" i="9" s="1"/>
  <c r="D254" i="9"/>
  <c r="E253" i="9"/>
  <c r="D253" i="9"/>
  <c r="C253" i="9" s="1"/>
  <c r="E252" i="9"/>
  <c r="C252" i="9" s="1"/>
  <c r="D252" i="9"/>
  <c r="BC247" i="9"/>
  <c r="AI247" i="9" s="1"/>
  <c r="E247" i="9"/>
  <c r="BD247" i="9" s="1"/>
  <c r="D247" i="9"/>
  <c r="C247" i="9"/>
  <c r="CP247" i="9" s="1"/>
  <c r="E246" i="9"/>
  <c r="D246" i="9"/>
  <c r="CQ245" i="9"/>
  <c r="E245" i="9"/>
  <c r="D245" i="9"/>
  <c r="E244" i="9"/>
  <c r="D244" i="9"/>
  <c r="E239" i="9"/>
  <c r="BD239" i="9" s="1"/>
  <c r="D239" i="9"/>
  <c r="C239" i="9"/>
  <c r="CP239" i="9" s="1"/>
  <c r="E238" i="9"/>
  <c r="D238" i="9"/>
  <c r="CQ237" i="9"/>
  <c r="E237" i="9"/>
  <c r="D237" i="9"/>
  <c r="CQ236" i="9"/>
  <c r="CP236" i="9"/>
  <c r="E236" i="9"/>
  <c r="BD236" i="9" s="1"/>
  <c r="D236" i="9"/>
  <c r="C236" i="9"/>
  <c r="BC236" i="9" s="1"/>
  <c r="AR236" i="9" s="1"/>
  <c r="E235" i="9"/>
  <c r="BD235" i="9" s="1"/>
  <c r="D235" i="9"/>
  <c r="C235" i="9"/>
  <c r="CP235" i="9" s="1"/>
  <c r="CQ234" i="9"/>
  <c r="BC234" i="9"/>
  <c r="AR234" i="9" s="1"/>
  <c r="E234" i="9"/>
  <c r="BD234" i="9" s="1"/>
  <c r="D234" i="9"/>
  <c r="C234" i="9"/>
  <c r="CP234" i="9" s="1"/>
  <c r="E233" i="9"/>
  <c r="D233" i="9"/>
  <c r="CP228" i="9"/>
  <c r="BC228" i="9"/>
  <c r="AR228" i="9" s="1"/>
  <c r="E228" i="9"/>
  <c r="C228" i="9" s="1"/>
  <c r="D228" i="9"/>
  <c r="CP227" i="9"/>
  <c r="BC227" i="9"/>
  <c r="AR227" i="9" s="1"/>
  <c r="E227" i="9"/>
  <c r="D227" i="9"/>
  <c r="C227" i="9"/>
  <c r="CP226" i="9"/>
  <c r="BC226" i="9"/>
  <c r="AR226" i="9" s="1"/>
  <c r="E226" i="9"/>
  <c r="D226" i="9"/>
  <c r="C226" i="9" s="1"/>
  <c r="CP225" i="9"/>
  <c r="BC225" i="9"/>
  <c r="AR225" i="9"/>
  <c r="E225" i="9"/>
  <c r="D225" i="9"/>
  <c r="C225" i="9"/>
  <c r="CP224" i="9"/>
  <c r="BC224" i="9"/>
  <c r="AR224" i="9" s="1"/>
  <c r="E224" i="9"/>
  <c r="C224" i="9" s="1"/>
  <c r="D224" i="9"/>
  <c r="CP223" i="9"/>
  <c r="BC223" i="9"/>
  <c r="AR223" i="9" s="1"/>
  <c r="E223" i="9"/>
  <c r="D223" i="9"/>
  <c r="C223" i="9"/>
  <c r="CP222" i="9"/>
  <c r="BC222" i="9"/>
  <c r="AR222" i="9" s="1"/>
  <c r="E222" i="9"/>
  <c r="D222" i="9"/>
  <c r="C222" i="9" s="1"/>
  <c r="CP221" i="9"/>
  <c r="BC221" i="9"/>
  <c r="AR221" i="9"/>
  <c r="E221" i="9"/>
  <c r="C221" i="9" s="1"/>
  <c r="D221" i="9"/>
  <c r="CP220" i="9"/>
  <c r="BC220" i="9"/>
  <c r="AR220" i="9" s="1"/>
  <c r="E220" i="9"/>
  <c r="D220" i="9"/>
  <c r="C220" i="9"/>
  <c r="CP219" i="9"/>
  <c r="BC219" i="9"/>
  <c r="AR219" i="9" s="1"/>
  <c r="E219" i="9"/>
  <c r="C219" i="9" s="1"/>
  <c r="BC218" i="9"/>
  <c r="AR218" i="9" s="1"/>
  <c r="AQ218" i="9"/>
  <c r="AP218" i="9"/>
  <c r="AO218" i="9"/>
  <c r="CP218" i="9" s="1"/>
  <c r="AN218" i="9"/>
  <c r="AM218" i="9"/>
  <c r="AL218" i="9"/>
  <c r="AK218" i="9"/>
  <c r="AJ218" i="9"/>
  <c r="AI218" i="9"/>
  <c r="AH218" i="9"/>
  <c r="AG218" i="9"/>
  <c r="AF218"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F218" i="9"/>
  <c r="D218" i="9" s="1"/>
  <c r="E218" i="9"/>
  <c r="CR213" i="9"/>
  <c r="CQ213" i="9"/>
  <c r="CP213" i="9"/>
  <c r="BD213" i="9"/>
  <c r="BC213" i="9"/>
  <c r="W213" i="9" s="1"/>
  <c r="C213" i="9"/>
  <c r="BE213" i="9" s="1"/>
  <c r="CR212" i="9"/>
  <c r="CQ212" i="9"/>
  <c r="CP212" i="9"/>
  <c r="BD212" i="9"/>
  <c r="BC212" i="9"/>
  <c r="W212" i="9"/>
  <c r="C212" i="9"/>
  <c r="BE212" i="9" s="1"/>
  <c r="CR211" i="9"/>
  <c r="CQ211" i="9"/>
  <c r="CP211" i="9"/>
  <c r="BD211" i="9"/>
  <c r="BC211" i="9"/>
  <c r="C211" i="9"/>
  <c r="BE211" i="9" s="1"/>
  <c r="CR210" i="9"/>
  <c r="CQ210" i="9"/>
  <c r="CP210" i="9"/>
  <c r="BD210" i="9"/>
  <c r="BC210" i="9"/>
  <c r="W210" i="9" s="1"/>
  <c r="C210" i="9"/>
  <c r="BE210" i="9" s="1"/>
  <c r="CR206" i="9"/>
  <c r="CQ206" i="9"/>
  <c r="E206" i="9"/>
  <c r="D206" i="9"/>
  <c r="C206" i="9"/>
  <c r="CR202" i="9"/>
  <c r="E202" i="9"/>
  <c r="D202" i="9"/>
  <c r="CQ202" i="9" s="1"/>
  <c r="CQ201" i="9"/>
  <c r="E201" i="9"/>
  <c r="CR201" i="9" s="1"/>
  <c r="D201" i="9"/>
  <c r="C201" i="9"/>
  <c r="CP201" i="9" s="1"/>
  <c r="CR197" i="9"/>
  <c r="BF197" i="9"/>
  <c r="BE197" i="9"/>
  <c r="F197" i="9"/>
  <c r="E197" i="9"/>
  <c r="CR196" i="9"/>
  <c r="BF196" i="9"/>
  <c r="BE196" i="9"/>
  <c r="F196" i="9"/>
  <c r="E196" i="9"/>
  <c r="CR195" i="9"/>
  <c r="BF195" i="9"/>
  <c r="BE195" i="9"/>
  <c r="F195" i="9"/>
  <c r="E195" i="9"/>
  <c r="CR194" i="9"/>
  <c r="BE194" i="9"/>
  <c r="F194" i="9"/>
  <c r="E194" i="9"/>
  <c r="CR193" i="9"/>
  <c r="CP193" i="9"/>
  <c r="BE193" i="9"/>
  <c r="BC193" i="9"/>
  <c r="F193" i="9"/>
  <c r="E193" i="9"/>
  <c r="D193" i="9"/>
  <c r="CS192" i="9"/>
  <c r="CR192" i="9"/>
  <c r="BF192" i="9"/>
  <c r="BE192" i="9"/>
  <c r="BC192" i="9"/>
  <c r="F192" i="9"/>
  <c r="E192" i="9"/>
  <c r="D192" i="9"/>
  <c r="CR191" i="9"/>
  <c r="BE191" i="9"/>
  <c r="BC191" i="9"/>
  <c r="F191" i="9"/>
  <c r="E191" i="9"/>
  <c r="D191" i="9"/>
  <c r="CR190" i="9"/>
  <c r="BF190" i="9"/>
  <c r="BE190" i="9"/>
  <c r="F190" i="9"/>
  <c r="E190" i="9"/>
  <c r="D190" i="9"/>
  <c r="CR189" i="9"/>
  <c r="BE189" i="9"/>
  <c r="F189" i="9"/>
  <c r="E189" i="9"/>
  <c r="CR188" i="9"/>
  <c r="BF188" i="9"/>
  <c r="BE188" i="9"/>
  <c r="F188" i="9"/>
  <c r="E188" i="9"/>
  <c r="CR187" i="9"/>
  <c r="BE187" i="9"/>
  <c r="F187" i="9"/>
  <c r="E187" i="9"/>
  <c r="CR186" i="9"/>
  <c r="BE186" i="9"/>
  <c r="F186" i="9"/>
  <c r="E186" i="9"/>
  <c r="CR185" i="9"/>
  <c r="CP185" i="9"/>
  <c r="BE185" i="9"/>
  <c r="BC185" i="9"/>
  <c r="F185" i="9"/>
  <c r="E185" i="9"/>
  <c r="D185" i="9"/>
  <c r="CS184" i="9"/>
  <c r="CR184" i="9"/>
  <c r="BF184" i="9"/>
  <c r="BE184" i="9"/>
  <c r="BC184" i="9"/>
  <c r="F184" i="9"/>
  <c r="E184" i="9"/>
  <c r="D184" i="9"/>
  <c r="CR183" i="9"/>
  <c r="BE183" i="9"/>
  <c r="BC183" i="9"/>
  <c r="F183" i="9"/>
  <c r="E183" i="9"/>
  <c r="D183" i="9"/>
  <c r="CR182" i="9"/>
  <c r="BF182" i="9"/>
  <c r="BE182" i="9"/>
  <c r="F182" i="9"/>
  <c r="E182" i="9"/>
  <c r="D182" i="9"/>
  <c r="CR181" i="9"/>
  <c r="BE181" i="9"/>
  <c r="F181" i="9"/>
  <c r="E181" i="9"/>
  <c r="CR180" i="9"/>
  <c r="BE180" i="9"/>
  <c r="F180" i="9"/>
  <c r="E180" i="9"/>
  <c r="CR179" i="9"/>
  <c r="BF179" i="9"/>
  <c r="BE179" i="9"/>
  <c r="F179" i="9"/>
  <c r="E179" i="9"/>
  <c r="CR178" i="9"/>
  <c r="BE178" i="9"/>
  <c r="BC178" i="9"/>
  <c r="F178" i="9"/>
  <c r="BF177" i="9"/>
  <c r="BE177" i="9"/>
  <c r="F177" i="9"/>
  <c r="E177" i="9"/>
  <c r="CS176" i="9"/>
  <c r="BF176" i="9"/>
  <c r="BE176" i="9"/>
  <c r="F176" i="9"/>
  <c r="E176" i="9"/>
  <c r="CR175" i="9"/>
  <c r="F175" i="9"/>
  <c r="E175" i="9"/>
  <c r="BF174" i="9"/>
  <c r="BE174" i="9"/>
  <c r="BD174" i="9"/>
  <c r="F174" i="9"/>
  <c r="BC174" i="9" s="1"/>
  <c r="E174" i="9"/>
  <c r="D174" i="9"/>
  <c r="CR173" i="9"/>
  <c r="BE173" i="9"/>
  <c r="F173" i="9"/>
  <c r="E173" i="9"/>
  <c r="CQ172" i="9"/>
  <c r="F172" i="9"/>
  <c r="E172" i="9"/>
  <c r="CQ171" i="9"/>
  <c r="CP171" i="9"/>
  <c r="BD171" i="9"/>
  <c r="BC171" i="9"/>
  <c r="F171" i="9"/>
  <c r="E171" i="9"/>
  <c r="CS170" i="9"/>
  <c r="CQ170" i="9"/>
  <c r="CP170" i="9"/>
  <c r="BF170" i="9"/>
  <c r="BD170" i="9"/>
  <c r="BC170" i="9"/>
  <c r="F170" i="9"/>
  <c r="E170" i="9"/>
  <c r="D170" i="9"/>
  <c r="CS169" i="9"/>
  <c r="CQ169" i="9"/>
  <c r="CP169" i="9"/>
  <c r="BF169" i="9"/>
  <c r="BD169" i="9"/>
  <c r="BC169" i="9"/>
  <c r="F169" i="9"/>
  <c r="E169" i="9"/>
  <c r="CS168" i="9"/>
  <c r="CQ168" i="9"/>
  <c r="CP168" i="9"/>
  <c r="BF168" i="9"/>
  <c r="BD168" i="9"/>
  <c r="BC168" i="9"/>
  <c r="F168" i="9"/>
  <c r="E168" i="9"/>
  <c r="D168" i="9"/>
  <c r="CS167" i="9"/>
  <c r="CQ167" i="9"/>
  <c r="CP167" i="9"/>
  <c r="BF167" i="9"/>
  <c r="BD167" i="9"/>
  <c r="BC167" i="9"/>
  <c r="F167" i="9"/>
  <c r="E167" i="9"/>
  <c r="CS166" i="9"/>
  <c r="CQ166" i="9"/>
  <c r="CP166" i="9"/>
  <c r="BF166" i="9"/>
  <c r="BD166" i="9"/>
  <c r="BC166" i="9"/>
  <c r="F166" i="9"/>
  <c r="E166" i="9"/>
  <c r="D166" i="9"/>
  <c r="AT165" i="9"/>
  <c r="F164" i="9"/>
  <c r="E164" i="9"/>
  <c r="CR160" i="9"/>
  <c r="CQ160" i="9"/>
  <c r="CP160" i="9"/>
  <c r="F160" i="9"/>
  <c r="E160" i="9"/>
  <c r="BF160" i="9" s="1"/>
  <c r="CR159" i="9"/>
  <c r="CQ159" i="9"/>
  <c r="BE159" i="9"/>
  <c r="BD159" i="9"/>
  <c r="F159" i="9"/>
  <c r="E159" i="9"/>
  <c r="BF159" i="9" s="1"/>
  <c r="D159" i="9"/>
  <c r="BF158" i="9"/>
  <c r="BE158" i="9"/>
  <c r="F158" i="9"/>
  <c r="E158" i="9"/>
  <c r="CR158" i="9" s="1"/>
  <c r="D158" i="9"/>
  <c r="F157" i="9"/>
  <c r="E157" i="9"/>
  <c r="BF157" i="9" s="1"/>
  <c r="CR156" i="9"/>
  <c r="CQ156" i="9"/>
  <c r="CP156" i="9"/>
  <c r="BD156" i="9"/>
  <c r="F156" i="9"/>
  <c r="E156" i="9"/>
  <c r="BF156" i="9" s="1"/>
  <c r="CR155" i="9"/>
  <c r="CQ155" i="9"/>
  <c r="BE155" i="9"/>
  <c r="BD155" i="9"/>
  <c r="F155" i="9"/>
  <c r="E155" i="9"/>
  <c r="BF155" i="9" s="1"/>
  <c r="D155" i="9"/>
  <c r="BF154" i="9"/>
  <c r="BE154" i="9"/>
  <c r="F154" i="9"/>
  <c r="E154" i="9"/>
  <c r="CR154" i="9" s="1"/>
  <c r="D154" i="9"/>
  <c r="CP153" i="9"/>
  <c r="F153" i="9"/>
  <c r="E153" i="9"/>
  <c r="CR152" i="9"/>
  <c r="F152" i="9"/>
  <c r="E152" i="9"/>
  <c r="BF152" i="9" s="1"/>
  <c r="CR151" i="9"/>
  <c r="CQ151" i="9"/>
  <c r="BE151" i="9"/>
  <c r="BD151" i="9"/>
  <c r="F151" i="9"/>
  <c r="E151" i="9"/>
  <c r="BF151" i="9" s="1"/>
  <c r="D151" i="9"/>
  <c r="BF150" i="9"/>
  <c r="BE150" i="9"/>
  <c r="F150" i="9"/>
  <c r="E150" i="9"/>
  <c r="CR150" i="9" s="1"/>
  <c r="D150" i="9"/>
  <c r="CP149" i="9"/>
  <c r="BF149" i="9"/>
  <c r="F149" i="9"/>
  <c r="E149" i="9"/>
  <c r="CR148" i="9"/>
  <c r="CQ148" i="9"/>
  <c r="F148" i="9"/>
  <c r="E148" i="9"/>
  <c r="BF148" i="9" s="1"/>
  <c r="CR147" i="9"/>
  <c r="CQ147" i="9"/>
  <c r="BE147" i="9"/>
  <c r="BD147" i="9"/>
  <c r="F147" i="9"/>
  <c r="E147" i="9"/>
  <c r="BF147" i="9" s="1"/>
  <c r="D147" i="9"/>
  <c r="BE146" i="9"/>
  <c r="F146" i="9"/>
  <c r="E146" i="9"/>
  <c r="BF146" i="9" s="1"/>
  <c r="BF145" i="9"/>
  <c r="F145" i="9"/>
  <c r="E145" i="9"/>
  <c r="CR144" i="9"/>
  <c r="CQ144" i="9"/>
  <c r="CP144" i="9"/>
  <c r="F144" i="9"/>
  <c r="E144" i="9"/>
  <c r="BF144" i="9" s="1"/>
  <c r="CR143" i="9"/>
  <c r="CQ143" i="9"/>
  <c r="BE143" i="9"/>
  <c r="BD143" i="9"/>
  <c r="F143" i="9"/>
  <c r="E143" i="9"/>
  <c r="BF143" i="9" s="1"/>
  <c r="D143" i="9"/>
  <c r="BF142" i="9"/>
  <c r="BE142" i="9"/>
  <c r="F142" i="9"/>
  <c r="E142" i="9"/>
  <c r="CR142" i="9" s="1"/>
  <c r="D142" i="9"/>
  <c r="CR141" i="9"/>
  <c r="BF141" i="9"/>
  <c r="F141" i="9"/>
  <c r="CS140" i="9"/>
  <c r="CQ140" i="9"/>
  <c r="CP140" i="9"/>
  <c r="BG140" i="9"/>
  <c r="BE140" i="9"/>
  <c r="BD140" i="9"/>
  <c r="F140" i="9"/>
  <c r="E140" i="9"/>
  <c r="D140" i="9"/>
  <c r="CS139" i="9"/>
  <c r="CQ139" i="9"/>
  <c r="CP139" i="9"/>
  <c r="BG139" i="9"/>
  <c r="BE139" i="9"/>
  <c r="BD139" i="9"/>
  <c r="F139" i="9"/>
  <c r="E139" i="9"/>
  <c r="D139" i="9"/>
  <c r="CS138" i="9"/>
  <c r="CQ138" i="9"/>
  <c r="CP138" i="9"/>
  <c r="BG138" i="9"/>
  <c r="BE138" i="9"/>
  <c r="BD138" i="9"/>
  <c r="F138" i="9"/>
  <c r="E138" i="9"/>
  <c r="D138" i="9"/>
  <c r="CS137" i="9"/>
  <c r="BG137" i="9"/>
  <c r="F137" i="9"/>
  <c r="E137" i="9"/>
  <c r="CS136" i="9"/>
  <c r="CQ136" i="9"/>
  <c r="CP136" i="9"/>
  <c r="BG136" i="9"/>
  <c r="BE136" i="9"/>
  <c r="BD136" i="9"/>
  <c r="F136" i="9"/>
  <c r="E136" i="9"/>
  <c r="D136" i="9"/>
  <c r="CS135" i="9"/>
  <c r="CQ135" i="9"/>
  <c r="CP135" i="9"/>
  <c r="BG135" i="9"/>
  <c r="BE135" i="9"/>
  <c r="BD135" i="9"/>
  <c r="F135" i="9"/>
  <c r="E135" i="9"/>
  <c r="CS134" i="9"/>
  <c r="CQ134" i="9"/>
  <c r="CP134" i="9"/>
  <c r="BG134" i="9"/>
  <c r="BE134" i="9"/>
  <c r="BD134" i="9"/>
  <c r="F134" i="9"/>
  <c r="E134" i="9"/>
  <c r="D134" i="9"/>
  <c r="CS133" i="9"/>
  <c r="CQ133" i="9"/>
  <c r="CP133" i="9"/>
  <c r="BG133" i="9"/>
  <c r="BE133" i="9"/>
  <c r="BD133" i="9"/>
  <c r="F133" i="9"/>
  <c r="E133" i="9"/>
  <c r="CS132" i="9"/>
  <c r="CQ132" i="9"/>
  <c r="CP132" i="9"/>
  <c r="BG132" i="9"/>
  <c r="BE132" i="9"/>
  <c r="BD132" i="9"/>
  <c r="F132" i="9"/>
  <c r="E132" i="9"/>
  <c r="D132" i="9"/>
  <c r="CS131" i="9"/>
  <c r="CQ131" i="9"/>
  <c r="CP131" i="9"/>
  <c r="BG131" i="9"/>
  <c r="BE131" i="9"/>
  <c r="BD131" i="9"/>
  <c r="F131" i="9"/>
  <c r="E131" i="9"/>
  <c r="CS130" i="9"/>
  <c r="CQ130" i="9"/>
  <c r="CP130" i="9"/>
  <c r="BG130" i="9"/>
  <c r="BE130" i="9"/>
  <c r="BD130" i="9"/>
  <c r="F130" i="9"/>
  <c r="E130" i="9"/>
  <c r="D130" i="9"/>
  <c r="CS129" i="9"/>
  <c r="CQ129" i="9"/>
  <c r="CP129" i="9"/>
  <c r="BG129" i="9"/>
  <c r="BE129" i="9"/>
  <c r="BD129" i="9"/>
  <c r="F129" i="9"/>
  <c r="E129" i="9"/>
  <c r="CS128" i="9"/>
  <c r="CQ128" i="9"/>
  <c r="CP128" i="9"/>
  <c r="BE128" i="9"/>
  <c r="BD128" i="9"/>
  <c r="AS128" i="9"/>
  <c r="F127" i="9"/>
  <c r="BG128" i="9" s="1"/>
  <c r="E127" i="9"/>
  <c r="D127" i="9"/>
  <c r="E123" i="9"/>
  <c r="D123" i="9"/>
  <c r="C123" i="9"/>
  <c r="E122" i="9"/>
  <c r="C122" i="9" s="1"/>
  <c r="D122" i="9"/>
  <c r="J118" i="9"/>
  <c r="I118" i="9"/>
  <c r="N117" i="9"/>
  <c r="N118" i="9" s="1"/>
  <c r="M117" i="9"/>
  <c r="L117" i="9"/>
  <c r="K117" i="9"/>
  <c r="J117" i="9"/>
  <c r="I117" i="9"/>
  <c r="H117" i="9"/>
  <c r="G117" i="9"/>
  <c r="F117" i="9"/>
  <c r="F118" i="9" s="1"/>
  <c r="E116" i="9"/>
  <c r="D116" i="9"/>
  <c r="E115" i="9"/>
  <c r="D115" i="9"/>
  <c r="C115" i="9"/>
  <c r="BB115" i="9" s="1"/>
  <c r="O115" i="9" s="1"/>
  <c r="CP114" i="9"/>
  <c r="E114" i="9"/>
  <c r="D114" i="9"/>
  <c r="C114" i="9" s="1"/>
  <c r="BB114" i="9" s="1"/>
  <c r="O114" i="9" s="1"/>
  <c r="E113" i="9"/>
  <c r="D113" i="9"/>
  <c r="C113" i="9" s="1"/>
  <c r="X112" i="9"/>
  <c r="W112" i="9"/>
  <c r="V112" i="9"/>
  <c r="U112" i="9"/>
  <c r="T112" i="9"/>
  <c r="S112" i="9"/>
  <c r="R112" i="9"/>
  <c r="Q112" i="9"/>
  <c r="P112" i="9"/>
  <c r="O112" i="9"/>
  <c r="N112" i="9"/>
  <c r="M112" i="9"/>
  <c r="M118" i="9" s="1"/>
  <c r="L112" i="9"/>
  <c r="L118" i="9" s="1"/>
  <c r="K112" i="9"/>
  <c r="K118" i="9" s="1"/>
  <c r="J112" i="9"/>
  <c r="I112" i="9"/>
  <c r="H112" i="9"/>
  <c r="H118" i="9" s="1"/>
  <c r="G112" i="9"/>
  <c r="G118" i="9" s="1"/>
  <c r="F112" i="9"/>
  <c r="P111" i="9"/>
  <c r="O111" i="9"/>
  <c r="E111" i="9"/>
  <c r="C111" i="9" s="1"/>
  <c r="D111" i="9"/>
  <c r="P110" i="9"/>
  <c r="O110" i="9"/>
  <c r="E110" i="9"/>
  <c r="D110" i="9"/>
  <c r="C110" i="9" s="1"/>
  <c r="CR110" i="9" s="1"/>
  <c r="P109" i="9"/>
  <c r="O109" i="9"/>
  <c r="E109" i="9"/>
  <c r="E112" i="9" s="1"/>
  <c r="D109" i="9"/>
  <c r="F105" i="9"/>
  <c r="M104" i="9"/>
  <c r="L104" i="9"/>
  <c r="K104" i="9"/>
  <c r="J104" i="9"/>
  <c r="I104" i="9"/>
  <c r="H104" i="9"/>
  <c r="G104" i="9"/>
  <c r="F104" i="9"/>
  <c r="E103" i="9"/>
  <c r="D103" i="9"/>
  <c r="C103" i="9" s="1"/>
  <c r="E102" i="9"/>
  <c r="E104" i="9" s="1"/>
  <c r="D102" i="9"/>
  <c r="C102" i="9" s="1"/>
  <c r="E101" i="9"/>
  <c r="D101" i="9"/>
  <c r="C101" i="9"/>
  <c r="C104" i="9" s="1"/>
  <c r="E100" i="9"/>
  <c r="D100" i="9"/>
  <c r="C100" i="9"/>
  <c r="W99" i="9"/>
  <c r="V99" i="9"/>
  <c r="U99" i="9"/>
  <c r="T99" i="9"/>
  <c r="S99" i="9"/>
  <c r="R99" i="9"/>
  <c r="Q99" i="9"/>
  <c r="P99" i="9"/>
  <c r="M99" i="9"/>
  <c r="L99" i="9"/>
  <c r="L105" i="9" s="1"/>
  <c r="K99" i="9"/>
  <c r="K105" i="9" s="1"/>
  <c r="J99" i="9"/>
  <c r="J105" i="9" s="1"/>
  <c r="I99" i="9"/>
  <c r="H99" i="9"/>
  <c r="H105" i="9" s="1"/>
  <c r="G99" i="9"/>
  <c r="G105" i="9" s="1"/>
  <c r="F99" i="9"/>
  <c r="O98" i="9"/>
  <c r="O99" i="9" s="1"/>
  <c r="N98" i="9"/>
  <c r="E98" i="9"/>
  <c r="D98" i="9"/>
  <c r="C98" i="9"/>
  <c r="O97" i="9"/>
  <c r="N97" i="9"/>
  <c r="E97" i="9"/>
  <c r="D97" i="9"/>
  <c r="C97" i="9" s="1"/>
  <c r="O96" i="9"/>
  <c r="N96" i="9"/>
  <c r="N99" i="9" s="1"/>
  <c r="E96" i="9"/>
  <c r="E99" i="9" s="1"/>
  <c r="D96" i="9"/>
  <c r="E92" i="9"/>
  <c r="C92" i="9" s="1"/>
  <c r="D92" i="9"/>
  <c r="E91" i="9"/>
  <c r="D91" i="9"/>
  <c r="C91" i="9" s="1"/>
  <c r="E90" i="9"/>
  <c r="D90" i="9"/>
  <c r="C90" i="9"/>
  <c r="E89" i="9"/>
  <c r="D89" i="9"/>
  <c r="C89" i="9" s="1"/>
  <c r="E88" i="9"/>
  <c r="D88" i="9"/>
  <c r="C88" i="9" s="1"/>
  <c r="E83" i="9"/>
  <c r="D83" i="9"/>
  <c r="C83" i="9"/>
  <c r="E82" i="9"/>
  <c r="D82" i="9"/>
  <c r="C82" i="9"/>
  <c r="EB81" i="9"/>
  <c r="E81" i="9"/>
  <c r="D81" i="9"/>
  <c r="C81" i="9"/>
  <c r="CB81" i="9" s="1"/>
  <c r="AK81" i="9" s="1"/>
  <c r="E80" i="9"/>
  <c r="C80" i="9" s="1"/>
  <c r="D80" i="9"/>
  <c r="E79" i="9"/>
  <c r="D79" i="9"/>
  <c r="C79" i="9" s="1"/>
  <c r="E78" i="9"/>
  <c r="C78" i="9" s="1"/>
  <c r="D78" i="9"/>
  <c r="E73" i="9"/>
  <c r="D73" i="9"/>
  <c r="C73" i="9" s="1"/>
  <c r="E72" i="9"/>
  <c r="D72" i="9"/>
  <c r="C72" i="9"/>
  <c r="E71" i="9"/>
  <c r="D71" i="9"/>
  <c r="C71" i="9" s="1"/>
  <c r="E70" i="9"/>
  <c r="D70" i="9"/>
  <c r="C70" i="9" s="1"/>
  <c r="E69" i="9"/>
  <c r="D69" i="9"/>
  <c r="C69" i="9"/>
  <c r="E68" i="9"/>
  <c r="D68" i="9"/>
  <c r="C68" i="9"/>
  <c r="C63" i="9"/>
  <c r="CP62" i="9"/>
  <c r="BB62" i="9"/>
  <c r="I62" i="9"/>
  <c r="C62" i="9"/>
  <c r="CP61" i="9"/>
  <c r="BB61" i="9"/>
  <c r="I61" i="9"/>
  <c r="C61" i="9"/>
  <c r="CP60" i="9"/>
  <c r="BB60" i="9"/>
  <c r="I60" i="9"/>
  <c r="C60" i="9"/>
  <c r="BB56" i="9"/>
  <c r="BA56" i="9"/>
  <c r="L56" i="9" s="1"/>
  <c r="C56" i="9"/>
  <c r="CQ56" i="9" s="1"/>
  <c r="C55" i="9"/>
  <c r="BB55" i="9" s="1"/>
  <c r="BB54" i="9"/>
  <c r="BA54" i="9"/>
  <c r="L54" i="9" s="1"/>
  <c r="C54" i="9"/>
  <c r="CQ54" i="9" s="1"/>
  <c r="C53" i="9"/>
  <c r="BB53" i="9" s="1"/>
  <c r="CQ49" i="9"/>
  <c r="BA49" i="9"/>
  <c r="F49" i="9"/>
  <c r="C49" i="9"/>
  <c r="C43" i="9"/>
  <c r="CP43" i="9" s="1"/>
  <c r="C42" i="9"/>
  <c r="CP42" i="9" s="1"/>
  <c r="C41" i="9"/>
  <c r="CP41" i="9" s="1"/>
  <c r="C40" i="9"/>
  <c r="CP40" i="9" s="1"/>
  <c r="C39" i="9"/>
  <c r="CP39" i="9" s="1"/>
  <c r="C38" i="9"/>
  <c r="CP38" i="9" s="1"/>
  <c r="C37" i="9"/>
  <c r="CP37" i="9" s="1"/>
  <c r="C36" i="9"/>
  <c r="CP36" i="9" s="1"/>
  <c r="C35" i="9"/>
  <c r="C34" i="9"/>
  <c r="CP34" i="9" s="1"/>
  <c r="L33" i="9"/>
  <c r="K33" i="9"/>
  <c r="J33" i="9"/>
  <c r="I33" i="9"/>
  <c r="H33" i="9"/>
  <c r="G33" i="9"/>
  <c r="F33" i="9"/>
  <c r="E33" i="9"/>
  <c r="C33" i="9" s="1"/>
  <c r="CP33" i="9" s="1"/>
  <c r="D33" i="9"/>
  <c r="CP29" i="9"/>
  <c r="BA29" i="9"/>
  <c r="D29" i="9" s="1"/>
  <c r="CP28" i="9"/>
  <c r="BA28" i="9"/>
  <c r="D28" i="9"/>
  <c r="CP27" i="9"/>
  <c r="BA27" i="9"/>
  <c r="D27" i="9"/>
  <c r="CP26" i="9"/>
  <c r="BA26" i="9"/>
  <c r="D26" i="9"/>
  <c r="CP25" i="9"/>
  <c r="BA25" i="9"/>
  <c r="D25" i="9" s="1"/>
  <c r="CP24" i="9"/>
  <c r="BA24" i="9"/>
  <c r="D24" i="9"/>
  <c r="CP23" i="9"/>
  <c r="BA23" i="9"/>
  <c r="D23" i="9"/>
  <c r="CP22" i="9"/>
  <c r="BA22" i="9"/>
  <c r="D22" i="9"/>
  <c r="CP21" i="9"/>
  <c r="BA21" i="9"/>
  <c r="D21" i="9" s="1"/>
  <c r="CP20" i="9"/>
  <c r="BA20" i="9"/>
  <c r="D20" i="9"/>
  <c r="CP19" i="9"/>
  <c r="BA19" i="9"/>
  <c r="D19" i="9"/>
  <c r="CP15" i="9"/>
  <c r="C15" i="9"/>
  <c r="CP14" i="9"/>
  <c r="C14" i="9"/>
  <c r="C13" i="9"/>
  <c r="C12" i="9"/>
  <c r="C11" i="9"/>
  <c r="C10" i="9"/>
  <c r="BA12" i="9" s="1"/>
  <c r="M12" i="9" s="1"/>
  <c r="A5" i="9"/>
  <c r="A4" i="9"/>
  <c r="A3" i="9"/>
  <c r="A2" i="9"/>
  <c r="E255" i="10"/>
  <c r="D255" i="10"/>
  <c r="C255" i="10" s="1"/>
  <c r="E254" i="10"/>
  <c r="D254" i="10"/>
  <c r="C254" i="10" s="1"/>
  <c r="E253" i="10"/>
  <c r="D253" i="10"/>
  <c r="C253" i="10" s="1"/>
  <c r="E252" i="10"/>
  <c r="D252" i="10"/>
  <c r="C252" i="10"/>
  <c r="E247" i="10"/>
  <c r="BD247" i="10" s="1"/>
  <c r="D247" i="10"/>
  <c r="C247" i="10"/>
  <c r="CP247" i="10" s="1"/>
  <c r="CQ246" i="10"/>
  <c r="E246" i="10"/>
  <c r="D246" i="10"/>
  <c r="CQ245" i="10"/>
  <c r="E245" i="10"/>
  <c r="D245" i="10"/>
  <c r="BC244" i="10"/>
  <c r="AI244" i="10" s="1"/>
  <c r="E244" i="10"/>
  <c r="BD244" i="10" s="1"/>
  <c r="D244" i="10"/>
  <c r="C244" i="10"/>
  <c r="CP244" i="10" s="1"/>
  <c r="E239" i="10"/>
  <c r="BD239" i="10" s="1"/>
  <c r="D239" i="10"/>
  <c r="C239" i="10"/>
  <c r="CP239" i="10" s="1"/>
  <c r="E238" i="10"/>
  <c r="D238" i="10"/>
  <c r="E237" i="10"/>
  <c r="D237" i="10"/>
  <c r="BC236" i="10"/>
  <c r="AR236" i="10" s="1"/>
  <c r="E236" i="10"/>
  <c r="BD236" i="10" s="1"/>
  <c r="D236" i="10"/>
  <c r="C236" i="10"/>
  <c r="CP236" i="10" s="1"/>
  <c r="E235" i="10"/>
  <c r="BD235" i="10" s="1"/>
  <c r="D235" i="10"/>
  <c r="C235" i="10"/>
  <c r="CP235" i="10" s="1"/>
  <c r="CQ234" i="10"/>
  <c r="E234" i="10"/>
  <c r="D234" i="10"/>
  <c r="CQ233" i="10"/>
  <c r="E233" i="10"/>
  <c r="D233" i="10"/>
  <c r="CP228" i="10"/>
  <c r="BC228" i="10"/>
  <c r="AR228" i="10" s="1"/>
  <c r="E228" i="10"/>
  <c r="D228" i="10"/>
  <c r="C228" i="10" s="1"/>
  <c r="CP227" i="10"/>
  <c r="BC227" i="10"/>
  <c r="AR227" i="10" s="1"/>
  <c r="E227" i="10"/>
  <c r="D227" i="10"/>
  <c r="C227" i="10"/>
  <c r="CP226" i="10"/>
  <c r="BC226" i="10"/>
  <c r="AR226" i="10" s="1"/>
  <c r="E226" i="10"/>
  <c r="D226" i="10"/>
  <c r="C226" i="10" s="1"/>
  <c r="CP225" i="10"/>
  <c r="BC225" i="10"/>
  <c r="AR225" i="10"/>
  <c r="E225" i="10"/>
  <c r="D225" i="10"/>
  <c r="C225" i="10"/>
  <c r="CP224" i="10"/>
  <c r="BC224" i="10"/>
  <c r="AR224" i="10" s="1"/>
  <c r="E224" i="10"/>
  <c r="D224" i="10"/>
  <c r="C224" i="10"/>
  <c r="CP223" i="10"/>
  <c r="BC223" i="10"/>
  <c r="AR223" i="10"/>
  <c r="E223" i="10"/>
  <c r="C223" i="10" s="1"/>
  <c r="D223" i="10"/>
  <c r="CP222" i="10"/>
  <c r="BC222" i="10"/>
  <c r="AR222" i="10" s="1"/>
  <c r="E222" i="10"/>
  <c r="D222" i="10"/>
  <c r="C222" i="10"/>
  <c r="CP221" i="10"/>
  <c r="BC221" i="10"/>
  <c r="AR221" i="10" s="1"/>
  <c r="E221" i="10"/>
  <c r="C221" i="10" s="1"/>
  <c r="D221" i="10"/>
  <c r="CP220" i="10"/>
  <c r="BC220" i="10"/>
  <c r="AR220" i="10" s="1"/>
  <c r="E220" i="10"/>
  <c r="D220" i="10"/>
  <c r="C220" i="10" s="1"/>
  <c r="CP219" i="10"/>
  <c r="BC219" i="10"/>
  <c r="AR219" i="10" s="1"/>
  <c r="E219" i="10"/>
  <c r="C219" i="10" s="1"/>
  <c r="AQ218" i="10"/>
  <c r="AP218" i="10"/>
  <c r="AO218" i="10"/>
  <c r="BC218" i="10" s="1"/>
  <c r="AR218" i="10" s="1"/>
  <c r="AN218" i="10"/>
  <c r="AM218"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D218" i="10" s="1"/>
  <c r="E218" i="10"/>
  <c r="CR213" i="10"/>
  <c r="CQ213" i="10"/>
  <c r="CP213" i="10"/>
  <c r="BD213" i="10"/>
  <c r="BC213" i="10"/>
  <c r="C213" i="10"/>
  <c r="BE213" i="10" s="1"/>
  <c r="W213" i="10" s="1"/>
  <c r="CR212" i="10"/>
  <c r="CQ212" i="10"/>
  <c r="CP212" i="10"/>
  <c r="BD212" i="10"/>
  <c r="BC212" i="10"/>
  <c r="C212" i="10"/>
  <c r="BE212" i="10" s="1"/>
  <c r="CR211" i="10"/>
  <c r="CQ211" i="10"/>
  <c r="CP211" i="10"/>
  <c r="BD211" i="10"/>
  <c r="BC211" i="10"/>
  <c r="W211" i="10"/>
  <c r="C211" i="10"/>
  <c r="BE211" i="10" s="1"/>
  <c r="CR210" i="10"/>
  <c r="CQ210" i="10"/>
  <c r="CP210" i="10"/>
  <c r="BD210" i="10"/>
  <c r="BC210" i="10"/>
  <c r="C210" i="10"/>
  <c r="BE210" i="10" s="1"/>
  <c r="W210" i="10" s="1"/>
  <c r="CQ206" i="10"/>
  <c r="E206" i="10"/>
  <c r="D206" i="10"/>
  <c r="CR202" i="10"/>
  <c r="CQ202" i="10"/>
  <c r="E202" i="10"/>
  <c r="D202" i="10"/>
  <c r="C202" i="10"/>
  <c r="CP202" i="10" s="1"/>
  <c r="CQ201" i="10"/>
  <c r="CP201" i="10"/>
  <c r="E201" i="10"/>
  <c r="CR201" i="10" s="1"/>
  <c r="D201" i="10"/>
  <c r="C201" i="10"/>
  <c r="CR197" i="10"/>
  <c r="CP197" i="10"/>
  <c r="BE197" i="10"/>
  <c r="F197" i="10"/>
  <c r="E197" i="10"/>
  <c r="CS196" i="10"/>
  <c r="CR196" i="10"/>
  <c r="CP196" i="10"/>
  <c r="BE196" i="10"/>
  <c r="BC196" i="10"/>
  <c r="F196" i="10"/>
  <c r="E196" i="10"/>
  <c r="D196" i="10"/>
  <c r="CS195" i="10"/>
  <c r="CR195" i="10"/>
  <c r="BF195" i="10"/>
  <c r="BE195" i="10"/>
  <c r="F195" i="10"/>
  <c r="E195" i="10"/>
  <c r="CS194" i="10"/>
  <c r="CR194" i="10"/>
  <c r="CP194" i="10"/>
  <c r="BE194" i="10"/>
  <c r="BC194" i="10"/>
  <c r="F194" i="10"/>
  <c r="E194" i="10"/>
  <c r="D194" i="10"/>
  <c r="CS193" i="10"/>
  <c r="CR193" i="10"/>
  <c r="BF193" i="10"/>
  <c r="BE193" i="10"/>
  <c r="F193" i="10"/>
  <c r="E193" i="10"/>
  <c r="CS192" i="10"/>
  <c r="CR192" i="10"/>
  <c r="CP192" i="10"/>
  <c r="BE192" i="10"/>
  <c r="BC192" i="10"/>
  <c r="F192" i="10"/>
  <c r="E192" i="10"/>
  <c r="D192" i="10"/>
  <c r="CR191" i="10"/>
  <c r="BF191" i="10"/>
  <c r="BE191" i="10"/>
  <c r="F191" i="10"/>
  <c r="E191" i="10"/>
  <c r="CS190" i="10"/>
  <c r="CR190" i="10"/>
  <c r="CP190" i="10"/>
  <c r="BE190" i="10"/>
  <c r="BC190" i="10"/>
  <c r="F190" i="10"/>
  <c r="E190" i="10"/>
  <c r="D190" i="10"/>
  <c r="CR189" i="10"/>
  <c r="CP189" i="10"/>
  <c r="BE189" i="10"/>
  <c r="F189" i="10"/>
  <c r="E189" i="10"/>
  <c r="CS188" i="10"/>
  <c r="CR188" i="10"/>
  <c r="CP188" i="10"/>
  <c r="BE188" i="10"/>
  <c r="BC188" i="10"/>
  <c r="F188" i="10"/>
  <c r="E188" i="10"/>
  <c r="D188" i="10"/>
  <c r="CS187" i="10"/>
  <c r="CR187" i="10"/>
  <c r="BF187" i="10"/>
  <c r="BE187" i="10"/>
  <c r="F187" i="10"/>
  <c r="E187" i="10"/>
  <c r="CS186" i="10"/>
  <c r="CR186" i="10"/>
  <c r="CP186" i="10"/>
  <c r="BE186" i="10"/>
  <c r="BC186" i="10"/>
  <c r="F186" i="10"/>
  <c r="E186" i="10"/>
  <c r="D186" i="10"/>
  <c r="CS185" i="10"/>
  <c r="CR185" i="10"/>
  <c r="BF185" i="10"/>
  <c r="BE185" i="10"/>
  <c r="F185" i="10"/>
  <c r="E185" i="10"/>
  <c r="CS184" i="10"/>
  <c r="CR184" i="10"/>
  <c r="CP184" i="10"/>
  <c r="BE184" i="10"/>
  <c r="BC184" i="10"/>
  <c r="F184" i="10"/>
  <c r="E184" i="10"/>
  <c r="D184" i="10"/>
  <c r="CR183" i="10"/>
  <c r="BF183" i="10"/>
  <c r="BE183" i="10"/>
  <c r="F183" i="10"/>
  <c r="CP183" i="10" s="1"/>
  <c r="E183" i="10"/>
  <c r="CS182" i="10"/>
  <c r="CR182" i="10"/>
  <c r="CP182" i="10"/>
  <c r="BE182" i="10"/>
  <c r="BC182" i="10"/>
  <c r="F182" i="10"/>
  <c r="E182" i="10"/>
  <c r="D182" i="10"/>
  <c r="CR181" i="10"/>
  <c r="CP181" i="10"/>
  <c r="BE181" i="10"/>
  <c r="F181" i="10"/>
  <c r="E181" i="10"/>
  <c r="CS180" i="10"/>
  <c r="CR180" i="10"/>
  <c r="CP180" i="10"/>
  <c r="BE180" i="10"/>
  <c r="BC180" i="10"/>
  <c r="F180" i="10"/>
  <c r="E180" i="10"/>
  <c r="D180" i="10"/>
  <c r="CS179" i="10"/>
  <c r="CR179" i="10"/>
  <c r="BF179" i="10"/>
  <c r="BE179" i="10"/>
  <c r="F179" i="10"/>
  <c r="E179" i="10"/>
  <c r="CS178" i="10"/>
  <c r="CR178" i="10"/>
  <c r="CP178" i="10"/>
  <c r="BE178" i="10"/>
  <c r="BC178" i="10"/>
  <c r="F178" i="10"/>
  <c r="CS177" i="10"/>
  <c r="CR177" i="10"/>
  <c r="CQ177" i="10"/>
  <c r="BD177" i="10"/>
  <c r="F177" i="10"/>
  <c r="E177" i="10"/>
  <c r="D177" i="10" s="1"/>
  <c r="F176" i="10"/>
  <c r="E176" i="10"/>
  <c r="CR176" i="10" s="1"/>
  <c r="BF175" i="10"/>
  <c r="BE175" i="10"/>
  <c r="F175" i="10"/>
  <c r="E175" i="10"/>
  <c r="BE174" i="10"/>
  <c r="F174" i="10"/>
  <c r="E174" i="10"/>
  <c r="D174" i="10"/>
  <c r="CQ173" i="10"/>
  <c r="BD173" i="10"/>
  <c r="BC173" i="10"/>
  <c r="F173" i="10"/>
  <c r="E173" i="10"/>
  <c r="CR173" i="10" s="1"/>
  <c r="D173" i="10"/>
  <c r="CP172" i="10"/>
  <c r="BE172" i="10"/>
  <c r="BD172" i="10"/>
  <c r="F172" i="10"/>
  <c r="E172" i="10"/>
  <c r="CR172" i="10" s="1"/>
  <c r="D172" i="10"/>
  <c r="CQ171" i="10"/>
  <c r="BE171" i="10"/>
  <c r="BC171" i="10"/>
  <c r="F171" i="10"/>
  <c r="E171" i="10"/>
  <c r="CR171" i="10" s="1"/>
  <c r="D171" i="10"/>
  <c r="CR170" i="10"/>
  <c r="BF170" i="10"/>
  <c r="BE170" i="10"/>
  <c r="F170" i="10"/>
  <c r="E170" i="10"/>
  <c r="CS169" i="10"/>
  <c r="CR169" i="10"/>
  <c r="CP169" i="10"/>
  <c r="BE169" i="10"/>
  <c r="BC169" i="10"/>
  <c r="F169" i="10"/>
  <c r="E169" i="10"/>
  <c r="D169" i="10"/>
  <c r="CR168" i="10"/>
  <c r="BF168" i="10"/>
  <c r="BE168" i="10"/>
  <c r="F168" i="10"/>
  <c r="E168" i="10"/>
  <c r="CR167" i="10"/>
  <c r="CP167" i="10"/>
  <c r="BE167" i="10"/>
  <c r="BC167" i="10"/>
  <c r="F167" i="10"/>
  <c r="CS167" i="10" s="1"/>
  <c r="E167" i="10"/>
  <c r="D167" i="10"/>
  <c r="CR166" i="10"/>
  <c r="BE166" i="10"/>
  <c r="F166" i="10"/>
  <c r="CS166" i="10" s="1"/>
  <c r="E166" i="10"/>
  <c r="CS165" i="10"/>
  <c r="CP165" i="10"/>
  <c r="BF165" i="10"/>
  <c r="BC165" i="10"/>
  <c r="AT165" i="10"/>
  <c r="F164" i="10"/>
  <c r="CQ165" i="10" s="1"/>
  <c r="E164" i="10"/>
  <c r="BE165" i="10" s="1"/>
  <c r="CS160" i="10"/>
  <c r="CQ160" i="10"/>
  <c r="CP160" i="10"/>
  <c r="BG160" i="10"/>
  <c r="BE160" i="10"/>
  <c r="BD160" i="10"/>
  <c r="F160" i="10"/>
  <c r="E160" i="10"/>
  <c r="D160" i="10" s="1"/>
  <c r="CS159" i="10"/>
  <c r="CQ159" i="10"/>
  <c r="CP159" i="10"/>
  <c r="BG159" i="10"/>
  <c r="BE159" i="10"/>
  <c r="BD159" i="10"/>
  <c r="F159" i="10"/>
  <c r="E159" i="10"/>
  <c r="D159" i="10"/>
  <c r="CP158" i="10"/>
  <c r="F158" i="10"/>
  <c r="E158" i="10"/>
  <c r="D158" i="10" s="1"/>
  <c r="CS157" i="10"/>
  <c r="CR157" i="10"/>
  <c r="BG157" i="10"/>
  <c r="BF157" i="10"/>
  <c r="F157" i="10"/>
  <c r="E157" i="10"/>
  <c r="D157" i="10" s="1"/>
  <c r="CS156" i="10"/>
  <c r="CR156" i="10"/>
  <c r="BF156" i="10"/>
  <c r="F156" i="10"/>
  <c r="BG156" i="10" s="1"/>
  <c r="E156" i="10"/>
  <c r="CR155" i="10"/>
  <c r="BF155" i="10"/>
  <c r="F155" i="10"/>
  <c r="E155" i="10"/>
  <c r="CR154" i="10"/>
  <c r="BG154" i="10"/>
  <c r="BF154" i="10"/>
  <c r="F154" i="10"/>
  <c r="CS154" i="10" s="1"/>
  <c r="E154" i="10"/>
  <c r="D154" i="10" s="1"/>
  <c r="CS153" i="10"/>
  <c r="CR153" i="10"/>
  <c r="BG153" i="10"/>
  <c r="BF153" i="10"/>
  <c r="F153" i="10"/>
  <c r="E153" i="10"/>
  <c r="D153" i="10" s="1"/>
  <c r="CS152" i="10"/>
  <c r="CR152" i="10"/>
  <c r="BF152" i="10"/>
  <c r="F152" i="10"/>
  <c r="BG152" i="10" s="1"/>
  <c r="E152" i="10"/>
  <c r="CR151" i="10"/>
  <c r="BF151" i="10"/>
  <c r="F151" i="10"/>
  <c r="E151" i="10"/>
  <c r="CR150" i="10"/>
  <c r="BG150" i="10"/>
  <c r="BF150" i="10"/>
  <c r="F150" i="10"/>
  <c r="CS150" i="10" s="1"/>
  <c r="E150" i="10"/>
  <c r="D150" i="10" s="1"/>
  <c r="CS149" i="10"/>
  <c r="CR149" i="10"/>
  <c r="BG149" i="10"/>
  <c r="BF149" i="10"/>
  <c r="F149" i="10"/>
  <c r="E149" i="10"/>
  <c r="D149" i="10" s="1"/>
  <c r="CS148" i="10"/>
  <c r="CR148" i="10"/>
  <c r="BF148" i="10"/>
  <c r="F148" i="10"/>
  <c r="BG148" i="10" s="1"/>
  <c r="E148" i="10"/>
  <c r="CR147" i="10"/>
  <c r="BF147" i="10"/>
  <c r="F147" i="10"/>
  <c r="E147" i="10"/>
  <c r="CR146" i="10"/>
  <c r="BG146" i="10"/>
  <c r="BF146" i="10"/>
  <c r="F146" i="10"/>
  <c r="E146" i="10"/>
  <c r="D146" i="10" s="1"/>
  <c r="CS145" i="10"/>
  <c r="CR145" i="10"/>
  <c r="BG145" i="10"/>
  <c r="BF145" i="10"/>
  <c r="F145" i="10"/>
  <c r="E145" i="10"/>
  <c r="D145" i="10" s="1"/>
  <c r="CS144" i="10"/>
  <c r="CR144" i="10"/>
  <c r="BF144" i="10"/>
  <c r="F144" i="10"/>
  <c r="BG144" i="10" s="1"/>
  <c r="E144" i="10"/>
  <c r="CR143" i="10"/>
  <c r="BF143" i="10"/>
  <c r="F143" i="10"/>
  <c r="CS143" i="10" s="1"/>
  <c r="E143" i="10"/>
  <c r="CR142" i="10"/>
  <c r="BG142" i="10"/>
  <c r="BF142" i="10"/>
  <c r="F142" i="10"/>
  <c r="E142" i="10"/>
  <c r="D142" i="10" s="1"/>
  <c r="CS141" i="10"/>
  <c r="CR141" i="10"/>
  <c r="BG141" i="10"/>
  <c r="BF141" i="10"/>
  <c r="F141" i="10"/>
  <c r="CQ140" i="10"/>
  <c r="F140" i="10"/>
  <c r="BE140" i="10" s="1"/>
  <c r="E140" i="10"/>
  <c r="D140" i="10" s="1"/>
  <c r="BF139" i="10"/>
  <c r="BE139" i="10"/>
  <c r="F139" i="10"/>
  <c r="CQ139" i="10" s="1"/>
  <c r="E139" i="10"/>
  <c r="CQ138" i="10"/>
  <c r="F138" i="10"/>
  <c r="E138" i="10"/>
  <c r="D138" i="10" s="1"/>
  <c r="AN137" i="10"/>
  <c r="AM137" i="10"/>
  <c r="E137" i="10" s="1"/>
  <c r="AL137" i="10"/>
  <c r="AK137" i="10"/>
  <c r="AJ137" i="10"/>
  <c r="F137" i="10"/>
  <c r="CS137" i="10" s="1"/>
  <c r="CR136" i="10"/>
  <c r="BG136" i="10"/>
  <c r="BF136" i="10"/>
  <c r="F136" i="10"/>
  <c r="E136" i="10"/>
  <c r="D136" i="10" s="1"/>
  <c r="CS135" i="10"/>
  <c r="CR135" i="10"/>
  <c r="BF135" i="10"/>
  <c r="F135" i="10"/>
  <c r="BG135" i="10" s="1"/>
  <c r="E135" i="10"/>
  <c r="D135" i="10" s="1"/>
  <c r="CR134" i="10"/>
  <c r="BF134" i="10"/>
  <c r="F134" i="10"/>
  <c r="E134" i="10"/>
  <c r="CR133" i="10"/>
  <c r="BG133" i="10"/>
  <c r="BF133" i="10"/>
  <c r="F133" i="10"/>
  <c r="E133" i="10"/>
  <c r="D133" i="10" s="1"/>
  <c r="CR132" i="10"/>
  <c r="BG132" i="10"/>
  <c r="BF132" i="10"/>
  <c r="F132" i="10"/>
  <c r="E132" i="10"/>
  <c r="D132" i="10" s="1"/>
  <c r="CS131" i="10"/>
  <c r="CR131" i="10"/>
  <c r="BF131" i="10"/>
  <c r="F131" i="10"/>
  <c r="BG131" i="10" s="1"/>
  <c r="E131" i="10"/>
  <c r="CR130" i="10"/>
  <c r="BF130" i="10"/>
  <c r="F130" i="10"/>
  <c r="E130" i="10"/>
  <c r="CR129" i="10"/>
  <c r="BG129" i="10"/>
  <c r="BF129" i="10"/>
  <c r="F129" i="10"/>
  <c r="CS129" i="10" s="1"/>
  <c r="E129" i="10"/>
  <c r="D129" i="10" s="1"/>
  <c r="CS128" i="10"/>
  <c r="CR128" i="10"/>
  <c r="BG128" i="10"/>
  <c r="BF128" i="10"/>
  <c r="AS128" i="10"/>
  <c r="F127" i="10"/>
  <c r="CQ128" i="10" s="1"/>
  <c r="E127" i="10"/>
  <c r="D127" i="10"/>
  <c r="E123" i="10"/>
  <c r="D123" i="10"/>
  <c r="C123" i="10" s="1"/>
  <c r="E122" i="10"/>
  <c r="D122" i="10"/>
  <c r="L118" i="10"/>
  <c r="H118" i="10"/>
  <c r="G118" i="10"/>
  <c r="N117" i="10"/>
  <c r="M117" i="10"/>
  <c r="L117" i="10"/>
  <c r="K117" i="10"/>
  <c r="J117" i="10"/>
  <c r="I117" i="10"/>
  <c r="H117" i="10"/>
  <c r="G117" i="10"/>
  <c r="F117" i="10"/>
  <c r="E116" i="10"/>
  <c r="D116" i="10"/>
  <c r="C116" i="10" s="1"/>
  <c r="BB116" i="10" s="1"/>
  <c r="O116" i="10" s="1"/>
  <c r="E115" i="10"/>
  <c r="D115" i="10"/>
  <c r="C115" i="10"/>
  <c r="CP115" i="10" s="1"/>
  <c r="E114" i="10"/>
  <c r="D114" i="10"/>
  <c r="C114" i="10" s="1"/>
  <c r="BB114" i="10" s="1"/>
  <c r="O114" i="10" s="1"/>
  <c r="E113" i="10"/>
  <c r="E117" i="10" s="1"/>
  <c r="D113" i="10"/>
  <c r="D117" i="10" s="1"/>
  <c r="C113" i="10"/>
  <c r="CP113" i="10" s="1"/>
  <c r="X112" i="10"/>
  <c r="W112" i="10"/>
  <c r="V112" i="10"/>
  <c r="U112" i="10"/>
  <c r="T112" i="10"/>
  <c r="S112" i="10"/>
  <c r="R112" i="10"/>
  <c r="Q112" i="10"/>
  <c r="N112" i="10"/>
  <c r="M112" i="10"/>
  <c r="M118" i="10" s="1"/>
  <c r="L112" i="10"/>
  <c r="K112" i="10"/>
  <c r="K118" i="10" s="1"/>
  <c r="J112" i="10"/>
  <c r="J118" i="10" s="1"/>
  <c r="I112" i="10"/>
  <c r="I118" i="10" s="1"/>
  <c r="H112" i="10"/>
  <c r="G112" i="10"/>
  <c r="F112" i="10"/>
  <c r="F118" i="10" s="1"/>
  <c r="P111" i="10"/>
  <c r="O111" i="10"/>
  <c r="O112" i="10" s="1"/>
  <c r="E111" i="10"/>
  <c r="D111" i="10"/>
  <c r="P110" i="10"/>
  <c r="O110" i="10"/>
  <c r="E110" i="10"/>
  <c r="D110" i="10"/>
  <c r="C110" i="10" s="1"/>
  <c r="BD110" i="10" s="1"/>
  <c r="P109" i="10"/>
  <c r="P112" i="10" s="1"/>
  <c r="O109" i="10"/>
  <c r="E109" i="10"/>
  <c r="D109" i="10"/>
  <c r="D112" i="10" s="1"/>
  <c r="D118" i="10" s="1"/>
  <c r="G105" i="10"/>
  <c r="M104" i="10"/>
  <c r="L104" i="10"/>
  <c r="K104" i="10"/>
  <c r="J104" i="10"/>
  <c r="I104" i="10"/>
  <c r="H104" i="10"/>
  <c r="G104" i="10"/>
  <c r="F104" i="10"/>
  <c r="E103" i="10"/>
  <c r="D103" i="10"/>
  <c r="E102" i="10"/>
  <c r="D102" i="10"/>
  <c r="C102" i="10"/>
  <c r="E101" i="10"/>
  <c r="D101" i="10"/>
  <c r="C101" i="10"/>
  <c r="E100" i="10"/>
  <c r="E104" i="10" s="1"/>
  <c r="D100" i="10"/>
  <c r="W99" i="10"/>
  <c r="V99" i="10"/>
  <c r="U99" i="10"/>
  <c r="T99" i="10"/>
  <c r="S99" i="10"/>
  <c r="R99" i="10"/>
  <c r="Q99" i="10"/>
  <c r="P99" i="10"/>
  <c r="M99" i="10"/>
  <c r="M105" i="10" s="1"/>
  <c r="L99" i="10"/>
  <c r="L105" i="10" s="1"/>
  <c r="K99" i="10"/>
  <c r="K105" i="10" s="1"/>
  <c r="J99" i="10"/>
  <c r="J105" i="10" s="1"/>
  <c r="I99" i="10"/>
  <c r="I105" i="10" s="1"/>
  <c r="H99" i="10"/>
  <c r="H105" i="10" s="1"/>
  <c r="G99" i="10"/>
  <c r="F99" i="10"/>
  <c r="F105" i="10" s="1"/>
  <c r="O98" i="10"/>
  <c r="O99" i="10" s="1"/>
  <c r="N98" i="10"/>
  <c r="E98" i="10"/>
  <c r="D98" i="10"/>
  <c r="C98" i="10" s="1"/>
  <c r="O97" i="10"/>
  <c r="N97" i="10"/>
  <c r="E97" i="10"/>
  <c r="D97" i="10"/>
  <c r="O96" i="10"/>
  <c r="N96" i="10"/>
  <c r="N99" i="10" s="1"/>
  <c r="E96" i="10"/>
  <c r="E99" i="10" s="1"/>
  <c r="D96" i="10"/>
  <c r="E92" i="10"/>
  <c r="D92" i="10"/>
  <c r="C92" i="10" s="1"/>
  <c r="E91" i="10"/>
  <c r="D91" i="10"/>
  <c r="C91" i="10"/>
  <c r="E90" i="10"/>
  <c r="D90" i="10"/>
  <c r="C90" i="10" s="1"/>
  <c r="E89" i="10"/>
  <c r="D89" i="10"/>
  <c r="E88" i="10"/>
  <c r="D88" i="10"/>
  <c r="C88" i="10"/>
  <c r="E83" i="10"/>
  <c r="D83" i="10"/>
  <c r="C83" i="10"/>
  <c r="E82" i="10"/>
  <c r="D82" i="10"/>
  <c r="E81" i="10"/>
  <c r="D81" i="10"/>
  <c r="C81" i="10" s="1"/>
  <c r="E80" i="10"/>
  <c r="D80" i="10"/>
  <c r="E79" i="10"/>
  <c r="D79" i="10"/>
  <c r="C79" i="10" s="1"/>
  <c r="E78" i="10"/>
  <c r="D78" i="10"/>
  <c r="C78" i="10" s="1"/>
  <c r="E73" i="10"/>
  <c r="D73" i="10"/>
  <c r="C73" i="10"/>
  <c r="E72" i="10"/>
  <c r="D72" i="10"/>
  <c r="C72" i="10" s="1"/>
  <c r="E71" i="10"/>
  <c r="D71" i="10"/>
  <c r="E70" i="10"/>
  <c r="D70" i="10"/>
  <c r="C70" i="10"/>
  <c r="E69" i="10"/>
  <c r="D69" i="10"/>
  <c r="C69" i="10"/>
  <c r="E68" i="10"/>
  <c r="D68" i="10"/>
  <c r="C63" i="10"/>
  <c r="CP62" i="10"/>
  <c r="BB62" i="10"/>
  <c r="I62" i="10" s="1"/>
  <c r="C62" i="10"/>
  <c r="CP61" i="10"/>
  <c r="BB61" i="10"/>
  <c r="I61" i="10" s="1"/>
  <c r="C61" i="10"/>
  <c r="CP60" i="10"/>
  <c r="BB60" i="10"/>
  <c r="I60" i="10" s="1"/>
  <c r="C60" i="10"/>
  <c r="CQ56" i="10"/>
  <c r="BA56" i="10"/>
  <c r="C56" i="10"/>
  <c r="CP56" i="10" s="1"/>
  <c r="CP55" i="10"/>
  <c r="BB55" i="10"/>
  <c r="C55" i="10"/>
  <c r="CQ54" i="10"/>
  <c r="BA54" i="10"/>
  <c r="C54" i="10"/>
  <c r="CP54" i="10" s="1"/>
  <c r="CP53" i="10"/>
  <c r="BB53" i="10"/>
  <c r="C53" i="10"/>
  <c r="CQ49" i="10"/>
  <c r="BA49" i="10"/>
  <c r="F49" i="10" s="1"/>
  <c r="C49" i="10"/>
  <c r="CP43" i="10"/>
  <c r="C43" i="10"/>
  <c r="C42" i="10"/>
  <c r="CP42" i="10" s="1"/>
  <c r="CP41" i="10"/>
  <c r="C41" i="10"/>
  <c r="C40" i="10"/>
  <c r="CP40" i="10" s="1"/>
  <c r="CP39" i="10"/>
  <c r="C39" i="10"/>
  <c r="C38" i="10"/>
  <c r="CP38" i="10" s="1"/>
  <c r="CP37" i="10"/>
  <c r="C37" i="10"/>
  <c r="C36" i="10"/>
  <c r="CP36" i="10" s="1"/>
  <c r="C35" i="10"/>
  <c r="CP34" i="10"/>
  <c r="C34" i="10"/>
  <c r="L33" i="10"/>
  <c r="K33" i="10"/>
  <c r="J33" i="10"/>
  <c r="I33" i="10"/>
  <c r="H33" i="10"/>
  <c r="G33" i="10"/>
  <c r="F33" i="10"/>
  <c r="E33" i="10"/>
  <c r="D33" i="10"/>
  <c r="CP29" i="10"/>
  <c r="BA29" i="10"/>
  <c r="D29" i="10"/>
  <c r="CP28" i="10"/>
  <c r="BA28" i="10"/>
  <c r="D28" i="10"/>
  <c r="CP27" i="10"/>
  <c r="BA27" i="10"/>
  <c r="D27" i="10" s="1"/>
  <c r="CP26" i="10"/>
  <c r="BA26" i="10"/>
  <c r="D26" i="10" s="1"/>
  <c r="CP25" i="10"/>
  <c r="BA25" i="10"/>
  <c r="D25" i="10" s="1"/>
  <c r="CP24" i="10"/>
  <c r="BA24" i="10"/>
  <c r="D24" i="10"/>
  <c r="CP23" i="10"/>
  <c r="BA23" i="10"/>
  <c r="D23" i="10" s="1"/>
  <c r="CP22" i="10"/>
  <c r="BA22" i="10"/>
  <c r="D22" i="10" s="1"/>
  <c r="CP21" i="10"/>
  <c r="BA21" i="10"/>
  <c r="D21" i="10"/>
  <c r="CP20" i="10"/>
  <c r="BA20" i="10"/>
  <c r="D20" i="10"/>
  <c r="CP19" i="10"/>
  <c r="BA19" i="10"/>
  <c r="D19" i="10" s="1"/>
  <c r="CP15" i="10"/>
  <c r="BA15" i="10"/>
  <c r="M15" i="10" s="1"/>
  <c r="C15" i="10"/>
  <c r="CP14" i="10"/>
  <c r="BA14" i="10"/>
  <c r="M14" i="10" s="1"/>
  <c r="C14" i="10"/>
  <c r="C13" i="10"/>
  <c r="CP12" i="10"/>
  <c r="C12" i="10"/>
  <c r="BA12" i="10" s="1"/>
  <c r="M12" i="10" s="1"/>
  <c r="C11" i="10"/>
  <c r="BA11" i="10" s="1"/>
  <c r="M11" i="10" s="1"/>
  <c r="BB10" i="10"/>
  <c r="M10" i="10" s="1"/>
  <c r="C10" i="10"/>
  <c r="A5" i="10"/>
  <c r="A4" i="10"/>
  <c r="A3" i="10"/>
  <c r="A2" i="10"/>
  <c r="E255" i="11"/>
  <c r="D255" i="11"/>
  <c r="C255" i="11" s="1"/>
  <c r="E254" i="11"/>
  <c r="C254" i="11" s="1"/>
  <c r="D254" i="11"/>
  <c r="E253" i="11"/>
  <c r="D253" i="11"/>
  <c r="C253" i="11" s="1"/>
  <c r="E252" i="11"/>
  <c r="D252" i="11"/>
  <c r="C252" i="11"/>
  <c r="E247" i="11"/>
  <c r="BD247" i="11" s="1"/>
  <c r="D247" i="11"/>
  <c r="C247" i="11"/>
  <c r="CP247" i="11" s="1"/>
  <c r="CQ246" i="11"/>
  <c r="E246" i="11"/>
  <c r="D246" i="11"/>
  <c r="CQ245" i="11"/>
  <c r="E245" i="11"/>
  <c r="D245" i="11"/>
  <c r="BC244" i="11"/>
  <c r="AI244" i="11" s="1"/>
  <c r="E244" i="11"/>
  <c r="BD244" i="11" s="1"/>
  <c r="D244" i="11"/>
  <c r="C244" i="11"/>
  <c r="CP244" i="11" s="1"/>
  <c r="E239" i="11"/>
  <c r="BD239" i="11" s="1"/>
  <c r="D239" i="11"/>
  <c r="C239" i="11"/>
  <c r="CP239" i="11" s="1"/>
  <c r="E238" i="11"/>
  <c r="D238" i="11"/>
  <c r="E237" i="11"/>
  <c r="D237" i="11"/>
  <c r="E236" i="11"/>
  <c r="BD236" i="11" s="1"/>
  <c r="D236" i="11"/>
  <c r="C236" i="11"/>
  <c r="CP236" i="11" s="1"/>
  <c r="E235" i="11"/>
  <c r="BD235" i="11" s="1"/>
  <c r="D235" i="11"/>
  <c r="C235" i="11"/>
  <c r="CP235" i="11" s="1"/>
  <c r="CQ234" i="11"/>
  <c r="E234" i="11"/>
  <c r="D234" i="11"/>
  <c r="CQ233" i="11"/>
  <c r="E233" i="11"/>
  <c r="D233" i="11"/>
  <c r="CP228" i="11"/>
  <c r="BC228" i="11"/>
  <c r="AR228" i="11" s="1"/>
  <c r="E228" i="11"/>
  <c r="C228" i="11" s="1"/>
  <c r="D228" i="11"/>
  <c r="CP227" i="11"/>
  <c r="BC227" i="11"/>
  <c r="AR227" i="11" s="1"/>
  <c r="E227" i="11"/>
  <c r="D227" i="11"/>
  <c r="C227" i="11"/>
  <c r="CP226" i="11"/>
  <c r="BC226" i="11"/>
  <c r="AR226" i="11" s="1"/>
  <c r="E226" i="11"/>
  <c r="D226" i="11"/>
  <c r="C226" i="11" s="1"/>
  <c r="CP225" i="11"/>
  <c r="BC225" i="11"/>
  <c r="AR225" i="11" s="1"/>
  <c r="E225" i="11"/>
  <c r="D225" i="11"/>
  <c r="C225" i="11"/>
  <c r="CP224" i="11"/>
  <c r="BC224" i="11"/>
  <c r="AR224" i="11" s="1"/>
  <c r="E224" i="11"/>
  <c r="D224" i="11"/>
  <c r="C224" i="11" s="1"/>
  <c r="CP223" i="11"/>
  <c r="BC223" i="11"/>
  <c r="AR223" i="11"/>
  <c r="E223" i="11"/>
  <c r="C223" i="11" s="1"/>
  <c r="D223" i="11"/>
  <c r="CP222" i="11"/>
  <c r="BC222" i="11"/>
  <c r="AR222" i="11" s="1"/>
  <c r="E222" i="11"/>
  <c r="D222" i="11"/>
  <c r="C222" i="11"/>
  <c r="CP221" i="11"/>
  <c r="BC221" i="11"/>
  <c r="AR221" i="11"/>
  <c r="E221" i="11"/>
  <c r="C221" i="11" s="1"/>
  <c r="D221" i="11"/>
  <c r="CP220" i="11"/>
  <c r="BC220" i="11"/>
  <c r="AR220" i="11" s="1"/>
  <c r="E220" i="11"/>
  <c r="C220" i="11" s="1"/>
  <c r="D220" i="11"/>
  <c r="CP219" i="11"/>
  <c r="BC219" i="11"/>
  <c r="AR219" i="11" s="1"/>
  <c r="E219" i="11"/>
  <c r="C219" i="11" s="1"/>
  <c r="AQ218" i="11"/>
  <c r="AP218" i="11"/>
  <c r="AO218" i="11"/>
  <c r="CP218" i="11" s="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D218" i="11" s="1"/>
  <c r="C218" i="11" s="1"/>
  <c r="E218" i="11"/>
  <c r="CR213" i="11"/>
  <c r="CQ213" i="11"/>
  <c r="CP213" i="11"/>
  <c r="BD213" i="11"/>
  <c r="BC213" i="11"/>
  <c r="C213" i="11"/>
  <c r="BE213" i="11" s="1"/>
  <c r="W213" i="11" s="1"/>
  <c r="CR212" i="11"/>
  <c r="CQ212" i="11"/>
  <c r="CP212" i="11"/>
  <c r="BD212" i="11"/>
  <c r="BC212" i="11"/>
  <c r="C212" i="11"/>
  <c r="BE212" i="11" s="1"/>
  <c r="CR211" i="11"/>
  <c r="CQ211" i="11"/>
  <c r="CP211" i="11"/>
  <c r="BD211" i="11"/>
  <c r="BC211" i="11"/>
  <c r="W211" i="11" s="1"/>
  <c r="C211" i="11"/>
  <c r="BE211" i="11" s="1"/>
  <c r="CR210" i="11"/>
  <c r="CQ210" i="11"/>
  <c r="CP210" i="11"/>
  <c r="BD210" i="11"/>
  <c r="BC210" i="11"/>
  <c r="W210" i="11" s="1"/>
  <c r="C210" i="11"/>
  <c r="BE210" i="11" s="1"/>
  <c r="CQ206" i="11"/>
  <c r="E206" i="11"/>
  <c r="D206" i="11"/>
  <c r="CR202" i="11"/>
  <c r="CQ202" i="11"/>
  <c r="E202" i="11"/>
  <c r="D202" i="11"/>
  <c r="C202" i="11"/>
  <c r="CP202" i="11" s="1"/>
  <c r="CQ201" i="11"/>
  <c r="E201" i="11"/>
  <c r="CR201" i="11" s="1"/>
  <c r="D201" i="11"/>
  <c r="C201" i="11"/>
  <c r="CP201" i="11" s="1"/>
  <c r="CR197" i="11"/>
  <c r="BE197" i="11"/>
  <c r="F197" i="11"/>
  <c r="BF197" i="11" s="1"/>
  <c r="E197" i="11"/>
  <c r="CS196" i="11"/>
  <c r="CR196" i="11"/>
  <c r="BE196" i="11"/>
  <c r="BC196" i="11"/>
  <c r="F196" i="11"/>
  <c r="E196" i="11"/>
  <c r="D196" i="11"/>
  <c r="CR195" i="11"/>
  <c r="BF195" i="11"/>
  <c r="BE195" i="11"/>
  <c r="F195" i="11"/>
  <c r="E195" i="11"/>
  <c r="CS194" i="11"/>
  <c r="CR194" i="11"/>
  <c r="BE194" i="11"/>
  <c r="BC194" i="11"/>
  <c r="F194" i="11"/>
  <c r="E194" i="11"/>
  <c r="D194" i="11"/>
  <c r="CR193" i="11"/>
  <c r="BE193" i="11"/>
  <c r="F193" i="11"/>
  <c r="BF193" i="11" s="1"/>
  <c r="E193" i="11"/>
  <c r="CS192" i="11"/>
  <c r="CR192" i="11"/>
  <c r="BE192" i="11"/>
  <c r="BC192" i="11"/>
  <c r="F192" i="11"/>
  <c r="E192" i="11"/>
  <c r="D192" i="11"/>
  <c r="CR191" i="11"/>
  <c r="BF191" i="11"/>
  <c r="BE191" i="11"/>
  <c r="F191" i="11"/>
  <c r="E191" i="11"/>
  <c r="CS190" i="11"/>
  <c r="CR190" i="11"/>
  <c r="BE190" i="11"/>
  <c r="BC190" i="11"/>
  <c r="F190" i="11"/>
  <c r="E190" i="11"/>
  <c r="D190" i="11"/>
  <c r="CR189" i="11"/>
  <c r="BE189" i="11"/>
  <c r="F189" i="11"/>
  <c r="BF189" i="11" s="1"/>
  <c r="E189" i="11"/>
  <c r="CS188" i="11"/>
  <c r="CR188" i="11"/>
  <c r="BE188" i="11"/>
  <c r="BC188" i="11"/>
  <c r="F188" i="11"/>
  <c r="E188" i="11"/>
  <c r="D188" i="11"/>
  <c r="CR187" i="11"/>
  <c r="BF187" i="11"/>
  <c r="BE187" i="11"/>
  <c r="F187" i="11"/>
  <c r="CP187" i="11" s="1"/>
  <c r="E187" i="11"/>
  <c r="CS186" i="11"/>
  <c r="CR186" i="11"/>
  <c r="BE186" i="11"/>
  <c r="BC186" i="11"/>
  <c r="F186" i="11"/>
  <c r="E186" i="11"/>
  <c r="D186" i="11"/>
  <c r="CR185" i="11"/>
  <c r="BE185" i="11"/>
  <c r="F185" i="11"/>
  <c r="BF185" i="11" s="1"/>
  <c r="E185" i="11"/>
  <c r="CS184" i="11"/>
  <c r="CR184" i="11"/>
  <c r="BE184" i="11"/>
  <c r="BC184" i="11"/>
  <c r="F184" i="11"/>
  <c r="E184" i="11"/>
  <c r="D184" i="11"/>
  <c r="CR183" i="11"/>
  <c r="BF183" i="11"/>
  <c r="BE183" i="11"/>
  <c r="F183" i="11"/>
  <c r="CP183" i="11" s="1"/>
  <c r="E183" i="11"/>
  <c r="CS182" i="11"/>
  <c r="CR182" i="11"/>
  <c r="BE182" i="11"/>
  <c r="BC182" i="11"/>
  <c r="F182" i="11"/>
  <c r="E182" i="11"/>
  <c r="D182" i="11"/>
  <c r="CR181" i="11"/>
  <c r="BE181" i="11"/>
  <c r="F181" i="11"/>
  <c r="BF181" i="11" s="1"/>
  <c r="E181" i="11"/>
  <c r="CS180" i="11"/>
  <c r="CR180" i="11"/>
  <c r="BE180" i="11"/>
  <c r="BC180" i="11"/>
  <c r="F180" i="11"/>
  <c r="E180" i="11"/>
  <c r="D180" i="11"/>
  <c r="CR179" i="11"/>
  <c r="BF179" i="11"/>
  <c r="BE179" i="11"/>
  <c r="F179" i="11"/>
  <c r="E179" i="11"/>
  <c r="CS178" i="11"/>
  <c r="CR178" i="11"/>
  <c r="BE178" i="11"/>
  <c r="BC178" i="11"/>
  <c r="F178" i="11"/>
  <c r="CS177" i="11"/>
  <c r="BE177" i="11"/>
  <c r="BD177" i="11"/>
  <c r="F177" i="11"/>
  <c r="E177" i="11"/>
  <c r="D177" i="11" s="1"/>
  <c r="CS176" i="11"/>
  <c r="F176" i="11"/>
  <c r="E176" i="11"/>
  <c r="CR175" i="11"/>
  <c r="BF175" i="11"/>
  <c r="F175" i="11"/>
  <c r="CQ175" i="11" s="1"/>
  <c r="E175" i="11"/>
  <c r="BF174" i="11"/>
  <c r="BE174" i="11"/>
  <c r="BD174" i="11"/>
  <c r="F174" i="11"/>
  <c r="BC174" i="11" s="1"/>
  <c r="E174" i="11"/>
  <c r="D174" i="11"/>
  <c r="BD173" i="11"/>
  <c r="F173" i="11"/>
  <c r="E173" i="11"/>
  <c r="CR173" i="11" s="1"/>
  <c r="CP172" i="11"/>
  <c r="BE172" i="11"/>
  <c r="F172" i="11"/>
  <c r="E172" i="11"/>
  <c r="CQ171" i="11"/>
  <c r="CP171" i="11"/>
  <c r="BD171" i="11"/>
  <c r="BC171" i="11"/>
  <c r="F171" i="11"/>
  <c r="E171" i="11"/>
  <c r="BE171" i="11" s="1"/>
  <c r="D171" i="11"/>
  <c r="CS170" i="11"/>
  <c r="CQ170" i="11"/>
  <c r="CP170" i="11"/>
  <c r="BF170" i="11"/>
  <c r="BD170" i="11"/>
  <c r="BC170" i="11"/>
  <c r="F170" i="11"/>
  <c r="E170" i="11"/>
  <c r="CR170" i="11" s="1"/>
  <c r="D170" i="11"/>
  <c r="CS169" i="11"/>
  <c r="CQ169" i="11"/>
  <c r="CP169" i="11"/>
  <c r="BF169" i="11"/>
  <c r="BD169" i="11"/>
  <c r="BC169" i="11"/>
  <c r="F169" i="11"/>
  <c r="E169" i="11"/>
  <c r="CR169" i="11" s="1"/>
  <c r="D169" i="11"/>
  <c r="CS168" i="11"/>
  <c r="CQ168" i="11"/>
  <c r="CP168" i="11"/>
  <c r="BF168" i="11"/>
  <c r="BD168" i="11"/>
  <c r="BC168" i="11"/>
  <c r="F168" i="11"/>
  <c r="E168" i="11"/>
  <c r="CR168" i="11" s="1"/>
  <c r="D168" i="11"/>
  <c r="CS167" i="11"/>
  <c r="CQ167" i="11"/>
  <c r="CP167" i="11"/>
  <c r="BF167" i="11"/>
  <c r="BD167" i="11"/>
  <c r="BC167" i="11"/>
  <c r="F167" i="11"/>
  <c r="E167" i="11"/>
  <c r="CR167" i="11" s="1"/>
  <c r="D167" i="11"/>
  <c r="CS166" i="11"/>
  <c r="CQ166" i="11"/>
  <c r="CP166" i="11"/>
  <c r="BF166" i="11"/>
  <c r="BD166" i="11"/>
  <c r="BC166" i="11"/>
  <c r="F166" i="11"/>
  <c r="E166" i="11"/>
  <c r="CR166" i="11" s="1"/>
  <c r="D166" i="11"/>
  <c r="CS165" i="11"/>
  <c r="CP165" i="11"/>
  <c r="BF165" i="11"/>
  <c r="BC165" i="11"/>
  <c r="AT165" i="11"/>
  <c r="F164" i="11"/>
  <c r="CQ165" i="11" s="1"/>
  <c r="E164" i="11"/>
  <c r="D164" i="11"/>
  <c r="CQ160" i="11"/>
  <c r="CP160" i="11"/>
  <c r="BE160" i="11"/>
  <c r="BD160" i="11"/>
  <c r="F160" i="11"/>
  <c r="CS160" i="11" s="1"/>
  <c r="E160" i="11"/>
  <c r="D160" i="11"/>
  <c r="CQ159" i="11"/>
  <c r="CP159" i="11"/>
  <c r="BE159" i="11"/>
  <c r="BD159" i="11"/>
  <c r="F159" i="11"/>
  <c r="CS159" i="11" s="1"/>
  <c r="E159" i="11"/>
  <c r="D159" i="11" s="1"/>
  <c r="CQ158" i="11"/>
  <c r="CP158" i="11"/>
  <c r="BE158" i="11"/>
  <c r="BD158" i="11"/>
  <c r="F158" i="11"/>
  <c r="CS158" i="11" s="1"/>
  <c r="E158" i="11"/>
  <c r="CQ157" i="11"/>
  <c r="CP157" i="11"/>
  <c r="BE157" i="11"/>
  <c r="BD157" i="11"/>
  <c r="F157" i="11"/>
  <c r="CS157" i="11" s="1"/>
  <c r="E157" i="11"/>
  <c r="D157" i="11"/>
  <c r="CQ156" i="11"/>
  <c r="CP156" i="11"/>
  <c r="BE156" i="11"/>
  <c r="BD156" i="11"/>
  <c r="F156" i="11"/>
  <c r="CS156" i="11" s="1"/>
  <c r="E156" i="11"/>
  <c r="D156" i="11"/>
  <c r="CQ155" i="11"/>
  <c r="CP155" i="11"/>
  <c r="BE155" i="11"/>
  <c r="BD155" i="11"/>
  <c r="F155" i="11"/>
  <c r="CS155" i="11" s="1"/>
  <c r="E155" i="11"/>
  <c r="D155" i="11" s="1"/>
  <c r="CQ154" i="11"/>
  <c r="CP154" i="11"/>
  <c r="BE154" i="11"/>
  <c r="BD154" i="11"/>
  <c r="F154" i="11"/>
  <c r="CS154" i="11" s="1"/>
  <c r="E154" i="11"/>
  <c r="CQ153" i="11"/>
  <c r="CP153" i="11"/>
  <c r="BE153" i="11"/>
  <c r="BD153" i="11"/>
  <c r="F153" i="11"/>
  <c r="CS153" i="11" s="1"/>
  <c r="E153" i="11"/>
  <c r="D153" i="11"/>
  <c r="CQ152" i="11"/>
  <c r="CP152" i="11"/>
  <c r="BE152" i="11"/>
  <c r="BD152" i="11"/>
  <c r="F152" i="11"/>
  <c r="CS152" i="11" s="1"/>
  <c r="E152" i="11"/>
  <c r="D152" i="11"/>
  <c r="F151" i="11"/>
  <c r="BE151" i="11" s="1"/>
  <c r="E151" i="11"/>
  <c r="D151" i="11" s="1"/>
  <c r="CR150" i="11"/>
  <c r="CQ150" i="11"/>
  <c r="BE150" i="11"/>
  <c r="BD150" i="11"/>
  <c r="F150" i="11"/>
  <c r="E150" i="11"/>
  <c r="BF150" i="11" s="1"/>
  <c r="D150" i="11"/>
  <c r="CR149" i="11"/>
  <c r="CQ149" i="11"/>
  <c r="BE149" i="11"/>
  <c r="BD149" i="11"/>
  <c r="F149" i="11"/>
  <c r="E149" i="11"/>
  <c r="BF149" i="11" s="1"/>
  <c r="D149" i="11"/>
  <c r="F148" i="11"/>
  <c r="E148" i="11"/>
  <c r="CR148" i="11" s="1"/>
  <c r="F147" i="11"/>
  <c r="E147" i="11"/>
  <c r="BF147" i="11" s="1"/>
  <c r="CR146" i="11"/>
  <c r="CQ146" i="11"/>
  <c r="BE146" i="11"/>
  <c r="BD146" i="11"/>
  <c r="F146" i="11"/>
  <c r="E146" i="11"/>
  <c r="BF146" i="11" s="1"/>
  <c r="D146" i="11"/>
  <c r="CR145" i="11"/>
  <c r="CQ145" i="11"/>
  <c r="BE145" i="11"/>
  <c r="BD145" i="11"/>
  <c r="F145" i="11"/>
  <c r="E145" i="11"/>
  <c r="BF145" i="11" s="1"/>
  <c r="D145" i="11"/>
  <c r="BF144" i="11"/>
  <c r="F144" i="11"/>
  <c r="E144" i="11"/>
  <c r="F143" i="11"/>
  <c r="CP143" i="11" s="1"/>
  <c r="E143" i="11"/>
  <c r="BF143" i="11" s="1"/>
  <c r="CR142" i="11"/>
  <c r="CQ142" i="11"/>
  <c r="BE142" i="11"/>
  <c r="BD142" i="11"/>
  <c r="F142" i="11"/>
  <c r="E142" i="11"/>
  <c r="BF142" i="11" s="1"/>
  <c r="D142" i="11"/>
  <c r="CR141" i="11"/>
  <c r="CQ141" i="11"/>
  <c r="BF141" i="11"/>
  <c r="BE141" i="11"/>
  <c r="BD141" i="11"/>
  <c r="F141" i="11"/>
  <c r="D141" i="11"/>
  <c r="CS140" i="11"/>
  <c r="CQ140" i="11"/>
  <c r="CP140" i="11"/>
  <c r="BG140" i="11"/>
  <c r="BE140" i="11"/>
  <c r="BD140" i="11"/>
  <c r="F140" i="11"/>
  <c r="E140" i="11"/>
  <c r="CS139" i="11"/>
  <c r="CQ139" i="11"/>
  <c r="CP139" i="11"/>
  <c r="BG139" i="11"/>
  <c r="BE139" i="11"/>
  <c r="BD139" i="11"/>
  <c r="F139" i="11"/>
  <c r="E139" i="11"/>
  <c r="D139" i="11"/>
  <c r="CS138" i="11"/>
  <c r="CQ138" i="11"/>
  <c r="CP138" i="11"/>
  <c r="BG138" i="11"/>
  <c r="BE138" i="11"/>
  <c r="BD138" i="11"/>
  <c r="F138" i="11"/>
  <c r="E138" i="11"/>
  <c r="CS137" i="11"/>
  <c r="BG137" i="11"/>
  <c r="BF137" i="11"/>
  <c r="AS137" i="11" s="1"/>
  <c r="F137" i="11"/>
  <c r="E137" i="11"/>
  <c r="CR137" i="11" s="1"/>
  <c r="D137" i="11"/>
  <c r="CS136" i="11"/>
  <c r="CQ136" i="11"/>
  <c r="CP136" i="11"/>
  <c r="BG136" i="11"/>
  <c r="BE136" i="11"/>
  <c r="BD136" i="11"/>
  <c r="F136" i="11"/>
  <c r="E136" i="11"/>
  <c r="D136" i="11" s="1"/>
  <c r="CR135" i="11"/>
  <c r="BF135" i="11"/>
  <c r="F135" i="11"/>
  <c r="E135" i="11"/>
  <c r="D135" i="11" s="1"/>
  <c r="CR134" i="11"/>
  <c r="BF134" i="11"/>
  <c r="F134" i="11"/>
  <c r="E134" i="11"/>
  <c r="D134" i="11" s="1"/>
  <c r="CR133" i="11"/>
  <c r="BF133" i="11"/>
  <c r="F133" i="11"/>
  <c r="E133" i="11"/>
  <c r="D133" i="11" s="1"/>
  <c r="CR132" i="11"/>
  <c r="BF132" i="11"/>
  <c r="F132" i="11"/>
  <c r="E132" i="11"/>
  <c r="D132" i="11" s="1"/>
  <c r="CR131" i="11"/>
  <c r="BF131" i="11"/>
  <c r="F131" i="11"/>
  <c r="E131" i="11"/>
  <c r="D131" i="11" s="1"/>
  <c r="CR130" i="11"/>
  <c r="BF130" i="11"/>
  <c r="F130" i="11"/>
  <c r="E130" i="11"/>
  <c r="D130" i="11" s="1"/>
  <c r="CR129" i="11"/>
  <c r="BF129" i="11"/>
  <c r="F129" i="11"/>
  <c r="E129" i="11"/>
  <c r="D129" i="11" s="1"/>
  <c r="CS128" i="11"/>
  <c r="CR128" i="11"/>
  <c r="BG128" i="11"/>
  <c r="BF128" i="11"/>
  <c r="AS128" i="11"/>
  <c r="F127" i="11"/>
  <c r="CQ128" i="11" s="1"/>
  <c r="E127" i="11"/>
  <c r="D127" i="11"/>
  <c r="E123" i="11"/>
  <c r="D123" i="11"/>
  <c r="E122" i="11"/>
  <c r="D122" i="11"/>
  <c r="C122" i="11" s="1"/>
  <c r="L118" i="11"/>
  <c r="K118" i="11"/>
  <c r="H118" i="11"/>
  <c r="G118" i="11"/>
  <c r="N117" i="11"/>
  <c r="M117" i="11"/>
  <c r="L117" i="11"/>
  <c r="K117" i="11"/>
  <c r="J117" i="11"/>
  <c r="I117" i="11"/>
  <c r="H117" i="11"/>
  <c r="G117" i="11"/>
  <c r="F117" i="11"/>
  <c r="CP116" i="11"/>
  <c r="E116" i="11"/>
  <c r="D116" i="11"/>
  <c r="C116" i="11" s="1"/>
  <c r="BB116" i="11" s="1"/>
  <c r="O116" i="11" s="1"/>
  <c r="O115" i="11"/>
  <c r="E115" i="11"/>
  <c r="D115" i="11"/>
  <c r="C115" i="11"/>
  <c r="BB115" i="11" s="1"/>
  <c r="CP114" i="11"/>
  <c r="E114" i="11"/>
  <c r="D114" i="11"/>
  <c r="C114" i="11" s="1"/>
  <c r="BB114" i="11" s="1"/>
  <c r="O114" i="11" s="1"/>
  <c r="E113" i="11"/>
  <c r="E117" i="11" s="1"/>
  <c r="D113" i="11"/>
  <c r="D117" i="11" s="1"/>
  <c r="C113" i="11"/>
  <c r="C117" i="11" s="1"/>
  <c r="X112" i="11"/>
  <c r="W112" i="11"/>
  <c r="V112" i="11"/>
  <c r="U112" i="11"/>
  <c r="T112" i="11"/>
  <c r="S112" i="11"/>
  <c r="R112" i="11"/>
  <c r="Q112" i="11"/>
  <c r="N112" i="11"/>
  <c r="M112" i="11"/>
  <c r="M118" i="11" s="1"/>
  <c r="L112" i="11"/>
  <c r="K112" i="11"/>
  <c r="J112" i="11"/>
  <c r="J118" i="11" s="1"/>
  <c r="I112" i="11"/>
  <c r="I118" i="11" s="1"/>
  <c r="H112" i="11"/>
  <c r="G112" i="11"/>
  <c r="F112" i="11"/>
  <c r="F118" i="11" s="1"/>
  <c r="P111" i="11"/>
  <c r="O111" i="11"/>
  <c r="O112" i="11" s="1"/>
  <c r="E111" i="11"/>
  <c r="D111" i="11"/>
  <c r="C111" i="11" s="1"/>
  <c r="BD111" i="11" s="1"/>
  <c r="P110" i="11"/>
  <c r="O110" i="11"/>
  <c r="E110" i="11"/>
  <c r="E112" i="11" s="1"/>
  <c r="E118" i="11" s="1"/>
  <c r="D110" i="11"/>
  <c r="C110" i="11" s="1"/>
  <c r="CR110" i="11" s="1"/>
  <c r="P109" i="11"/>
  <c r="P112" i="11" s="1"/>
  <c r="O109" i="11"/>
  <c r="E109" i="11"/>
  <c r="D109" i="11"/>
  <c r="D112" i="11" s="1"/>
  <c r="C109" i="11"/>
  <c r="M104" i="11"/>
  <c r="L104" i="11"/>
  <c r="K104" i="11"/>
  <c r="J104" i="11"/>
  <c r="I104" i="11"/>
  <c r="H104" i="11"/>
  <c r="G104" i="11"/>
  <c r="F104" i="11"/>
  <c r="E104" i="11"/>
  <c r="E103" i="11"/>
  <c r="D103" i="11"/>
  <c r="C103" i="11" s="1"/>
  <c r="E102" i="11"/>
  <c r="D102" i="11"/>
  <c r="C102" i="11"/>
  <c r="E101" i="11"/>
  <c r="D101" i="11"/>
  <c r="C101" i="11"/>
  <c r="E100" i="11"/>
  <c r="D100" i="11"/>
  <c r="W99" i="11"/>
  <c r="V99" i="11"/>
  <c r="U99" i="11"/>
  <c r="T99" i="11"/>
  <c r="S99" i="11"/>
  <c r="R99" i="11"/>
  <c r="Q99" i="11"/>
  <c r="P99" i="11"/>
  <c r="N99" i="11"/>
  <c r="M99" i="11"/>
  <c r="M105" i="11" s="1"/>
  <c r="L99" i="11"/>
  <c r="L105" i="11" s="1"/>
  <c r="K99" i="11"/>
  <c r="K105" i="11" s="1"/>
  <c r="J99" i="11"/>
  <c r="J105" i="11" s="1"/>
  <c r="I99" i="11"/>
  <c r="I105" i="11" s="1"/>
  <c r="H99" i="11"/>
  <c r="H105" i="11" s="1"/>
  <c r="G99" i="11"/>
  <c r="G105" i="11" s="1"/>
  <c r="F99" i="11"/>
  <c r="F105" i="11" s="1"/>
  <c r="O98" i="11"/>
  <c r="O99" i="11" s="1"/>
  <c r="N98" i="11"/>
  <c r="E98" i="11"/>
  <c r="D98" i="11"/>
  <c r="C98" i="11"/>
  <c r="O97" i="11"/>
  <c r="N97" i="11"/>
  <c r="E97" i="11"/>
  <c r="D97" i="11"/>
  <c r="C97" i="11" s="1"/>
  <c r="O96" i="11"/>
  <c r="N96" i="11"/>
  <c r="E96" i="11"/>
  <c r="E99" i="11" s="1"/>
  <c r="E105" i="11" s="1"/>
  <c r="D96" i="11"/>
  <c r="D99" i="11" s="1"/>
  <c r="E92" i="11"/>
  <c r="D92" i="11"/>
  <c r="C92" i="11"/>
  <c r="E91" i="11"/>
  <c r="D91" i="11"/>
  <c r="C91" i="11"/>
  <c r="E90" i="11"/>
  <c r="D90" i="11"/>
  <c r="E89" i="11"/>
  <c r="D89" i="11"/>
  <c r="C89" i="11" s="1"/>
  <c r="E88" i="11"/>
  <c r="D88" i="11"/>
  <c r="C88" i="11"/>
  <c r="E83" i="11"/>
  <c r="D83" i="11"/>
  <c r="C83" i="11"/>
  <c r="E82" i="11"/>
  <c r="D82" i="11"/>
  <c r="C82" i="11" s="1"/>
  <c r="E81" i="11"/>
  <c r="D81" i="11"/>
  <c r="C81" i="11"/>
  <c r="EB81" i="11" s="1"/>
  <c r="E80" i="11"/>
  <c r="D80" i="11"/>
  <c r="E79" i="11"/>
  <c r="D79" i="11"/>
  <c r="C79" i="11" s="1"/>
  <c r="E78" i="11"/>
  <c r="D78" i="11"/>
  <c r="C78" i="11"/>
  <c r="E73" i="11"/>
  <c r="D73" i="11"/>
  <c r="C73" i="11"/>
  <c r="E72" i="11"/>
  <c r="D72" i="11"/>
  <c r="C72" i="11" s="1"/>
  <c r="E71" i="11"/>
  <c r="D71" i="11"/>
  <c r="C71" i="11" s="1"/>
  <c r="E70" i="11"/>
  <c r="D70" i="11"/>
  <c r="C70" i="11"/>
  <c r="E69" i="11"/>
  <c r="D69" i="11"/>
  <c r="C69" i="11"/>
  <c r="E68" i="11"/>
  <c r="D68" i="11"/>
  <c r="C63" i="11"/>
  <c r="CP62" i="11"/>
  <c r="BB62" i="11"/>
  <c r="I62" i="11" s="1"/>
  <c r="C62" i="11"/>
  <c r="CP61" i="11"/>
  <c r="BB61" i="11"/>
  <c r="I61" i="11" s="1"/>
  <c r="C61" i="11"/>
  <c r="CP60" i="11"/>
  <c r="BB60" i="11"/>
  <c r="I60" i="11" s="1"/>
  <c r="C60" i="11"/>
  <c r="CQ56" i="11"/>
  <c r="BA56" i="11"/>
  <c r="C56" i="11"/>
  <c r="CP56" i="11" s="1"/>
  <c r="BB55" i="11"/>
  <c r="C55" i="11"/>
  <c r="BA55" i="11" s="1"/>
  <c r="CQ54" i="11"/>
  <c r="BA54" i="11"/>
  <c r="C54" i="11"/>
  <c r="CP54" i="11" s="1"/>
  <c r="BB53" i="11"/>
  <c r="C53" i="11"/>
  <c r="BA53" i="11" s="1"/>
  <c r="L53" i="11" s="1"/>
  <c r="CQ49" i="11"/>
  <c r="BA49" i="11"/>
  <c r="F49" i="11" s="1"/>
  <c r="C49" i="11"/>
  <c r="CP43" i="11"/>
  <c r="C43" i="11"/>
  <c r="C42" i="11"/>
  <c r="CP42" i="11" s="1"/>
  <c r="CP41" i="11"/>
  <c r="C41" i="11"/>
  <c r="C40" i="11"/>
  <c r="CP40" i="11" s="1"/>
  <c r="CP39" i="11"/>
  <c r="C39" i="11"/>
  <c r="C38" i="11"/>
  <c r="CP38" i="11" s="1"/>
  <c r="CP37" i="11"/>
  <c r="C37" i="11"/>
  <c r="C36" i="11"/>
  <c r="CP36" i="11" s="1"/>
  <c r="C35" i="11"/>
  <c r="CP34" i="11"/>
  <c r="C34" i="11"/>
  <c r="L33" i="11"/>
  <c r="K33" i="11"/>
  <c r="J33" i="11"/>
  <c r="I33" i="11"/>
  <c r="H33" i="11"/>
  <c r="G33" i="11"/>
  <c r="F33" i="11"/>
  <c r="E33" i="11"/>
  <c r="D33" i="11"/>
  <c r="C33" i="11" s="1"/>
  <c r="CP33" i="11" s="1"/>
  <c r="CP29" i="11"/>
  <c r="BA29" i="11"/>
  <c r="D29" i="11"/>
  <c r="CP28" i="11"/>
  <c r="BA28" i="11"/>
  <c r="D28" i="11"/>
  <c r="CP27" i="11"/>
  <c r="BA27" i="11"/>
  <c r="D27" i="11" s="1"/>
  <c r="CP26" i="11"/>
  <c r="BA26" i="11"/>
  <c r="D26" i="11" s="1"/>
  <c r="CP25" i="11"/>
  <c r="BA25" i="11"/>
  <c r="D25" i="11"/>
  <c r="CP24" i="11"/>
  <c r="BA24" i="11"/>
  <c r="D24" i="11"/>
  <c r="CP23" i="11"/>
  <c r="BA23" i="11"/>
  <c r="D23" i="11" s="1"/>
  <c r="CP22" i="11"/>
  <c r="BA22" i="11"/>
  <c r="D22" i="11" s="1"/>
  <c r="CP21" i="11"/>
  <c r="BA21" i="11"/>
  <c r="D21" i="11"/>
  <c r="CP20" i="11"/>
  <c r="BA20" i="11"/>
  <c r="D20" i="11"/>
  <c r="CP19" i="11"/>
  <c r="BA19" i="11"/>
  <c r="D19" i="11" s="1"/>
  <c r="CP15" i="11"/>
  <c r="BA15" i="11"/>
  <c r="M15" i="11" s="1"/>
  <c r="C15" i="11"/>
  <c r="CP14" i="11"/>
  <c r="BA14" i="11"/>
  <c r="M14" i="11" s="1"/>
  <c r="C14" i="11"/>
  <c r="C13" i="11"/>
  <c r="CP12" i="11"/>
  <c r="C12" i="11"/>
  <c r="BA12" i="11" s="1"/>
  <c r="M12" i="11" s="1"/>
  <c r="CP11" i="11"/>
  <c r="C11" i="11"/>
  <c r="BA11" i="11" s="1"/>
  <c r="M11" i="11" s="1"/>
  <c r="BB10" i="11"/>
  <c r="M10" i="11" s="1"/>
  <c r="C10" i="11"/>
  <c r="A5" i="11"/>
  <c r="A4" i="11"/>
  <c r="A3" i="11"/>
  <c r="A2" i="11"/>
  <c r="BB116" i="2" l="1"/>
  <c r="O116" i="2" s="1"/>
  <c r="CP116" i="2"/>
  <c r="BD110" i="2"/>
  <c r="CR110" i="2"/>
  <c r="CP233" i="2"/>
  <c r="BC233" i="2"/>
  <c r="AR233" i="2" s="1"/>
  <c r="CP247" i="2"/>
  <c r="BC247" i="2"/>
  <c r="AI247" i="2" s="1"/>
  <c r="AT188" i="2"/>
  <c r="BB114" i="2"/>
  <c r="O114" i="2" s="1"/>
  <c r="CP114" i="2"/>
  <c r="AT175" i="2"/>
  <c r="AT190" i="2"/>
  <c r="AT182" i="2"/>
  <c r="AT179" i="2"/>
  <c r="AS133" i="2"/>
  <c r="BC234" i="2"/>
  <c r="AR234" i="2" s="1"/>
  <c r="CP234" i="2"/>
  <c r="AS135" i="2"/>
  <c r="BC238" i="2"/>
  <c r="AR238" i="2" s="1"/>
  <c r="CP238" i="2"/>
  <c r="D105" i="2"/>
  <c r="BB92" i="2"/>
  <c r="AI92" i="2" s="1"/>
  <c r="C117" i="2"/>
  <c r="AT193" i="2"/>
  <c r="C105" i="2"/>
  <c r="BC246" i="2"/>
  <c r="AI246" i="2" s="1"/>
  <c r="CP246" i="2"/>
  <c r="AT197" i="2"/>
  <c r="AT172" i="2"/>
  <c r="AS127" i="2"/>
  <c r="AT185" i="2"/>
  <c r="AS138" i="2"/>
  <c r="AS136" i="2"/>
  <c r="AT168" i="2"/>
  <c r="AS140" i="2"/>
  <c r="AS134" i="2"/>
  <c r="C112" i="2"/>
  <c r="L55" i="2"/>
  <c r="AT183" i="2"/>
  <c r="EB81" i="4"/>
  <c r="CB81" i="4"/>
  <c r="AK81" i="4" s="1"/>
  <c r="AS129" i="4"/>
  <c r="CM92" i="4"/>
  <c r="BB92" i="4"/>
  <c r="AI92" i="4" s="1"/>
  <c r="CP114" i="4"/>
  <c r="BB114" i="4"/>
  <c r="O114" i="4" s="1"/>
  <c r="DR80" i="4"/>
  <c r="CB80" i="4"/>
  <c r="AK80" i="4" s="1"/>
  <c r="C104" i="4"/>
  <c r="CR111" i="4"/>
  <c r="BD111" i="4"/>
  <c r="CP116" i="4"/>
  <c r="BB116" i="4"/>
  <c r="O116" i="4" s="1"/>
  <c r="AT169" i="4"/>
  <c r="CP54" i="4"/>
  <c r="CP56" i="4"/>
  <c r="D104" i="4"/>
  <c r="C102" i="4"/>
  <c r="C109" i="4"/>
  <c r="CR132" i="4"/>
  <c r="BF132" i="4"/>
  <c r="AS132" i="4" s="1"/>
  <c r="D132" i="4"/>
  <c r="CR136" i="4"/>
  <c r="BF136" i="4"/>
  <c r="AS136" i="4" s="1"/>
  <c r="D136" i="4"/>
  <c r="D142" i="4"/>
  <c r="AS143" i="4"/>
  <c r="CS148" i="4"/>
  <c r="BG148" i="4"/>
  <c r="CQ148" i="4"/>
  <c r="BD148" i="4"/>
  <c r="CR149" i="4"/>
  <c r="D149" i="4"/>
  <c r="BF149" i="4"/>
  <c r="CS150" i="4"/>
  <c r="BG150" i="4"/>
  <c r="CQ150" i="4"/>
  <c r="BD150" i="4"/>
  <c r="CR151" i="4"/>
  <c r="D151" i="4"/>
  <c r="D156" i="4"/>
  <c r="D158" i="4"/>
  <c r="CR169" i="4"/>
  <c r="BE169" i="4"/>
  <c r="D169" i="4"/>
  <c r="CP187" i="4"/>
  <c r="BC187" i="4"/>
  <c r="AT187" i="4" s="1"/>
  <c r="BD187" i="4"/>
  <c r="CS187" i="4"/>
  <c r="CQ187" i="4"/>
  <c r="CP192" i="4"/>
  <c r="BC192" i="4"/>
  <c r="CQ192" i="4"/>
  <c r="CS192" i="4"/>
  <c r="BD192" i="4"/>
  <c r="W213" i="4"/>
  <c r="BD238" i="4"/>
  <c r="CQ238" i="4"/>
  <c r="BB53" i="4"/>
  <c r="L53" i="4" s="1"/>
  <c r="CQ54" i="4"/>
  <c r="BB55" i="4"/>
  <c r="L55" i="4" s="1"/>
  <c r="CQ56" i="4"/>
  <c r="E99" i="4"/>
  <c r="E105" i="4" s="1"/>
  <c r="D99" i="4"/>
  <c r="D105" i="4" s="1"/>
  <c r="I105" i="4"/>
  <c r="M105" i="4"/>
  <c r="D112" i="4"/>
  <c r="C117" i="4"/>
  <c r="CP113" i="4"/>
  <c r="CR129" i="4"/>
  <c r="BF129" i="4"/>
  <c r="D129" i="4"/>
  <c r="CR133" i="4"/>
  <c r="BF133" i="4"/>
  <c r="AS133" i="4" s="1"/>
  <c r="D133" i="4"/>
  <c r="CR137" i="4"/>
  <c r="BF137" i="4"/>
  <c r="AS137" i="4" s="1"/>
  <c r="D137" i="4"/>
  <c r="CS144" i="4"/>
  <c r="BG144" i="4"/>
  <c r="CQ144" i="4"/>
  <c r="BD144" i="4"/>
  <c r="AS144" i="4" s="1"/>
  <c r="CR145" i="4"/>
  <c r="D145" i="4"/>
  <c r="BF145" i="4"/>
  <c r="CS146" i="4"/>
  <c r="BG146" i="4"/>
  <c r="CQ146" i="4"/>
  <c r="BD146" i="4"/>
  <c r="AS146" i="4" s="1"/>
  <c r="CR147" i="4"/>
  <c r="D147" i="4"/>
  <c r="BE148" i="4"/>
  <c r="BE150" i="4"/>
  <c r="CS160" i="4"/>
  <c r="BG160" i="4"/>
  <c r="CQ160" i="4"/>
  <c r="BD160" i="4"/>
  <c r="CR165" i="4"/>
  <c r="BE165" i="4"/>
  <c r="AT164" i="4" s="1"/>
  <c r="D164" i="4"/>
  <c r="CR166" i="4"/>
  <c r="BE166" i="4"/>
  <c r="AT166" i="4" s="1"/>
  <c r="D166" i="4"/>
  <c r="CR170" i="4"/>
  <c r="BE170" i="4"/>
  <c r="AT170" i="4" s="1"/>
  <c r="D170" i="4"/>
  <c r="D179" i="4"/>
  <c r="CR179" i="4"/>
  <c r="BE179" i="4"/>
  <c r="CP183" i="4"/>
  <c r="BC183" i="4"/>
  <c r="AT183" i="4" s="1"/>
  <c r="BD183" i="4"/>
  <c r="CQ183" i="4"/>
  <c r="CP184" i="4"/>
  <c r="BC184" i="4"/>
  <c r="AT184" i="4" s="1"/>
  <c r="CQ184" i="4"/>
  <c r="BF184" i="4"/>
  <c r="BD184" i="4"/>
  <c r="BF192" i="4"/>
  <c r="D196" i="4"/>
  <c r="CR196" i="4"/>
  <c r="BE196" i="4"/>
  <c r="C206" i="4"/>
  <c r="CQ206" i="4"/>
  <c r="BC239" i="4"/>
  <c r="AR239" i="4" s="1"/>
  <c r="CP239" i="4"/>
  <c r="CP53" i="4"/>
  <c r="BA54" i="4"/>
  <c r="L54" i="4" s="1"/>
  <c r="CP55" i="4"/>
  <c r="BA56" i="4"/>
  <c r="L56" i="4" s="1"/>
  <c r="BD110" i="4"/>
  <c r="CR130" i="4"/>
  <c r="BF130" i="4"/>
  <c r="AS130" i="4" s="1"/>
  <c r="D130" i="4"/>
  <c r="CR134" i="4"/>
  <c r="BF134" i="4"/>
  <c r="AS134" i="4" s="1"/>
  <c r="D134" i="4"/>
  <c r="CS142" i="4"/>
  <c r="BG142" i="4"/>
  <c r="CQ142" i="4"/>
  <c r="BD142" i="4"/>
  <c r="CR143" i="4"/>
  <c r="D143" i="4"/>
  <c r="AS149" i="4"/>
  <c r="CS156" i="4"/>
  <c r="BG156" i="4"/>
  <c r="CQ156" i="4"/>
  <c r="BD156" i="4"/>
  <c r="CR157" i="4"/>
  <c r="D157" i="4"/>
  <c r="BF157" i="4"/>
  <c r="AS157" i="4" s="1"/>
  <c r="CS158" i="4"/>
  <c r="BG158" i="4"/>
  <c r="CQ158" i="4"/>
  <c r="BD158" i="4"/>
  <c r="CR159" i="4"/>
  <c r="D159" i="4"/>
  <c r="CR167" i="4"/>
  <c r="BE167" i="4"/>
  <c r="AT167" i="4" s="1"/>
  <c r="D167" i="4"/>
  <c r="CR171" i="4"/>
  <c r="BE171" i="4"/>
  <c r="AT171" i="4" s="1"/>
  <c r="D171" i="4"/>
  <c r="BE176" i="4"/>
  <c r="AT176" i="4" s="1"/>
  <c r="BE181" i="4"/>
  <c r="BF187" i="4"/>
  <c r="BE193" i="4"/>
  <c r="D197" i="4"/>
  <c r="CR197" i="4"/>
  <c r="BE197" i="4"/>
  <c r="CR211" i="4"/>
  <c r="BD211" i="4"/>
  <c r="CQ211" i="4"/>
  <c r="CP211" i="4"/>
  <c r="BC211" i="4"/>
  <c r="C96" i="4"/>
  <c r="C99" i="4" s="1"/>
  <c r="O99" i="4"/>
  <c r="G105" i="4"/>
  <c r="K105" i="4"/>
  <c r="BB113" i="4"/>
  <c r="O113" i="4" s="1"/>
  <c r="D117" i="4"/>
  <c r="CR128" i="4"/>
  <c r="BF128" i="4"/>
  <c r="D127" i="4"/>
  <c r="CR131" i="4"/>
  <c r="BF131" i="4"/>
  <c r="AS131" i="4" s="1"/>
  <c r="D131" i="4"/>
  <c r="CR135" i="4"/>
  <c r="BF135" i="4"/>
  <c r="AS135" i="4" s="1"/>
  <c r="D135" i="4"/>
  <c r="AS141" i="4"/>
  <c r="BE142" i="4"/>
  <c r="D144" i="4"/>
  <c r="CP144" i="4"/>
  <c r="AS145" i="4"/>
  <c r="D146" i="4"/>
  <c r="CP146" i="4"/>
  <c r="BF151" i="4"/>
  <c r="CS152" i="4"/>
  <c r="BG152" i="4"/>
  <c r="CQ152" i="4"/>
  <c r="BD152" i="4"/>
  <c r="CR153" i="4"/>
  <c r="D153" i="4"/>
  <c r="BF153" i="4"/>
  <c r="AS153" i="4" s="1"/>
  <c r="CS154" i="4"/>
  <c r="BG154" i="4"/>
  <c r="CQ154" i="4"/>
  <c r="BD154" i="4"/>
  <c r="CR155" i="4"/>
  <c r="D155" i="4"/>
  <c r="BE156" i="4"/>
  <c r="BE158" i="4"/>
  <c r="D160" i="4"/>
  <c r="CP160" i="4"/>
  <c r="CR168" i="4"/>
  <c r="BE168" i="4"/>
  <c r="AT168" i="4" s="1"/>
  <c r="D168" i="4"/>
  <c r="CR172" i="4"/>
  <c r="BE172" i="4"/>
  <c r="AT172" i="4" s="1"/>
  <c r="D172" i="4"/>
  <c r="CS175" i="4"/>
  <c r="BF175" i="4"/>
  <c r="CQ175" i="4"/>
  <c r="BC175" i="4"/>
  <c r="CP175" i="4"/>
  <c r="BD175" i="4"/>
  <c r="CP180" i="4"/>
  <c r="BC180" i="4"/>
  <c r="CQ180" i="4"/>
  <c r="BF180" i="4"/>
  <c r="CS180" i="4"/>
  <c r="BD180" i="4"/>
  <c r="CS183" i="4"/>
  <c r="D188" i="4"/>
  <c r="BE188" i="4"/>
  <c r="CP190" i="4"/>
  <c r="BC190" i="4"/>
  <c r="CS190" i="4"/>
  <c r="BF190" i="4"/>
  <c r="CQ190" i="4"/>
  <c r="BE211" i="4"/>
  <c r="BG128" i="4"/>
  <c r="CR138" i="4"/>
  <c r="BF138" i="4"/>
  <c r="AS138" i="4" s="1"/>
  <c r="CR140" i="4"/>
  <c r="BF140" i="4"/>
  <c r="AS140" i="4" s="1"/>
  <c r="CS143" i="4"/>
  <c r="BG143" i="4"/>
  <c r="CP143" i="4"/>
  <c r="CS147" i="4"/>
  <c r="BG147" i="4"/>
  <c r="CP147" i="4"/>
  <c r="CS151" i="4"/>
  <c r="BG151" i="4"/>
  <c r="CP151" i="4"/>
  <c r="CS155" i="4"/>
  <c r="BG155" i="4"/>
  <c r="AS155" i="4" s="1"/>
  <c r="CP155" i="4"/>
  <c r="CS159" i="4"/>
  <c r="BG159" i="4"/>
  <c r="CP159" i="4"/>
  <c r="CR173" i="4"/>
  <c r="BE173" i="4"/>
  <c r="CP178" i="4"/>
  <c r="BC178" i="4"/>
  <c r="CS178" i="4"/>
  <c r="D178" i="4"/>
  <c r="BF178" i="4"/>
  <c r="CP179" i="4"/>
  <c r="BC179" i="4"/>
  <c r="AT179" i="4" s="1"/>
  <c r="BD179" i="4"/>
  <c r="CQ179" i="4"/>
  <c r="CR183" i="4"/>
  <c r="D183" i="4"/>
  <c r="BE183" i="4"/>
  <c r="BE185" i="4"/>
  <c r="CP188" i="4"/>
  <c r="BC188" i="4"/>
  <c r="AT188" i="4" s="1"/>
  <c r="CQ188" i="4"/>
  <c r="CS188" i="4"/>
  <c r="D192" i="4"/>
  <c r="CR192" i="4"/>
  <c r="CP195" i="4"/>
  <c r="BC195" i="4"/>
  <c r="BD195" i="4"/>
  <c r="BF195" i="4"/>
  <c r="CS195" i="4"/>
  <c r="CQ202" i="4"/>
  <c r="C202" i="4"/>
  <c r="CP202" i="4" s="1"/>
  <c r="CR212" i="4"/>
  <c r="BD212" i="4"/>
  <c r="BE212" i="4"/>
  <c r="CP212" i="4"/>
  <c r="CR213" i="4"/>
  <c r="BD213" i="4"/>
  <c r="CQ213" i="4"/>
  <c r="BE213" i="4"/>
  <c r="BD246" i="4"/>
  <c r="CQ246" i="4"/>
  <c r="BD128" i="4"/>
  <c r="AS127" i="4" s="1"/>
  <c r="CR139" i="4"/>
  <c r="BF139" i="4"/>
  <c r="AS139" i="4" s="1"/>
  <c r="CS141" i="4"/>
  <c r="BG141" i="4"/>
  <c r="CP141" i="4"/>
  <c r="BE143" i="4"/>
  <c r="CS145" i="4"/>
  <c r="BG145" i="4"/>
  <c r="CP145" i="4"/>
  <c r="BE147" i="4"/>
  <c r="AS147" i="4" s="1"/>
  <c r="CS149" i="4"/>
  <c r="BG149" i="4"/>
  <c r="CP149" i="4"/>
  <c r="BE151" i="4"/>
  <c r="AS151" i="4" s="1"/>
  <c r="CS153" i="4"/>
  <c r="BG153" i="4"/>
  <c r="CP153" i="4"/>
  <c r="BE155" i="4"/>
  <c r="CS157" i="4"/>
  <c r="BG157" i="4"/>
  <c r="CP157" i="4"/>
  <c r="BE159" i="4"/>
  <c r="AS159" i="4" s="1"/>
  <c r="AT173" i="4"/>
  <c r="CS177" i="4"/>
  <c r="BF177" i="4"/>
  <c r="AT177" i="4" s="1"/>
  <c r="CQ177" i="4"/>
  <c r="BD178" i="4"/>
  <c r="D180" i="4"/>
  <c r="CP182" i="4"/>
  <c r="BC182" i="4"/>
  <c r="CS182" i="4"/>
  <c r="CQ182" i="4"/>
  <c r="CR185" i="4"/>
  <c r="D187" i="4"/>
  <c r="CR187" i="4"/>
  <c r="BF188" i="4"/>
  <c r="D191" i="4"/>
  <c r="CR191" i="4"/>
  <c r="BE192" i="4"/>
  <c r="CP194" i="4"/>
  <c r="BC194" i="4"/>
  <c r="AT194" i="4" s="1"/>
  <c r="CS194" i="4"/>
  <c r="BD194" i="4"/>
  <c r="BC212" i="4"/>
  <c r="CP213" i="4"/>
  <c r="BD234" i="4"/>
  <c r="CQ234" i="4"/>
  <c r="CS176" i="4"/>
  <c r="BF176" i="4"/>
  <c r="CP176" i="4"/>
  <c r="CP181" i="4"/>
  <c r="BC181" i="4"/>
  <c r="BF181" i="4"/>
  <c r="D182" i="4"/>
  <c r="BE182" i="4"/>
  <c r="D184" i="4"/>
  <c r="CP186" i="4"/>
  <c r="BC186" i="4"/>
  <c r="CS186" i="4"/>
  <c r="CQ186" i="4"/>
  <c r="BE189" i="4"/>
  <c r="CP191" i="4"/>
  <c r="BC191" i="4"/>
  <c r="AT191" i="4" s="1"/>
  <c r="BD191" i="4"/>
  <c r="CQ191" i="4"/>
  <c r="D195" i="4"/>
  <c r="CR195" i="4"/>
  <c r="CP196" i="4"/>
  <c r="BC196" i="4"/>
  <c r="AT196" i="4" s="1"/>
  <c r="CQ196" i="4"/>
  <c r="CR210" i="4"/>
  <c r="BD210" i="4"/>
  <c r="W210" i="4" s="1"/>
  <c r="BE210" i="4"/>
  <c r="CQ210" i="4"/>
  <c r="CP218" i="4"/>
  <c r="BC218" i="4"/>
  <c r="AR218" i="4" s="1"/>
  <c r="C223" i="4"/>
  <c r="CP233" i="4"/>
  <c r="CP237" i="4"/>
  <c r="CP245" i="4"/>
  <c r="C234" i="4"/>
  <c r="C238" i="4"/>
  <c r="C246" i="4"/>
  <c r="CP185" i="4"/>
  <c r="BC185" i="4"/>
  <c r="AT185" i="4" s="1"/>
  <c r="BF185" i="4"/>
  <c r="D186" i="4"/>
  <c r="BE186" i="4"/>
  <c r="CP189" i="4"/>
  <c r="BC189" i="4"/>
  <c r="BF189" i="4"/>
  <c r="D190" i="4"/>
  <c r="BE190" i="4"/>
  <c r="CP193" i="4"/>
  <c r="BC193" i="4"/>
  <c r="AT193" i="4" s="1"/>
  <c r="BF193" i="4"/>
  <c r="D194" i="4"/>
  <c r="BE194" i="4"/>
  <c r="CP197" i="4"/>
  <c r="BC197" i="4"/>
  <c r="BF197" i="4"/>
  <c r="CQ201" i="4"/>
  <c r="C201" i="4"/>
  <c r="CP201" i="4" s="1"/>
  <c r="C227" i="4"/>
  <c r="CB80" i="8"/>
  <c r="AK80" i="8" s="1"/>
  <c r="CM92" i="8"/>
  <c r="BB92" i="8"/>
  <c r="AI92" i="8" s="1"/>
  <c r="BB116" i="8"/>
  <c r="O116" i="8" s="1"/>
  <c r="CP116" i="8"/>
  <c r="CS130" i="8"/>
  <c r="CQ139" i="8"/>
  <c r="BE139" i="8"/>
  <c r="CS139" i="8"/>
  <c r="BD139" i="8"/>
  <c r="D139" i="8"/>
  <c r="CR145" i="8"/>
  <c r="BF145" i="8"/>
  <c r="D145" i="8"/>
  <c r="AS151" i="8"/>
  <c r="CR157" i="8"/>
  <c r="BF157" i="8"/>
  <c r="AS157" i="8" s="1"/>
  <c r="D157" i="8"/>
  <c r="CR183" i="8"/>
  <c r="D183" i="8"/>
  <c r="BE183" i="8"/>
  <c r="BD237" i="8"/>
  <c r="CQ237" i="8"/>
  <c r="N118" i="8"/>
  <c r="AS143" i="8"/>
  <c r="CQ168" i="8"/>
  <c r="BD168" i="8"/>
  <c r="CS168" i="8"/>
  <c r="BC168" i="8"/>
  <c r="D168" i="8"/>
  <c r="CR176" i="8"/>
  <c r="BE176" i="8"/>
  <c r="D188" i="8"/>
  <c r="BE188" i="8"/>
  <c r="BC239" i="8"/>
  <c r="AR239" i="8" s="1"/>
  <c r="CP239" i="8"/>
  <c r="CP53" i="8"/>
  <c r="BA54" i="8"/>
  <c r="L54" i="8" s="1"/>
  <c r="CQ55" i="8"/>
  <c r="C99" i="8"/>
  <c r="CQ134" i="8"/>
  <c r="BE134" i="8"/>
  <c r="BD134" i="8"/>
  <c r="AS134" i="8" s="1"/>
  <c r="D134" i="8"/>
  <c r="CP134" i="8"/>
  <c r="CS134" i="8"/>
  <c r="CR143" i="8"/>
  <c r="BF143" i="8"/>
  <c r="D143" i="8"/>
  <c r="AS145" i="8"/>
  <c r="CR147" i="8"/>
  <c r="BF147" i="8"/>
  <c r="AS147" i="8" s="1"/>
  <c r="D147" i="8"/>
  <c r="CR151" i="8"/>
  <c r="BF151" i="8"/>
  <c r="D151" i="8"/>
  <c r="CR155" i="8"/>
  <c r="BF155" i="8"/>
  <c r="D155" i="8"/>
  <c r="CR159" i="8"/>
  <c r="BF159" i="8"/>
  <c r="D159" i="8"/>
  <c r="CQ166" i="8"/>
  <c r="BD166" i="8"/>
  <c r="CS166" i="8"/>
  <c r="BC166" i="8"/>
  <c r="D166" i="8"/>
  <c r="CP166" i="8"/>
  <c r="BF174" i="8"/>
  <c r="BD174" i="8"/>
  <c r="D174" i="8"/>
  <c r="D179" i="8"/>
  <c r="BE179" i="8"/>
  <c r="CP194" i="8"/>
  <c r="BC194" i="8"/>
  <c r="AT194" i="8" s="1"/>
  <c r="CS194" i="8"/>
  <c r="BD194" i="8"/>
  <c r="BF194" i="8"/>
  <c r="W211" i="8"/>
  <c r="BC234" i="8"/>
  <c r="CP234" i="8"/>
  <c r="BD246" i="8"/>
  <c r="CQ246" i="8"/>
  <c r="CP54" i="8"/>
  <c r="CQ130" i="8"/>
  <c r="BE130" i="8"/>
  <c r="BD130" i="8"/>
  <c r="D130" i="8"/>
  <c r="CP130" i="8"/>
  <c r="CP139" i="8"/>
  <c r="CR149" i="8"/>
  <c r="BF149" i="8"/>
  <c r="AS149" i="8" s="1"/>
  <c r="D149" i="8"/>
  <c r="CR153" i="8"/>
  <c r="BF153" i="8"/>
  <c r="AS153" i="8" s="1"/>
  <c r="D153" i="8"/>
  <c r="AS155" i="8"/>
  <c r="AS159" i="8"/>
  <c r="BE165" i="8"/>
  <c r="CQ170" i="8"/>
  <c r="BD170" i="8"/>
  <c r="CS170" i="8"/>
  <c r="BC170" i="8"/>
  <c r="D170" i="8"/>
  <c r="CR175" i="8"/>
  <c r="BE175" i="8"/>
  <c r="AT175" i="8" s="1"/>
  <c r="D175" i="8"/>
  <c r="CP181" i="8"/>
  <c r="BC181" i="8"/>
  <c r="CS181" i="8"/>
  <c r="BF181" i="8"/>
  <c r="BD181" i="8"/>
  <c r="CQ54" i="8"/>
  <c r="D112" i="8"/>
  <c r="D118" i="8" s="1"/>
  <c r="C109" i="8"/>
  <c r="CQ136" i="8"/>
  <c r="BE136" i="8"/>
  <c r="BD136" i="8"/>
  <c r="D136" i="8"/>
  <c r="CP136" i="8"/>
  <c r="CS136" i="8"/>
  <c r="CP168" i="8"/>
  <c r="CP183" i="8"/>
  <c r="BC183" i="8"/>
  <c r="BD183" i="8"/>
  <c r="CQ183" i="8"/>
  <c r="BF183" i="8"/>
  <c r="CR188" i="8"/>
  <c r="BC246" i="8"/>
  <c r="AI246" i="8" s="1"/>
  <c r="CP246" i="8"/>
  <c r="EB81" i="8"/>
  <c r="C97" i="8"/>
  <c r="D99" i="8"/>
  <c r="D105" i="8" s="1"/>
  <c r="E104" i="8"/>
  <c r="C100" i="8"/>
  <c r="C113" i="8"/>
  <c r="CQ132" i="8"/>
  <c r="BE132" i="8"/>
  <c r="BD132" i="8"/>
  <c r="AS132" i="8" s="1"/>
  <c r="D132" i="8"/>
  <c r="CP132" i="8"/>
  <c r="CS132" i="8"/>
  <c r="BG136" i="8"/>
  <c r="BG139" i="8"/>
  <c r="CR165" i="8"/>
  <c r="BF170" i="8"/>
  <c r="CQ172" i="8"/>
  <c r="BD172" i="8"/>
  <c r="CS172" i="8"/>
  <c r="BC172" i="8"/>
  <c r="AT172" i="8" s="1"/>
  <c r="D172" i="8"/>
  <c r="CP172" i="8"/>
  <c r="BC174" i="8"/>
  <c r="CP179" i="8"/>
  <c r="BC179" i="8"/>
  <c r="CS179" i="8"/>
  <c r="BF179" i="8"/>
  <c r="BD179" i="8"/>
  <c r="D181" i="8"/>
  <c r="BE181" i="8"/>
  <c r="D184" i="8"/>
  <c r="CR184" i="8"/>
  <c r="CP187" i="8"/>
  <c r="BC187" i="8"/>
  <c r="BD187" i="8"/>
  <c r="CQ187" i="8"/>
  <c r="CS187" i="8"/>
  <c r="BF187" i="8"/>
  <c r="CQ194" i="8"/>
  <c r="BD234" i="8"/>
  <c r="CQ234" i="8"/>
  <c r="E105" i="8"/>
  <c r="BD110" i="8"/>
  <c r="E117" i="8"/>
  <c r="E118" i="8" s="1"/>
  <c r="BB115" i="8"/>
  <c r="O115" i="8" s="1"/>
  <c r="CQ138" i="8"/>
  <c r="BE138" i="8"/>
  <c r="AS138" i="8" s="1"/>
  <c r="BG138" i="8"/>
  <c r="CQ140" i="8"/>
  <c r="BE140" i="8"/>
  <c r="BG140" i="8"/>
  <c r="AS140" i="8" s="1"/>
  <c r="CR142" i="8"/>
  <c r="BF142" i="8"/>
  <c r="AS142" i="8" s="1"/>
  <c r="CR144" i="8"/>
  <c r="BF144" i="8"/>
  <c r="AS144" i="8" s="1"/>
  <c r="CR146" i="8"/>
  <c r="BF146" i="8"/>
  <c r="AS146" i="8" s="1"/>
  <c r="CR148" i="8"/>
  <c r="BF148" i="8"/>
  <c r="AS148" i="8" s="1"/>
  <c r="CR150" i="8"/>
  <c r="BF150" i="8"/>
  <c r="AS150" i="8" s="1"/>
  <c r="CR152" i="8"/>
  <c r="BF152" i="8"/>
  <c r="AS152" i="8" s="1"/>
  <c r="CR154" i="8"/>
  <c r="BF154" i="8"/>
  <c r="AS154" i="8" s="1"/>
  <c r="CR156" i="8"/>
  <c r="BF156" i="8"/>
  <c r="AS156" i="8" s="1"/>
  <c r="CR158" i="8"/>
  <c r="BF158" i="8"/>
  <c r="AS158" i="8" s="1"/>
  <c r="CR160" i="8"/>
  <c r="BF160" i="8"/>
  <c r="AS160" i="8" s="1"/>
  <c r="CQ167" i="8"/>
  <c r="BD167" i="8"/>
  <c r="AT167" i="8" s="1"/>
  <c r="BF167" i="8"/>
  <c r="CQ169" i="8"/>
  <c r="BD169" i="8"/>
  <c r="AT169" i="8" s="1"/>
  <c r="BF169" i="8"/>
  <c r="CQ171" i="8"/>
  <c r="BD171" i="8"/>
  <c r="AT171" i="8" s="1"/>
  <c r="BF171" i="8"/>
  <c r="CQ173" i="8"/>
  <c r="BD173" i="8"/>
  <c r="BF173" i="8"/>
  <c r="AT173" i="8" s="1"/>
  <c r="CR177" i="8"/>
  <c r="BE177" i="8"/>
  <c r="AT177" i="8" s="1"/>
  <c r="D178" i="8"/>
  <c r="D180" i="8"/>
  <c r="D182" i="8"/>
  <c r="CP190" i="8"/>
  <c r="BC190" i="8"/>
  <c r="CS190" i="8"/>
  <c r="BD190" i="8"/>
  <c r="D191" i="8"/>
  <c r="CR191" i="8"/>
  <c r="BE192" i="8"/>
  <c r="CQ195" i="8"/>
  <c r="BD195" i="8"/>
  <c r="CP195" i="8"/>
  <c r="BC195" i="8"/>
  <c r="AT195" i="8" s="1"/>
  <c r="CS195" i="8"/>
  <c r="BC218" i="8"/>
  <c r="AR218" i="8" s="1"/>
  <c r="BD233" i="8"/>
  <c r="CQ233" i="8"/>
  <c r="C238" i="8"/>
  <c r="BD245" i="8"/>
  <c r="CQ245" i="8"/>
  <c r="I105" i="8"/>
  <c r="M105" i="8"/>
  <c r="D104" i="8"/>
  <c r="C103" i="8"/>
  <c r="CQ129" i="8"/>
  <c r="BE129" i="8"/>
  <c r="AS129" i="8" s="1"/>
  <c r="BG129" i="8"/>
  <c r="CQ131" i="8"/>
  <c r="BE131" i="8"/>
  <c r="BG131" i="8"/>
  <c r="CQ133" i="8"/>
  <c r="BE133" i="8"/>
  <c r="AS133" i="8" s="1"/>
  <c r="BG133" i="8"/>
  <c r="CQ135" i="8"/>
  <c r="BE135" i="8"/>
  <c r="BG135" i="8"/>
  <c r="CS137" i="8"/>
  <c r="CP138" i="8"/>
  <c r="CP140" i="8"/>
  <c r="AT176" i="8"/>
  <c r="CP178" i="8"/>
  <c r="BC178" i="8"/>
  <c r="CS178" i="8"/>
  <c r="BF178" i="8"/>
  <c r="CP180" i="8"/>
  <c r="BC180" i="8"/>
  <c r="CS180" i="8"/>
  <c r="BF180" i="8"/>
  <c r="CP182" i="8"/>
  <c r="BC182" i="8"/>
  <c r="CS182" i="8"/>
  <c r="BF182" i="8"/>
  <c r="CP186" i="8"/>
  <c r="BC186" i="8"/>
  <c r="CS186" i="8"/>
  <c r="BD186" i="8"/>
  <c r="D187" i="8"/>
  <c r="CR187" i="8"/>
  <c r="CP191" i="8"/>
  <c r="BC191" i="8"/>
  <c r="AT191" i="8" s="1"/>
  <c r="BD191" i="8"/>
  <c r="CQ191" i="8"/>
  <c r="CQ196" i="8"/>
  <c r="BD196" i="8"/>
  <c r="CP196" i="8"/>
  <c r="BC196" i="8"/>
  <c r="BF196" i="8"/>
  <c r="CS196" i="8"/>
  <c r="BE128" i="8"/>
  <c r="AS127" i="8" s="1"/>
  <c r="BD165" i="8"/>
  <c r="AT164" i="8" s="1"/>
  <c r="CP184" i="8"/>
  <c r="BC184" i="8"/>
  <c r="AT184" i="8" s="1"/>
  <c r="BF184" i="8"/>
  <c r="D185" i="8"/>
  <c r="BE185" i="8"/>
  <c r="CP188" i="8"/>
  <c r="BC188" i="8"/>
  <c r="BF188" i="8"/>
  <c r="D189" i="8"/>
  <c r="BE189" i="8"/>
  <c r="CP192" i="8"/>
  <c r="BC192" i="8"/>
  <c r="AT192" i="8" s="1"/>
  <c r="BF192" i="8"/>
  <c r="D193" i="8"/>
  <c r="BE193" i="8"/>
  <c r="D197" i="8"/>
  <c r="C236" i="8"/>
  <c r="CQ236" i="8"/>
  <c r="C244" i="8"/>
  <c r="CQ244" i="8"/>
  <c r="C252" i="8"/>
  <c r="C255" i="8"/>
  <c r="CP185" i="8"/>
  <c r="BC185" i="8"/>
  <c r="AT185" i="8" s="1"/>
  <c r="BF185" i="8"/>
  <c r="D186" i="8"/>
  <c r="BE186" i="8"/>
  <c r="CP189" i="8"/>
  <c r="BC189" i="8"/>
  <c r="BF189" i="8"/>
  <c r="D190" i="8"/>
  <c r="BE190" i="8"/>
  <c r="CP193" i="8"/>
  <c r="BC193" i="8"/>
  <c r="AT193" i="8" s="1"/>
  <c r="BF193" i="8"/>
  <c r="D194" i="8"/>
  <c r="BE194" i="8"/>
  <c r="D196" i="8"/>
  <c r="CQ197" i="8"/>
  <c r="BD197" i="8"/>
  <c r="CP197" i="8"/>
  <c r="BC197" i="8"/>
  <c r="AT197" i="8" s="1"/>
  <c r="C221" i="8"/>
  <c r="C225" i="8"/>
  <c r="C233" i="8"/>
  <c r="C237" i="8"/>
  <c r="C245" i="8"/>
  <c r="C201" i="8"/>
  <c r="CP201" i="8" s="1"/>
  <c r="BD210" i="8"/>
  <c r="W210" i="8" s="1"/>
  <c r="CR210" i="8"/>
  <c r="BD211" i="8"/>
  <c r="CR211" i="8"/>
  <c r="BD212" i="8"/>
  <c r="W212" i="8" s="1"/>
  <c r="CR212" i="8"/>
  <c r="BD213" i="8"/>
  <c r="W213" i="8" s="1"/>
  <c r="CR213" i="8"/>
  <c r="CM92" i="9"/>
  <c r="BB92" i="9"/>
  <c r="AI92" i="9" s="1"/>
  <c r="BB113" i="9"/>
  <c r="O113" i="9" s="1"/>
  <c r="CP113" i="9"/>
  <c r="E118" i="9"/>
  <c r="BD111" i="9"/>
  <c r="CR111" i="9"/>
  <c r="DR80" i="9"/>
  <c r="CB80" i="9"/>
  <c r="AK80" i="9" s="1"/>
  <c r="AS136" i="9"/>
  <c r="CP55" i="9"/>
  <c r="D117" i="9"/>
  <c r="CS141" i="9"/>
  <c r="BG141" i="9"/>
  <c r="BE141" i="9"/>
  <c r="CQ141" i="9"/>
  <c r="BD141" i="9"/>
  <c r="CS145" i="9"/>
  <c r="BG145" i="9"/>
  <c r="BE145" i="9"/>
  <c r="CQ145" i="9"/>
  <c r="BD145" i="9"/>
  <c r="CS152" i="9"/>
  <c r="BG152" i="9"/>
  <c r="BE152" i="9"/>
  <c r="D152" i="9"/>
  <c r="CQ165" i="9"/>
  <c r="BC165" i="9"/>
  <c r="CP165" i="9"/>
  <c r="CQ180" i="9"/>
  <c r="BD180" i="9"/>
  <c r="CP180" i="9"/>
  <c r="D180" i="9"/>
  <c r="CS180" i="9"/>
  <c r="BC180" i="9"/>
  <c r="AT180" i="9" s="1"/>
  <c r="AT184" i="9"/>
  <c r="CQ187" i="9"/>
  <c r="BD187" i="9"/>
  <c r="CS187" i="9"/>
  <c r="BC187" i="9"/>
  <c r="AT187" i="9" s="1"/>
  <c r="D187" i="9"/>
  <c r="CQ189" i="9"/>
  <c r="BD189" i="9"/>
  <c r="CS189" i="9"/>
  <c r="BC189" i="9"/>
  <c r="D189" i="9"/>
  <c r="CP189" i="9"/>
  <c r="BD233" i="9"/>
  <c r="C233" i="9"/>
  <c r="CQ233" i="9"/>
  <c r="BC239" i="9"/>
  <c r="AR239" i="9" s="1"/>
  <c r="E105" i="9"/>
  <c r="BD110" i="9"/>
  <c r="E117" i="9"/>
  <c r="AS133" i="9"/>
  <c r="CR139" i="9"/>
  <c r="BF139" i="9"/>
  <c r="CS148" i="9"/>
  <c r="BG148" i="9"/>
  <c r="BE148" i="9"/>
  <c r="D148" i="9"/>
  <c r="CR153" i="9"/>
  <c r="D153" i="9"/>
  <c r="CS157" i="9"/>
  <c r="BG157" i="9"/>
  <c r="BE157" i="9"/>
  <c r="CQ157" i="9"/>
  <c r="BD157" i="9"/>
  <c r="CQ179" i="9"/>
  <c r="BD179" i="9"/>
  <c r="CS179" i="9"/>
  <c r="BC179" i="9"/>
  <c r="AT179" i="9" s="1"/>
  <c r="D179" i="9"/>
  <c r="CP179" i="9"/>
  <c r="CQ194" i="9"/>
  <c r="BD194" i="9"/>
  <c r="CP194" i="9"/>
  <c r="BF194" i="9"/>
  <c r="D194" i="9"/>
  <c r="BA11" i="9"/>
  <c r="M11" i="9" s="1"/>
  <c r="BA53" i="9"/>
  <c r="L53" i="9" s="1"/>
  <c r="CP54" i="9"/>
  <c r="BA55" i="9"/>
  <c r="L55" i="9" s="1"/>
  <c r="CP56" i="9"/>
  <c r="D99" i="9"/>
  <c r="D105" i="9" s="1"/>
  <c r="I105" i="9"/>
  <c r="M105" i="9"/>
  <c r="D104" i="9"/>
  <c r="C109" i="9"/>
  <c r="D112" i="9"/>
  <c r="D118" i="9" s="1"/>
  <c r="CP115" i="9"/>
  <c r="CR129" i="9"/>
  <c r="BF129" i="9"/>
  <c r="AS129" i="9" s="1"/>
  <c r="D129" i="9"/>
  <c r="CR133" i="9"/>
  <c r="BF133" i="9"/>
  <c r="D133" i="9"/>
  <c r="CR137" i="9"/>
  <c r="BF137" i="9"/>
  <c r="AS137" i="9" s="1"/>
  <c r="D137" i="9"/>
  <c r="CP141" i="9"/>
  <c r="CS144" i="9"/>
  <c r="BG144" i="9"/>
  <c r="BE144" i="9"/>
  <c r="D144" i="9"/>
  <c r="CP145" i="9"/>
  <c r="BD148" i="9"/>
  <c r="AS148" i="9" s="1"/>
  <c r="CR149" i="9"/>
  <c r="D149" i="9"/>
  <c r="CP152" i="9"/>
  <c r="CS153" i="9"/>
  <c r="BG153" i="9"/>
  <c r="BE153" i="9"/>
  <c r="CQ153" i="9"/>
  <c r="BD153" i="9"/>
  <c r="AS155" i="9"/>
  <c r="CS160" i="9"/>
  <c r="BG160" i="9"/>
  <c r="BE160" i="9"/>
  <c r="D160" i="9"/>
  <c r="BD165" i="9"/>
  <c r="CS172" i="9"/>
  <c r="BF172" i="9"/>
  <c r="BD172" i="9"/>
  <c r="BC172" i="9"/>
  <c r="CS173" i="9"/>
  <c r="BF173" i="9"/>
  <c r="CQ173" i="9"/>
  <c r="BC173" i="9"/>
  <c r="CP173" i="9"/>
  <c r="D173" i="9"/>
  <c r="BF180" i="9"/>
  <c r="CQ186" i="9"/>
  <c r="BD186" i="9"/>
  <c r="CP186" i="9"/>
  <c r="BF186" i="9"/>
  <c r="D186" i="9"/>
  <c r="CS186" i="9"/>
  <c r="BF189" i="9"/>
  <c r="BC194" i="9"/>
  <c r="CQ196" i="9"/>
  <c r="BD196" i="9"/>
  <c r="CP196" i="9"/>
  <c r="D196" i="9"/>
  <c r="CS196" i="9"/>
  <c r="BC196" i="9"/>
  <c r="AT196" i="9" s="1"/>
  <c r="BD238" i="9"/>
  <c r="C238" i="9"/>
  <c r="BD244" i="9"/>
  <c r="C244" i="9"/>
  <c r="CP53" i="9"/>
  <c r="CR131" i="9"/>
  <c r="BF131" i="9"/>
  <c r="D131" i="9"/>
  <c r="CR135" i="9"/>
  <c r="BF135" i="9"/>
  <c r="D135" i="9"/>
  <c r="CR146" i="9"/>
  <c r="CR157" i="9"/>
  <c r="D157" i="9"/>
  <c r="CS165" i="9"/>
  <c r="AT178" i="9"/>
  <c r="CP187" i="9"/>
  <c r="CQ53" i="9"/>
  <c r="CQ55" i="9"/>
  <c r="AS127" i="9"/>
  <c r="BD152" i="9"/>
  <c r="AS152" i="9" s="1"/>
  <c r="CR169" i="9"/>
  <c r="BE169" i="9"/>
  <c r="AT169" i="9" s="1"/>
  <c r="D169" i="9"/>
  <c r="CR172" i="9"/>
  <c r="D172" i="9"/>
  <c r="BE172" i="9"/>
  <c r="CP175" i="9"/>
  <c r="BC175" i="9"/>
  <c r="CS175" i="9"/>
  <c r="BF175" i="9"/>
  <c r="BD175" i="9"/>
  <c r="CQ181" i="9"/>
  <c r="BD181" i="9"/>
  <c r="CS181" i="9"/>
  <c r="BC181" i="9"/>
  <c r="D181" i="9"/>
  <c r="CP181" i="9"/>
  <c r="CS194" i="9"/>
  <c r="BD246" i="9"/>
  <c r="CQ246" i="9"/>
  <c r="C246" i="9"/>
  <c r="BB10" i="9"/>
  <c r="M10" i="9" s="1"/>
  <c r="CP11" i="9"/>
  <c r="CP12" i="9"/>
  <c r="BA14" i="9"/>
  <c r="M14" i="9" s="1"/>
  <c r="BA15" i="9"/>
  <c r="M15" i="9" s="1"/>
  <c r="C96" i="9"/>
  <c r="C99" i="9" s="1"/>
  <c r="C105" i="9" s="1"/>
  <c r="C116" i="9"/>
  <c r="AS131" i="9"/>
  <c r="AS135" i="9"/>
  <c r="AS139" i="9"/>
  <c r="D141" i="9"/>
  <c r="BD144" i="9"/>
  <c r="AS144" i="9" s="1"/>
  <c r="CR145" i="9"/>
  <c r="D145" i="9"/>
  <c r="D146" i="9"/>
  <c r="CP148" i="9"/>
  <c r="CS149" i="9"/>
  <c r="BG149" i="9"/>
  <c r="BE149" i="9"/>
  <c r="CQ149" i="9"/>
  <c r="BD149" i="9"/>
  <c r="CQ152" i="9"/>
  <c r="BF153" i="9"/>
  <c r="CS156" i="9"/>
  <c r="BG156" i="9"/>
  <c r="BE156" i="9"/>
  <c r="AS156" i="9" s="1"/>
  <c r="D156" i="9"/>
  <c r="CP157" i="9"/>
  <c r="BD160" i="9"/>
  <c r="AS160" i="9" s="1"/>
  <c r="CR165" i="9"/>
  <c r="BE165" i="9"/>
  <c r="D164" i="9"/>
  <c r="BF165" i="9"/>
  <c r="CR167" i="9"/>
  <c r="BE167" i="9"/>
  <c r="AT167" i="9" s="1"/>
  <c r="D167" i="9"/>
  <c r="BE171" i="9"/>
  <c r="AT171" i="9" s="1"/>
  <c r="CR171" i="9"/>
  <c r="D171" i="9"/>
  <c r="CP172" i="9"/>
  <c r="BD173" i="9"/>
  <c r="CQ175" i="9"/>
  <c r="D177" i="9"/>
  <c r="CR177" i="9"/>
  <c r="CQ178" i="9"/>
  <c r="BD178" i="9"/>
  <c r="D178" i="9"/>
  <c r="CP178" i="9"/>
  <c r="BF178" i="9"/>
  <c r="CS178" i="9"/>
  <c r="BF181" i="9"/>
  <c r="BC186" i="9"/>
  <c r="BF187" i="9"/>
  <c r="CQ188" i="9"/>
  <c r="BD188" i="9"/>
  <c r="CP188" i="9"/>
  <c r="D188" i="9"/>
  <c r="CS188" i="9"/>
  <c r="BC188" i="9"/>
  <c r="AT188" i="9" s="1"/>
  <c r="CQ195" i="9"/>
  <c r="BD195" i="9"/>
  <c r="CS195" i="9"/>
  <c r="BC195" i="9"/>
  <c r="D195" i="9"/>
  <c r="CP195" i="9"/>
  <c r="CQ197" i="9"/>
  <c r="BD197" i="9"/>
  <c r="CS197" i="9"/>
  <c r="BC197" i="9"/>
  <c r="AT197" i="9" s="1"/>
  <c r="D197" i="9"/>
  <c r="CP197" i="9"/>
  <c r="C202" i="9"/>
  <c r="CP202" i="9" s="1"/>
  <c r="CQ238" i="9"/>
  <c r="CQ244" i="9"/>
  <c r="CR128" i="9"/>
  <c r="BF128" i="9"/>
  <c r="CR130" i="9"/>
  <c r="BF130" i="9"/>
  <c r="AS130" i="9" s="1"/>
  <c r="CR132" i="9"/>
  <c r="BF132" i="9"/>
  <c r="AS132" i="9" s="1"/>
  <c r="CR134" i="9"/>
  <c r="BF134" i="9"/>
  <c r="AS134" i="9" s="1"/>
  <c r="CR136" i="9"/>
  <c r="BF136" i="9"/>
  <c r="CS142" i="9"/>
  <c r="BG142" i="9"/>
  <c r="CP142" i="9"/>
  <c r="CS146" i="9"/>
  <c r="BG146" i="9"/>
  <c r="CP146" i="9"/>
  <c r="CS150" i="9"/>
  <c r="BG150" i="9"/>
  <c r="CP150" i="9"/>
  <c r="CS154" i="9"/>
  <c r="BG154" i="9"/>
  <c r="CP154" i="9"/>
  <c r="CS158" i="9"/>
  <c r="BG158" i="9"/>
  <c r="CP158" i="9"/>
  <c r="CR166" i="9"/>
  <c r="BE166" i="9"/>
  <c r="AT166" i="9" s="1"/>
  <c r="CR168" i="9"/>
  <c r="BE168" i="9"/>
  <c r="AT168" i="9" s="1"/>
  <c r="CR170" i="9"/>
  <c r="BE170" i="9"/>
  <c r="AT170" i="9" s="1"/>
  <c r="D176" i="9"/>
  <c r="CR176" i="9"/>
  <c r="CP177" i="9"/>
  <c r="BC177" i="9"/>
  <c r="AT177" i="9" s="1"/>
  <c r="CQ177" i="9"/>
  <c r="CQ182" i="9"/>
  <c r="BD182" i="9"/>
  <c r="CP182" i="9"/>
  <c r="CQ183" i="9"/>
  <c r="BD183" i="9"/>
  <c r="AT183" i="9" s="1"/>
  <c r="CS183" i="9"/>
  <c r="BF183" i="9"/>
  <c r="CQ190" i="9"/>
  <c r="BD190" i="9"/>
  <c r="CP190" i="9"/>
  <c r="CQ191" i="9"/>
  <c r="BD191" i="9"/>
  <c r="AT191" i="9" s="1"/>
  <c r="CS191" i="9"/>
  <c r="BF191" i="9"/>
  <c r="W211" i="9"/>
  <c r="C218" i="9"/>
  <c r="BC235" i="9"/>
  <c r="AR235" i="9" s="1"/>
  <c r="BD245" i="9"/>
  <c r="C245" i="9"/>
  <c r="CR138" i="9"/>
  <c r="BF138" i="9"/>
  <c r="AS138" i="9" s="1"/>
  <c r="CR140" i="9"/>
  <c r="BF140" i="9"/>
  <c r="AS140" i="9" s="1"/>
  <c r="BD142" i="9"/>
  <c r="AS142" i="9" s="1"/>
  <c r="CQ142" i="9"/>
  <c r="CS143" i="9"/>
  <c r="BG143" i="9"/>
  <c r="AS143" i="9" s="1"/>
  <c r="CP143" i="9"/>
  <c r="BD146" i="9"/>
  <c r="CQ146" i="9"/>
  <c r="CS147" i="9"/>
  <c r="BG147" i="9"/>
  <c r="AS147" i="9" s="1"/>
  <c r="CP147" i="9"/>
  <c r="BD150" i="9"/>
  <c r="AS150" i="9" s="1"/>
  <c r="CQ150" i="9"/>
  <c r="CS151" i="9"/>
  <c r="BG151" i="9"/>
  <c r="AS151" i="9" s="1"/>
  <c r="CP151" i="9"/>
  <c r="BD154" i="9"/>
  <c r="AS154" i="9" s="1"/>
  <c r="CQ154" i="9"/>
  <c r="CS155" i="9"/>
  <c r="BG155" i="9"/>
  <c r="CP155" i="9"/>
  <c r="BD158" i="9"/>
  <c r="AS158" i="9" s="1"/>
  <c r="CQ158" i="9"/>
  <c r="CS159" i="9"/>
  <c r="BG159" i="9"/>
  <c r="AS159" i="9" s="1"/>
  <c r="CP159" i="9"/>
  <c r="CP176" i="9"/>
  <c r="BC176" i="9"/>
  <c r="BD176" i="9"/>
  <c r="CQ176" i="9"/>
  <c r="BD177" i="9"/>
  <c r="CS177" i="9"/>
  <c r="BC182" i="9"/>
  <c r="AT182" i="9" s="1"/>
  <c r="CS182" i="9"/>
  <c r="CP183" i="9"/>
  <c r="CQ184" i="9"/>
  <c r="BD184" i="9"/>
  <c r="CP184" i="9"/>
  <c r="CQ185" i="9"/>
  <c r="BD185" i="9"/>
  <c r="CS185" i="9"/>
  <c r="BF185" i="9"/>
  <c r="BC190" i="9"/>
  <c r="AT190" i="9" s="1"/>
  <c r="CS190" i="9"/>
  <c r="CP191" i="9"/>
  <c r="CQ192" i="9"/>
  <c r="BD192" i="9"/>
  <c r="AT192" i="9" s="1"/>
  <c r="CP192" i="9"/>
  <c r="CQ193" i="9"/>
  <c r="BD193" i="9"/>
  <c r="AT193" i="9" s="1"/>
  <c r="CS193" i="9"/>
  <c r="BF193" i="9"/>
  <c r="BD237" i="9"/>
  <c r="C237" i="9"/>
  <c r="CS171" i="9"/>
  <c r="BF171" i="9"/>
  <c r="D175" i="9"/>
  <c r="BE175" i="9"/>
  <c r="CQ235" i="9"/>
  <c r="CQ239" i="9"/>
  <c r="CQ247" i="9"/>
  <c r="BB92" i="10"/>
  <c r="AI92" i="10" s="1"/>
  <c r="CM92" i="10"/>
  <c r="EB81" i="10"/>
  <c r="CB81" i="10"/>
  <c r="AK81" i="10" s="1"/>
  <c r="BB113" i="10"/>
  <c r="O113" i="10" s="1"/>
  <c r="BB115" i="10"/>
  <c r="O115" i="10" s="1"/>
  <c r="CQ130" i="10"/>
  <c r="BE130" i="10"/>
  <c r="CP130" i="10"/>
  <c r="BD130" i="10"/>
  <c r="AS130" i="10" s="1"/>
  <c r="CQ134" i="10"/>
  <c r="BE134" i="10"/>
  <c r="CP134" i="10"/>
  <c r="BD134" i="10"/>
  <c r="AS134" i="10" s="1"/>
  <c r="BF137" i="10"/>
  <c r="AS137" i="10" s="1"/>
  <c r="D137" i="10"/>
  <c r="CQ151" i="10"/>
  <c r="BE151" i="10"/>
  <c r="CP151" i="10"/>
  <c r="BD151" i="10"/>
  <c r="CP176" i="10"/>
  <c r="BC176" i="10"/>
  <c r="CQ176" i="10"/>
  <c r="CS176" i="10"/>
  <c r="BD176" i="10"/>
  <c r="CP117" i="10"/>
  <c r="CS130" i="10"/>
  <c r="CQ133" i="10"/>
  <c r="BE133" i="10"/>
  <c r="CP133" i="10"/>
  <c r="BD133" i="10"/>
  <c r="CS134" i="10"/>
  <c r="CP138" i="10"/>
  <c r="BD138" i="10"/>
  <c r="CS138" i="10"/>
  <c r="BG138" i="10"/>
  <c r="CR138" i="10"/>
  <c r="CQ142" i="10"/>
  <c r="BE142" i="10"/>
  <c r="CP142" i="10"/>
  <c r="BD142" i="10"/>
  <c r="AS142" i="10" s="1"/>
  <c r="CQ146" i="10"/>
  <c r="BE146" i="10"/>
  <c r="CP146" i="10"/>
  <c r="BD146" i="10"/>
  <c r="AS146" i="10" s="1"/>
  <c r="BA55" i="10"/>
  <c r="L55" i="10" s="1"/>
  <c r="CQ55" i="10"/>
  <c r="E112" i="10"/>
  <c r="E118" i="10" s="1"/>
  <c r="CR110" i="10"/>
  <c r="D131" i="10"/>
  <c r="CQ132" i="10"/>
  <c r="BE132" i="10"/>
  <c r="CP132" i="10"/>
  <c r="BD132" i="10"/>
  <c r="CS133" i="10"/>
  <c r="CQ136" i="10"/>
  <c r="BE136" i="10"/>
  <c r="CP136" i="10"/>
  <c r="BD136" i="10"/>
  <c r="BG137" i="10"/>
  <c r="BE138" i="10"/>
  <c r="D139" i="10"/>
  <c r="CQ141" i="10"/>
  <c r="BE141" i="10"/>
  <c r="D141" i="10"/>
  <c r="CP141" i="10"/>
  <c r="BD141" i="10"/>
  <c r="CS142" i="10"/>
  <c r="D144" i="10"/>
  <c r="CQ145" i="10"/>
  <c r="BE145" i="10"/>
  <c r="CP145" i="10"/>
  <c r="BD145" i="10"/>
  <c r="AS145" i="10" s="1"/>
  <c r="CS146" i="10"/>
  <c r="D148" i="10"/>
  <c r="CQ149" i="10"/>
  <c r="BE149" i="10"/>
  <c r="CP149" i="10"/>
  <c r="BD149" i="10"/>
  <c r="D152" i="10"/>
  <c r="CQ153" i="10"/>
  <c r="BE153" i="10"/>
  <c r="CP153" i="10"/>
  <c r="BD153" i="10"/>
  <c r="AS153" i="10" s="1"/>
  <c r="D156" i="10"/>
  <c r="CQ157" i="10"/>
  <c r="BE157" i="10"/>
  <c r="CP157" i="10"/>
  <c r="BD157" i="10"/>
  <c r="AS157" i="10" s="1"/>
  <c r="CR159" i="10"/>
  <c r="BF159" i="10"/>
  <c r="AS159" i="10" s="1"/>
  <c r="CR165" i="10"/>
  <c r="CQ170" i="10"/>
  <c r="BD170" i="10"/>
  <c r="BC170" i="10"/>
  <c r="AT170" i="10" s="1"/>
  <c r="D170" i="10"/>
  <c r="CP170" i="10"/>
  <c r="CS170" i="10"/>
  <c r="CQ181" i="10"/>
  <c r="BD181" i="10"/>
  <c r="BC181" i="10"/>
  <c r="AT181" i="10" s="1"/>
  <c r="D181" i="10"/>
  <c r="BF181" i="10"/>
  <c r="CS181" i="10"/>
  <c r="AT184" i="10"/>
  <c r="CQ189" i="10"/>
  <c r="BD189" i="10"/>
  <c r="BC189" i="10"/>
  <c r="AT189" i="10" s="1"/>
  <c r="D189" i="10"/>
  <c r="BF189" i="10"/>
  <c r="CS189" i="10"/>
  <c r="AT192" i="10"/>
  <c r="CQ197" i="10"/>
  <c r="BD197" i="10"/>
  <c r="BC197" i="10"/>
  <c r="D197" i="10"/>
  <c r="BF197" i="10"/>
  <c r="CS197" i="10"/>
  <c r="E105" i="10"/>
  <c r="C117" i="10"/>
  <c r="BB117" i="10" s="1"/>
  <c r="O117" i="10" s="1"/>
  <c r="CQ143" i="10"/>
  <c r="BE143" i="10"/>
  <c r="CP143" i="10"/>
  <c r="BD143" i="10"/>
  <c r="CQ147" i="10"/>
  <c r="BE147" i="10"/>
  <c r="CP147" i="10"/>
  <c r="BD147" i="10"/>
  <c r="AS147" i="10" s="1"/>
  <c r="CQ155" i="10"/>
  <c r="BE155" i="10"/>
  <c r="CP155" i="10"/>
  <c r="BD155" i="10"/>
  <c r="AS155" i="10" s="1"/>
  <c r="CP11" i="10"/>
  <c r="N118" i="10"/>
  <c r="CQ129" i="10"/>
  <c r="BE129" i="10"/>
  <c r="CP129" i="10"/>
  <c r="BD129" i="10"/>
  <c r="CP140" i="10"/>
  <c r="BD140" i="10"/>
  <c r="AS140" i="10" s="1"/>
  <c r="CS140" i="10"/>
  <c r="BG140" i="10"/>
  <c r="CR140" i="10"/>
  <c r="CS147" i="10"/>
  <c r="CQ150" i="10"/>
  <c r="BE150" i="10"/>
  <c r="CP150" i="10"/>
  <c r="BD150" i="10"/>
  <c r="AS150" i="10" s="1"/>
  <c r="CS151" i="10"/>
  <c r="CQ154" i="10"/>
  <c r="BE154" i="10"/>
  <c r="CP154" i="10"/>
  <c r="BD154" i="10"/>
  <c r="CS155" i="10"/>
  <c r="CS158" i="10"/>
  <c r="BE158" i="10"/>
  <c r="CQ158" i="10"/>
  <c r="BD158" i="10"/>
  <c r="CQ166" i="10"/>
  <c r="BD166" i="10"/>
  <c r="BC166" i="10"/>
  <c r="D166" i="10"/>
  <c r="CP166" i="10"/>
  <c r="BE173" i="10"/>
  <c r="AT173" i="10" s="1"/>
  <c r="BF176" i="10"/>
  <c r="C218" i="10"/>
  <c r="C33" i="10"/>
  <c r="CP33" i="10" s="1"/>
  <c r="BA53" i="10"/>
  <c r="L53" i="10" s="1"/>
  <c r="CQ53" i="10"/>
  <c r="C68" i="10"/>
  <c r="C71" i="10"/>
  <c r="C80" i="10"/>
  <c r="C82" i="10"/>
  <c r="C89" i="10"/>
  <c r="D99" i="10"/>
  <c r="D105" i="10" s="1"/>
  <c r="C97" i="10"/>
  <c r="D104" i="10"/>
  <c r="C103" i="10"/>
  <c r="C109" i="10"/>
  <c r="C111" i="10"/>
  <c r="CP114" i="10"/>
  <c r="CP116" i="10"/>
  <c r="C122" i="10"/>
  <c r="D130" i="10"/>
  <c r="BG130" i="10"/>
  <c r="CQ131" i="10"/>
  <c r="BE131" i="10"/>
  <c r="CP131" i="10"/>
  <c r="BD131" i="10"/>
  <c r="CS132" i="10"/>
  <c r="D134" i="10"/>
  <c r="BG134" i="10"/>
  <c r="CQ135" i="10"/>
  <c r="BE135" i="10"/>
  <c r="CP135" i="10"/>
  <c r="BD135" i="10"/>
  <c r="CS136" i="10"/>
  <c r="CR137" i="10"/>
  <c r="BF138" i="10"/>
  <c r="CP139" i="10"/>
  <c r="BD139" i="10"/>
  <c r="CS139" i="10"/>
  <c r="BG139" i="10"/>
  <c r="CR139" i="10"/>
  <c r="BF140" i="10"/>
  <c r="D143" i="10"/>
  <c r="BG143" i="10"/>
  <c r="CQ144" i="10"/>
  <c r="BE144" i="10"/>
  <c r="CP144" i="10"/>
  <c r="BD144" i="10"/>
  <c r="AS144" i="10" s="1"/>
  <c r="D147" i="10"/>
  <c r="BG147" i="10"/>
  <c r="CQ148" i="10"/>
  <c r="BE148" i="10"/>
  <c r="CP148" i="10"/>
  <c r="BD148" i="10"/>
  <c r="D151" i="10"/>
  <c r="BG151" i="10"/>
  <c r="CQ152" i="10"/>
  <c r="BE152" i="10"/>
  <c r="CP152" i="10"/>
  <c r="BD152" i="10"/>
  <c r="AS152" i="10" s="1"/>
  <c r="D155" i="10"/>
  <c r="BG155" i="10"/>
  <c r="CQ156" i="10"/>
  <c r="BE156" i="10"/>
  <c r="CP156" i="10"/>
  <c r="BD156" i="10"/>
  <c r="BG158" i="10"/>
  <c r="D164" i="10"/>
  <c r="BF166" i="10"/>
  <c r="CQ168" i="10"/>
  <c r="BD168" i="10"/>
  <c r="BC168" i="10"/>
  <c r="D168" i="10"/>
  <c r="CP168" i="10"/>
  <c r="CS168" i="10"/>
  <c r="D175" i="10"/>
  <c r="CR175" i="10"/>
  <c r="D176" i="10"/>
  <c r="BE176" i="10"/>
  <c r="CP218" i="10"/>
  <c r="BC239" i="10"/>
  <c r="AR239" i="10" s="1"/>
  <c r="CQ191" i="10"/>
  <c r="BD191" i="10"/>
  <c r="BC191" i="10"/>
  <c r="D191" i="10"/>
  <c r="BD238" i="10"/>
  <c r="C238" i="10"/>
  <c r="BB54" i="10"/>
  <c r="L54" i="10" s="1"/>
  <c r="BB56" i="10"/>
  <c r="L56" i="10" s="1"/>
  <c r="C96" i="10"/>
  <c r="C100" i="10"/>
  <c r="C104" i="10" s="1"/>
  <c r="BD128" i="10"/>
  <c r="CP128" i="10"/>
  <c r="BC174" i="10"/>
  <c r="BF174" i="10"/>
  <c r="CP175" i="10"/>
  <c r="BC175" i="10"/>
  <c r="AT175" i="10" s="1"/>
  <c r="BD175" i="10"/>
  <c r="CQ175" i="10"/>
  <c r="CQ185" i="10"/>
  <c r="BD185" i="10"/>
  <c r="BC185" i="10"/>
  <c r="D185" i="10"/>
  <c r="CP185" i="10"/>
  <c r="CQ193" i="10"/>
  <c r="BD193" i="10"/>
  <c r="BC193" i="10"/>
  <c r="AT193" i="10" s="1"/>
  <c r="D193" i="10"/>
  <c r="CP193" i="10"/>
  <c r="CR206" i="10"/>
  <c r="C206" i="10"/>
  <c r="BC235" i="10"/>
  <c r="AR235" i="10" s="1"/>
  <c r="BC247" i="10"/>
  <c r="AI247" i="10" s="1"/>
  <c r="CQ183" i="10"/>
  <c r="BD183" i="10"/>
  <c r="BC183" i="10"/>
  <c r="AT183" i="10" s="1"/>
  <c r="D183" i="10"/>
  <c r="CP191" i="10"/>
  <c r="BD237" i="10"/>
  <c r="C237" i="10"/>
  <c r="BE128" i="10"/>
  <c r="CR158" i="10"/>
  <c r="BF158" i="10"/>
  <c r="CR160" i="10"/>
  <c r="BF160" i="10"/>
  <c r="AS160" i="10" s="1"/>
  <c r="CQ167" i="10"/>
  <c r="BD167" i="10"/>
  <c r="BF167" i="10"/>
  <c r="CQ169" i="10"/>
  <c r="BD169" i="10"/>
  <c r="AT169" i="10" s="1"/>
  <c r="BF169" i="10"/>
  <c r="CS171" i="10"/>
  <c r="BF171" i="10"/>
  <c r="BD171" i="10"/>
  <c r="AT171" i="10" s="1"/>
  <c r="CP171" i="10"/>
  <c r="CS172" i="10"/>
  <c r="BF172" i="10"/>
  <c r="CQ172" i="10"/>
  <c r="BC172" i="10"/>
  <c r="BD174" i="10"/>
  <c r="CS175" i="10"/>
  <c r="BE177" i="10"/>
  <c r="CQ179" i="10"/>
  <c r="BD179" i="10"/>
  <c r="BC179" i="10"/>
  <c r="D179" i="10"/>
  <c r="CP179" i="10"/>
  <c r="CS183" i="10"/>
  <c r="CQ187" i="10"/>
  <c r="BD187" i="10"/>
  <c r="BC187" i="10"/>
  <c r="AT187" i="10" s="1"/>
  <c r="D187" i="10"/>
  <c r="CP187" i="10"/>
  <c r="CS191" i="10"/>
  <c r="CQ195" i="10"/>
  <c r="BD195" i="10"/>
  <c r="BC195" i="10"/>
  <c r="D195" i="10"/>
  <c r="CP195" i="10"/>
  <c r="W212" i="10"/>
  <c r="BD233" i="10"/>
  <c r="C233" i="10"/>
  <c r="BD234" i="10"/>
  <c r="C234" i="10"/>
  <c r="CQ237" i="10"/>
  <c r="CQ238" i="10"/>
  <c r="BD245" i="10"/>
  <c r="C245" i="10"/>
  <c r="BD246" i="10"/>
  <c r="C246" i="10"/>
  <c r="BD165" i="10"/>
  <c r="AT164" i="10" s="1"/>
  <c r="CS173" i="10"/>
  <c r="BF173" i="10"/>
  <c r="CP173" i="10"/>
  <c r="CP177" i="10"/>
  <c r="BC177" i="10"/>
  <c r="AT177" i="10" s="1"/>
  <c r="BF177" i="10"/>
  <c r="CQ178" i="10"/>
  <c r="BD178" i="10"/>
  <c r="AT178" i="10" s="1"/>
  <c r="D178" i="10"/>
  <c r="BF178" i="10"/>
  <c r="CQ180" i="10"/>
  <c r="BD180" i="10"/>
  <c r="BF180" i="10"/>
  <c r="CQ182" i="10"/>
  <c r="BD182" i="10"/>
  <c r="BF182" i="10"/>
  <c r="CQ184" i="10"/>
  <c r="BD184" i="10"/>
  <c r="BF184" i="10"/>
  <c r="CQ186" i="10"/>
  <c r="BD186" i="10"/>
  <c r="AT186" i="10" s="1"/>
  <c r="BF186" i="10"/>
  <c r="CQ188" i="10"/>
  <c r="BD188" i="10"/>
  <c r="BF188" i="10"/>
  <c r="CQ190" i="10"/>
  <c r="BD190" i="10"/>
  <c r="BF190" i="10"/>
  <c r="CQ192" i="10"/>
  <c r="BD192" i="10"/>
  <c r="BF192" i="10"/>
  <c r="CQ194" i="10"/>
  <c r="BD194" i="10"/>
  <c r="AT194" i="10" s="1"/>
  <c r="BF194" i="10"/>
  <c r="CQ196" i="10"/>
  <c r="BD196" i="10"/>
  <c r="BF196" i="10"/>
  <c r="CQ236" i="10"/>
  <c r="CQ244" i="10"/>
  <c r="CQ235" i="10"/>
  <c r="CQ239" i="10"/>
  <c r="CQ247" i="10"/>
  <c r="AS138" i="11"/>
  <c r="AT166" i="11"/>
  <c r="L55" i="11"/>
  <c r="C68" i="11"/>
  <c r="C80" i="11"/>
  <c r="C90" i="11"/>
  <c r="BB92" i="11" s="1"/>
  <c r="AI92" i="11" s="1"/>
  <c r="C112" i="11"/>
  <c r="C118" i="11" s="1"/>
  <c r="CR109" i="11"/>
  <c r="BD109" i="11"/>
  <c r="C123" i="11"/>
  <c r="CQ129" i="11"/>
  <c r="BE129" i="11"/>
  <c r="BG129" i="11"/>
  <c r="CP129" i="11"/>
  <c r="BD129" i="11"/>
  <c r="CS129" i="11"/>
  <c r="CQ130" i="11"/>
  <c r="BE130" i="11"/>
  <c r="CS130" i="11"/>
  <c r="CP130" i="11"/>
  <c r="BD130" i="11"/>
  <c r="AS130" i="11" s="1"/>
  <c r="BG130" i="11"/>
  <c r="CQ131" i="11"/>
  <c r="BE131" i="11"/>
  <c r="CS131" i="11"/>
  <c r="CP131" i="11"/>
  <c r="BD131" i="11"/>
  <c r="BG131" i="11"/>
  <c r="CQ132" i="11"/>
  <c r="BE132" i="11"/>
  <c r="BG132" i="11"/>
  <c r="CP132" i="11"/>
  <c r="BD132" i="11"/>
  <c r="AS132" i="11" s="1"/>
  <c r="CS132" i="11"/>
  <c r="CQ133" i="11"/>
  <c r="BE133" i="11"/>
  <c r="CS133" i="11"/>
  <c r="CP133" i="11"/>
  <c r="BD133" i="11"/>
  <c r="BG133" i="11"/>
  <c r="CQ134" i="11"/>
  <c r="BE134" i="11"/>
  <c r="BG134" i="11"/>
  <c r="CP134" i="11"/>
  <c r="BD134" i="11"/>
  <c r="AS134" i="11" s="1"/>
  <c r="CS134" i="11"/>
  <c r="CQ135" i="11"/>
  <c r="BE135" i="11"/>
  <c r="CS135" i="11"/>
  <c r="BG135" i="11"/>
  <c r="CP135" i="11"/>
  <c r="BD135" i="11"/>
  <c r="AS135" i="11" s="1"/>
  <c r="CR144" i="11"/>
  <c r="D144" i="11"/>
  <c r="CR111" i="11"/>
  <c r="CS143" i="11"/>
  <c r="BG143" i="11"/>
  <c r="CQ143" i="11"/>
  <c r="BD143" i="11"/>
  <c r="BE143" i="11"/>
  <c r="D104" i="11"/>
  <c r="D105" i="11" s="1"/>
  <c r="N118" i="11"/>
  <c r="BD112" i="11"/>
  <c r="CP117" i="11"/>
  <c r="BB117" i="11"/>
  <c r="O117" i="11" s="1"/>
  <c r="CR140" i="11"/>
  <c r="BF140" i="11"/>
  <c r="D140" i="11"/>
  <c r="CB81" i="11"/>
  <c r="AK81" i="11" s="1"/>
  <c r="CM92" i="11"/>
  <c r="D118" i="11"/>
  <c r="BD110" i="11"/>
  <c r="CR138" i="11"/>
  <c r="BF138" i="11"/>
  <c r="D138" i="11"/>
  <c r="AS140" i="11"/>
  <c r="AS146" i="11"/>
  <c r="CS147" i="11"/>
  <c r="BG147" i="11"/>
  <c r="CP147" i="11"/>
  <c r="BF148" i="11"/>
  <c r="AS152" i="11"/>
  <c r="CR158" i="11"/>
  <c r="BF158" i="11"/>
  <c r="AS160" i="11"/>
  <c r="D176" i="11"/>
  <c r="CR176" i="11"/>
  <c r="CP55" i="11"/>
  <c r="CS144" i="11"/>
  <c r="BG144" i="11"/>
  <c r="CP144" i="11"/>
  <c r="CS148" i="11"/>
  <c r="BG148" i="11"/>
  <c r="CP148" i="11"/>
  <c r="CR153" i="11"/>
  <c r="BF153" i="11"/>
  <c r="CR157" i="11"/>
  <c r="BF157" i="11"/>
  <c r="CR165" i="11"/>
  <c r="BE165" i="11"/>
  <c r="AT164" i="11" s="1"/>
  <c r="CP176" i="11"/>
  <c r="BC176" i="11"/>
  <c r="BD176" i="11"/>
  <c r="CQ176" i="11"/>
  <c r="CQ179" i="11"/>
  <c r="BD179" i="11"/>
  <c r="CS179" i="11"/>
  <c r="BC179" i="11"/>
  <c r="AT179" i="11" s="1"/>
  <c r="D179" i="11"/>
  <c r="CQ191" i="11"/>
  <c r="BD191" i="11"/>
  <c r="CS191" i="11"/>
  <c r="BC191" i="11"/>
  <c r="D191" i="11"/>
  <c r="CQ195" i="11"/>
  <c r="BD195" i="11"/>
  <c r="CS195" i="11"/>
  <c r="BC195" i="11"/>
  <c r="D195" i="11"/>
  <c r="BD237" i="11"/>
  <c r="C237" i="11"/>
  <c r="CQ53" i="11"/>
  <c r="BB54" i="11"/>
  <c r="L54" i="11" s="1"/>
  <c r="CQ55" i="11"/>
  <c r="BB56" i="11"/>
  <c r="L56" i="11" s="1"/>
  <c r="C96" i="11"/>
  <c r="C99" i="11" s="1"/>
  <c r="C105" i="11" s="1"/>
  <c r="C100" i="11"/>
  <c r="C104" i="11" s="1"/>
  <c r="CP113" i="11"/>
  <c r="CP115" i="11"/>
  <c r="BD128" i="11"/>
  <c r="AS127" i="11" s="1"/>
  <c r="CP128" i="11"/>
  <c r="CR139" i="11"/>
  <c r="BF139" i="11"/>
  <c r="AS139" i="11" s="1"/>
  <c r="CS141" i="11"/>
  <c r="BG141" i="11"/>
  <c r="CP141" i="11"/>
  <c r="D143" i="11"/>
  <c r="CR143" i="11"/>
  <c r="BD144" i="11"/>
  <c r="CQ144" i="11"/>
  <c r="CS145" i="11"/>
  <c r="BG145" i="11"/>
  <c r="AS145" i="11" s="1"/>
  <c r="CP145" i="11"/>
  <c r="D147" i="11"/>
  <c r="BE147" i="11"/>
  <c r="CR147" i="11"/>
  <c r="BD148" i="11"/>
  <c r="CQ148" i="11"/>
  <c r="CS149" i="11"/>
  <c r="BG149" i="11"/>
  <c r="AS149" i="11" s="1"/>
  <c r="CP149" i="11"/>
  <c r="CR152" i="11"/>
  <c r="BF152" i="11"/>
  <c r="CR156" i="11"/>
  <c r="BF156" i="11"/>
  <c r="CR160" i="11"/>
  <c r="BF160" i="11"/>
  <c r="CR172" i="11"/>
  <c r="D172" i="11"/>
  <c r="D173" i="11"/>
  <c r="BE173" i="11"/>
  <c r="BE176" i="11"/>
  <c r="BC218" i="11"/>
  <c r="AR218" i="11" s="1"/>
  <c r="BC235" i="11"/>
  <c r="AR235" i="11" s="1"/>
  <c r="BC236" i="11"/>
  <c r="AR236" i="11" s="1"/>
  <c r="BC247" i="11"/>
  <c r="AI247" i="11" s="1"/>
  <c r="AS150" i="11"/>
  <c r="CS151" i="11"/>
  <c r="BG151" i="11"/>
  <c r="CQ151" i="11"/>
  <c r="CR154" i="11"/>
  <c r="BF154" i="11"/>
  <c r="BC239" i="11"/>
  <c r="AR239" i="11" s="1"/>
  <c r="CP53" i="11"/>
  <c r="BB113" i="11"/>
  <c r="O113" i="11" s="1"/>
  <c r="BD147" i="11"/>
  <c r="CQ147" i="11"/>
  <c r="BD151" i="11"/>
  <c r="AS151" i="11" s="1"/>
  <c r="CR177" i="11"/>
  <c r="CP179" i="11"/>
  <c r="CQ183" i="11"/>
  <c r="BD183" i="11"/>
  <c r="CS183" i="11"/>
  <c r="BC183" i="11"/>
  <c r="AT183" i="11" s="1"/>
  <c r="D183" i="11"/>
  <c r="CQ187" i="11"/>
  <c r="BD187" i="11"/>
  <c r="CS187" i="11"/>
  <c r="BC187" i="11"/>
  <c r="D187" i="11"/>
  <c r="CP191" i="11"/>
  <c r="CP195" i="11"/>
  <c r="BD238" i="11"/>
  <c r="C238" i="11"/>
  <c r="BE128" i="11"/>
  <c r="CR136" i="11"/>
  <c r="BF136" i="11"/>
  <c r="AS136" i="11" s="1"/>
  <c r="AS141" i="11"/>
  <c r="CS142" i="11"/>
  <c r="BG142" i="11"/>
  <c r="AS142" i="11" s="1"/>
  <c r="CP142" i="11"/>
  <c r="BE144" i="11"/>
  <c r="CS146" i="11"/>
  <c r="BG146" i="11"/>
  <c r="CP146" i="11"/>
  <c r="D148" i="11"/>
  <c r="BE148" i="11"/>
  <c r="CS150" i="11"/>
  <c r="BG150" i="11"/>
  <c r="CP150" i="11"/>
  <c r="CR151" i="11"/>
  <c r="BF151" i="11"/>
  <c r="CP151" i="11"/>
  <c r="AS153" i="11"/>
  <c r="D154" i="11"/>
  <c r="CR155" i="11"/>
  <c r="BF155" i="11"/>
  <c r="AS155" i="11" s="1"/>
  <c r="AS157" i="11"/>
  <c r="D158" i="11"/>
  <c r="CR159" i="11"/>
  <c r="BF159" i="11"/>
  <c r="AS159" i="11" s="1"/>
  <c r="CS172" i="11"/>
  <c r="BF172" i="11"/>
  <c r="BD172" i="11"/>
  <c r="CQ172" i="11"/>
  <c r="BC172" i="11"/>
  <c r="AT172" i="11" s="1"/>
  <c r="CP175" i="11"/>
  <c r="BC175" i="11"/>
  <c r="CS175" i="11"/>
  <c r="BD175" i="11"/>
  <c r="BF176" i="11"/>
  <c r="CQ181" i="11"/>
  <c r="BD181" i="11"/>
  <c r="CS181" i="11"/>
  <c r="BC181" i="11"/>
  <c r="D181" i="11"/>
  <c r="CP181" i="11"/>
  <c r="CQ185" i="11"/>
  <c r="BD185" i="11"/>
  <c r="CS185" i="11"/>
  <c r="BC185" i="11"/>
  <c r="AT185" i="11" s="1"/>
  <c r="D185" i="11"/>
  <c r="CP185" i="11"/>
  <c r="CQ189" i="11"/>
  <c r="BD189" i="11"/>
  <c r="CS189" i="11"/>
  <c r="BC189" i="11"/>
  <c r="D189" i="11"/>
  <c r="CP189" i="11"/>
  <c r="CQ193" i="11"/>
  <c r="BD193" i="11"/>
  <c r="CS193" i="11"/>
  <c r="BC193" i="11"/>
  <c r="AT193" i="11" s="1"/>
  <c r="D193" i="11"/>
  <c r="CP193" i="11"/>
  <c r="CQ197" i="11"/>
  <c r="BD197" i="11"/>
  <c r="CS197" i="11"/>
  <c r="BC197" i="11"/>
  <c r="D197" i="11"/>
  <c r="CP197" i="11"/>
  <c r="CR206" i="11"/>
  <c r="C206" i="11"/>
  <c r="W212" i="11"/>
  <c r="BD233" i="11"/>
  <c r="C233" i="11"/>
  <c r="BD234" i="11"/>
  <c r="C234" i="11"/>
  <c r="CQ237" i="11"/>
  <c r="CQ238" i="11"/>
  <c r="BD245" i="11"/>
  <c r="C245" i="11"/>
  <c r="BD246" i="11"/>
  <c r="C246" i="11"/>
  <c r="BD165" i="11"/>
  <c r="CR171" i="11"/>
  <c r="CS173" i="11"/>
  <c r="BF173" i="11"/>
  <c r="CP173" i="11"/>
  <c r="CP177" i="11"/>
  <c r="BC177" i="11"/>
  <c r="BF177" i="11"/>
  <c r="CQ178" i="11"/>
  <c r="BD178" i="11"/>
  <c r="D178" i="11"/>
  <c r="BF178" i="11"/>
  <c r="AT178" i="11" s="1"/>
  <c r="CQ180" i="11"/>
  <c r="BD180" i="11"/>
  <c r="BF180" i="11"/>
  <c r="AT180" i="11" s="1"/>
  <c r="CQ182" i="11"/>
  <c r="BD182" i="11"/>
  <c r="AT182" i="11" s="1"/>
  <c r="BF182" i="11"/>
  <c r="CQ184" i="11"/>
  <c r="BD184" i="11"/>
  <c r="AT184" i="11" s="1"/>
  <c r="BF184" i="11"/>
  <c r="CQ186" i="11"/>
  <c r="BD186" i="11"/>
  <c r="AT186" i="11" s="1"/>
  <c r="BF186" i="11"/>
  <c r="CQ188" i="11"/>
  <c r="BD188" i="11"/>
  <c r="AT188" i="11" s="1"/>
  <c r="BF188" i="11"/>
  <c r="CQ190" i="11"/>
  <c r="BD190" i="11"/>
  <c r="AT190" i="11" s="1"/>
  <c r="BF190" i="11"/>
  <c r="CQ192" i="11"/>
  <c r="BD192" i="11"/>
  <c r="AT192" i="11" s="1"/>
  <c r="BF192" i="11"/>
  <c r="CQ194" i="11"/>
  <c r="BD194" i="11"/>
  <c r="AT194" i="11" s="1"/>
  <c r="BF194" i="11"/>
  <c r="CQ196" i="11"/>
  <c r="BD196" i="11"/>
  <c r="BF196" i="11"/>
  <c r="AT196" i="11" s="1"/>
  <c r="CQ236" i="11"/>
  <c r="CQ244" i="11"/>
  <c r="BG152" i="11"/>
  <c r="BG153" i="11"/>
  <c r="BG154" i="11"/>
  <c r="AS154" i="11" s="1"/>
  <c r="BG155" i="11"/>
  <c r="BG156" i="11"/>
  <c r="AS156" i="11" s="1"/>
  <c r="BG157" i="11"/>
  <c r="BG158" i="11"/>
  <c r="AS158" i="11" s="1"/>
  <c r="BG159" i="11"/>
  <c r="BG160" i="11"/>
  <c r="BE166" i="11"/>
  <c r="BE167" i="11"/>
  <c r="AT167" i="11" s="1"/>
  <c r="BE168" i="11"/>
  <c r="AT168" i="11" s="1"/>
  <c r="BE169" i="11"/>
  <c r="AT169" i="11" s="1"/>
  <c r="BE170" i="11"/>
  <c r="AT170" i="11" s="1"/>
  <c r="CS171" i="11"/>
  <c r="BF171" i="11"/>
  <c r="AT171" i="11" s="1"/>
  <c r="BC173" i="11"/>
  <c r="CQ173" i="11"/>
  <c r="D175" i="11"/>
  <c r="BE175" i="11"/>
  <c r="CQ177" i="11"/>
  <c r="CP178" i="11"/>
  <c r="CP180" i="11"/>
  <c r="CP182" i="11"/>
  <c r="CP184" i="11"/>
  <c r="CP186" i="11"/>
  <c r="CP188" i="11"/>
  <c r="CP190" i="11"/>
  <c r="CP192" i="11"/>
  <c r="CP194" i="11"/>
  <c r="CP196" i="11"/>
  <c r="CQ235" i="11"/>
  <c r="CQ239" i="11"/>
  <c r="CQ247" i="11"/>
  <c r="C118" i="2" l="1"/>
  <c r="CR112" i="2"/>
  <c r="BD112" i="2"/>
  <c r="CP117" i="2"/>
  <c r="BB117" i="2"/>
  <c r="O117" i="2" s="1"/>
  <c r="BC246" i="4"/>
  <c r="AI246" i="4" s="1"/>
  <c r="CP246" i="4"/>
  <c r="AT195" i="4"/>
  <c r="AT190" i="4"/>
  <c r="AS152" i="4"/>
  <c r="W211" i="4"/>
  <c r="AS158" i="4"/>
  <c r="AS160" i="4"/>
  <c r="CP117" i="4"/>
  <c r="BB117" i="4"/>
  <c r="O117" i="4" s="1"/>
  <c r="AT189" i="4"/>
  <c r="BC238" i="4"/>
  <c r="AR238" i="4" s="1"/>
  <c r="CP238" i="4"/>
  <c r="AT186" i="4"/>
  <c r="AT182" i="4"/>
  <c r="AT180" i="4"/>
  <c r="AT175" i="4"/>
  <c r="AS154" i="4"/>
  <c r="C105" i="4"/>
  <c r="D118" i="4"/>
  <c r="AT192" i="4"/>
  <c r="BC234" i="4"/>
  <c r="AR234" i="4" s="1"/>
  <c r="CP234" i="4"/>
  <c r="AS148" i="4"/>
  <c r="BD109" i="4"/>
  <c r="CR109" i="4"/>
  <c r="C112" i="4"/>
  <c r="AT197" i="4"/>
  <c r="AT181" i="4"/>
  <c r="W212" i="4"/>
  <c r="AT178" i="4"/>
  <c r="AS156" i="4"/>
  <c r="AS142" i="4"/>
  <c r="AS150" i="4"/>
  <c r="AT196" i="8"/>
  <c r="AT186" i="8"/>
  <c r="AT182" i="8"/>
  <c r="AT180" i="8"/>
  <c r="AT178" i="8"/>
  <c r="BC238" i="8"/>
  <c r="AR238" i="8" s="1"/>
  <c r="CP238" i="8"/>
  <c r="AT187" i="8"/>
  <c r="C104" i="8"/>
  <c r="AS136" i="8"/>
  <c r="C105" i="8"/>
  <c r="AT168" i="8"/>
  <c r="AS139" i="8"/>
  <c r="BC245" i="8"/>
  <c r="AI245" i="8" s="1"/>
  <c r="CP245" i="8"/>
  <c r="BC244" i="8"/>
  <c r="AI244" i="8" s="1"/>
  <c r="CP244" i="8"/>
  <c r="AT188" i="8"/>
  <c r="AS131" i="8"/>
  <c r="AT179" i="8"/>
  <c r="AT183" i="8"/>
  <c r="AT181" i="8"/>
  <c r="BC237" i="8"/>
  <c r="AR237" i="8" s="1"/>
  <c r="CP237" i="8"/>
  <c r="AT190" i="8"/>
  <c r="AR234" i="8"/>
  <c r="AT166" i="8"/>
  <c r="BC233" i="8"/>
  <c r="AR233" i="8" s="1"/>
  <c r="CP233" i="8"/>
  <c r="AT189" i="8"/>
  <c r="BC236" i="8"/>
  <c r="AR236" i="8" s="1"/>
  <c r="CP236" i="8"/>
  <c r="AS135" i="8"/>
  <c r="CP113" i="8"/>
  <c r="C117" i="8"/>
  <c r="BB113" i="8"/>
  <c r="O113" i="8" s="1"/>
  <c r="C112" i="8"/>
  <c r="BD109" i="8"/>
  <c r="CR109" i="8"/>
  <c r="AT170" i="8"/>
  <c r="AS130" i="8"/>
  <c r="BC237" i="9"/>
  <c r="AR237" i="9" s="1"/>
  <c r="CP237" i="9"/>
  <c r="AT185" i="9"/>
  <c r="AT176" i="9"/>
  <c r="BB116" i="9"/>
  <c r="O116" i="9" s="1"/>
  <c r="CP116" i="9"/>
  <c r="CP246" i="9"/>
  <c r="BC246" i="9"/>
  <c r="AI246" i="9" s="1"/>
  <c r="CP238" i="9"/>
  <c r="BC238" i="9"/>
  <c r="AR238" i="9" s="1"/>
  <c r="AT194" i="9"/>
  <c r="AT173" i="9"/>
  <c r="AT172" i="9"/>
  <c r="AS153" i="9"/>
  <c r="AS157" i="9"/>
  <c r="AS141" i="9"/>
  <c r="AT175" i="9"/>
  <c r="CP244" i="9"/>
  <c r="BC244" i="9"/>
  <c r="AI244" i="9" s="1"/>
  <c r="BD109" i="9"/>
  <c r="C112" i="9"/>
  <c r="CR109" i="9"/>
  <c r="BC245" i="9"/>
  <c r="AI245" i="9" s="1"/>
  <c r="CP245" i="9"/>
  <c r="AT181" i="9"/>
  <c r="AT164" i="9"/>
  <c r="AS145" i="9"/>
  <c r="AS146" i="9"/>
  <c r="AT195" i="9"/>
  <c r="AT186" i="9"/>
  <c r="AS149" i="9"/>
  <c r="BC233" i="9"/>
  <c r="AR233" i="9" s="1"/>
  <c r="CP233" i="9"/>
  <c r="AT189" i="9"/>
  <c r="C117" i="9"/>
  <c r="CP238" i="10"/>
  <c r="BC238" i="10"/>
  <c r="AR238" i="10" s="1"/>
  <c r="AT180" i="10"/>
  <c r="BC237" i="10"/>
  <c r="AR237" i="10" s="1"/>
  <c r="CP237" i="10"/>
  <c r="CR109" i="10"/>
  <c r="C112" i="10"/>
  <c r="BD109" i="10"/>
  <c r="AS143" i="10"/>
  <c r="AT190" i="10"/>
  <c r="AT182" i="10"/>
  <c r="CP246" i="10"/>
  <c r="BC246" i="10"/>
  <c r="AI246" i="10" s="1"/>
  <c r="BC233" i="10"/>
  <c r="AR233" i="10" s="1"/>
  <c r="CP233" i="10"/>
  <c r="AT172" i="10"/>
  <c r="AT167" i="10"/>
  <c r="AS156" i="10"/>
  <c r="AS148" i="10"/>
  <c r="AS139" i="10"/>
  <c r="AS131" i="10"/>
  <c r="AS158" i="10"/>
  <c r="AS129" i="10"/>
  <c r="AT197" i="10"/>
  <c r="AS149" i="10"/>
  <c r="AS141" i="10"/>
  <c r="AS136" i="10"/>
  <c r="AS133" i="10"/>
  <c r="BC245" i="10"/>
  <c r="AI245" i="10" s="1"/>
  <c r="CP245" i="10"/>
  <c r="CP234" i="10"/>
  <c r="BC234" i="10"/>
  <c r="AR234" i="10" s="1"/>
  <c r="BD111" i="10"/>
  <c r="CR111" i="10"/>
  <c r="DR80" i="10"/>
  <c r="CB80" i="10"/>
  <c r="AK80" i="10" s="1"/>
  <c r="AT176" i="10"/>
  <c r="AT196" i="10"/>
  <c r="AT188" i="10"/>
  <c r="AS127" i="10"/>
  <c r="AT195" i="10"/>
  <c r="AT179" i="10"/>
  <c r="AT185" i="10"/>
  <c r="C99" i="10"/>
  <c r="C105" i="10" s="1"/>
  <c r="AT191" i="10"/>
  <c r="AT168" i="10"/>
  <c r="AS135" i="10"/>
  <c r="AT166" i="10"/>
  <c r="AS154" i="10"/>
  <c r="AS132" i="10"/>
  <c r="AS138" i="10"/>
  <c r="AS151" i="10"/>
  <c r="CP246" i="11"/>
  <c r="BC246" i="11"/>
  <c r="AI246" i="11" s="1"/>
  <c r="BC233" i="11"/>
  <c r="AR233" i="11" s="1"/>
  <c r="CP233" i="11"/>
  <c r="DR80" i="11"/>
  <c r="CB80" i="11"/>
  <c r="AK80" i="11" s="1"/>
  <c r="AT177" i="11"/>
  <c r="AT173" i="11"/>
  <c r="BC245" i="11"/>
  <c r="AI245" i="11" s="1"/>
  <c r="CP245" i="11"/>
  <c r="CP234" i="11"/>
  <c r="BC234" i="11"/>
  <c r="AR234" i="11" s="1"/>
  <c r="AT175" i="11"/>
  <c r="CP238" i="11"/>
  <c r="BC238" i="11"/>
  <c r="AR238" i="11" s="1"/>
  <c r="AS147" i="11"/>
  <c r="AT195" i="11"/>
  <c r="AT176" i="11"/>
  <c r="AS143" i="11"/>
  <c r="AS133" i="11"/>
  <c r="AS131" i="11"/>
  <c r="AS129" i="11"/>
  <c r="A301" i="11" s="1"/>
  <c r="AT197" i="11"/>
  <c r="AT189" i="11"/>
  <c r="AT181" i="11"/>
  <c r="AT187" i="11"/>
  <c r="AS148" i="11"/>
  <c r="AS144" i="11"/>
  <c r="BC237" i="11"/>
  <c r="AR237" i="11" s="1"/>
  <c r="CP237" i="11"/>
  <c r="AT191" i="11"/>
  <c r="CP118" i="11"/>
  <c r="BB118" i="11"/>
  <c r="O118" i="11" s="1"/>
  <c r="A336" i="11" s="1"/>
  <c r="CR112" i="11"/>
  <c r="CP118" i="2" l="1"/>
  <c r="BB118" i="2"/>
  <c r="O118" i="2" s="1"/>
  <c r="C118" i="4"/>
  <c r="BD112" i="4"/>
  <c r="CR112" i="4"/>
  <c r="C118" i="8"/>
  <c r="BD112" i="8"/>
  <c r="CR112" i="8"/>
  <c r="BB117" i="8"/>
  <c r="O117" i="8" s="1"/>
  <c r="CP117" i="8"/>
  <c r="C118" i="9"/>
  <c r="CR112" i="9"/>
  <c r="BD112" i="9"/>
  <c r="CP117" i="9"/>
  <c r="BB117" i="9"/>
  <c r="O117" i="9" s="1"/>
  <c r="C118" i="10"/>
  <c r="CR112" i="10"/>
  <c r="BD112" i="10"/>
  <c r="A301" i="2" l="1"/>
  <c r="A336" i="2"/>
  <c r="CP118" i="4"/>
  <c r="BB118" i="4"/>
  <c r="O118" i="4" s="1"/>
  <c r="A301" i="4" s="1"/>
  <c r="A336" i="4"/>
  <c r="CP118" i="8"/>
  <c r="BB118" i="8"/>
  <c r="O118" i="8" s="1"/>
  <c r="CP118" i="9"/>
  <c r="BB118" i="9"/>
  <c r="O118" i="9" s="1"/>
  <c r="BB118" i="10"/>
  <c r="O118" i="10" s="1"/>
  <c r="CP118" i="10"/>
  <c r="A301" i="8" l="1"/>
  <c r="A336" i="8"/>
  <c r="A336" i="9"/>
  <c r="A301" i="9"/>
  <c r="A301" i="10"/>
  <c r="A336" i="10"/>
  <c r="E255" i="12" l="1"/>
  <c r="D255" i="12"/>
  <c r="C255" i="12"/>
  <c r="E254" i="12"/>
  <c r="D254" i="12"/>
  <c r="C254" i="12" s="1"/>
  <c r="E253" i="12"/>
  <c r="D253" i="12"/>
  <c r="E252" i="12"/>
  <c r="D252" i="12"/>
  <c r="C252" i="12" s="1"/>
  <c r="BD247" i="12"/>
  <c r="E247" i="12"/>
  <c r="CQ247" i="12" s="1"/>
  <c r="D247" i="12"/>
  <c r="C247" i="12" s="1"/>
  <c r="BD246" i="12"/>
  <c r="E246" i="12"/>
  <c r="CQ246" i="12" s="1"/>
  <c r="D246" i="12"/>
  <c r="C246" i="12" s="1"/>
  <c r="BD245" i="12"/>
  <c r="E245" i="12"/>
  <c r="CQ245" i="12" s="1"/>
  <c r="D245" i="12"/>
  <c r="C245" i="12" s="1"/>
  <c r="BD244" i="12"/>
  <c r="E244" i="12"/>
  <c r="CQ244" i="12" s="1"/>
  <c r="D244" i="12"/>
  <c r="C244" i="12" s="1"/>
  <c r="BD239" i="12"/>
  <c r="E239" i="12"/>
  <c r="CQ239" i="12" s="1"/>
  <c r="D239" i="12"/>
  <c r="C239" i="12" s="1"/>
  <c r="BD238" i="12"/>
  <c r="E238" i="12"/>
  <c r="CQ238" i="12" s="1"/>
  <c r="D238" i="12"/>
  <c r="C238" i="12" s="1"/>
  <c r="BD237" i="12"/>
  <c r="E237" i="12"/>
  <c r="CQ237" i="12" s="1"/>
  <c r="D237" i="12"/>
  <c r="C237" i="12" s="1"/>
  <c r="BD236" i="12"/>
  <c r="E236" i="12"/>
  <c r="CQ236" i="12" s="1"/>
  <c r="D236" i="12"/>
  <c r="C236" i="12" s="1"/>
  <c r="BD235" i="12"/>
  <c r="E235" i="12"/>
  <c r="CQ235" i="12" s="1"/>
  <c r="D235" i="12"/>
  <c r="C235" i="12" s="1"/>
  <c r="BD234" i="12"/>
  <c r="E234" i="12"/>
  <c r="CQ234" i="12" s="1"/>
  <c r="D234" i="12"/>
  <c r="C234" i="12" s="1"/>
  <c r="BD233" i="12"/>
  <c r="E233" i="12"/>
  <c r="CQ233" i="12" s="1"/>
  <c r="D233" i="12"/>
  <c r="C233" i="12" s="1"/>
  <c r="CP228" i="12"/>
  <c r="BC228" i="12"/>
  <c r="AR228" i="12"/>
  <c r="E228" i="12"/>
  <c r="D228" i="12"/>
  <c r="C228" i="12"/>
  <c r="CP227" i="12"/>
  <c r="BC227" i="12"/>
  <c r="AR227" i="12" s="1"/>
  <c r="E227" i="12"/>
  <c r="D227" i="12"/>
  <c r="C227" i="12" s="1"/>
  <c r="CP226" i="12"/>
  <c r="BC226" i="12"/>
  <c r="AR226" i="12"/>
  <c r="E226" i="12"/>
  <c r="D226" i="12"/>
  <c r="C226" i="12"/>
  <c r="CP225" i="12"/>
  <c r="BC225" i="12"/>
  <c r="AR225" i="12" s="1"/>
  <c r="E225" i="12"/>
  <c r="D225" i="12"/>
  <c r="C225" i="12" s="1"/>
  <c r="CP224" i="12"/>
  <c r="BC224" i="12"/>
  <c r="AR224" i="12"/>
  <c r="E224" i="12"/>
  <c r="D224" i="12"/>
  <c r="C224" i="12"/>
  <c r="CP223" i="12"/>
  <c r="BC223" i="12"/>
  <c r="AR223" i="12" s="1"/>
  <c r="E223" i="12"/>
  <c r="D223" i="12"/>
  <c r="C223" i="12" s="1"/>
  <c r="CP222" i="12"/>
  <c r="BC222" i="12"/>
  <c r="AR222" i="12"/>
  <c r="E222" i="12"/>
  <c r="D222" i="12"/>
  <c r="C222" i="12"/>
  <c r="CP221" i="12"/>
  <c r="BC221" i="12"/>
  <c r="AR221" i="12" s="1"/>
  <c r="E221" i="12"/>
  <c r="D221" i="12"/>
  <c r="C221" i="12" s="1"/>
  <c r="CP220" i="12"/>
  <c r="BC220" i="12"/>
  <c r="AR220" i="12"/>
  <c r="E220" i="12"/>
  <c r="D220" i="12"/>
  <c r="C220" i="12"/>
  <c r="CP219" i="12"/>
  <c r="BC219" i="12"/>
  <c r="AR219" i="12" s="1"/>
  <c r="E219" i="12"/>
  <c r="C219" i="12"/>
  <c r="AQ218" i="12"/>
  <c r="AP218" i="12"/>
  <c r="CP218" i="12" s="1"/>
  <c r="AO218" i="12"/>
  <c r="AN218" i="12"/>
  <c r="AM218" i="12"/>
  <c r="AL218" i="12"/>
  <c r="AK218" i="12"/>
  <c r="AJ218" i="12"/>
  <c r="AI218" i="12"/>
  <c r="AH218" i="12"/>
  <c r="AG218" i="12"/>
  <c r="AF218"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E218" i="12" s="1"/>
  <c r="C218" i="12" s="1"/>
  <c r="F218" i="12"/>
  <c r="D218" i="12"/>
  <c r="C213" i="12"/>
  <c r="BE213" i="12" s="1"/>
  <c r="C212" i="12"/>
  <c r="BE212" i="12" s="1"/>
  <c r="BE211" i="12"/>
  <c r="C211" i="12"/>
  <c r="C210" i="12"/>
  <c r="BE210" i="12" s="1"/>
  <c r="E206" i="12"/>
  <c r="CR206" i="12" s="1"/>
  <c r="D206" i="12"/>
  <c r="CQ202" i="12"/>
  <c r="CP202" i="12"/>
  <c r="E202" i="12"/>
  <c r="CR202" i="12" s="1"/>
  <c r="D202" i="12"/>
  <c r="C202" i="12"/>
  <c r="CR201" i="12"/>
  <c r="E201" i="12"/>
  <c r="D201" i="12"/>
  <c r="CQ197" i="12"/>
  <c r="BD197" i="12"/>
  <c r="F197" i="12"/>
  <c r="CP197" i="12" s="1"/>
  <c r="E197" i="12"/>
  <c r="CQ196" i="12"/>
  <c r="BD196" i="12"/>
  <c r="F196" i="12"/>
  <c r="CP196" i="12" s="1"/>
  <c r="E196" i="12"/>
  <c r="CQ195" i="12"/>
  <c r="BD195" i="12"/>
  <c r="F195" i="12"/>
  <c r="CP195" i="12" s="1"/>
  <c r="E195" i="12"/>
  <c r="CQ194" i="12"/>
  <c r="BD194" i="12"/>
  <c r="F194" i="12"/>
  <c r="CP194" i="12" s="1"/>
  <c r="E194" i="12"/>
  <c r="CQ193" i="12"/>
  <c r="BD193" i="12"/>
  <c r="F193" i="12"/>
  <c r="CP193" i="12" s="1"/>
  <c r="E193" i="12"/>
  <c r="F192" i="12"/>
  <c r="E192" i="12"/>
  <c r="CQ191" i="12"/>
  <c r="BE191" i="12"/>
  <c r="BD191" i="12"/>
  <c r="F191" i="12"/>
  <c r="E191" i="12"/>
  <c r="D191" i="12" s="1"/>
  <c r="CR190" i="12"/>
  <c r="F190" i="12"/>
  <c r="CQ190" i="12" s="1"/>
  <c r="E190" i="12"/>
  <c r="CQ189" i="12"/>
  <c r="BE189" i="12"/>
  <c r="BD189" i="12"/>
  <c r="F189" i="12"/>
  <c r="E189" i="12"/>
  <c r="D189" i="12" s="1"/>
  <c r="F188" i="12"/>
  <c r="E188" i="12"/>
  <c r="CQ187" i="12"/>
  <c r="BE187" i="12"/>
  <c r="BD187" i="12"/>
  <c r="F187" i="12"/>
  <c r="E187" i="12"/>
  <c r="D187" i="12" s="1"/>
  <c r="CR186" i="12"/>
  <c r="F186" i="12"/>
  <c r="E186" i="12"/>
  <c r="CQ185" i="12"/>
  <c r="BE185" i="12"/>
  <c r="BD185" i="12"/>
  <c r="F185" i="12"/>
  <c r="E185" i="12"/>
  <c r="D185" i="12" s="1"/>
  <c r="CR184" i="12"/>
  <c r="CQ184" i="12"/>
  <c r="F184" i="12"/>
  <c r="E184" i="12"/>
  <c r="CQ183" i="12"/>
  <c r="CP183" i="12"/>
  <c r="BD183" i="12"/>
  <c r="BC183" i="12"/>
  <c r="F183" i="12"/>
  <c r="E183" i="12"/>
  <c r="CR183" i="12" s="1"/>
  <c r="D183" i="12"/>
  <c r="CS182" i="12"/>
  <c r="CQ182" i="12"/>
  <c r="CP182" i="12"/>
  <c r="BF182" i="12"/>
  <c r="BD182" i="12"/>
  <c r="BC182" i="12"/>
  <c r="F182" i="12"/>
  <c r="E182" i="12"/>
  <c r="CR182" i="12" s="1"/>
  <c r="D182" i="12"/>
  <c r="CS181" i="12"/>
  <c r="CQ181" i="12"/>
  <c r="CP181" i="12"/>
  <c r="BF181" i="12"/>
  <c r="BD181" i="12"/>
  <c r="BC181" i="12"/>
  <c r="F181" i="12"/>
  <c r="E181" i="12"/>
  <c r="CR181" i="12" s="1"/>
  <c r="D181" i="12"/>
  <c r="CS180" i="12"/>
  <c r="CQ180" i="12"/>
  <c r="CP180" i="12"/>
  <c r="BF180" i="12"/>
  <c r="BD180" i="12"/>
  <c r="BC180" i="12"/>
  <c r="F180" i="12"/>
  <c r="E180" i="12"/>
  <c r="CR180" i="12" s="1"/>
  <c r="D180" i="12"/>
  <c r="CS179" i="12"/>
  <c r="CQ179" i="12"/>
  <c r="CP179" i="12"/>
  <c r="BF179" i="12"/>
  <c r="BD179" i="12"/>
  <c r="BC179" i="12"/>
  <c r="F179" i="12"/>
  <c r="E179" i="12"/>
  <c r="CR179" i="12" s="1"/>
  <c r="D179" i="12"/>
  <c r="CS178" i="12"/>
  <c r="CR178" i="12"/>
  <c r="CQ178" i="12"/>
  <c r="CP178" i="12"/>
  <c r="BF178" i="12"/>
  <c r="BE178" i="12"/>
  <c r="BD178" i="12"/>
  <c r="BC178" i="12"/>
  <c r="AT178" i="12"/>
  <c r="F178" i="12"/>
  <c r="D178" i="12"/>
  <c r="CR177" i="12"/>
  <c r="BE177" i="12"/>
  <c r="F177" i="12"/>
  <c r="BF177" i="12" s="1"/>
  <c r="E177" i="12"/>
  <c r="CR176" i="12"/>
  <c r="BF176" i="12"/>
  <c r="BE176" i="12"/>
  <c r="F176" i="12"/>
  <c r="CS176" i="12" s="1"/>
  <c r="E176" i="12"/>
  <c r="CS175" i="12"/>
  <c r="CR175" i="12"/>
  <c r="BF175" i="12"/>
  <c r="BE175" i="12"/>
  <c r="F175" i="12"/>
  <c r="E175" i="12"/>
  <c r="BF174" i="12"/>
  <c r="BE174" i="12"/>
  <c r="F174" i="12"/>
  <c r="E174" i="12"/>
  <c r="D174" i="12" s="1"/>
  <c r="CQ173" i="12"/>
  <c r="F173" i="12"/>
  <c r="E173" i="12"/>
  <c r="CR173" i="12" s="1"/>
  <c r="CQ172" i="12"/>
  <c r="BE172" i="12"/>
  <c r="BD172" i="12"/>
  <c r="F172" i="12"/>
  <c r="E172" i="12"/>
  <c r="D172" i="12" s="1"/>
  <c r="CR171" i="12"/>
  <c r="F171" i="12"/>
  <c r="E171" i="12"/>
  <c r="CQ170" i="12"/>
  <c r="BE170" i="12"/>
  <c r="BD170" i="12"/>
  <c r="F170" i="12"/>
  <c r="E170" i="12"/>
  <c r="D170" i="12" s="1"/>
  <c r="CQ169" i="12"/>
  <c r="F169" i="12"/>
  <c r="E169" i="12"/>
  <c r="CR169" i="12" s="1"/>
  <c r="CQ168" i="12"/>
  <c r="BE168" i="12"/>
  <c r="BD168" i="12"/>
  <c r="F168" i="12"/>
  <c r="E168" i="12"/>
  <c r="D168" i="12" s="1"/>
  <c r="CR167" i="12"/>
  <c r="F167" i="12"/>
  <c r="E167" i="12"/>
  <c r="CQ166" i="12"/>
  <c r="BE166" i="12"/>
  <c r="BD166" i="12"/>
  <c r="F166" i="12"/>
  <c r="E166" i="12"/>
  <c r="D166" i="12" s="1"/>
  <c r="CR165" i="12"/>
  <c r="CQ165" i="12"/>
  <c r="BE165" i="12"/>
  <c r="BD165" i="12"/>
  <c r="AT165" i="12"/>
  <c r="F164" i="12"/>
  <c r="E164" i="12"/>
  <c r="D164" i="12"/>
  <c r="CR160" i="12"/>
  <c r="BG160" i="12"/>
  <c r="BF160" i="12"/>
  <c r="F160" i="12"/>
  <c r="E160" i="12"/>
  <c r="CS159" i="12"/>
  <c r="CR159" i="12"/>
  <c r="CP159" i="12"/>
  <c r="BF159" i="12"/>
  <c r="BD159" i="12"/>
  <c r="F159" i="12"/>
  <c r="E159" i="12"/>
  <c r="D159" i="12"/>
  <c r="CR158" i="12"/>
  <c r="BG158" i="12"/>
  <c r="BF158" i="12"/>
  <c r="F158" i="12"/>
  <c r="E158" i="12"/>
  <c r="CS157" i="12"/>
  <c r="CR157" i="12"/>
  <c r="CP157" i="12"/>
  <c r="BF157" i="12"/>
  <c r="BD157" i="12"/>
  <c r="F157" i="12"/>
  <c r="E157" i="12"/>
  <c r="D157" i="12"/>
  <c r="CR156" i="12"/>
  <c r="BF156" i="12"/>
  <c r="F156" i="12"/>
  <c r="E156" i="12"/>
  <c r="CS155" i="12"/>
  <c r="CR155" i="12"/>
  <c r="CP155" i="12"/>
  <c r="BF155" i="12"/>
  <c r="BD155" i="12"/>
  <c r="F155" i="12"/>
  <c r="E155" i="12"/>
  <c r="D155" i="12"/>
  <c r="CR154" i="12"/>
  <c r="BF154" i="12"/>
  <c r="F154" i="12"/>
  <c r="BG154" i="12" s="1"/>
  <c r="E154" i="12"/>
  <c r="CS153" i="12"/>
  <c r="CR153" i="12"/>
  <c r="CP153" i="12"/>
  <c r="BF153" i="12"/>
  <c r="BD153" i="12"/>
  <c r="F153" i="12"/>
  <c r="E153" i="12"/>
  <c r="D153" i="12"/>
  <c r="CR152" i="12"/>
  <c r="BG152" i="12"/>
  <c r="BF152" i="12"/>
  <c r="F152" i="12"/>
  <c r="CS152" i="12" s="1"/>
  <c r="E152" i="12"/>
  <c r="CS151" i="12"/>
  <c r="CR151" i="12"/>
  <c r="CP151" i="12"/>
  <c r="BF151" i="12"/>
  <c r="BD151" i="12"/>
  <c r="F151" i="12"/>
  <c r="E151" i="12"/>
  <c r="D151" i="12"/>
  <c r="CR150" i="12"/>
  <c r="BG150" i="12"/>
  <c r="BF150" i="12"/>
  <c r="F150" i="12"/>
  <c r="E150" i="12"/>
  <c r="CS149" i="12"/>
  <c r="CR149" i="12"/>
  <c r="CP149" i="12"/>
  <c r="BF149" i="12"/>
  <c r="BD149" i="12"/>
  <c r="F149" i="12"/>
  <c r="E149" i="12"/>
  <c r="D149" i="12"/>
  <c r="BF148" i="12"/>
  <c r="F148" i="12"/>
  <c r="BG148" i="12" s="1"/>
  <c r="E148" i="12"/>
  <c r="CR148" i="12" s="1"/>
  <c r="CS147" i="12"/>
  <c r="CR147" i="12"/>
  <c r="BG147" i="12"/>
  <c r="BF147" i="12"/>
  <c r="F147" i="12"/>
  <c r="E147" i="12"/>
  <c r="CR146" i="12"/>
  <c r="BF146" i="12"/>
  <c r="F146" i="12"/>
  <c r="E146" i="12"/>
  <c r="CS145" i="12"/>
  <c r="CR145" i="12"/>
  <c r="BG145" i="12"/>
  <c r="BF145" i="12"/>
  <c r="F145" i="12"/>
  <c r="E145" i="12"/>
  <c r="CR144" i="12"/>
  <c r="BF144" i="12"/>
  <c r="F144" i="12"/>
  <c r="BG144" i="12" s="1"/>
  <c r="E144" i="12"/>
  <c r="CS143" i="12"/>
  <c r="CR143" i="12"/>
  <c r="BG143" i="12"/>
  <c r="BF143" i="12"/>
  <c r="F143" i="12"/>
  <c r="E143" i="12"/>
  <c r="CR142" i="12"/>
  <c r="BF142" i="12"/>
  <c r="F142" i="12"/>
  <c r="E142" i="12"/>
  <c r="CS141" i="12"/>
  <c r="CR141" i="12"/>
  <c r="BG141" i="12"/>
  <c r="BF141" i="12"/>
  <c r="F141" i="12"/>
  <c r="CR140" i="12"/>
  <c r="BF140" i="12"/>
  <c r="F140" i="12"/>
  <c r="CQ140" i="12" s="1"/>
  <c r="E140" i="12"/>
  <c r="CR139" i="12"/>
  <c r="BF139" i="12"/>
  <c r="F139" i="12"/>
  <c r="CQ139" i="12" s="1"/>
  <c r="E139" i="12"/>
  <c r="CR138" i="12"/>
  <c r="BF138" i="12"/>
  <c r="F138" i="12"/>
  <c r="E138" i="12"/>
  <c r="CR137" i="12"/>
  <c r="F137" i="12"/>
  <c r="CS137" i="12" s="1"/>
  <c r="E137" i="12"/>
  <c r="CR136" i="12"/>
  <c r="BF136" i="12"/>
  <c r="F136" i="12"/>
  <c r="CQ136" i="12" s="1"/>
  <c r="E136" i="12"/>
  <c r="CR135" i="12"/>
  <c r="BF135" i="12"/>
  <c r="F135" i="12"/>
  <c r="CQ135" i="12" s="1"/>
  <c r="E135" i="12"/>
  <c r="CR134" i="12"/>
  <c r="BF134" i="12"/>
  <c r="F134" i="12"/>
  <c r="CQ134" i="12" s="1"/>
  <c r="E134" i="12"/>
  <c r="CR133" i="12"/>
  <c r="BF133" i="12"/>
  <c r="F133" i="12"/>
  <c r="E133" i="12"/>
  <c r="CR132" i="12"/>
  <c r="BF132" i="12"/>
  <c r="F132" i="12"/>
  <c r="CQ132" i="12" s="1"/>
  <c r="E132" i="12"/>
  <c r="CR131" i="12"/>
  <c r="BF131" i="12"/>
  <c r="F131" i="12"/>
  <c r="E131" i="12"/>
  <c r="CR130" i="12"/>
  <c r="BF130" i="12"/>
  <c r="F130" i="12"/>
  <c r="CQ130" i="12" s="1"/>
  <c r="E130" i="12"/>
  <c r="CR129" i="12"/>
  <c r="BF129" i="12"/>
  <c r="F129" i="12"/>
  <c r="E129" i="12"/>
  <c r="CR128" i="12"/>
  <c r="BF128" i="12"/>
  <c r="AS128" i="12"/>
  <c r="F127" i="12"/>
  <c r="E127" i="12"/>
  <c r="E123" i="12"/>
  <c r="D123" i="12"/>
  <c r="E122" i="12"/>
  <c r="D122" i="12"/>
  <c r="C122" i="12"/>
  <c r="N118" i="12"/>
  <c r="L118" i="12"/>
  <c r="H118" i="12"/>
  <c r="F118" i="12"/>
  <c r="N117" i="12"/>
  <c r="M117" i="12"/>
  <c r="L117" i="12"/>
  <c r="K117" i="12"/>
  <c r="J117" i="12"/>
  <c r="I117" i="12"/>
  <c r="H117" i="12"/>
  <c r="G117" i="12"/>
  <c r="F117" i="12"/>
  <c r="E116" i="12"/>
  <c r="C116" i="12" s="1"/>
  <c r="D116" i="12"/>
  <c r="E115" i="12"/>
  <c r="D115" i="12"/>
  <c r="C115" i="12"/>
  <c r="CP115" i="12" s="1"/>
  <c r="CP114" i="12"/>
  <c r="E114" i="12"/>
  <c r="D114" i="12"/>
  <c r="C114" i="12"/>
  <c r="BB114" i="12" s="1"/>
  <c r="O114" i="12" s="1"/>
  <c r="E113" i="12"/>
  <c r="C113" i="12" s="1"/>
  <c r="D113" i="12"/>
  <c r="D117" i="12" s="1"/>
  <c r="X112" i="12"/>
  <c r="W112" i="12"/>
  <c r="V112" i="12"/>
  <c r="U112" i="12"/>
  <c r="T112" i="12"/>
  <c r="S112" i="12"/>
  <c r="R112" i="12"/>
  <c r="Q112" i="12"/>
  <c r="O112" i="12"/>
  <c r="N112" i="12"/>
  <c r="M112" i="12"/>
  <c r="L112" i="12"/>
  <c r="K112" i="12"/>
  <c r="K118" i="12" s="1"/>
  <c r="J112" i="12"/>
  <c r="J118" i="12" s="1"/>
  <c r="I112" i="12"/>
  <c r="H112" i="12"/>
  <c r="G112" i="12"/>
  <c r="G118" i="12" s="1"/>
  <c r="F112" i="12"/>
  <c r="P111" i="12"/>
  <c r="O111" i="12"/>
  <c r="E111" i="12"/>
  <c r="D111" i="12"/>
  <c r="P110" i="12"/>
  <c r="O110" i="12"/>
  <c r="E110" i="12"/>
  <c r="E112" i="12" s="1"/>
  <c r="D110" i="12"/>
  <c r="C110" i="12"/>
  <c r="P109" i="12"/>
  <c r="O109" i="12"/>
  <c r="E109" i="12"/>
  <c r="D109" i="12"/>
  <c r="C109" i="12"/>
  <c r="CR109" i="12" s="1"/>
  <c r="K105" i="12"/>
  <c r="F105" i="12"/>
  <c r="M104" i="12"/>
  <c r="L104" i="12"/>
  <c r="K104" i="12"/>
  <c r="J104" i="12"/>
  <c r="I104" i="12"/>
  <c r="H104" i="12"/>
  <c r="G104" i="12"/>
  <c r="F104" i="12"/>
  <c r="D104" i="12"/>
  <c r="E103" i="12"/>
  <c r="D103" i="12"/>
  <c r="C103" i="12" s="1"/>
  <c r="E102" i="12"/>
  <c r="D102" i="12"/>
  <c r="C102" i="12"/>
  <c r="E101" i="12"/>
  <c r="C101" i="12" s="1"/>
  <c r="D101" i="12"/>
  <c r="E100" i="12"/>
  <c r="E104" i="12" s="1"/>
  <c r="D100" i="12"/>
  <c r="W99" i="12"/>
  <c r="V99" i="12"/>
  <c r="U99" i="12"/>
  <c r="T99" i="12"/>
  <c r="S99" i="12"/>
  <c r="R99" i="12"/>
  <c r="Q99" i="12"/>
  <c r="P99" i="12"/>
  <c r="O99" i="12"/>
  <c r="M99" i="12"/>
  <c r="M105" i="12" s="1"/>
  <c r="L99" i="12"/>
  <c r="K99" i="12"/>
  <c r="J99" i="12"/>
  <c r="J105" i="12" s="1"/>
  <c r="I99" i="12"/>
  <c r="I105" i="12" s="1"/>
  <c r="H99" i="12"/>
  <c r="G99" i="12"/>
  <c r="G105" i="12" s="1"/>
  <c r="F99" i="12"/>
  <c r="O98" i="12"/>
  <c r="N98" i="12"/>
  <c r="E98" i="12"/>
  <c r="D98" i="12"/>
  <c r="C98" i="12"/>
  <c r="O97" i="12"/>
  <c r="N97" i="12"/>
  <c r="E97" i="12"/>
  <c r="D97" i="12"/>
  <c r="C97" i="12" s="1"/>
  <c r="O96" i="12"/>
  <c r="N96" i="12"/>
  <c r="N99" i="12" s="1"/>
  <c r="E96" i="12"/>
  <c r="E99" i="12" s="1"/>
  <c r="D96" i="12"/>
  <c r="E92" i="12"/>
  <c r="D92" i="12"/>
  <c r="C92" i="12" s="1"/>
  <c r="E91" i="12"/>
  <c r="C91" i="12" s="1"/>
  <c r="D91" i="12"/>
  <c r="E90" i="12"/>
  <c r="D90" i="12"/>
  <c r="C90" i="12" s="1"/>
  <c r="E89" i="12"/>
  <c r="D89" i="12"/>
  <c r="C89" i="12" s="1"/>
  <c r="E88" i="12"/>
  <c r="D88" i="12"/>
  <c r="C88" i="12"/>
  <c r="E83" i="12"/>
  <c r="C83" i="12" s="1"/>
  <c r="D83" i="12"/>
  <c r="E82" i="12"/>
  <c r="D82" i="12"/>
  <c r="EB81" i="12"/>
  <c r="E81" i="12"/>
  <c r="D81" i="12"/>
  <c r="C81" i="12" s="1"/>
  <c r="CB81" i="12" s="1"/>
  <c r="AK81" i="12" s="1"/>
  <c r="E80" i="12"/>
  <c r="D80" i="12"/>
  <c r="E79" i="12"/>
  <c r="D79" i="12"/>
  <c r="C79" i="12"/>
  <c r="E78" i="12"/>
  <c r="D78" i="12"/>
  <c r="C78" i="12" s="1"/>
  <c r="E73" i="12"/>
  <c r="C73" i="12" s="1"/>
  <c r="D73" i="12"/>
  <c r="E72" i="12"/>
  <c r="D72" i="12"/>
  <c r="C72" i="12" s="1"/>
  <c r="E71" i="12"/>
  <c r="D71" i="12"/>
  <c r="C71" i="12" s="1"/>
  <c r="E70" i="12"/>
  <c r="D70" i="12"/>
  <c r="C70" i="12"/>
  <c r="E69" i="12"/>
  <c r="C69" i="12" s="1"/>
  <c r="D69" i="12"/>
  <c r="E68" i="12"/>
  <c r="D68" i="12"/>
  <c r="C63" i="12"/>
  <c r="CP62" i="12"/>
  <c r="BB62" i="12"/>
  <c r="I62" i="12" s="1"/>
  <c r="C62" i="12"/>
  <c r="CP61" i="12"/>
  <c r="BB61" i="12"/>
  <c r="I61" i="12" s="1"/>
  <c r="C61" i="12"/>
  <c r="CP60" i="12"/>
  <c r="BB60" i="12"/>
  <c r="I60" i="12" s="1"/>
  <c r="C60" i="12"/>
  <c r="BA56" i="12"/>
  <c r="L56" i="12" s="1"/>
  <c r="C56" i="12"/>
  <c r="BB56" i="12" s="1"/>
  <c r="BB55" i="12"/>
  <c r="C55" i="12"/>
  <c r="CQ55" i="12" s="1"/>
  <c r="CP54" i="12"/>
  <c r="C54" i="12"/>
  <c r="BB54" i="12" s="1"/>
  <c r="CP53" i="12"/>
  <c r="BA53" i="12"/>
  <c r="C53" i="12"/>
  <c r="CQ53" i="12" s="1"/>
  <c r="CQ49" i="12"/>
  <c r="BA49" i="12"/>
  <c r="F49" i="12" s="1"/>
  <c r="C49" i="12"/>
  <c r="C43" i="12"/>
  <c r="CP43" i="12" s="1"/>
  <c r="C42" i="12"/>
  <c r="CP42" i="12" s="1"/>
  <c r="CP41" i="12"/>
  <c r="C41" i="12"/>
  <c r="C40" i="12"/>
  <c r="CP40" i="12" s="1"/>
  <c r="C39" i="12"/>
  <c r="CP39" i="12" s="1"/>
  <c r="C38" i="12"/>
  <c r="CP38" i="12" s="1"/>
  <c r="CP37" i="12"/>
  <c r="C37" i="12"/>
  <c r="C36" i="12"/>
  <c r="CP36" i="12" s="1"/>
  <c r="C35" i="12"/>
  <c r="CP34" i="12"/>
  <c r="C34" i="12"/>
  <c r="L33" i="12"/>
  <c r="K33" i="12"/>
  <c r="J33" i="12"/>
  <c r="I33" i="12"/>
  <c r="H33" i="12"/>
  <c r="G33" i="12"/>
  <c r="F33" i="12"/>
  <c r="E33" i="12"/>
  <c r="D33" i="12"/>
  <c r="C33" i="12"/>
  <c r="CP33" i="12" s="1"/>
  <c r="CP29" i="12"/>
  <c r="BA29" i="12"/>
  <c r="D29" i="12" s="1"/>
  <c r="CP28" i="12"/>
  <c r="BA28" i="12"/>
  <c r="D28" i="12"/>
  <c r="CP27" i="12"/>
  <c r="BA27" i="12"/>
  <c r="D27" i="12" s="1"/>
  <c r="CP26" i="12"/>
  <c r="BA26" i="12"/>
  <c r="D26" i="12" s="1"/>
  <c r="CP25" i="12"/>
  <c r="BA25" i="12"/>
  <c r="D25" i="12"/>
  <c r="CP24" i="12"/>
  <c r="BA24" i="12"/>
  <c r="D24" i="12" s="1"/>
  <c r="CP23" i="12"/>
  <c r="BA23" i="12"/>
  <c r="D23" i="12"/>
  <c r="CP22" i="12"/>
  <c r="BA22" i="12"/>
  <c r="D22" i="12" s="1"/>
  <c r="CP21" i="12"/>
  <c r="BA21" i="12"/>
  <c r="D21" i="12"/>
  <c r="CP20" i="12"/>
  <c r="BA20" i="12"/>
  <c r="D20" i="12" s="1"/>
  <c r="CP19" i="12"/>
  <c r="BA19" i="12"/>
  <c r="D19" i="12"/>
  <c r="C15" i="12"/>
  <c r="C14" i="12"/>
  <c r="C13" i="12"/>
  <c r="C12" i="12"/>
  <c r="C11" i="12"/>
  <c r="C10" i="12"/>
  <c r="A5" i="12"/>
  <c r="A4" i="12"/>
  <c r="A3" i="12"/>
  <c r="A2" i="12"/>
  <c r="E255" i="13"/>
  <c r="D255" i="13"/>
  <c r="C255" i="13" s="1"/>
  <c r="E254" i="13"/>
  <c r="D254" i="13"/>
  <c r="C254" i="13" s="1"/>
  <c r="E253" i="13"/>
  <c r="D253" i="13"/>
  <c r="C253" i="13"/>
  <c r="E252" i="13"/>
  <c r="D252" i="13"/>
  <c r="C252" i="13" s="1"/>
  <c r="E247" i="13"/>
  <c r="BD247" i="13" s="1"/>
  <c r="D247" i="13"/>
  <c r="E246" i="13"/>
  <c r="BD246" i="13" s="1"/>
  <c r="D246" i="13"/>
  <c r="E245" i="13"/>
  <c r="D245" i="13"/>
  <c r="CQ244" i="13"/>
  <c r="CP244" i="13"/>
  <c r="AI244" i="13"/>
  <c r="E244" i="13"/>
  <c r="BD244" i="13" s="1"/>
  <c r="D244" i="13"/>
  <c r="C244" i="13" s="1"/>
  <c r="BC244" i="13" s="1"/>
  <c r="CQ239" i="13"/>
  <c r="CP239" i="13"/>
  <c r="E239" i="13"/>
  <c r="BD239" i="13" s="1"/>
  <c r="D239" i="13"/>
  <c r="C239" i="13" s="1"/>
  <c r="BC239" i="13" s="1"/>
  <c r="AR239" i="13" s="1"/>
  <c r="CQ238" i="13"/>
  <c r="E238" i="13"/>
  <c r="BD238" i="13" s="1"/>
  <c r="D238" i="13"/>
  <c r="C238" i="13" s="1"/>
  <c r="E237" i="13"/>
  <c r="D237" i="13"/>
  <c r="CQ236" i="13"/>
  <c r="CP236" i="13"/>
  <c r="E236" i="13"/>
  <c r="BD236" i="13" s="1"/>
  <c r="D236" i="13"/>
  <c r="C236" i="13" s="1"/>
  <c r="BC236" i="13" s="1"/>
  <c r="AR236" i="13" s="1"/>
  <c r="E235" i="13"/>
  <c r="BD235" i="13" s="1"/>
  <c r="D235" i="13"/>
  <c r="E234" i="13"/>
  <c r="BD234" i="13" s="1"/>
  <c r="D234" i="13"/>
  <c r="C234" i="13" s="1"/>
  <c r="E233" i="13"/>
  <c r="D233" i="13"/>
  <c r="CP228" i="13"/>
  <c r="BC228" i="13"/>
  <c r="AR228" i="13" s="1"/>
  <c r="E228" i="13"/>
  <c r="D228" i="13"/>
  <c r="C228" i="13"/>
  <c r="CP227" i="13"/>
  <c r="BC227" i="13"/>
  <c r="AR227" i="13"/>
  <c r="E227" i="13"/>
  <c r="D227" i="13"/>
  <c r="CP226" i="13"/>
  <c r="BC226" i="13"/>
  <c r="AR226" i="13" s="1"/>
  <c r="E226" i="13"/>
  <c r="D226" i="13"/>
  <c r="C226" i="13"/>
  <c r="CP225" i="13"/>
  <c r="BC225" i="13"/>
  <c r="AR225" i="13"/>
  <c r="E225" i="13"/>
  <c r="D225" i="13"/>
  <c r="CP224" i="13"/>
  <c r="BC224" i="13"/>
  <c r="AR224" i="13" s="1"/>
  <c r="E224" i="13"/>
  <c r="D224" i="13"/>
  <c r="C224" i="13"/>
  <c r="CP223" i="13"/>
  <c r="BC223" i="13"/>
  <c r="AR223" i="13"/>
  <c r="E223" i="13"/>
  <c r="D223" i="13"/>
  <c r="CP222" i="13"/>
  <c r="BC222" i="13"/>
  <c r="AR222" i="13" s="1"/>
  <c r="E222" i="13"/>
  <c r="D222" i="13"/>
  <c r="C222" i="13"/>
  <c r="CP221" i="13"/>
  <c r="BC221" i="13"/>
  <c r="AR221" i="13"/>
  <c r="E221" i="13"/>
  <c r="D221" i="13"/>
  <c r="CP220" i="13"/>
  <c r="BC220" i="13"/>
  <c r="AR220" i="13" s="1"/>
  <c r="E220" i="13"/>
  <c r="D220" i="13"/>
  <c r="C220" i="13"/>
  <c r="CP219" i="13"/>
  <c r="BC219" i="13"/>
  <c r="AR219" i="13"/>
  <c r="E219" i="13"/>
  <c r="C219" i="13" s="1"/>
  <c r="AQ218" i="13"/>
  <c r="AP218" i="13"/>
  <c r="AO218" i="13"/>
  <c r="CP218" i="13" s="1"/>
  <c r="AN218" i="13"/>
  <c r="AM218" i="13"/>
  <c r="AL218" i="13"/>
  <c r="AK218" i="13"/>
  <c r="AJ218" i="13"/>
  <c r="AI218" i="13"/>
  <c r="AH218" i="13"/>
  <c r="AG218" i="13"/>
  <c r="AF218" i="13"/>
  <c r="AE218" i="13"/>
  <c r="AD218" i="13"/>
  <c r="AC218"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D218" i="13"/>
  <c r="C218" i="13" s="1"/>
  <c r="CQ213" i="13"/>
  <c r="CP213" i="13"/>
  <c r="C213" i="13"/>
  <c r="CQ212" i="13"/>
  <c r="BE212" i="13"/>
  <c r="BC212" i="13"/>
  <c r="C212" i="13"/>
  <c r="CP211" i="13"/>
  <c r="BE211" i="13"/>
  <c r="C211" i="13"/>
  <c r="CQ210" i="13"/>
  <c r="BE210" i="13"/>
  <c r="BC210" i="13"/>
  <c r="C210" i="13"/>
  <c r="CQ206" i="13"/>
  <c r="E206" i="13"/>
  <c r="CR206" i="13" s="1"/>
  <c r="D206" i="13"/>
  <c r="CR202" i="13"/>
  <c r="CQ202" i="13"/>
  <c r="CP202" i="13"/>
  <c r="E202" i="13"/>
  <c r="D202" i="13"/>
  <c r="C202" i="13"/>
  <c r="CR201" i="13"/>
  <c r="E201" i="13"/>
  <c r="D201" i="13"/>
  <c r="CS197" i="13"/>
  <c r="BF197" i="13"/>
  <c r="BD197" i="13"/>
  <c r="F197" i="13"/>
  <c r="E197" i="13"/>
  <c r="CQ196" i="13"/>
  <c r="BE196" i="13"/>
  <c r="F196" i="13"/>
  <c r="E196" i="13"/>
  <c r="CR195" i="13"/>
  <c r="CQ195" i="13"/>
  <c r="F195" i="13"/>
  <c r="E195" i="13"/>
  <c r="CS194" i="13"/>
  <c r="CQ194" i="13"/>
  <c r="BD194" i="13"/>
  <c r="F194" i="13"/>
  <c r="E194" i="13"/>
  <c r="D194" i="13" s="1"/>
  <c r="BE193" i="13"/>
  <c r="F193" i="13"/>
  <c r="E193" i="13"/>
  <c r="CS192" i="13"/>
  <c r="BF192" i="13"/>
  <c r="BE192" i="13"/>
  <c r="F192" i="13"/>
  <c r="E192" i="13"/>
  <c r="CR191" i="13"/>
  <c r="F191" i="13"/>
  <c r="E191" i="13"/>
  <c r="CS190" i="13"/>
  <c r="CR190" i="13"/>
  <c r="CQ190" i="13"/>
  <c r="BD190" i="13"/>
  <c r="F190" i="13"/>
  <c r="E190" i="13"/>
  <c r="D190" i="13" s="1"/>
  <c r="BF189" i="13"/>
  <c r="BD189" i="13"/>
  <c r="F189" i="13"/>
  <c r="E189" i="13"/>
  <c r="CQ188" i="13"/>
  <c r="BF188" i="13"/>
  <c r="F188" i="13"/>
  <c r="E188" i="13"/>
  <c r="CR187" i="13"/>
  <c r="BF187" i="13"/>
  <c r="BD187" i="13"/>
  <c r="F187" i="13"/>
  <c r="E187" i="13"/>
  <c r="CS186" i="13"/>
  <c r="CR186" i="13"/>
  <c r="CQ186" i="13"/>
  <c r="BD186" i="13"/>
  <c r="F186" i="13"/>
  <c r="E186" i="13"/>
  <c r="D186" i="13" s="1"/>
  <c r="CR185" i="13"/>
  <c r="BE185" i="13"/>
  <c r="F185" i="13"/>
  <c r="E185" i="13"/>
  <c r="F184" i="13"/>
  <c r="E184" i="13"/>
  <c r="CR183" i="13"/>
  <c r="CQ183" i="13"/>
  <c r="BF183" i="13"/>
  <c r="F183" i="13"/>
  <c r="E183" i="13"/>
  <c r="BE183" i="13" s="1"/>
  <c r="D183" i="13"/>
  <c r="CR182" i="13"/>
  <c r="BE182" i="13"/>
  <c r="F182" i="13"/>
  <c r="E182" i="13"/>
  <c r="CR181" i="13"/>
  <c r="BF181" i="13"/>
  <c r="BE181" i="13"/>
  <c r="F181" i="13"/>
  <c r="E181" i="13"/>
  <c r="CR180" i="13"/>
  <c r="BE180" i="13"/>
  <c r="F180" i="13"/>
  <c r="E180" i="13"/>
  <c r="CR179" i="13"/>
  <c r="BE179" i="13"/>
  <c r="F179" i="13"/>
  <c r="E179" i="13"/>
  <c r="CR178" i="13"/>
  <c r="CP178" i="13"/>
  <c r="BE178" i="13"/>
  <c r="BC178" i="13"/>
  <c r="F178" i="13"/>
  <c r="CR177" i="13"/>
  <c r="BF177" i="13"/>
  <c r="F177" i="13"/>
  <c r="E177" i="13"/>
  <c r="CS176" i="13"/>
  <c r="CQ176" i="13"/>
  <c r="BD176" i="13"/>
  <c r="F176" i="13"/>
  <c r="E176" i="13"/>
  <c r="D176" i="13" s="1"/>
  <c r="BF175" i="13"/>
  <c r="BE175" i="13"/>
  <c r="F175" i="13"/>
  <c r="E175" i="13"/>
  <c r="D175" i="13" s="1"/>
  <c r="BF174" i="13"/>
  <c r="F174" i="13"/>
  <c r="BC174" i="13" s="1"/>
  <c r="E174" i="13"/>
  <c r="CR173" i="13"/>
  <c r="CP173" i="13"/>
  <c r="BD173" i="13"/>
  <c r="BC173" i="13"/>
  <c r="F173" i="13"/>
  <c r="E173" i="13"/>
  <c r="BE173" i="13" s="1"/>
  <c r="D173" i="13"/>
  <c r="CR172" i="13"/>
  <c r="CQ172" i="13"/>
  <c r="BD172" i="13"/>
  <c r="BC172" i="13"/>
  <c r="F172" i="13"/>
  <c r="E172" i="13"/>
  <c r="BE172" i="13" s="1"/>
  <c r="D172" i="13"/>
  <c r="CR171" i="13"/>
  <c r="BE171" i="13"/>
  <c r="F171" i="13"/>
  <c r="E171" i="13"/>
  <c r="CP170" i="13"/>
  <c r="F170" i="13"/>
  <c r="E170" i="13"/>
  <c r="CR169" i="13"/>
  <c r="F169" i="13"/>
  <c r="E169" i="13"/>
  <c r="CS168" i="13"/>
  <c r="CR168" i="13"/>
  <c r="CQ168" i="13"/>
  <c r="BD168" i="13"/>
  <c r="F168" i="13"/>
  <c r="E168" i="13"/>
  <c r="D168" i="13" s="1"/>
  <c r="CS167" i="13"/>
  <c r="CR167" i="13"/>
  <c r="BD167" i="13"/>
  <c r="F167" i="13"/>
  <c r="E167" i="13"/>
  <c r="D167" i="13" s="1"/>
  <c r="CS166" i="13"/>
  <c r="F166" i="13"/>
  <c r="E166" i="13"/>
  <c r="D166" i="13" s="1"/>
  <c r="CR165" i="13"/>
  <c r="CQ165" i="13"/>
  <c r="BF165" i="13"/>
  <c r="BE165" i="13"/>
  <c r="BD165" i="13"/>
  <c r="AT165" i="13"/>
  <c r="F164" i="13"/>
  <c r="E164" i="13"/>
  <c r="D164" i="13"/>
  <c r="CS160" i="13"/>
  <c r="CR160" i="13"/>
  <c r="BF160" i="13"/>
  <c r="F160" i="13"/>
  <c r="E160" i="13"/>
  <c r="CS159" i="13"/>
  <c r="CR159" i="13"/>
  <c r="CP159" i="13"/>
  <c r="BF159" i="13"/>
  <c r="BD159" i="13"/>
  <c r="F159" i="13"/>
  <c r="E159" i="13"/>
  <c r="D159" i="13"/>
  <c r="CS158" i="13"/>
  <c r="CR158" i="13"/>
  <c r="BF158" i="13"/>
  <c r="F158" i="13"/>
  <c r="E158" i="13"/>
  <c r="CS157" i="13"/>
  <c r="CR157" i="13"/>
  <c r="CP157" i="13"/>
  <c r="BF157" i="13"/>
  <c r="BD157" i="13"/>
  <c r="F157" i="13"/>
  <c r="E157" i="13"/>
  <c r="D157" i="13"/>
  <c r="CS156" i="13"/>
  <c r="CR156" i="13"/>
  <c r="BF156" i="13"/>
  <c r="F156" i="13"/>
  <c r="E156" i="13"/>
  <c r="CS155" i="13"/>
  <c r="CR155" i="13"/>
  <c r="CP155" i="13"/>
  <c r="BF155" i="13"/>
  <c r="BD155" i="13"/>
  <c r="F155" i="13"/>
  <c r="E155" i="13"/>
  <c r="D155" i="13"/>
  <c r="CS154" i="13"/>
  <c r="CR154" i="13"/>
  <c r="BF154" i="13"/>
  <c r="F154" i="13"/>
  <c r="E154" i="13"/>
  <c r="CS153" i="13"/>
  <c r="CR153" i="13"/>
  <c r="CP153" i="13"/>
  <c r="BF153" i="13"/>
  <c r="BD153" i="13"/>
  <c r="F153" i="13"/>
  <c r="E153" i="13"/>
  <c r="D153" i="13"/>
  <c r="CS152" i="13"/>
  <c r="CR152" i="13"/>
  <c r="BF152" i="13"/>
  <c r="F152" i="13"/>
  <c r="E152" i="13"/>
  <c r="CS151" i="13"/>
  <c r="CR151" i="13"/>
  <c r="CP151" i="13"/>
  <c r="BF151" i="13"/>
  <c r="BD151" i="13"/>
  <c r="F151" i="13"/>
  <c r="E151" i="13"/>
  <c r="D151" i="13"/>
  <c r="CS150" i="13"/>
  <c r="CR150" i="13"/>
  <c r="BF150" i="13"/>
  <c r="F150" i="13"/>
  <c r="E150" i="13"/>
  <c r="CS149" i="13"/>
  <c r="CR149" i="13"/>
  <c r="CP149" i="13"/>
  <c r="BF149" i="13"/>
  <c r="BD149" i="13"/>
  <c r="F149" i="13"/>
  <c r="E149" i="13"/>
  <c r="D149" i="13"/>
  <c r="CS148" i="13"/>
  <c r="CR148" i="13"/>
  <c r="BF148" i="13"/>
  <c r="F148" i="13"/>
  <c r="E148" i="13"/>
  <c r="CS147" i="13"/>
  <c r="CR147" i="13"/>
  <c r="CP147" i="13"/>
  <c r="BF147" i="13"/>
  <c r="BD147" i="13"/>
  <c r="F147" i="13"/>
  <c r="E147" i="13"/>
  <c r="D147" i="13"/>
  <c r="CS146" i="13"/>
  <c r="CR146" i="13"/>
  <c r="BF146" i="13"/>
  <c r="F146" i="13"/>
  <c r="E146" i="13"/>
  <c r="CS145" i="13"/>
  <c r="CR145" i="13"/>
  <c r="CP145" i="13"/>
  <c r="BF145" i="13"/>
  <c r="BD145" i="13"/>
  <c r="F145" i="13"/>
  <c r="E145" i="13"/>
  <c r="D145" i="13"/>
  <c r="CS144" i="13"/>
  <c r="CR144" i="13"/>
  <c r="BF144" i="13"/>
  <c r="F144" i="13"/>
  <c r="E144" i="13"/>
  <c r="CS143" i="13"/>
  <c r="CR143" i="13"/>
  <c r="CP143" i="13"/>
  <c r="BF143" i="13"/>
  <c r="BD143" i="13"/>
  <c r="F143" i="13"/>
  <c r="E143" i="13"/>
  <c r="D143" i="13"/>
  <c r="CS142" i="13"/>
  <c r="CR142" i="13"/>
  <c r="BF142" i="13"/>
  <c r="F142" i="13"/>
  <c r="E142" i="13"/>
  <c r="CS141" i="13"/>
  <c r="CR141" i="13"/>
  <c r="CP141" i="13"/>
  <c r="BF141" i="13"/>
  <c r="BD141" i="13"/>
  <c r="F141" i="13"/>
  <c r="CS140" i="13"/>
  <c r="CR140" i="13"/>
  <c r="CQ140" i="13"/>
  <c r="BE140" i="13"/>
  <c r="F140" i="13"/>
  <c r="E140" i="13"/>
  <c r="D140" i="13" s="1"/>
  <c r="CS139" i="13"/>
  <c r="CR139" i="13"/>
  <c r="BE139" i="13"/>
  <c r="F139" i="13"/>
  <c r="E139" i="13"/>
  <c r="D139" i="13" s="1"/>
  <c r="CS138" i="13"/>
  <c r="F138" i="13"/>
  <c r="E138" i="13"/>
  <c r="D138" i="13" s="1"/>
  <c r="BG137" i="13"/>
  <c r="F137" i="13"/>
  <c r="CS137" i="13" s="1"/>
  <c r="E137" i="13"/>
  <c r="CS136" i="13"/>
  <c r="CR136" i="13"/>
  <c r="BE136" i="13"/>
  <c r="F136" i="13"/>
  <c r="E136" i="13"/>
  <c r="D136" i="13" s="1"/>
  <c r="CS135" i="13"/>
  <c r="F135" i="13"/>
  <c r="E135" i="13"/>
  <c r="D135" i="13" s="1"/>
  <c r="CR134" i="13"/>
  <c r="F134" i="13"/>
  <c r="E134" i="13"/>
  <c r="CS133" i="13"/>
  <c r="CR133" i="13"/>
  <c r="CQ133" i="13"/>
  <c r="BE133" i="13"/>
  <c r="F133" i="13"/>
  <c r="E133" i="13"/>
  <c r="D133" i="13" s="1"/>
  <c r="CS132" i="13"/>
  <c r="CR132" i="13"/>
  <c r="BE132" i="13"/>
  <c r="F132" i="13"/>
  <c r="E132" i="13"/>
  <c r="D132" i="13" s="1"/>
  <c r="CS131" i="13"/>
  <c r="F131" i="13"/>
  <c r="E131" i="13"/>
  <c r="D131" i="13" s="1"/>
  <c r="CR130" i="13"/>
  <c r="F130" i="13"/>
  <c r="E130" i="13"/>
  <c r="CS129" i="13"/>
  <c r="CR129" i="13"/>
  <c r="CQ129" i="13"/>
  <c r="BE129" i="13"/>
  <c r="F129" i="13"/>
  <c r="E129" i="13"/>
  <c r="D129" i="13" s="1"/>
  <c r="CR128" i="13"/>
  <c r="BF128" i="13"/>
  <c r="BE128" i="13"/>
  <c r="AS128" i="13"/>
  <c r="F127" i="13"/>
  <c r="E127" i="13"/>
  <c r="E123" i="13"/>
  <c r="D123" i="13"/>
  <c r="C123" i="13" s="1"/>
  <c r="E122" i="13"/>
  <c r="C122" i="13" s="1"/>
  <c r="D122" i="13"/>
  <c r="L118" i="13"/>
  <c r="J118" i="13"/>
  <c r="H118" i="13"/>
  <c r="N117" i="13"/>
  <c r="M117" i="13"/>
  <c r="L117" i="13"/>
  <c r="K117" i="13"/>
  <c r="K118" i="13" s="1"/>
  <c r="J117" i="13"/>
  <c r="I117" i="13"/>
  <c r="H117" i="13"/>
  <c r="G117" i="13"/>
  <c r="G118" i="13" s="1"/>
  <c r="F117" i="13"/>
  <c r="F118" i="13" s="1"/>
  <c r="BB116" i="13"/>
  <c r="O116" i="13" s="1"/>
  <c r="E116" i="13"/>
  <c r="D116" i="13"/>
  <c r="C116" i="13"/>
  <c r="CP116" i="13" s="1"/>
  <c r="BB115" i="13"/>
  <c r="O115" i="13" s="1"/>
  <c r="E115" i="13"/>
  <c r="D115" i="13"/>
  <c r="C115" i="13"/>
  <c r="CP115" i="13" s="1"/>
  <c r="E114" i="13"/>
  <c r="D114" i="13"/>
  <c r="C114" i="13" s="1"/>
  <c r="E113" i="13"/>
  <c r="D113" i="13"/>
  <c r="X112" i="13"/>
  <c r="W112" i="13"/>
  <c r="V112" i="13"/>
  <c r="U112" i="13"/>
  <c r="T112" i="13"/>
  <c r="S112" i="13"/>
  <c r="R112" i="13"/>
  <c r="Q112" i="13"/>
  <c r="N112" i="13"/>
  <c r="N118" i="13" s="1"/>
  <c r="M112" i="13"/>
  <c r="M118" i="13" s="1"/>
  <c r="L112" i="13"/>
  <c r="K112" i="13"/>
  <c r="J112" i="13"/>
  <c r="I112" i="13"/>
  <c r="I118" i="13" s="1"/>
  <c r="H112" i="13"/>
  <c r="G112" i="13"/>
  <c r="F112" i="13"/>
  <c r="P111" i="13"/>
  <c r="O111" i="13"/>
  <c r="E111" i="13"/>
  <c r="D111" i="13"/>
  <c r="C111" i="13" s="1"/>
  <c r="CR111" i="13" s="1"/>
  <c r="P110" i="13"/>
  <c r="O110" i="13"/>
  <c r="E110" i="13"/>
  <c r="E112" i="13" s="1"/>
  <c r="D110" i="13"/>
  <c r="C110" i="13" s="1"/>
  <c r="CR110" i="13" s="1"/>
  <c r="P109" i="13"/>
  <c r="P112" i="13" s="1"/>
  <c r="O109" i="13"/>
  <c r="O112" i="13" s="1"/>
  <c r="E109" i="13"/>
  <c r="D109" i="13"/>
  <c r="C109" i="13"/>
  <c r="CR109" i="13" s="1"/>
  <c r="M105" i="13"/>
  <c r="G105" i="13"/>
  <c r="M104" i="13"/>
  <c r="L104" i="13"/>
  <c r="K104" i="13"/>
  <c r="J104" i="13"/>
  <c r="I104" i="13"/>
  <c r="H104" i="13"/>
  <c r="G104" i="13"/>
  <c r="F104" i="13"/>
  <c r="E104" i="13"/>
  <c r="E103" i="13"/>
  <c r="D103" i="13"/>
  <c r="C103" i="13"/>
  <c r="E102" i="13"/>
  <c r="D102" i="13"/>
  <c r="C102" i="13"/>
  <c r="E101" i="13"/>
  <c r="C101" i="13" s="1"/>
  <c r="D101" i="13"/>
  <c r="E100" i="13"/>
  <c r="D100" i="13"/>
  <c r="W99" i="13"/>
  <c r="V99" i="13"/>
  <c r="U99" i="13"/>
  <c r="T99" i="13"/>
  <c r="S99" i="13"/>
  <c r="R99" i="13"/>
  <c r="Q99" i="13"/>
  <c r="P99" i="13"/>
  <c r="M99" i="13"/>
  <c r="L99" i="13"/>
  <c r="L105" i="13" s="1"/>
  <c r="K99" i="13"/>
  <c r="K105" i="13" s="1"/>
  <c r="J99" i="13"/>
  <c r="J105" i="13" s="1"/>
  <c r="I99" i="13"/>
  <c r="H99" i="13"/>
  <c r="H105" i="13" s="1"/>
  <c r="G99" i="13"/>
  <c r="F99" i="13"/>
  <c r="F105" i="13" s="1"/>
  <c r="O98" i="13"/>
  <c r="N98" i="13"/>
  <c r="E98" i="13"/>
  <c r="D98" i="13"/>
  <c r="C98" i="13" s="1"/>
  <c r="O97" i="13"/>
  <c r="O99" i="13" s="1"/>
  <c r="N97" i="13"/>
  <c r="E97" i="13"/>
  <c r="D97" i="13"/>
  <c r="O96" i="13"/>
  <c r="N96" i="13"/>
  <c r="N99" i="13" s="1"/>
  <c r="E96" i="13"/>
  <c r="D96" i="13"/>
  <c r="E92" i="13"/>
  <c r="D92" i="13"/>
  <c r="C92" i="13"/>
  <c r="E91" i="13"/>
  <c r="D91" i="13"/>
  <c r="C91" i="13"/>
  <c r="E90" i="13"/>
  <c r="D90" i="13"/>
  <c r="E89" i="13"/>
  <c r="D89" i="13"/>
  <c r="C89" i="13"/>
  <c r="E88" i="13"/>
  <c r="D88" i="13"/>
  <c r="C88" i="13"/>
  <c r="E83" i="13"/>
  <c r="C83" i="13" s="1"/>
  <c r="D83" i="13"/>
  <c r="E82" i="13"/>
  <c r="D82" i="13"/>
  <c r="C82" i="13" s="1"/>
  <c r="E81" i="13"/>
  <c r="C81" i="13" s="1"/>
  <c r="D81" i="13"/>
  <c r="CB80" i="13"/>
  <c r="AK80" i="13" s="1"/>
  <c r="E80" i="13"/>
  <c r="D80" i="13"/>
  <c r="C80" i="13"/>
  <c r="DR80" i="13" s="1"/>
  <c r="E79" i="13"/>
  <c r="D79" i="13"/>
  <c r="C79" i="13"/>
  <c r="E78" i="13"/>
  <c r="C78" i="13" s="1"/>
  <c r="D78" i="13"/>
  <c r="E73" i="13"/>
  <c r="D73" i="13"/>
  <c r="C73" i="13" s="1"/>
  <c r="E72" i="13"/>
  <c r="D72" i="13"/>
  <c r="C72" i="13"/>
  <c r="E71" i="13"/>
  <c r="D71" i="13"/>
  <c r="C71" i="13"/>
  <c r="E70" i="13"/>
  <c r="C70" i="13" s="1"/>
  <c r="D70" i="13"/>
  <c r="E69" i="13"/>
  <c r="D69" i="13"/>
  <c r="C69" i="13" s="1"/>
  <c r="E68" i="13"/>
  <c r="D68" i="13"/>
  <c r="C68" i="13"/>
  <c r="C63" i="13"/>
  <c r="CP62" i="13"/>
  <c r="BB62" i="13"/>
  <c r="I62" i="13"/>
  <c r="C62" i="13"/>
  <c r="CP61" i="13"/>
  <c r="BB61" i="13"/>
  <c r="I61" i="13"/>
  <c r="C61" i="13"/>
  <c r="CP60" i="13"/>
  <c r="BB60" i="13"/>
  <c r="I60" i="13"/>
  <c r="C60" i="13"/>
  <c r="BB56" i="13"/>
  <c r="C56" i="13"/>
  <c r="BA56" i="13" s="1"/>
  <c r="CQ55" i="13"/>
  <c r="BB55" i="13"/>
  <c r="BA55" i="13"/>
  <c r="L55" i="13"/>
  <c r="C55" i="13"/>
  <c r="CP55" i="13" s="1"/>
  <c r="BB54" i="13"/>
  <c r="C54" i="13"/>
  <c r="BA54" i="13" s="1"/>
  <c r="L54" i="13" s="1"/>
  <c r="CQ53" i="13"/>
  <c r="BB53" i="13"/>
  <c r="BA53" i="13"/>
  <c r="L53" i="13"/>
  <c r="C53" i="13"/>
  <c r="CP53" i="13" s="1"/>
  <c r="CQ49" i="13"/>
  <c r="BA49" i="13"/>
  <c r="F49" i="13" s="1"/>
  <c r="C49" i="13"/>
  <c r="C43" i="13"/>
  <c r="CP43" i="13" s="1"/>
  <c r="CP42" i="13"/>
  <c r="C42" i="13"/>
  <c r="C41" i="13"/>
  <c r="CP41" i="13" s="1"/>
  <c r="CP40" i="13"/>
  <c r="C40" i="13"/>
  <c r="C39" i="13"/>
  <c r="CP39" i="13" s="1"/>
  <c r="CP38" i="13"/>
  <c r="C38" i="13"/>
  <c r="C37" i="13"/>
  <c r="CP37" i="13" s="1"/>
  <c r="CP36" i="13"/>
  <c r="C36" i="13"/>
  <c r="C35" i="13"/>
  <c r="C34" i="13"/>
  <c r="CP34" i="13" s="1"/>
  <c r="L33" i="13"/>
  <c r="K33" i="13"/>
  <c r="J33" i="13"/>
  <c r="I33" i="13"/>
  <c r="H33" i="13"/>
  <c r="G33" i="13"/>
  <c r="F33" i="13"/>
  <c r="C33" i="13" s="1"/>
  <c r="CP33" i="13" s="1"/>
  <c r="E33" i="13"/>
  <c r="D33" i="13"/>
  <c r="CP29" i="13"/>
  <c r="BA29" i="13"/>
  <c r="D29" i="13"/>
  <c r="CP28" i="13"/>
  <c r="BA28" i="13"/>
  <c r="D28" i="13" s="1"/>
  <c r="CP27" i="13"/>
  <c r="BA27" i="13"/>
  <c r="D27" i="13"/>
  <c r="CP26" i="13"/>
  <c r="BA26" i="13"/>
  <c r="D26" i="13"/>
  <c r="CP25" i="13"/>
  <c r="BA25" i="13"/>
  <c r="D25" i="13"/>
  <c r="CP24" i="13"/>
  <c r="BA24" i="13"/>
  <c r="D24" i="13" s="1"/>
  <c r="CP23" i="13"/>
  <c r="BA23" i="13"/>
  <c r="D23" i="13"/>
  <c r="CP22" i="13"/>
  <c r="BA22" i="13"/>
  <c r="D22" i="13"/>
  <c r="CP21" i="13"/>
  <c r="BA21" i="13"/>
  <c r="D21" i="13"/>
  <c r="CP20" i="13"/>
  <c r="BA20" i="13"/>
  <c r="D20" i="13" s="1"/>
  <c r="CP19" i="13"/>
  <c r="BA19" i="13"/>
  <c r="D19" i="13"/>
  <c r="C15" i="13"/>
  <c r="C14" i="13"/>
  <c r="C13" i="13"/>
  <c r="C12" i="13"/>
  <c r="C11" i="13"/>
  <c r="C10" i="13"/>
  <c r="A5" i="13"/>
  <c r="A4" i="13"/>
  <c r="A3" i="13"/>
  <c r="A2" i="13"/>
  <c r="BD110" i="12" l="1"/>
  <c r="CR110" i="12"/>
  <c r="CP113" i="12"/>
  <c r="C117" i="12"/>
  <c r="CP117" i="12" s="1"/>
  <c r="BB113" i="12"/>
  <c r="O113" i="12" s="1"/>
  <c r="BA15" i="12"/>
  <c r="M15" i="12" s="1"/>
  <c r="BA14" i="12"/>
  <c r="M14" i="12" s="1"/>
  <c r="CP12" i="12"/>
  <c r="CP11" i="12"/>
  <c r="BB10" i="12"/>
  <c r="M10" i="12" s="1"/>
  <c r="BA12" i="12"/>
  <c r="M12" i="12" s="1"/>
  <c r="BA11" i="12"/>
  <c r="M11" i="12" s="1"/>
  <c r="CP15" i="12"/>
  <c r="CP14" i="12"/>
  <c r="CM92" i="12"/>
  <c r="BB92" i="12"/>
  <c r="AI92" i="12" s="1"/>
  <c r="E105" i="12"/>
  <c r="BB116" i="12"/>
  <c r="O116" i="12" s="1"/>
  <c r="CP116" i="12"/>
  <c r="CQ56" i="12"/>
  <c r="P112" i="12"/>
  <c r="M118" i="12"/>
  <c r="CS128" i="12"/>
  <c r="BG128" i="12"/>
  <c r="D127" i="12"/>
  <c r="CP128" i="12"/>
  <c r="BD128" i="12"/>
  <c r="CS129" i="12"/>
  <c r="BG129" i="12"/>
  <c r="CP129" i="12"/>
  <c r="BD129" i="12"/>
  <c r="CS131" i="12"/>
  <c r="BG131" i="12"/>
  <c r="CP131" i="12"/>
  <c r="BD131" i="12"/>
  <c r="CS133" i="12"/>
  <c r="BG133" i="12"/>
  <c r="CP133" i="12"/>
  <c r="BD133" i="12"/>
  <c r="CS138" i="12"/>
  <c r="BG138" i="12"/>
  <c r="CP138" i="12"/>
  <c r="BD138" i="12"/>
  <c r="CP142" i="12"/>
  <c r="BD142" i="12"/>
  <c r="D142" i="12"/>
  <c r="CQ142" i="12"/>
  <c r="BE142" i="12"/>
  <c r="CP146" i="12"/>
  <c r="BD146" i="12"/>
  <c r="D146" i="12"/>
  <c r="CQ146" i="12"/>
  <c r="BE146" i="12"/>
  <c r="CQ160" i="12"/>
  <c r="BE160" i="12"/>
  <c r="CP160" i="12"/>
  <c r="BD160" i="12"/>
  <c r="AS160" i="12" s="1"/>
  <c r="D160" i="12"/>
  <c r="CS160" i="12"/>
  <c r="CS167" i="12"/>
  <c r="BF167" i="12"/>
  <c r="CP167" i="12"/>
  <c r="BC167" i="12"/>
  <c r="BD167" i="12"/>
  <c r="BB53" i="12"/>
  <c r="L53" i="12" s="1"/>
  <c r="BA54" i="12"/>
  <c r="L54" i="12" s="1"/>
  <c r="BA55" i="12"/>
  <c r="L55" i="12" s="1"/>
  <c r="C80" i="12"/>
  <c r="D99" i="12"/>
  <c r="D105" i="12" s="1"/>
  <c r="C96" i="12"/>
  <c r="C99" i="12" s="1"/>
  <c r="D112" i="12"/>
  <c r="D118" i="12" s="1"/>
  <c r="BD109" i="12"/>
  <c r="C111" i="12"/>
  <c r="C112" i="12" s="1"/>
  <c r="C123" i="12"/>
  <c r="CQ128" i="12"/>
  <c r="BE129" i="12"/>
  <c r="D130" i="12"/>
  <c r="BE131" i="12"/>
  <c r="D132" i="12"/>
  <c r="BE133" i="12"/>
  <c r="D134" i="12"/>
  <c r="BE135" i="12"/>
  <c r="D136" i="12"/>
  <c r="BG137" i="12"/>
  <c r="BE138" i="12"/>
  <c r="D139" i="12"/>
  <c r="BE140" i="12"/>
  <c r="CP141" i="12"/>
  <c r="BD141" i="12"/>
  <c r="AS141" i="12" s="1"/>
  <c r="CQ141" i="12"/>
  <c r="BE141" i="12"/>
  <c r="D141" i="12"/>
  <c r="CS142" i="12"/>
  <c r="CP145" i="12"/>
  <c r="BD145" i="12"/>
  <c r="AS145" i="12" s="1"/>
  <c r="D145" i="12"/>
  <c r="CQ145" i="12"/>
  <c r="BE145" i="12"/>
  <c r="CS146" i="12"/>
  <c r="CQ150" i="12"/>
  <c r="BE150" i="12"/>
  <c r="CP150" i="12"/>
  <c r="BD150" i="12"/>
  <c r="D150" i="12"/>
  <c r="CS150" i="12"/>
  <c r="CQ158" i="12"/>
  <c r="BE158" i="12"/>
  <c r="CP158" i="12"/>
  <c r="BD158" i="12"/>
  <c r="AS158" i="12" s="1"/>
  <c r="D158" i="12"/>
  <c r="CS158" i="12"/>
  <c r="CQ167" i="12"/>
  <c r="CS169" i="12"/>
  <c r="BF169" i="12"/>
  <c r="CP169" i="12"/>
  <c r="BC169" i="12"/>
  <c r="BD169" i="12"/>
  <c r="D171" i="12"/>
  <c r="BE171" i="12"/>
  <c r="D190" i="12"/>
  <c r="BE190" i="12"/>
  <c r="E117" i="12"/>
  <c r="E118" i="12" s="1"/>
  <c r="CS130" i="12"/>
  <c r="BG130" i="12"/>
  <c r="CP130" i="12"/>
  <c r="BD130" i="12"/>
  <c r="CS132" i="12"/>
  <c r="BG132" i="12"/>
  <c r="CP132" i="12"/>
  <c r="BD132" i="12"/>
  <c r="CS134" i="12"/>
  <c r="BG134" i="12"/>
  <c r="CP134" i="12"/>
  <c r="BD134" i="12"/>
  <c r="CS136" i="12"/>
  <c r="BG136" i="12"/>
  <c r="CP136" i="12"/>
  <c r="BD136" i="12"/>
  <c r="CS139" i="12"/>
  <c r="BG139" i="12"/>
  <c r="CP139" i="12"/>
  <c r="BD139" i="12"/>
  <c r="CP144" i="12"/>
  <c r="BD144" i="12"/>
  <c r="D144" i="12"/>
  <c r="CQ144" i="12"/>
  <c r="BE144" i="12"/>
  <c r="CQ148" i="12"/>
  <c r="CP148" i="12"/>
  <c r="BD148" i="12"/>
  <c r="D148" i="12"/>
  <c r="BE148" i="12"/>
  <c r="CS148" i="12"/>
  <c r="CQ156" i="12"/>
  <c r="BE156" i="12"/>
  <c r="CP156" i="12"/>
  <c r="BD156" i="12"/>
  <c r="AS156" i="12" s="1"/>
  <c r="D156" i="12"/>
  <c r="CS156" i="12"/>
  <c r="CS171" i="12"/>
  <c r="BF171" i="12"/>
  <c r="CP171" i="12"/>
  <c r="BC171" i="12"/>
  <c r="BD171" i="12"/>
  <c r="D173" i="12"/>
  <c r="BE173" i="12"/>
  <c r="CP186" i="12"/>
  <c r="BC186" i="12"/>
  <c r="CS186" i="12"/>
  <c r="BF186" i="12"/>
  <c r="BD186" i="12"/>
  <c r="D188" i="12"/>
  <c r="BE188" i="12"/>
  <c r="CR188" i="12"/>
  <c r="CQ54" i="12"/>
  <c r="CP55" i="12"/>
  <c r="CP56" i="12"/>
  <c r="C68" i="12"/>
  <c r="C82" i="12"/>
  <c r="H105" i="12"/>
  <c r="L105" i="12"/>
  <c r="C100" i="12"/>
  <c r="C104" i="12" s="1"/>
  <c r="BB115" i="12"/>
  <c r="O115" i="12" s="1"/>
  <c r="BE128" i="12"/>
  <c r="D129" i="12"/>
  <c r="CQ129" i="12"/>
  <c r="BE130" i="12"/>
  <c r="D131" i="12"/>
  <c r="CQ131" i="12"/>
  <c r="BE132" i="12"/>
  <c r="D133" i="12"/>
  <c r="CQ133" i="12"/>
  <c r="BE134" i="12"/>
  <c r="D135" i="12"/>
  <c r="BE136" i="12"/>
  <c r="BF137" i="12"/>
  <c r="AS137" i="12" s="1"/>
  <c r="D137" i="12"/>
  <c r="D138" i="12"/>
  <c r="CQ138" i="12"/>
  <c r="BE139" i="12"/>
  <c r="D140" i="12"/>
  <c r="BG142" i="12"/>
  <c r="CP143" i="12"/>
  <c r="BD143" i="12"/>
  <c r="AS143" i="12" s="1"/>
  <c r="D143" i="12"/>
  <c r="CQ143" i="12"/>
  <c r="BE143" i="12"/>
  <c r="CS144" i="12"/>
  <c r="BG146" i="12"/>
  <c r="CP147" i="12"/>
  <c r="BD147" i="12"/>
  <c r="D147" i="12"/>
  <c r="CQ147" i="12"/>
  <c r="BE147" i="12"/>
  <c r="CQ154" i="12"/>
  <c r="BE154" i="12"/>
  <c r="CP154" i="12"/>
  <c r="BD154" i="12"/>
  <c r="AS154" i="12" s="1"/>
  <c r="D154" i="12"/>
  <c r="CS154" i="12"/>
  <c r="D167" i="12"/>
  <c r="BE167" i="12"/>
  <c r="CQ171" i="12"/>
  <c r="CS173" i="12"/>
  <c r="BF173" i="12"/>
  <c r="CP173" i="12"/>
  <c r="BC173" i="12"/>
  <c r="BD173" i="12"/>
  <c r="CP177" i="12"/>
  <c r="BC177" i="12"/>
  <c r="AT177" i="12" s="1"/>
  <c r="D177" i="12"/>
  <c r="CQ177" i="12"/>
  <c r="BD177" i="12"/>
  <c r="CS177" i="12"/>
  <c r="CQ186" i="12"/>
  <c r="CP188" i="12"/>
  <c r="BC188" i="12"/>
  <c r="AT188" i="12" s="1"/>
  <c r="CS188" i="12"/>
  <c r="BF188" i="12"/>
  <c r="BD188" i="12"/>
  <c r="CQ188" i="12"/>
  <c r="D193" i="12"/>
  <c r="CR193" i="12"/>
  <c r="BE193" i="12"/>
  <c r="D194" i="12"/>
  <c r="CR194" i="12"/>
  <c r="BE194" i="12"/>
  <c r="D195" i="12"/>
  <c r="CR195" i="12"/>
  <c r="BE195" i="12"/>
  <c r="D196" i="12"/>
  <c r="CR196" i="12"/>
  <c r="BE196" i="12"/>
  <c r="D197" i="12"/>
  <c r="CR197" i="12"/>
  <c r="BE197" i="12"/>
  <c r="CQ201" i="12"/>
  <c r="C201" i="12"/>
  <c r="CP201" i="12" s="1"/>
  <c r="C206" i="12"/>
  <c r="CQ206" i="12"/>
  <c r="BC233" i="12"/>
  <c r="AR233" i="12" s="1"/>
  <c r="CP233" i="12"/>
  <c r="BC237" i="12"/>
  <c r="AR237" i="12" s="1"/>
  <c r="CP237" i="12"/>
  <c r="BC245" i="12"/>
  <c r="AI245" i="12" s="1"/>
  <c r="CP245" i="12"/>
  <c r="I118" i="12"/>
  <c r="CS135" i="12"/>
  <c r="BG135" i="12"/>
  <c r="CP135" i="12"/>
  <c r="BD135" i="12"/>
  <c r="AS135" i="12" s="1"/>
  <c r="CS140" i="12"/>
  <c r="BG140" i="12"/>
  <c r="CP140" i="12"/>
  <c r="BD140" i="12"/>
  <c r="AS140" i="12" s="1"/>
  <c r="CQ152" i="12"/>
  <c r="BE152" i="12"/>
  <c r="CP152" i="12"/>
  <c r="BD152" i="12"/>
  <c r="AS152" i="12" s="1"/>
  <c r="D152" i="12"/>
  <c r="BG156" i="12"/>
  <c r="D169" i="12"/>
  <c r="BE169" i="12"/>
  <c r="CQ149" i="12"/>
  <c r="BE149" i="12"/>
  <c r="AS149" i="12" s="1"/>
  <c r="BG149" i="12"/>
  <c r="CQ151" i="12"/>
  <c r="BE151" i="12"/>
  <c r="AS151" i="12" s="1"/>
  <c r="BG151" i="12"/>
  <c r="CQ153" i="12"/>
  <c r="BE153" i="12"/>
  <c r="AS153" i="12" s="1"/>
  <c r="BG153" i="12"/>
  <c r="CQ155" i="12"/>
  <c r="BE155" i="12"/>
  <c r="AS155" i="12" s="1"/>
  <c r="BG155" i="12"/>
  <c r="CQ157" i="12"/>
  <c r="BE157" i="12"/>
  <c r="AS157" i="12" s="1"/>
  <c r="BG157" i="12"/>
  <c r="CQ159" i="12"/>
  <c r="BE159" i="12"/>
  <c r="AS159" i="12" s="1"/>
  <c r="BG159" i="12"/>
  <c r="CS165" i="12"/>
  <c r="BF165" i="12"/>
  <c r="CP165" i="12"/>
  <c r="BC165" i="12"/>
  <c r="CS166" i="12"/>
  <c r="BF166" i="12"/>
  <c r="CP166" i="12"/>
  <c r="BC166" i="12"/>
  <c r="CR166" i="12"/>
  <c r="CS168" i="12"/>
  <c r="BF168" i="12"/>
  <c r="CP168" i="12"/>
  <c r="BC168" i="12"/>
  <c r="AT168" i="12" s="1"/>
  <c r="CR168" i="12"/>
  <c r="CS170" i="12"/>
  <c r="BF170" i="12"/>
  <c r="CP170" i="12"/>
  <c r="BC170" i="12"/>
  <c r="AT170" i="12" s="1"/>
  <c r="CR170" i="12"/>
  <c r="CS172" i="12"/>
  <c r="BF172" i="12"/>
  <c r="CP172" i="12"/>
  <c r="BC172" i="12"/>
  <c r="CR172" i="12"/>
  <c r="BC174" i="12"/>
  <c r="BD174" i="12"/>
  <c r="CP175" i="12"/>
  <c r="BC175" i="12"/>
  <c r="AT175" i="12" s="1"/>
  <c r="D175" i="12"/>
  <c r="CQ175" i="12"/>
  <c r="BD175" i="12"/>
  <c r="CP184" i="12"/>
  <c r="BC184" i="12"/>
  <c r="CS184" i="12"/>
  <c r="BF184" i="12"/>
  <c r="BD184" i="12"/>
  <c r="D186" i="12"/>
  <c r="BE186" i="12"/>
  <c r="CP192" i="12"/>
  <c r="BC192" i="12"/>
  <c r="CS192" i="12"/>
  <c r="BF192" i="12"/>
  <c r="BD192" i="12"/>
  <c r="CQ192" i="12"/>
  <c r="CR211" i="12"/>
  <c r="BD211" i="12"/>
  <c r="CQ211" i="12"/>
  <c r="BC211" i="12"/>
  <c r="CP211" i="12"/>
  <c r="CP176" i="12"/>
  <c r="BC176" i="12"/>
  <c r="D176" i="12"/>
  <c r="CQ176" i="12"/>
  <c r="BD176" i="12"/>
  <c r="BE184" i="12"/>
  <c r="D184" i="12"/>
  <c r="CP190" i="12"/>
  <c r="BC190" i="12"/>
  <c r="AT190" i="12" s="1"/>
  <c r="CS190" i="12"/>
  <c r="BF190" i="12"/>
  <c r="BD190" i="12"/>
  <c r="D192" i="12"/>
  <c r="CR192" i="12"/>
  <c r="BE192" i="12"/>
  <c r="CR213" i="12"/>
  <c r="BD213" i="12"/>
  <c r="CQ213" i="12"/>
  <c r="BC213" i="12"/>
  <c r="CP213" i="12"/>
  <c r="BC236" i="12"/>
  <c r="AR236" i="12" s="1"/>
  <c r="CP236" i="12"/>
  <c r="BC244" i="12"/>
  <c r="AI244" i="12" s="1"/>
  <c r="CP244" i="12"/>
  <c r="BE179" i="12"/>
  <c r="AT179" i="12" s="1"/>
  <c r="BE180" i="12"/>
  <c r="AT180" i="12" s="1"/>
  <c r="BE181" i="12"/>
  <c r="AT181" i="12" s="1"/>
  <c r="BE182" i="12"/>
  <c r="AT182" i="12" s="1"/>
  <c r="CS183" i="12"/>
  <c r="BF183" i="12"/>
  <c r="BE183" i="12"/>
  <c r="AT183" i="12" s="1"/>
  <c r="CP185" i="12"/>
  <c r="BC185" i="12"/>
  <c r="AT185" i="12" s="1"/>
  <c r="CS185" i="12"/>
  <c r="BF185" i="12"/>
  <c r="CR185" i="12"/>
  <c r="CP187" i="12"/>
  <c r="BC187" i="12"/>
  <c r="CS187" i="12"/>
  <c r="BF187" i="12"/>
  <c r="CR187" i="12"/>
  <c r="CP189" i="12"/>
  <c r="BC189" i="12"/>
  <c r="CS189" i="12"/>
  <c r="BF189" i="12"/>
  <c r="CR189" i="12"/>
  <c r="CP191" i="12"/>
  <c r="BC191" i="12"/>
  <c r="AT191" i="12" s="1"/>
  <c r="CS191" i="12"/>
  <c r="BF191" i="12"/>
  <c r="CR191" i="12"/>
  <c r="BC218" i="12"/>
  <c r="AR218" i="12" s="1"/>
  <c r="BC234" i="12"/>
  <c r="AR234" i="12" s="1"/>
  <c r="CP234" i="12"/>
  <c r="BC238" i="12"/>
  <c r="AR238" i="12" s="1"/>
  <c r="CP238" i="12"/>
  <c r="BC246" i="12"/>
  <c r="AI246" i="12" s="1"/>
  <c r="CP246" i="12"/>
  <c r="C253" i="12"/>
  <c r="CR210" i="12"/>
  <c r="BD210" i="12"/>
  <c r="CQ210" i="12"/>
  <c r="BC210" i="12"/>
  <c r="CP210" i="12"/>
  <c r="CR212" i="12"/>
  <c r="BD212" i="12"/>
  <c r="CQ212" i="12"/>
  <c r="BC212" i="12"/>
  <c r="W212" i="12" s="1"/>
  <c r="CP212" i="12"/>
  <c r="BC235" i="12"/>
  <c r="AR235" i="12" s="1"/>
  <c r="CP235" i="12"/>
  <c r="BC239" i="12"/>
  <c r="AR239" i="12" s="1"/>
  <c r="CP239" i="12"/>
  <c r="BC247" i="12"/>
  <c r="AI247" i="12" s="1"/>
  <c r="CP247" i="12"/>
  <c r="BF193" i="12"/>
  <c r="CS193" i="12"/>
  <c r="BF194" i="12"/>
  <c r="CS194" i="12"/>
  <c r="BF195" i="12"/>
  <c r="CS195" i="12"/>
  <c r="BF196" i="12"/>
  <c r="CS196" i="12"/>
  <c r="BF197" i="12"/>
  <c r="CS197" i="12"/>
  <c r="BC193" i="12"/>
  <c r="BC194" i="12"/>
  <c r="AT194" i="12" s="1"/>
  <c r="BC195" i="12"/>
  <c r="AT195" i="12" s="1"/>
  <c r="BC196" i="12"/>
  <c r="AT196" i="12" s="1"/>
  <c r="BC197" i="12"/>
  <c r="C100" i="13"/>
  <c r="C104" i="13" s="1"/>
  <c r="D104" i="13"/>
  <c r="CP114" i="13"/>
  <c r="BB114" i="13"/>
  <c r="O114" i="13" s="1"/>
  <c r="CP15" i="13"/>
  <c r="CP14" i="13"/>
  <c r="BA15" i="13"/>
  <c r="M15" i="13" s="1"/>
  <c r="BA14" i="13"/>
  <c r="M14" i="13" s="1"/>
  <c r="CP12" i="13"/>
  <c r="CP11" i="13"/>
  <c r="BB10" i="13"/>
  <c r="M10" i="13" s="1"/>
  <c r="BA12" i="13"/>
  <c r="M12" i="13" s="1"/>
  <c r="BA11" i="13"/>
  <c r="M11" i="13" s="1"/>
  <c r="BD110" i="13"/>
  <c r="CP130" i="13"/>
  <c r="BD130" i="13"/>
  <c r="CS130" i="13"/>
  <c r="BE130" i="13"/>
  <c r="CQ130" i="13"/>
  <c r="W212" i="13"/>
  <c r="C97" i="13"/>
  <c r="E99" i="13"/>
  <c r="E105" i="13" s="1"/>
  <c r="L56" i="13"/>
  <c r="EB81" i="13"/>
  <c r="CB81" i="13"/>
  <c r="AK81" i="13" s="1"/>
  <c r="I105" i="13"/>
  <c r="C112" i="13"/>
  <c r="E117" i="13"/>
  <c r="E118" i="13" s="1"/>
  <c r="C113" i="13"/>
  <c r="BG130" i="13"/>
  <c r="CP134" i="13"/>
  <c r="BD134" i="13"/>
  <c r="BG134" i="13"/>
  <c r="BF135" i="13"/>
  <c r="CR170" i="13"/>
  <c r="D170" i="13"/>
  <c r="BF131" i="13"/>
  <c r="BF138" i="13"/>
  <c r="BE166" i="13"/>
  <c r="CP169" i="13"/>
  <c r="BC169" i="13"/>
  <c r="BF169" i="13"/>
  <c r="CS171" i="13"/>
  <c r="BF171" i="13"/>
  <c r="CQ171" i="13"/>
  <c r="BC171" i="13"/>
  <c r="AT172" i="13"/>
  <c r="AT173" i="13"/>
  <c r="BE176" i="13"/>
  <c r="CQ179" i="13"/>
  <c r="BD179" i="13"/>
  <c r="CP179" i="13"/>
  <c r="CQ180" i="13"/>
  <c r="BD180" i="13"/>
  <c r="CS180" i="13"/>
  <c r="BF180" i="13"/>
  <c r="CP184" i="13"/>
  <c r="BC184" i="13"/>
  <c r="BD184" i="13"/>
  <c r="CS184" i="13"/>
  <c r="CP191" i="13"/>
  <c r="BC191" i="13"/>
  <c r="CS191" i="13"/>
  <c r="BF191" i="13"/>
  <c r="CP193" i="13"/>
  <c r="BC193" i="13"/>
  <c r="CQ193" i="13"/>
  <c r="CS193" i="13"/>
  <c r="BD193" i="13"/>
  <c r="BE194" i="13"/>
  <c r="D197" i="13"/>
  <c r="CR197" i="13"/>
  <c r="BC234" i="13"/>
  <c r="AR234" i="13" s="1"/>
  <c r="CP234" i="13"/>
  <c r="BD245" i="13"/>
  <c r="CQ245" i="13"/>
  <c r="CP54" i="13"/>
  <c r="CP56" i="13"/>
  <c r="CP128" i="13"/>
  <c r="BD128" i="13"/>
  <c r="AS127" i="13" s="1"/>
  <c r="CS128" i="13"/>
  <c r="CP131" i="13"/>
  <c r="BD131" i="13"/>
  <c r="BG131" i="13"/>
  <c r="BF132" i="13"/>
  <c r="CQ134" i="13"/>
  <c r="CP135" i="13"/>
  <c r="BD135" i="13"/>
  <c r="AS135" i="13" s="1"/>
  <c r="BG135" i="13"/>
  <c r="BF136" i="13"/>
  <c r="CP138" i="13"/>
  <c r="BD138" i="13"/>
  <c r="AS138" i="13" s="1"/>
  <c r="BG138" i="13"/>
  <c r="BF139" i="13"/>
  <c r="CQ142" i="13"/>
  <c r="BE142" i="13"/>
  <c r="BG142" i="13"/>
  <c r="CQ144" i="13"/>
  <c r="BE144" i="13"/>
  <c r="BG144" i="13"/>
  <c r="CQ146" i="13"/>
  <c r="BE146" i="13"/>
  <c r="BG146" i="13"/>
  <c r="CQ148" i="13"/>
  <c r="BE148" i="13"/>
  <c r="BG148" i="13"/>
  <c r="CQ150" i="13"/>
  <c r="BE150" i="13"/>
  <c r="BG150" i="13"/>
  <c r="CQ152" i="13"/>
  <c r="BE152" i="13"/>
  <c r="BG152" i="13"/>
  <c r="CQ154" i="13"/>
  <c r="BE154" i="13"/>
  <c r="BG154" i="13"/>
  <c r="CQ156" i="13"/>
  <c r="BE156" i="13"/>
  <c r="BG156" i="13"/>
  <c r="CQ158" i="13"/>
  <c r="BE158" i="13"/>
  <c r="BG158" i="13"/>
  <c r="CQ160" i="13"/>
  <c r="BE160" i="13"/>
  <c r="BG160" i="13"/>
  <c r="CP166" i="13"/>
  <c r="BC166" i="13"/>
  <c r="BF166" i="13"/>
  <c r="BE167" i="13"/>
  <c r="CQ169" i="13"/>
  <c r="CS170" i="13"/>
  <c r="BF170" i="13"/>
  <c r="BD170" i="13"/>
  <c r="CQ170" i="13"/>
  <c r="BD171" i="13"/>
  <c r="BE174" i="13"/>
  <c r="D174" i="13"/>
  <c r="CP177" i="13"/>
  <c r="BC177" i="13"/>
  <c r="CS177" i="13"/>
  <c r="CQ177" i="13"/>
  <c r="BC179" i="13"/>
  <c r="CS179" i="13"/>
  <c r="CP180" i="13"/>
  <c r="CQ181" i="13"/>
  <c r="BD181" i="13"/>
  <c r="CP181" i="13"/>
  <c r="CQ182" i="13"/>
  <c r="BD182" i="13"/>
  <c r="CS182" i="13"/>
  <c r="BF182" i="13"/>
  <c r="D188" i="13"/>
  <c r="CR188" i="13"/>
  <c r="D192" i="13"/>
  <c r="CR192" i="13"/>
  <c r="CP195" i="13"/>
  <c r="BC195" i="13"/>
  <c r="AT195" i="13" s="1"/>
  <c r="CS195" i="13"/>
  <c r="BD195" i="13"/>
  <c r="CQ235" i="13"/>
  <c r="CQ54" i="13"/>
  <c r="CQ56" i="13"/>
  <c r="D99" i="13"/>
  <c r="D105" i="13" s="1"/>
  <c r="C96" i="13"/>
  <c r="C99" i="13" s="1"/>
  <c r="C105" i="13" s="1"/>
  <c r="D112" i="13"/>
  <c r="D118" i="13" s="1"/>
  <c r="BD109" i="13"/>
  <c r="BD111" i="13"/>
  <c r="BG128" i="13"/>
  <c r="BF129" i="13"/>
  <c r="CQ131" i="13"/>
  <c r="CP132" i="13"/>
  <c r="BD132" i="13"/>
  <c r="BG132" i="13"/>
  <c r="BF133" i="13"/>
  <c r="BE134" i="13"/>
  <c r="CQ135" i="13"/>
  <c r="CP136" i="13"/>
  <c r="BD136" i="13"/>
  <c r="BG136" i="13"/>
  <c r="BF137" i="13"/>
  <c r="AS137" i="13" s="1"/>
  <c r="D137" i="13"/>
  <c r="CR137" i="13"/>
  <c r="CQ138" i="13"/>
  <c r="CP139" i="13"/>
  <c r="BD139" i="13"/>
  <c r="AS139" i="13" s="1"/>
  <c r="BG139" i="13"/>
  <c r="BF140" i="13"/>
  <c r="CP142" i="13"/>
  <c r="CP144" i="13"/>
  <c r="CP146" i="13"/>
  <c r="CP148" i="13"/>
  <c r="CP150" i="13"/>
  <c r="CP152" i="13"/>
  <c r="CP154" i="13"/>
  <c r="CP156" i="13"/>
  <c r="CP158" i="13"/>
  <c r="CP160" i="13"/>
  <c r="CQ166" i="13"/>
  <c r="CP167" i="13"/>
  <c r="BC167" i="13"/>
  <c r="BF167" i="13"/>
  <c r="BE168" i="13"/>
  <c r="BD169" i="13"/>
  <c r="BC170" i="13"/>
  <c r="D171" i="13"/>
  <c r="CP175" i="13"/>
  <c r="BC175" i="13"/>
  <c r="CQ175" i="13"/>
  <c r="CR175" i="13"/>
  <c r="CR176" i="13"/>
  <c r="D179" i="13"/>
  <c r="D180" i="13"/>
  <c r="BC180" i="13"/>
  <c r="AT180" i="13" s="1"/>
  <c r="BC181" i="13"/>
  <c r="AT181" i="13" s="1"/>
  <c r="CS181" i="13"/>
  <c r="CP182" i="13"/>
  <c r="CP183" i="13"/>
  <c r="BC183" i="13"/>
  <c r="CS183" i="13"/>
  <c r="BF184" i="13"/>
  <c r="CP185" i="13"/>
  <c r="BC185" i="13"/>
  <c r="CQ185" i="13"/>
  <c r="BF185" i="13"/>
  <c r="CS185" i="13"/>
  <c r="CP188" i="13"/>
  <c r="BC188" i="13"/>
  <c r="BD188" i="13"/>
  <c r="CS188" i="13"/>
  <c r="D189" i="13"/>
  <c r="BE189" i="13"/>
  <c r="CR189" i="13"/>
  <c r="BD191" i="13"/>
  <c r="BF193" i="13"/>
  <c r="CR194" i="13"/>
  <c r="CQ201" i="13"/>
  <c r="C201" i="13"/>
  <c r="CP201" i="13" s="1"/>
  <c r="BD233" i="13"/>
  <c r="CQ233" i="13"/>
  <c r="CQ234" i="13"/>
  <c r="BC238" i="13"/>
  <c r="AR238" i="13" s="1"/>
  <c r="CP238" i="13"/>
  <c r="CQ246" i="13"/>
  <c r="CQ247" i="13"/>
  <c r="C90" i="13"/>
  <c r="BB92" i="13" s="1"/>
  <c r="AI92" i="13" s="1"/>
  <c r="D117" i="13"/>
  <c r="D127" i="13"/>
  <c r="CQ128" i="13"/>
  <c r="CP129" i="13"/>
  <c r="BD129" i="13"/>
  <c r="BG129" i="13"/>
  <c r="D130" i="13"/>
  <c r="BF130" i="13"/>
  <c r="BE131" i="13"/>
  <c r="CR131" i="13"/>
  <c r="CQ132" i="13"/>
  <c r="CP133" i="13"/>
  <c r="BD133" i="13"/>
  <c r="BG133" i="13"/>
  <c r="D134" i="13"/>
  <c r="BF134" i="13"/>
  <c r="CS134" i="13"/>
  <c r="BE135" i="13"/>
  <c r="CR135" i="13"/>
  <c r="CQ136" i="13"/>
  <c r="BE138" i="13"/>
  <c r="CR138" i="13"/>
  <c r="CQ139" i="13"/>
  <c r="CP140" i="13"/>
  <c r="BD140" i="13"/>
  <c r="BG140" i="13"/>
  <c r="CQ141" i="13"/>
  <c r="BE141" i="13"/>
  <c r="AS141" i="13" s="1"/>
  <c r="D141" i="13"/>
  <c r="BG141" i="13"/>
  <c r="D142" i="13"/>
  <c r="BD142" i="13"/>
  <c r="AS142" i="13" s="1"/>
  <c r="CQ143" i="13"/>
  <c r="BE143" i="13"/>
  <c r="BG143" i="13"/>
  <c r="D144" i="13"/>
  <c r="BD144" i="13"/>
  <c r="CQ145" i="13"/>
  <c r="BE145" i="13"/>
  <c r="BG145" i="13"/>
  <c r="D146" i="13"/>
  <c r="BD146" i="13"/>
  <c r="CQ147" i="13"/>
  <c r="BE147" i="13"/>
  <c r="AS147" i="13" s="1"/>
  <c r="BG147" i="13"/>
  <c r="D148" i="13"/>
  <c r="BD148" i="13"/>
  <c r="AS148" i="13" s="1"/>
  <c r="CQ149" i="13"/>
  <c r="BE149" i="13"/>
  <c r="BG149" i="13"/>
  <c r="D150" i="13"/>
  <c r="BD150" i="13"/>
  <c r="AS150" i="13" s="1"/>
  <c r="CQ151" i="13"/>
  <c r="BE151" i="13"/>
  <c r="BG151" i="13"/>
  <c r="D152" i="13"/>
  <c r="BD152" i="13"/>
  <c r="CQ153" i="13"/>
  <c r="BE153" i="13"/>
  <c r="BG153" i="13"/>
  <c r="D154" i="13"/>
  <c r="BD154" i="13"/>
  <c r="CQ155" i="13"/>
  <c r="BE155" i="13"/>
  <c r="AS155" i="13" s="1"/>
  <c r="BG155" i="13"/>
  <c r="D156" i="13"/>
  <c r="BD156" i="13"/>
  <c r="AS156" i="13" s="1"/>
  <c r="CQ157" i="13"/>
  <c r="BE157" i="13"/>
  <c r="BG157" i="13"/>
  <c r="D158" i="13"/>
  <c r="BD158" i="13"/>
  <c r="AS158" i="13" s="1"/>
  <c r="CQ159" i="13"/>
  <c r="BE159" i="13"/>
  <c r="BG159" i="13"/>
  <c r="D160" i="13"/>
  <c r="BD160" i="13"/>
  <c r="CP165" i="13"/>
  <c r="BC165" i="13"/>
  <c r="AT164" i="13" s="1"/>
  <c r="CS165" i="13"/>
  <c r="BD166" i="13"/>
  <c r="CR166" i="13"/>
  <c r="CQ167" i="13"/>
  <c r="CP168" i="13"/>
  <c r="BC168" i="13"/>
  <c r="BF168" i="13"/>
  <c r="D169" i="13"/>
  <c r="BE169" i="13"/>
  <c r="CS169" i="13"/>
  <c r="BE170" i="13"/>
  <c r="CP171" i="13"/>
  <c r="CS173" i="13"/>
  <c r="BF173" i="13"/>
  <c r="CQ173" i="13"/>
  <c r="BD174" i="13"/>
  <c r="BD175" i="13"/>
  <c r="CS175" i="13"/>
  <c r="BD177" i="13"/>
  <c r="CQ178" i="13"/>
  <c r="BD178" i="13"/>
  <c r="AT178" i="13" s="1"/>
  <c r="D178" i="13"/>
  <c r="CS178" i="13"/>
  <c r="BF178" i="13"/>
  <c r="BF179" i="13"/>
  <c r="D181" i="13"/>
  <c r="D182" i="13"/>
  <c r="BC182" i="13"/>
  <c r="BD183" i="13"/>
  <c r="D184" i="13"/>
  <c r="CR184" i="13"/>
  <c r="BE184" i="13"/>
  <c r="CQ184" i="13"/>
  <c r="BD185" i="13"/>
  <c r="BE186" i="13"/>
  <c r="BE188" i="13"/>
  <c r="CP189" i="13"/>
  <c r="BC189" i="13"/>
  <c r="AT189" i="13" s="1"/>
  <c r="CQ189" i="13"/>
  <c r="CS189" i="13"/>
  <c r="CQ191" i="13"/>
  <c r="D193" i="13"/>
  <c r="CR193" i="13"/>
  <c r="BF195" i="13"/>
  <c r="CP196" i="13"/>
  <c r="BC196" i="13"/>
  <c r="BD196" i="13"/>
  <c r="BF196" i="13"/>
  <c r="CS196" i="13"/>
  <c r="BE197" i="13"/>
  <c r="CR213" i="13"/>
  <c r="BD213" i="13"/>
  <c r="BC213" i="13"/>
  <c r="BE213" i="13"/>
  <c r="C235" i="13"/>
  <c r="CS172" i="13"/>
  <c r="BF172" i="13"/>
  <c r="CP172" i="13"/>
  <c r="CP176" i="13"/>
  <c r="BC176" i="13"/>
  <c r="AT176" i="13" s="1"/>
  <c r="BF176" i="13"/>
  <c r="D177" i="13"/>
  <c r="BE177" i="13"/>
  <c r="D185" i="13"/>
  <c r="CP187" i="13"/>
  <c r="BC187" i="13"/>
  <c r="CS187" i="13"/>
  <c r="CQ187" i="13"/>
  <c r="BE190" i="13"/>
  <c r="CP192" i="13"/>
  <c r="BC192" i="13"/>
  <c r="BD192" i="13"/>
  <c r="CQ192" i="13"/>
  <c r="D196" i="13"/>
  <c r="CR196" i="13"/>
  <c r="CP197" i="13"/>
  <c r="BC197" i="13"/>
  <c r="AT197" i="13" s="1"/>
  <c r="CQ197" i="13"/>
  <c r="C206" i="13"/>
  <c r="CR211" i="13"/>
  <c r="BD211" i="13"/>
  <c r="BC211" i="13"/>
  <c r="CQ211" i="13"/>
  <c r="BC218" i="13"/>
  <c r="AR218" i="13" s="1"/>
  <c r="C223" i="13"/>
  <c r="C227" i="13"/>
  <c r="BD237" i="13"/>
  <c r="CQ237" i="13"/>
  <c r="C246" i="13"/>
  <c r="C247" i="13"/>
  <c r="CP186" i="13"/>
  <c r="BC186" i="13"/>
  <c r="AT186" i="13" s="1"/>
  <c r="BF186" i="13"/>
  <c r="D187" i="13"/>
  <c r="BE187" i="13"/>
  <c r="CP190" i="13"/>
  <c r="BC190" i="13"/>
  <c r="AT190" i="13" s="1"/>
  <c r="BF190" i="13"/>
  <c r="D191" i="13"/>
  <c r="BE191" i="13"/>
  <c r="CP194" i="13"/>
  <c r="BC194" i="13"/>
  <c r="BF194" i="13"/>
  <c r="D195" i="13"/>
  <c r="BE195" i="13"/>
  <c r="CR210" i="13"/>
  <c r="BD210" i="13"/>
  <c r="W210" i="13" s="1"/>
  <c r="CP210" i="13"/>
  <c r="CR212" i="13"/>
  <c r="BD212" i="13"/>
  <c r="CP212" i="13"/>
  <c r="C221" i="13"/>
  <c r="C225" i="13"/>
  <c r="C233" i="13"/>
  <c r="C237" i="13"/>
  <c r="C245" i="13"/>
  <c r="E255" i="7"/>
  <c r="D255" i="7"/>
  <c r="C255" i="7"/>
  <c r="E254" i="7"/>
  <c r="C254" i="7" s="1"/>
  <c r="D254" i="7"/>
  <c r="E253" i="7"/>
  <c r="D253" i="7"/>
  <c r="C253" i="7" s="1"/>
  <c r="E252" i="7"/>
  <c r="D252" i="7"/>
  <c r="C252" i="7" s="1"/>
  <c r="BD247" i="7"/>
  <c r="BC247" i="7"/>
  <c r="AI247" i="7" s="1"/>
  <c r="E247" i="7"/>
  <c r="CQ247" i="7" s="1"/>
  <c r="D247" i="7"/>
  <c r="C247" i="7"/>
  <c r="CP247" i="7" s="1"/>
  <c r="BD246" i="7"/>
  <c r="BC246" i="7"/>
  <c r="AI246" i="7" s="1"/>
  <c r="E246" i="7"/>
  <c r="CQ246" i="7" s="1"/>
  <c r="D246" i="7"/>
  <c r="C246" i="7"/>
  <c r="CP246" i="7" s="1"/>
  <c r="BD245" i="7"/>
  <c r="E245" i="7"/>
  <c r="CQ245" i="7" s="1"/>
  <c r="D245" i="7"/>
  <c r="C245" i="7"/>
  <c r="BD244" i="7"/>
  <c r="BC244" i="7"/>
  <c r="AI244" i="7" s="1"/>
  <c r="E244" i="7"/>
  <c r="CQ244" i="7" s="1"/>
  <c r="D244" i="7"/>
  <c r="C244" i="7" s="1"/>
  <c r="CP244" i="7" s="1"/>
  <c r="BD239" i="7"/>
  <c r="BC239" i="7"/>
  <c r="AR239" i="7" s="1"/>
  <c r="E239" i="7"/>
  <c r="CQ239" i="7" s="1"/>
  <c r="D239" i="7"/>
  <c r="C239" i="7"/>
  <c r="CP239" i="7" s="1"/>
  <c r="BD238" i="7"/>
  <c r="E238" i="7"/>
  <c r="CQ238" i="7" s="1"/>
  <c r="D238" i="7"/>
  <c r="C238" i="7"/>
  <c r="BD237" i="7"/>
  <c r="E237" i="7"/>
  <c r="CQ237" i="7" s="1"/>
  <c r="D237" i="7"/>
  <c r="C237" i="7"/>
  <c r="BD236" i="7"/>
  <c r="E236" i="7"/>
  <c r="CQ236" i="7" s="1"/>
  <c r="D236" i="7"/>
  <c r="C236" i="7" s="1"/>
  <c r="CP236" i="7" s="1"/>
  <c r="BD235" i="7"/>
  <c r="E235" i="7"/>
  <c r="CQ235" i="7" s="1"/>
  <c r="D235" i="7"/>
  <c r="C235" i="7" s="1"/>
  <c r="BD234" i="7"/>
  <c r="BC234" i="7"/>
  <c r="AR234" i="7" s="1"/>
  <c r="E234" i="7"/>
  <c r="CQ234" i="7" s="1"/>
  <c r="D234" i="7"/>
  <c r="C234" i="7"/>
  <c r="CP234" i="7" s="1"/>
  <c r="E233" i="7"/>
  <c r="CQ233" i="7" s="1"/>
  <c r="D233" i="7"/>
  <c r="C233" i="7" s="1"/>
  <c r="CP228" i="7"/>
  <c r="BC228" i="7"/>
  <c r="AR228" i="7"/>
  <c r="E228" i="7"/>
  <c r="C228" i="7" s="1"/>
  <c r="D228" i="7"/>
  <c r="CP227" i="7"/>
  <c r="BC227" i="7"/>
  <c r="AR227" i="7" s="1"/>
  <c r="E227" i="7"/>
  <c r="D227" i="7"/>
  <c r="C227" i="7"/>
  <c r="CP226" i="7"/>
  <c r="BC226" i="7"/>
  <c r="AR226" i="7"/>
  <c r="E226" i="7"/>
  <c r="C226" i="7" s="1"/>
  <c r="D226" i="7"/>
  <c r="CP225" i="7"/>
  <c r="BC225" i="7"/>
  <c r="AR225" i="7" s="1"/>
  <c r="E225" i="7"/>
  <c r="D225" i="7"/>
  <c r="C225" i="7"/>
  <c r="CP224" i="7"/>
  <c r="BC224" i="7"/>
  <c r="AR224" i="7"/>
  <c r="E224" i="7"/>
  <c r="C224" i="7" s="1"/>
  <c r="D224" i="7"/>
  <c r="CP223" i="7"/>
  <c r="BC223" i="7"/>
  <c r="AR223" i="7" s="1"/>
  <c r="E223" i="7"/>
  <c r="D223" i="7"/>
  <c r="C223" i="7"/>
  <c r="CP222" i="7"/>
  <c r="BC222" i="7"/>
  <c r="AR222" i="7"/>
  <c r="E222" i="7"/>
  <c r="C222" i="7" s="1"/>
  <c r="D222" i="7"/>
  <c r="CP221" i="7"/>
  <c r="BC221" i="7"/>
  <c r="AR221" i="7" s="1"/>
  <c r="E221" i="7"/>
  <c r="D221" i="7"/>
  <c r="C221" i="7"/>
  <c r="CP220" i="7"/>
  <c r="BC220" i="7"/>
  <c r="AR220" i="7"/>
  <c r="E220" i="7"/>
  <c r="C220" i="7" s="1"/>
  <c r="D220" i="7"/>
  <c r="CP219" i="7"/>
  <c r="BC219" i="7"/>
  <c r="AR219" i="7" s="1"/>
  <c r="E219" i="7"/>
  <c r="C219" i="7"/>
  <c r="CP218" i="7"/>
  <c r="AQ218" i="7"/>
  <c r="AP218" i="7"/>
  <c r="AO218" i="7"/>
  <c r="AN218" i="7"/>
  <c r="AM218" i="7"/>
  <c r="AL218" i="7"/>
  <c r="AK218" i="7"/>
  <c r="AJ218" i="7"/>
  <c r="AI218" i="7"/>
  <c r="AH218" i="7"/>
  <c r="AG218" i="7"/>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E218" i="7" s="1"/>
  <c r="F218" i="7"/>
  <c r="D218" i="7" s="1"/>
  <c r="C218" i="7" s="1"/>
  <c r="CR213" i="7"/>
  <c r="BE213" i="7"/>
  <c r="BD213" i="7"/>
  <c r="C213" i="7"/>
  <c r="CR212" i="7"/>
  <c r="BE212" i="7"/>
  <c r="BD212" i="7"/>
  <c r="C212" i="7"/>
  <c r="CR211" i="7"/>
  <c r="BE211" i="7"/>
  <c r="BD211" i="7"/>
  <c r="C211" i="7"/>
  <c r="CR210" i="7"/>
  <c r="BE210" i="7"/>
  <c r="BD210" i="7"/>
  <c r="C210" i="7"/>
  <c r="CR206" i="7"/>
  <c r="E206" i="7"/>
  <c r="D206" i="7"/>
  <c r="CQ202" i="7"/>
  <c r="E202" i="7"/>
  <c r="D202" i="7"/>
  <c r="CQ201" i="7"/>
  <c r="E201" i="7"/>
  <c r="CR201" i="7" s="1"/>
  <c r="D201" i="7"/>
  <c r="CR197" i="7"/>
  <c r="CQ197" i="7"/>
  <c r="BD197" i="7"/>
  <c r="BC197" i="7"/>
  <c r="F197" i="7"/>
  <c r="E197" i="7"/>
  <c r="BE197" i="7" s="1"/>
  <c r="D197" i="7"/>
  <c r="F196" i="7"/>
  <c r="BD196" i="7" s="1"/>
  <c r="E196" i="7"/>
  <c r="CQ195" i="7"/>
  <c r="CP195" i="7"/>
  <c r="BE195" i="7"/>
  <c r="F195" i="7"/>
  <c r="E195" i="7"/>
  <c r="CR194" i="7"/>
  <c r="CP194" i="7"/>
  <c r="BD194" i="7"/>
  <c r="BC194" i="7"/>
  <c r="F194" i="7"/>
  <c r="E194" i="7"/>
  <c r="BE194" i="7" s="1"/>
  <c r="D194" i="7"/>
  <c r="CQ193" i="7"/>
  <c r="BD193" i="7"/>
  <c r="BC193" i="7"/>
  <c r="F193" i="7"/>
  <c r="E193" i="7"/>
  <c r="D193" i="7" s="1"/>
  <c r="CR192" i="7"/>
  <c r="BE192" i="7"/>
  <c r="BD192" i="7"/>
  <c r="F192" i="7"/>
  <c r="E192" i="7"/>
  <c r="D192" i="7"/>
  <c r="CQ191" i="7"/>
  <c r="F191" i="7"/>
  <c r="E191" i="7"/>
  <c r="CR190" i="7"/>
  <c r="CQ190" i="7"/>
  <c r="CP190" i="7"/>
  <c r="BD190" i="7"/>
  <c r="F190" i="7"/>
  <c r="E190" i="7"/>
  <c r="BE190" i="7" s="1"/>
  <c r="D190" i="7"/>
  <c r="CQ189" i="7"/>
  <c r="BD189" i="7"/>
  <c r="BC189" i="7"/>
  <c r="F189" i="7"/>
  <c r="E189" i="7"/>
  <c r="CR189" i="7" s="1"/>
  <c r="D189" i="7"/>
  <c r="CP188" i="7"/>
  <c r="BE188" i="7"/>
  <c r="BD188" i="7"/>
  <c r="F188" i="7"/>
  <c r="E188" i="7"/>
  <c r="CR188" i="7" s="1"/>
  <c r="D188" i="7"/>
  <c r="BE187" i="7"/>
  <c r="F187" i="7"/>
  <c r="CQ187" i="7" s="1"/>
  <c r="E187" i="7"/>
  <c r="CR186" i="7"/>
  <c r="CQ186" i="7"/>
  <c r="CP186" i="7"/>
  <c r="F186" i="7"/>
  <c r="E186" i="7"/>
  <c r="BE186" i="7" s="1"/>
  <c r="CR185" i="7"/>
  <c r="CQ185" i="7"/>
  <c r="BD185" i="7"/>
  <c r="BC185" i="7"/>
  <c r="F185" i="7"/>
  <c r="E185" i="7"/>
  <c r="D185" i="7" s="1"/>
  <c r="CP184" i="7"/>
  <c r="F184" i="7"/>
  <c r="E184" i="7"/>
  <c r="BE184" i="7" s="1"/>
  <c r="D184" i="7"/>
  <c r="BE183" i="7"/>
  <c r="F183" i="7"/>
  <c r="CP183" i="7" s="1"/>
  <c r="E183" i="7"/>
  <c r="CR183" i="7" s="1"/>
  <c r="CR182" i="7"/>
  <c r="CP182" i="7"/>
  <c r="BE182" i="7"/>
  <c r="BC182" i="7"/>
  <c r="F182" i="7"/>
  <c r="E182" i="7"/>
  <c r="D182" i="7"/>
  <c r="CS181" i="7"/>
  <c r="CR181" i="7"/>
  <c r="BF181" i="7"/>
  <c r="BE181" i="7"/>
  <c r="BC181" i="7"/>
  <c r="F181" i="7"/>
  <c r="E181" i="7"/>
  <c r="D181" i="7"/>
  <c r="CR180" i="7"/>
  <c r="BE180" i="7"/>
  <c r="BC180" i="7"/>
  <c r="F180" i="7"/>
  <c r="E180" i="7"/>
  <c r="D180" i="7"/>
  <c r="CR179" i="7"/>
  <c r="BF179" i="7"/>
  <c r="BE179" i="7"/>
  <c r="F179" i="7"/>
  <c r="CS179" i="7" s="1"/>
  <c r="E179" i="7"/>
  <c r="D179" i="7"/>
  <c r="CR178" i="7"/>
  <c r="BE178" i="7"/>
  <c r="F178" i="7"/>
  <c r="BC178" i="7" s="1"/>
  <c r="CR177" i="7"/>
  <c r="BF177" i="7"/>
  <c r="BD177" i="7"/>
  <c r="F177" i="7"/>
  <c r="E177" i="7"/>
  <c r="CS176" i="7"/>
  <c r="CR176" i="7"/>
  <c r="CQ176" i="7"/>
  <c r="BD176" i="7"/>
  <c r="F176" i="7"/>
  <c r="E176" i="7"/>
  <c r="D176" i="7" s="1"/>
  <c r="CR175" i="7"/>
  <c r="BE175" i="7"/>
  <c r="F175" i="7"/>
  <c r="BF175" i="7" s="1"/>
  <c r="E175" i="7"/>
  <c r="F174" i="7"/>
  <c r="BC174" i="7" s="1"/>
  <c r="E174" i="7"/>
  <c r="CR173" i="7"/>
  <c r="CP173" i="7"/>
  <c r="F173" i="7"/>
  <c r="E173" i="7"/>
  <c r="BE173" i="7" s="1"/>
  <c r="CQ172" i="7"/>
  <c r="BD172" i="7"/>
  <c r="BC172" i="7"/>
  <c r="F172" i="7"/>
  <c r="E172" i="7"/>
  <c r="CR172" i="7" s="1"/>
  <c r="CP171" i="7"/>
  <c r="BE171" i="7"/>
  <c r="F171" i="7"/>
  <c r="BD171" i="7" s="1"/>
  <c r="E171" i="7"/>
  <c r="CR171" i="7" s="1"/>
  <c r="D171" i="7"/>
  <c r="CP170" i="7"/>
  <c r="BE170" i="7"/>
  <c r="BC170" i="7"/>
  <c r="F170" i="7"/>
  <c r="E170" i="7"/>
  <c r="CR169" i="7"/>
  <c r="F169" i="7"/>
  <c r="E169" i="7"/>
  <c r="BE169" i="7" s="1"/>
  <c r="CR168" i="7"/>
  <c r="CQ168" i="7"/>
  <c r="BD168" i="7"/>
  <c r="BC168" i="7"/>
  <c r="F168" i="7"/>
  <c r="E168" i="7"/>
  <c r="BE168" i="7" s="1"/>
  <c r="D168" i="7"/>
  <c r="CP167" i="7"/>
  <c r="F167" i="7"/>
  <c r="E167" i="7"/>
  <c r="BE167" i="7" s="1"/>
  <c r="CP166" i="7"/>
  <c r="BE166" i="7"/>
  <c r="F166" i="7"/>
  <c r="E166" i="7"/>
  <c r="CR165" i="7"/>
  <c r="BD165" i="7"/>
  <c r="BC165" i="7"/>
  <c r="AT165" i="7"/>
  <c r="F164" i="7"/>
  <c r="CQ165" i="7" s="1"/>
  <c r="E164" i="7"/>
  <c r="BE165" i="7" s="1"/>
  <c r="D164" i="7"/>
  <c r="F160" i="7"/>
  <c r="BE160" i="7" s="1"/>
  <c r="E160" i="7"/>
  <c r="BF160" i="7" s="1"/>
  <c r="CR159" i="7"/>
  <c r="F159" i="7"/>
  <c r="D159" i="7" s="1"/>
  <c r="E159" i="7"/>
  <c r="BF159" i="7" s="1"/>
  <c r="CR158" i="7"/>
  <c r="CQ158" i="7"/>
  <c r="BE158" i="7"/>
  <c r="BD158" i="7"/>
  <c r="F158" i="7"/>
  <c r="E158" i="7"/>
  <c r="BF158" i="7" s="1"/>
  <c r="D158" i="7"/>
  <c r="CR157" i="7"/>
  <c r="BE157" i="7"/>
  <c r="F157" i="7"/>
  <c r="CQ157" i="7" s="1"/>
  <c r="E157" i="7"/>
  <c r="BF157" i="7" s="1"/>
  <c r="D157" i="7"/>
  <c r="F156" i="7"/>
  <c r="BE156" i="7" s="1"/>
  <c r="E156" i="7"/>
  <c r="CR156" i="7" s="1"/>
  <c r="CR155" i="7"/>
  <c r="F155" i="7"/>
  <c r="E155" i="7"/>
  <c r="BF155" i="7" s="1"/>
  <c r="CR154" i="7"/>
  <c r="CQ154" i="7"/>
  <c r="BE154" i="7"/>
  <c r="BD154" i="7"/>
  <c r="F154" i="7"/>
  <c r="E154" i="7"/>
  <c r="BF154" i="7" s="1"/>
  <c r="D154" i="7"/>
  <c r="CR153" i="7"/>
  <c r="BE153" i="7"/>
  <c r="F153" i="7"/>
  <c r="CQ153" i="7" s="1"/>
  <c r="E153" i="7"/>
  <c r="BF153" i="7" s="1"/>
  <c r="D153" i="7"/>
  <c r="F152" i="7"/>
  <c r="E152" i="7"/>
  <c r="BF152" i="7" s="1"/>
  <c r="CR151" i="7"/>
  <c r="F151" i="7"/>
  <c r="D151" i="7" s="1"/>
  <c r="E151" i="7"/>
  <c r="BF151" i="7" s="1"/>
  <c r="CR150" i="7"/>
  <c r="CQ150" i="7"/>
  <c r="BE150" i="7"/>
  <c r="BD150" i="7"/>
  <c r="F150" i="7"/>
  <c r="E150" i="7"/>
  <c r="BF150" i="7" s="1"/>
  <c r="D150" i="7"/>
  <c r="CR149" i="7"/>
  <c r="BE149" i="7"/>
  <c r="F149" i="7"/>
  <c r="E149" i="7"/>
  <c r="BF149" i="7" s="1"/>
  <c r="D149" i="7"/>
  <c r="F148" i="7"/>
  <c r="E148" i="7"/>
  <c r="CR148" i="7" s="1"/>
  <c r="CR147" i="7"/>
  <c r="F147" i="7"/>
  <c r="E147" i="7"/>
  <c r="BF147" i="7" s="1"/>
  <c r="CR146" i="7"/>
  <c r="CQ146" i="7"/>
  <c r="BE146" i="7"/>
  <c r="BD146" i="7"/>
  <c r="F146" i="7"/>
  <c r="E146" i="7"/>
  <c r="BF146" i="7" s="1"/>
  <c r="D146" i="7"/>
  <c r="CR145" i="7"/>
  <c r="BE145" i="7"/>
  <c r="F145" i="7"/>
  <c r="CQ145" i="7" s="1"/>
  <c r="E145" i="7"/>
  <c r="BF145" i="7" s="1"/>
  <c r="D145" i="7"/>
  <c r="F144" i="7"/>
  <c r="E144" i="7"/>
  <c r="BF144" i="7" s="1"/>
  <c r="CR143" i="7"/>
  <c r="F143" i="7"/>
  <c r="D143" i="7" s="1"/>
  <c r="E143" i="7"/>
  <c r="BF143" i="7" s="1"/>
  <c r="CR142" i="7"/>
  <c r="CQ142" i="7"/>
  <c r="BE142" i="7"/>
  <c r="BD142" i="7"/>
  <c r="F142" i="7"/>
  <c r="E142" i="7"/>
  <c r="BF142" i="7" s="1"/>
  <c r="D142" i="7"/>
  <c r="CR141" i="7"/>
  <c r="BF141" i="7"/>
  <c r="BE141" i="7"/>
  <c r="F141" i="7"/>
  <c r="D141" i="7"/>
  <c r="CS140" i="7"/>
  <c r="CQ140" i="7"/>
  <c r="CP140" i="7"/>
  <c r="BG140" i="7"/>
  <c r="BE140" i="7"/>
  <c r="BD140" i="7"/>
  <c r="F140" i="7"/>
  <c r="E140" i="7"/>
  <c r="CS139" i="7"/>
  <c r="CQ139" i="7"/>
  <c r="CP139" i="7"/>
  <c r="BG139" i="7"/>
  <c r="BE139" i="7"/>
  <c r="BD139" i="7"/>
  <c r="F139" i="7"/>
  <c r="E139" i="7"/>
  <c r="D139" i="7"/>
  <c r="CS138" i="7"/>
  <c r="CQ138" i="7"/>
  <c r="CP138" i="7"/>
  <c r="BG138" i="7"/>
  <c r="BE138" i="7"/>
  <c r="BD138" i="7"/>
  <c r="F138" i="7"/>
  <c r="E138" i="7"/>
  <c r="D138" i="7" s="1"/>
  <c r="CS137" i="7"/>
  <c r="BG137" i="7"/>
  <c r="BF137" i="7"/>
  <c r="AS137" i="7" s="1"/>
  <c r="F137" i="7"/>
  <c r="E137" i="7"/>
  <c r="CR137" i="7" s="1"/>
  <c r="D137" i="7"/>
  <c r="CS136" i="7"/>
  <c r="CQ136" i="7"/>
  <c r="CP136" i="7"/>
  <c r="BG136" i="7"/>
  <c r="BE136" i="7"/>
  <c r="BD136" i="7"/>
  <c r="F136" i="7"/>
  <c r="E136" i="7"/>
  <c r="D136" i="7"/>
  <c r="CS135" i="7"/>
  <c r="CQ135" i="7"/>
  <c r="CP135" i="7"/>
  <c r="BG135" i="7"/>
  <c r="BE135" i="7"/>
  <c r="BD135" i="7"/>
  <c r="F135" i="7"/>
  <c r="E135" i="7"/>
  <c r="D135" i="7"/>
  <c r="CS134" i="7"/>
  <c r="CQ134" i="7"/>
  <c r="CP134" i="7"/>
  <c r="BG134" i="7"/>
  <c r="BE134" i="7"/>
  <c r="BD134" i="7"/>
  <c r="F134" i="7"/>
  <c r="E134" i="7"/>
  <c r="D134" i="7"/>
  <c r="CS133" i="7"/>
  <c r="CQ133" i="7"/>
  <c r="CP133" i="7"/>
  <c r="BG133" i="7"/>
  <c r="BE133" i="7"/>
  <c r="BD133" i="7"/>
  <c r="F133" i="7"/>
  <c r="E133" i="7"/>
  <c r="D133" i="7"/>
  <c r="CS132" i="7"/>
  <c r="CQ132" i="7"/>
  <c r="CP132" i="7"/>
  <c r="BG132" i="7"/>
  <c r="BE132" i="7"/>
  <c r="BD132" i="7"/>
  <c r="F132" i="7"/>
  <c r="E132" i="7"/>
  <c r="D132" i="7"/>
  <c r="CS131" i="7"/>
  <c r="CQ131" i="7"/>
  <c r="CP131" i="7"/>
  <c r="BG131" i="7"/>
  <c r="BE131" i="7"/>
  <c r="BD131" i="7"/>
  <c r="F131" i="7"/>
  <c r="E131" i="7"/>
  <c r="D131" i="7"/>
  <c r="CS130" i="7"/>
  <c r="CQ130" i="7"/>
  <c r="CP130" i="7"/>
  <c r="BG130" i="7"/>
  <c r="BE130" i="7"/>
  <c r="BD130" i="7"/>
  <c r="F130" i="7"/>
  <c r="E130" i="7"/>
  <c r="D130" i="7"/>
  <c r="CS129" i="7"/>
  <c r="CQ129" i="7"/>
  <c r="CP129" i="7"/>
  <c r="BG129" i="7"/>
  <c r="BE129" i="7"/>
  <c r="BD129" i="7"/>
  <c r="F129" i="7"/>
  <c r="E129" i="7"/>
  <c r="D129" i="7"/>
  <c r="AS128" i="7"/>
  <c r="F127" i="7"/>
  <c r="D127" i="7" s="1"/>
  <c r="E127" i="7"/>
  <c r="E123" i="7"/>
  <c r="D123" i="7"/>
  <c r="C123" i="7" s="1"/>
  <c r="E122" i="7"/>
  <c r="D122" i="7"/>
  <c r="C122" i="7"/>
  <c r="N118" i="7"/>
  <c r="J118" i="7"/>
  <c r="F118" i="7"/>
  <c r="N117" i="7"/>
  <c r="M117" i="7"/>
  <c r="M118" i="7" s="1"/>
  <c r="L117" i="7"/>
  <c r="K117" i="7"/>
  <c r="J117" i="7"/>
  <c r="I117" i="7"/>
  <c r="H117" i="7"/>
  <c r="G117" i="7"/>
  <c r="F117" i="7"/>
  <c r="E116" i="7"/>
  <c r="D116" i="7"/>
  <c r="C116" i="7"/>
  <c r="CP116" i="7" s="1"/>
  <c r="E115" i="7"/>
  <c r="D115" i="7"/>
  <c r="C115" i="7"/>
  <c r="BB115" i="7" s="1"/>
  <c r="O115" i="7" s="1"/>
  <c r="E114" i="7"/>
  <c r="C114" i="7" s="1"/>
  <c r="D114" i="7"/>
  <c r="E113" i="7"/>
  <c r="C113" i="7" s="1"/>
  <c r="D113" i="7"/>
  <c r="D117" i="7" s="1"/>
  <c r="X112" i="7"/>
  <c r="W112" i="7"/>
  <c r="V112" i="7"/>
  <c r="U112" i="7"/>
  <c r="T112" i="7"/>
  <c r="S112" i="7"/>
  <c r="R112" i="7"/>
  <c r="Q112" i="7"/>
  <c r="P112" i="7"/>
  <c r="N112" i="7"/>
  <c r="M112" i="7"/>
  <c r="L112" i="7"/>
  <c r="L118" i="7" s="1"/>
  <c r="K112" i="7"/>
  <c r="J112" i="7"/>
  <c r="I112" i="7"/>
  <c r="I118" i="7" s="1"/>
  <c r="H112" i="7"/>
  <c r="H118" i="7" s="1"/>
  <c r="G112" i="7"/>
  <c r="F112" i="7"/>
  <c r="D112" i="7"/>
  <c r="D118" i="7" s="1"/>
  <c r="P111" i="7"/>
  <c r="O111" i="7"/>
  <c r="E111" i="7"/>
  <c r="D111" i="7"/>
  <c r="C111" i="7"/>
  <c r="CR111" i="7" s="1"/>
  <c r="P110" i="7"/>
  <c r="O110" i="7"/>
  <c r="E110" i="7"/>
  <c r="C110" i="7" s="1"/>
  <c r="D110" i="7"/>
  <c r="P109" i="7"/>
  <c r="O109" i="7"/>
  <c r="O112" i="7" s="1"/>
  <c r="E109" i="7"/>
  <c r="D109" i="7"/>
  <c r="C109" i="7" s="1"/>
  <c r="BD109" i="7" s="1"/>
  <c r="M105" i="7"/>
  <c r="H105" i="7"/>
  <c r="M104" i="7"/>
  <c r="L104" i="7"/>
  <c r="K104" i="7"/>
  <c r="K105" i="7" s="1"/>
  <c r="J104" i="7"/>
  <c r="I104" i="7"/>
  <c r="H104" i="7"/>
  <c r="G104" i="7"/>
  <c r="F104" i="7"/>
  <c r="E103" i="7"/>
  <c r="C103" i="7" s="1"/>
  <c r="D103" i="7"/>
  <c r="E102" i="7"/>
  <c r="D102" i="7"/>
  <c r="C102" i="7" s="1"/>
  <c r="E101" i="7"/>
  <c r="C101" i="7" s="1"/>
  <c r="D101" i="7"/>
  <c r="E100" i="7"/>
  <c r="D100" i="7"/>
  <c r="W99" i="7"/>
  <c r="V99" i="7"/>
  <c r="U99" i="7"/>
  <c r="T99" i="7"/>
  <c r="S99" i="7"/>
  <c r="R99" i="7"/>
  <c r="Q99" i="7"/>
  <c r="P99" i="7"/>
  <c r="M99" i="7"/>
  <c r="L99" i="7"/>
  <c r="L105" i="7" s="1"/>
  <c r="K99" i="7"/>
  <c r="J99" i="7"/>
  <c r="I99" i="7"/>
  <c r="I105" i="7" s="1"/>
  <c r="H99" i="7"/>
  <c r="G99" i="7"/>
  <c r="G105" i="7" s="1"/>
  <c r="F99" i="7"/>
  <c r="D99" i="7"/>
  <c r="O98" i="7"/>
  <c r="N98" i="7"/>
  <c r="E98" i="7"/>
  <c r="D98" i="7"/>
  <c r="O97" i="7"/>
  <c r="N97" i="7"/>
  <c r="E97" i="7"/>
  <c r="D97" i="7"/>
  <c r="O96" i="7"/>
  <c r="O99" i="7" s="1"/>
  <c r="N96" i="7"/>
  <c r="N99" i="7" s="1"/>
  <c r="E96" i="7"/>
  <c r="D96" i="7"/>
  <c r="C96" i="7"/>
  <c r="CM92" i="7"/>
  <c r="E92" i="7"/>
  <c r="D92" i="7"/>
  <c r="C92" i="7" s="1"/>
  <c r="E91" i="7"/>
  <c r="C91" i="7" s="1"/>
  <c r="D91" i="7"/>
  <c r="E90" i="7"/>
  <c r="D90" i="7"/>
  <c r="C90" i="7" s="1"/>
  <c r="E89" i="7"/>
  <c r="D89" i="7"/>
  <c r="C89" i="7"/>
  <c r="E88" i="7"/>
  <c r="D88" i="7"/>
  <c r="C88" i="7" s="1"/>
  <c r="E83" i="7"/>
  <c r="D83" i="7"/>
  <c r="C83" i="7" s="1"/>
  <c r="E82" i="7"/>
  <c r="D82" i="7"/>
  <c r="C82" i="7"/>
  <c r="E81" i="7"/>
  <c r="D81" i="7"/>
  <c r="C81" i="7" s="1"/>
  <c r="E80" i="7"/>
  <c r="D80" i="7"/>
  <c r="C80" i="7"/>
  <c r="DR80" i="7" s="1"/>
  <c r="E79" i="7"/>
  <c r="C79" i="7" s="1"/>
  <c r="D79" i="7"/>
  <c r="E78" i="7"/>
  <c r="D78" i="7"/>
  <c r="C78" i="7" s="1"/>
  <c r="E73" i="7"/>
  <c r="C73" i="7" s="1"/>
  <c r="D73" i="7"/>
  <c r="E72" i="7"/>
  <c r="D72" i="7"/>
  <c r="C72" i="7" s="1"/>
  <c r="E71" i="7"/>
  <c r="D71" i="7"/>
  <c r="C71" i="7"/>
  <c r="E70" i="7"/>
  <c r="D70" i="7"/>
  <c r="C70" i="7" s="1"/>
  <c r="E69" i="7"/>
  <c r="D69" i="7"/>
  <c r="C69" i="7" s="1"/>
  <c r="E68" i="7"/>
  <c r="D68" i="7"/>
  <c r="C68" i="7"/>
  <c r="C63" i="7"/>
  <c r="CP62" i="7"/>
  <c r="BB62" i="7"/>
  <c r="I62" i="7"/>
  <c r="C62" i="7"/>
  <c r="CP61" i="7"/>
  <c r="BB61" i="7"/>
  <c r="I61" i="7"/>
  <c r="C61" i="7"/>
  <c r="CP60" i="7"/>
  <c r="BB60" i="7"/>
  <c r="I60" i="7"/>
  <c r="C60" i="7"/>
  <c r="CP56" i="7"/>
  <c r="BB56" i="7"/>
  <c r="BA56" i="7"/>
  <c r="L56" i="7" s="1"/>
  <c r="C56" i="7"/>
  <c r="CQ56" i="7" s="1"/>
  <c r="CP55" i="7"/>
  <c r="BA55" i="7"/>
  <c r="L55" i="7" s="1"/>
  <c r="C55" i="7"/>
  <c r="BB55" i="7" s="1"/>
  <c r="CP54" i="7"/>
  <c r="BB54" i="7"/>
  <c r="C54" i="7"/>
  <c r="CQ54" i="7" s="1"/>
  <c r="CP53" i="7"/>
  <c r="C53" i="7"/>
  <c r="BB53" i="7" s="1"/>
  <c r="CQ49" i="7"/>
  <c r="BA49" i="7"/>
  <c r="F49" i="7"/>
  <c r="C49" i="7"/>
  <c r="C43" i="7"/>
  <c r="CP43" i="7" s="1"/>
  <c r="C42" i="7"/>
  <c r="CP42" i="7" s="1"/>
  <c r="C41" i="7"/>
  <c r="CP41" i="7" s="1"/>
  <c r="C40" i="7"/>
  <c r="CP40" i="7" s="1"/>
  <c r="C39" i="7"/>
  <c r="CP39" i="7" s="1"/>
  <c r="C38" i="7"/>
  <c r="CP38" i="7" s="1"/>
  <c r="C37" i="7"/>
  <c r="CP37" i="7" s="1"/>
  <c r="C36" i="7"/>
  <c r="CP36" i="7" s="1"/>
  <c r="C35" i="7"/>
  <c r="CP34" i="7"/>
  <c r="C34" i="7"/>
  <c r="L33" i="7"/>
  <c r="K33" i="7"/>
  <c r="J33" i="7"/>
  <c r="I33" i="7"/>
  <c r="H33" i="7"/>
  <c r="G33" i="7"/>
  <c r="F33" i="7"/>
  <c r="E33" i="7"/>
  <c r="D33" i="7"/>
  <c r="C33" i="7"/>
  <c r="CP33" i="7" s="1"/>
  <c r="CP29" i="7"/>
  <c r="BA29" i="7"/>
  <c r="D29" i="7"/>
  <c r="CP28" i="7"/>
  <c r="BA28" i="7"/>
  <c r="D28" i="7"/>
  <c r="CP27" i="7"/>
  <c r="BA27" i="7"/>
  <c r="D27" i="7" s="1"/>
  <c r="CP26" i="7"/>
  <c r="BA26" i="7"/>
  <c r="D26" i="7"/>
  <c r="CP25" i="7"/>
  <c r="BA25" i="7"/>
  <c r="D25" i="7"/>
  <c r="CP24" i="7"/>
  <c r="BA24" i="7"/>
  <c r="D24" i="7"/>
  <c r="CP23" i="7"/>
  <c r="BA23" i="7"/>
  <c r="D23" i="7" s="1"/>
  <c r="CP22" i="7"/>
  <c r="BA22" i="7"/>
  <c r="D22" i="7"/>
  <c r="CP21" i="7"/>
  <c r="BA21" i="7"/>
  <c r="D21" i="7"/>
  <c r="CP20" i="7"/>
  <c r="BA20" i="7"/>
  <c r="D20" i="7"/>
  <c r="CP19" i="7"/>
  <c r="BA19" i="7"/>
  <c r="D19" i="7" s="1"/>
  <c r="CP15" i="7"/>
  <c r="BA15" i="7"/>
  <c r="M15" i="7"/>
  <c r="C15" i="7"/>
  <c r="CP14" i="7"/>
  <c r="BA14" i="7"/>
  <c r="M14" i="7"/>
  <c r="C14" i="7"/>
  <c r="C13" i="7"/>
  <c r="CP12" i="7"/>
  <c r="BA12" i="7"/>
  <c r="M12" i="7" s="1"/>
  <c r="C12" i="7"/>
  <c r="CP11" i="7"/>
  <c r="BA11" i="7"/>
  <c r="M11" i="7" s="1"/>
  <c r="C11" i="7"/>
  <c r="BB10" i="7"/>
  <c r="M10" i="7"/>
  <c r="C10" i="7"/>
  <c r="A5" i="7"/>
  <c r="A4" i="7"/>
  <c r="A3" i="7"/>
  <c r="A2" i="7"/>
  <c r="CR112" i="12" l="1"/>
  <c r="BD112" i="12"/>
  <c r="C118" i="12"/>
  <c r="AT184" i="12"/>
  <c r="AS144" i="12"/>
  <c r="AT169" i="12"/>
  <c r="CB80" i="12"/>
  <c r="AK80" i="12" s="1"/>
  <c r="DR80" i="12"/>
  <c r="AT186" i="12"/>
  <c r="BD111" i="12"/>
  <c r="CR111" i="12"/>
  <c r="AS142" i="12"/>
  <c r="W210" i="12"/>
  <c r="W211" i="12"/>
  <c r="AT192" i="12"/>
  <c r="AT166" i="12"/>
  <c r="AT164" i="12"/>
  <c r="AT171" i="12"/>
  <c r="AS150" i="12"/>
  <c r="AT167" i="12"/>
  <c r="AS138" i="12"/>
  <c r="AS133" i="12"/>
  <c r="AS131" i="12"/>
  <c r="AS129" i="12"/>
  <c r="AS127" i="12"/>
  <c r="AT189" i="12"/>
  <c r="W213" i="12"/>
  <c r="AT197" i="12"/>
  <c r="AT193" i="12"/>
  <c r="AT187" i="12"/>
  <c r="AT176" i="12"/>
  <c r="AT172" i="12"/>
  <c r="AT173" i="12"/>
  <c r="AS147" i="12"/>
  <c r="BB117" i="12"/>
  <c r="O117" i="12" s="1"/>
  <c r="AS148" i="12"/>
  <c r="AS139" i="12"/>
  <c r="AS136" i="12"/>
  <c r="AS134" i="12"/>
  <c r="AS132" i="12"/>
  <c r="AS130" i="12"/>
  <c r="C105" i="12"/>
  <c r="AS146" i="12"/>
  <c r="BC245" i="13"/>
  <c r="AI245" i="13" s="1"/>
  <c r="CP245" i="13"/>
  <c r="AS134" i="13"/>
  <c r="CM92" i="13"/>
  <c r="AS130" i="13"/>
  <c r="AT167" i="13"/>
  <c r="AS132" i="13"/>
  <c r="AS131" i="13"/>
  <c r="BC233" i="13"/>
  <c r="AR233" i="13" s="1"/>
  <c r="CP233" i="13"/>
  <c r="AT194" i="13"/>
  <c r="BC247" i="13"/>
  <c r="AI247" i="13" s="1"/>
  <c r="CP247" i="13"/>
  <c r="W211" i="13"/>
  <c r="AT187" i="13"/>
  <c r="AS159" i="13"/>
  <c r="AS154" i="13"/>
  <c r="AS151" i="13"/>
  <c r="AS146" i="13"/>
  <c r="AS143" i="13"/>
  <c r="AT188" i="13"/>
  <c r="AT175" i="13"/>
  <c r="AT177" i="13"/>
  <c r="AT166" i="13"/>
  <c r="AT193" i="13"/>
  <c r="AT191" i="13"/>
  <c r="AT184" i="13"/>
  <c r="AT171" i="13"/>
  <c r="BC237" i="13"/>
  <c r="AR237" i="13" s="1"/>
  <c r="CP237" i="13"/>
  <c r="AT192" i="13"/>
  <c r="BC235" i="13"/>
  <c r="AR235" i="13" s="1"/>
  <c r="CP235" i="13"/>
  <c r="AT182" i="13"/>
  <c r="AS153" i="13"/>
  <c r="AS145" i="13"/>
  <c r="AT170" i="13"/>
  <c r="C118" i="13"/>
  <c r="CR112" i="13"/>
  <c r="BD112" i="13"/>
  <c r="BC246" i="13"/>
  <c r="AI246" i="13" s="1"/>
  <c r="CP246" i="13"/>
  <c r="W213" i="13"/>
  <c r="AT196" i="13"/>
  <c r="AT168" i="13"/>
  <c r="AS160" i="13"/>
  <c r="AS157" i="13"/>
  <c r="AS152" i="13"/>
  <c r="AS149" i="13"/>
  <c r="AS144" i="13"/>
  <c r="AS140" i="13"/>
  <c r="AS133" i="13"/>
  <c r="AS129" i="13"/>
  <c r="AT185" i="13"/>
  <c r="AT183" i="13"/>
  <c r="AS136" i="13"/>
  <c r="AT179" i="13"/>
  <c r="AT169" i="13"/>
  <c r="CP113" i="13"/>
  <c r="C117" i="13"/>
  <c r="BB113" i="13"/>
  <c r="O113" i="13" s="1"/>
  <c r="CP235" i="7"/>
  <c r="BC235" i="7"/>
  <c r="AR235" i="7" s="1"/>
  <c r="BD233" i="7"/>
  <c r="C97" i="7"/>
  <c r="E99" i="7"/>
  <c r="D104" i="7"/>
  <c r="D105" i="7" s="1"/>
  <c r="C100" i="7"/>
  <c r="C104" i="7" s="1"/>
  <c r="BD110" i="7"/>
  <c r="CR110" i="7"/>
  <c r="BB113" i="7"/>
  <c r="O113" i="7" s="1"/>
  <c r="C117" i="7"/>
  <c r="CP113" i="7"/>
  <c r="AS129" i="7"/>
  <c r="AT178" i="7"/>
  <c r="CP114" i="7"/>
  <c r="BB114" i="7"/>
  <c r="O114" i="7" s="1"/>
  <c r="CB81" i="7"/>
  <c r="AK81" i="7" s="1"/>
  <c r="EB81" i="7"/>
  <c r="CP115" i="7"/>
  <c r="E117" i="7"/>
  <c r="CR140" i="7"/>
  <c r="BF140" i="7"/>
  <c r="AS140" i="7" s="1"/>
  <c r="AS142" i="7"/>
  <c r="CS147" i="7"/>
  <c r="BG147" i="7"/>
  <c r="CP147" i="7"/>
  <c r="BF148" i="7"/>
  <c r="CS155" i="7"/>
  <c r="BG155" i="7"/>
  <c r="CP155" i="7"/>
  <c r="BF156" i="7"/>
  <c r="AS158" i="7"/>
  <c r="CP159" i="7"/>
  <c r="CS169" i="7"/>
  <c r="BF169" i="7"/>
  <c r="CQ169" i="7"/>
  <c r="BE172" i="7"/>
  <c r="CR191" i="7"/>
  <c r="D191" i="7"/>
  <c r="BE191" i="7"/>
  <c r="BE193" i="7"/>
  <c r="CQ53" i="7"/>
  <c r="E104" i="7"/>
  <c r="E112" i="7"/>
  <c r="E118" i="7" s="1"/>
  <c r="CP128" i="7"/>
  <c r="CR131" i="7"/>
  <c r="BF131" i="7"/>
  <c r="AS131" i="7" s="1"/>
  <c r="CR133" i="7"/>
  <c r="BF133" i="7"/>
  <c r="AS133" i="7" s="1"/>
  <c r="CS144" i="7"/>
  <c r="BG144" i="7"/>
  <c r="CP144" i="7"/>
  <c r="CS148" i="7"/>
  <c r="BG148" i="7"/>
  <c r="BD151" i="7"/>
  <c r="AS151" i="7" s="1"/>
  <c r="CQ151" i="7"/>
  <c r="CS152" i="7"/>
  <c r="BG152" i="7"/>
  <c r="CP152" i="7"/>
  <c r="BD155" i="7"/>
  <c r="CQ155" i="7"/>
  <c r="BD159" i="7"/>
  <c r="AS159" i="7" s="1"/>
  <c r="CS167" i="7"/>
  <c r="BF167" i="7"/>
  <c r="CQ167" i="7"/>
  <c r="BC167" i="7"/>
  <c r="AT167" i="7" s="1"/>
  <c r="CR167" i="7"/>
  <c r="CS173" i="7"/>
  <c r="BF173" i="7"/>
  <c r="BD174" i="7"/>
  <c r="BD175" i="7"/>
  <c r="CS175" i="7"/>
  <c r="BF178" i="7"/>
  <c r="CR184" i="7"/>
  <c r="CS191" i="7"/>
  <c r="BF191" i="7"/>
  <c r="BD191" i="7"/>
  <c r="CR202" i="7"/>
  <c r="C202" i="7"/>
  <c r="CP202" i="7" s="1"/>
  <c r="CP238" i="7"/>
  <c r="BC238" i="7"/>
  <c r="AR238" i="7" s="1"/>
  <c r="CQ55" i="7"/>
  <c r="CB80" i="7"/>
  <c r="AK80" i="7" s="1"/>
  <c r="J105" i="7"/>
  <c r="CR109" i="7"/>
  <c r="BD128" i="7"/>
  <c r="CQ128" i="7"/>
  <c r="CR139" i="7"/>
  <c r="BF139" i="7"/>
  <c r="AS139" i="7" s="1"/>
  <c r="CS141" i="7"/>
  <c r="BG141" i="7"/>
  <c r="CP141" i="7"/>
  <c r="BD144" i="7"/>
  <c r="CQ144" i="7"/>
  <c r="D147" i="7"/>
  <c r="BE147" i="7"/>
  <c r="BD148" i="7"/>
  <c r="AS148" i="7" s="1"/>
  <c r="CS149" i="7"/>
  <c r="BG149" i="7"/>
  <c r="BD152" i="7"/>
  <c r="CQ152" i="7"/>
  <c r="BE155" i="7"/>
  <c r="BD156" i="7"/>
  <c r="CQ156" i="7"/>
  <c r="BD160" i="7"/>
  <c r="CQ160" i="7"/>
  <c r="CS166" i="7"/>
  <c r="BF166" i="7"/>
  <c r="BD166" i="7"/>
  <c r="CQ166" i="7"/>
  <c r="BD167" i="7"/>
  <c r="CR170" i="7"/>
  <c r="D170" i="7"/>
  <c r="CP178" i="7"/>
  <c r="CQ180" i="7"/>
  <c r="BD180" i="7"/>
  <c r="AT180" i="7" s="1"/>
  <c r="CS180" i="7"/>
  <c r="CS186" i="7"/>
  <c r="BF186" i="7"/>
  <c r="BD186" i="7"/>
  <c r="D186" i="7"/>
  <c r="BC191" i="7"/>
  <c r="CR193" i="7"/>
  <c r="CR195" i="7"/>
  <c r="D195" i="7"/>
  <c r="CP245" i="7"/>
  <c r="BC245" i="7"/>
  <c r="AI245" i="7" s="1"/>
  <c r="BA53" i="7"/>
  <c r="L53" i="7" s="1"/>
  <c r="BA54" i="7"/>
  <c r="L54" i="7" s="1"/>
  <c r="C98" i="7"/>
  <c r="C99" i="7" s="1"/>
  <c r="C105" i="7" s="1"/>
  <c r="C112" i="7"/>
  <c r="CR112" i="7" s="1"/>
  <c r="G118" i="7"/>
  <c r="K118" i="7"/>
  <c r="CR128" i="7"/>
  <c r="BF128" i="7"/>
  <c r="BE128" i="7"/>
  <c r="CS128" i="7"/>
  <c r="CR130" i="7"/>
  <c r="BF130" i="7"/>
  <c r="AS130" i="7" s="1"/>
  <c r="CR132" i="7"/>
  <c r="BF132" i="7"/>
  <c r="AS132" i="7" s="1"/>
  <c r="CR134" i="7"/>
  <c r="BF134" i="7"/>
  <c r="AS134" i="7" s="1"/>
  <c r="CR136" i="7"/>
  <c r="BF136" i="7"/>
  <c r="AS136" i="7" s="1"/>
  <c r="D140" i="7"/>
  <c r="BD141" i="7"/>
  <c r="AS141" i="7" s="1"/>
  <c r="CQ141" i="7"/>
  <c r="CS142" i="7"/>
  <c r="BG142" i="7"/>
  <c r="CP142" i="7"/>
  <c r="D144" i="7"/>
  <c r="BE144" i="7"/>
  <c r="CR144" i="7"/>
  <c r="BD145" i="7"/>
  <c r="AS145" i="7" s="1"/>
  <c r="CS146" i="7"/>
  <c r="BG146" i="7"/>
  <c r="AS146" i="7" s="1"/>
  <c r="CP146" i="7"/>
  <c r="D148" i="7"/>
  <c r="BE148" i="7"/>
  <c r="BD149" i="7"/>
  <c r="AS149" i="7" s="1"/>
  <c r="CQ149" i="7"/>
  <c r="CS150" i="7"/>
  <c r="BG150" i="7"/>
  <c r="AS150" i="7" s="1"/>
  <c r="CP150" i="7"/>
  <c r="D152" i="7"/>
  <c r="BE152" i="7"/>
  <c r="CR152" i="7"/>
  <c r="BD153" i="7"/>
  <c r="CS154" i="7"/>
  <c r="BG154" i="7"/>
  <c r="AS154" i="7" s="1"/>
  <c r="CP154" i="7"/>
  <c r="D156" i="7"/>
  <c r="BD157" i="7"/>
  <c r="CS158" i="7"/>
  <c r="BG158" i="7"/>
  <c r="CP158" i="7"/>
  <c r="D160" i="7"/>
  <c r="CR160" i="7"/>
  <c r="BC166" i="7"/>
  <c r="D167" i="7"/>
  <c r="CP169" i="7"/>
  <c r="CS170" i="7"/>
  <c r="BF170" i="7"/>
  <c r="BD170" i="7"/>
  <c r="CQ170" i="7"/>
  <c r="D172" i="7"/>
  <c r="D173" i="7"/>
  <c r="BD173" i="7"/>
  <c r="BE174" i="7"/>
  <c r="D174" i="7"/>
  <c r="D175" i="7"/>
  <c r="CP177" i="7"/>
  <c r="BC177" i="7"/>
  <c r="AT177" i="7" s="1"/>
  <c r="CS177" i="7"/>
  <c r="CQ177" i="7"/>
  <c r="BC179" i="7"/>
  <c r="CP180" i="7"/>
  <c r="CQ181" i="7"/>
  <c r="BD181" i="7"/>
  <c r="CP181" i="7"/>
  <c r="CQ182" i="7"/>
  <c r="BD182" i="7"/>
  <c r="AT182" i="7" s="1"/>
  <c r="CS182" i="7"/>
  <c r="BF182" i="7"/>
  <c r="BC186" i="7"/>
  <c r="AT186" i="7" s="1"/>
  <c r="BE189" i="7"/>
  <c r="AT189" i="7" s="1"/>
  <c r="CS190" i="7"/>
  <c r="BF190" i="7"/>
  <c r="BC190" i="7"/>
  <c r="AT190" i="7" s="1"/>
  <c r="CP191" i="7"/>
  <c r="CS192" i="7"/>
  <c r="BF192" i="7"/>
  <c r="CQ192" i="7"/>
  <c r="BC192" i="7"/>
  <c r="AT192" i="7" s="1"/>
  <c r="CP192" i="7"/>
  <c r="CS195" i="7"/>
  <c r="BF195" i="7"/>
  <c r="BD195" i="7"/>
  <c r="BC195" i="7"/>
  <c r="BE196" i="7"/>
  <c r="D196" i="7"/>
  <c r="CR196" i="7"/>
  <c r="C201" i="7"/>
  <c r="CP201" i="7" s="1"/>
  <c r="CP233" i="7"/>
  <c r="BC233" i="7"/>
  <c r="AR233" i="7" s="1"/>
  <c r="BC236" i="7"/>
  <c r="AR236" i="7" s="1"/>
  <c r="BG128" i="7"/>
  <c r="CR138" i="7"/>
  <c r="BF138" i="7"/>
  <c r="AS138" i="7" s="1"/>
  <c r="CS143" i="7"/>
  <c r="BG143" i="7"/>
  <c r="CP143" i="7"/>
  <c r="CS151" i="7"/>
  <c r="BG151" i="7"/>
  <c r="CP151" i="7"/>
  <c r="CS159" i="7"/>
  <c r="BG159" i="7"/>
  <c r="AT170" i="7"/>
  <c r="CP175" i="7"/>
  <c r="BC175" i="7"/>
  <c r="AT175" i="7" s="1"/>
  <c r="CQ175" i="7"/>
  <c r="AT181" i="7"/>
  <c r="CS183" i="7"/>
  <c r="BF183" i="7"/>
  <c r="BD183" i="7"/>
  <c r="CQ183" i="7"/>
  <c r="CS187" i="7"/>
  <c r="BF187" i="7"/>
  <c r="BD187" i="7"/>
  <c r="CP187" i="7"/>
  <c r="CS196" i="7"/>
  <c r="BF196" i="7"/>
  <c r="CQ196" i="7"/>
  <c r="BC196" i="7"/>
  <c r="BB92" i="7"/>
  <c r="AI92" i="7" s="1"/>
  <c r="BB116" i="7"/>
  <c r="O116" i="7" s="1"/>
  <c r="CR129" i="7"/>
  <c r="BF129" i="7"/>
  <c r="CR135" i="7"/>
  <c r="BF135" i="7"/>
  <c r="AS135" i="7" s="1"/>
  <c r="BD143" i="7"/>
  <c r="CQ143" i="7"/>
  <c r="BD147" i="7"/>
  <c r="AS147" i="7" s="1"/>
  <c r="CQ147" i="7"/>
  <c r="CP148" i="7"/>
  <c r="CS156" i="7"/>
  <c r="BG156" i="7"/>
  <c r="CP156" i="7"/>
  <c r="CQ159" i="7"/>
  <c r="CS160" i="7"/>
  <c r="BG160" i="7"/>
  <c r="CP160" i="7"/>
  <c r="CR166" i="7"/>
  <c r="D166" i="7"/>
  <c r="AT168" i="7"/>
  <c r="BC169" i="7"/>
  <c r="AT169" i="7" s="1"/>
  <c r="CQ173" i="7"/>
  <c r="CQ178" i="7"/>
  <c r="BD178" i="7"/>
  <c r="D178" i="7"/>
  <c r="CS178" i="7"/>
  <c r="BC183" i="7"/>
  <c r="BC187" i="7"/>
  <c r="CP237" i="7"/>
  <c r="BC237" i="7"/>
  <c r="AR237" i="7" s="1"/>
  <c r="F105" i="7"/>
  <c r="BD111" i="7"/>
  <c r="BE143" i="7"/>
  <c r="CS145" i="7"/>
  <c r="BG145" i="7"/>
  <c r="CP145" i="7"/>
  <c r="CQ148" i="7"/>
  <c r="CP149" i="7"/>
  <c r="BE151" i="7"/>
  <c r="CS153" i="7"/>
  <c r="BG153" i="7"/>
  <c r="CP153" i="7"/>
  <c r="D155" i="7"/>
  <c r="CS157" i="7"/>
  <c r="BG157" i="7"/>
  <c r="CP157" i="7"/>
  <c r="BE159" i="7"/>
  <c r="CS165" i="7"/>
  <c r="BF165" i="7"/>
  <c r="AT164" i="7" s="1"/>
  <c r="CP165" i="7"/>
  <c r="D169" i="7"/>
  <c r="BD169" i="7"/>
  <c r="CS171" i="7"/>
  <c r="BF171" i="7"/>
  <c r="CQ171" i="7"/>
  <c r="BC171" i="7"/>
  <c r="AT171" i="7" s="1"/>
  <c r="BC173" i="7"/>
  <c r="AT173" i="7" s="1"/>
  <c r="BF174" i="7"/>
  <c r="BE176" i="7"/>
  <c r="CQ179" i="7"/>
  <c r="BD179" i="7"/>
  <c r="CP179" i="7"/>
  <c r="BF180" i="7"/>
  <c r="D183" i="7"/>
  <c r="CS184" i="7"/>
  <c r="BF184" i="7"/>
  <c r="CQ184" i="7"/>
  <c r="BC184" i="7"/>
  <c r="BD184" i="7"/>
  <c r="BE185" i="7"/>
  <c r="AT185" i="7" s="1"/>
  <c r="CP196" i="7"/>
  <c r="CS168" i="7"/>
  <c r="BF168" i="7"/>
  <c r="CP168" i="7"/>
  <c r="CS172" i="7"/>
  <c r="BF172" i="7"/>
  <c r="AT172" i="7" s="1"/>
  <c r="CP172" i="7"/>
  <c r="CP176" i="7"/>
  <c r="BC176" i="7"/>
  <c r="BF176" i="7"/>
  <c r="D177" i="7"/>
  <c r="BE177" i="7"/>
  <c r="CR187" i="7"/>
  <c r="D187" i="7"/>
  <c r="CS188" i="7"/>
  <c r="BF188" i="7"/>
  <c r="CQ188" i="7"/>
  <c r="BC188" i="7"/>
  <c r="AT188" i="7" s="1"/>
  <c r="CS194" i="7"/>
  <c r="BF194" i="7"/>
  <c r="AT194" i="7" s="1"/>
  <c r="CQ194" i="7"/>
  <c r="CQ206" i="7"/>
  <c r="C206" i="7"/>
  <c r="CS185" i="7"/>
  <c r="BF185" i="7"/>
  <c r="CP185" i="7"/>
  <c r="CS189" i="7"/>
  <c r="BF189" i="7"/>
  <c r="CP189" i="7"/>
  <c r="CS193" i="7"/>
  <c r="BF193" i="7"/>
  <c r="AT193" i="7" s="1"/>
  <c r="CP193" i="7"/>
  <c r="CS197" i="7"/>
  <c r="BF197" i="7"/>
  <c r="AT197" i="7" s="1"/>
  <c r="CP197" i="7"/>
  <c r="CQ210" i="7"/>
  <c r="BC210" i="7"/>
  <c r="W210" i="7" s="1"/>
  <c r="CP210" i="7"/>
  <c r="CQ211" i="7"/>
  <c r="BC211" i="7"/>
  <c r="W211" i="7" s="1"/>
  <c r="CP211" i="7"/>
  <c r="CQ212" i="7"/>
  <c r="BC212" i="7"/>
  <c r="W212" i="7" s="1"/>
  <c r="CP212" i="7"/>
  <c r="CQ213" i="7"/>
  <c r="BC213" i="7"/>
  <c r="W213" i="7" s="1"/>
  <c r="CP213" i="7"/>
  <c r="BC218" i="7"/>
  <c r="AR218" i="7" s="1"/>
  <c r="W255" i="1"/>
  <c r="V255" i="1"/>
  <c r="U255" i="1"/>
  <c r="T255" i="1"/>
  <c r="S255" i="1"/>
  <c r="R255" i="1"/>
  <c r="Q255" i="1"/>
  <c r="P255" i="1"/>
  <c r="O255" i="1"/>
  <c r="N255" i="1"/>
  <c r="M255" i="1"/>
  <c r="L255" i="1"/>
  <c r="K255" i="1"/>
  <c r="J255" i="1"/>
  <c r="I255" i="1"/>
  <c r="H255" i="1"/>
  <c r="G255" i="1"/>
  <c r="F255" i="1"/>
  <c r="W254" i="1"/>
  <c r="V254" i="1"/>
  <c r="U254" i="1"/>
  <c r="T254" i="1"/>
  <c r="S254" i="1"/>
  <c r="R254" i="1"/>
  <c r="Q254" i="1"/>
  <c r="P254" i="1"/>
  <c r="O254" i="1"/>
  <c r="N254" i="1"/>
  <c r="M254" i="1"/>
  <c r="L254" i="1"/>
  <c r="K254" i="1"/>
  <c r="J254" i="1"/>
  <c r="I254" i="1"/>
  <c r="H254" i="1"/>
  <c r="G254" i="1"/>
  <c r="F254" i="1"/>
  <c r="W253" i="1"/>
  <c r="V253" i="1"/>
  <c r="U253" i="1"/>
  <c r="T253" i="1"/>
  <c r="S253" i="1"/>
  <c r="R253" i="1"/>
  <c r="Q253" i="1"/>
  <c r="P253" i="1"/>
  <c r="O253" i="1"/>
  <c r="N253" i="1"/>
  <c r="M253" i="1"/>
  <c r="L253" i="1"/>
  <c r="K253" i="1"/>
  <c r="J253" i="1"/>
  <c r="I253" i="1"/>
  <c r="H253" i="1"/>
  <c r="G253" i="1"/>
  <c r="F253" i="1"/>
  <c r="W252" i="1"/>
  <c r="V252" i="1"/>
  <c r="U252" i="1"/>
  <c r="T252" i="1"/>
  <c r="S252" i="1"/>
  <c r="R252" i="1"/>
  <c r="Q252" i="1"/>
  <c r="P252" i="1"/>
  <c r="O252" i="1"/>
  <c r="N252" i="1"/>
  <c r="M252" i="1"/>
  <c r="L252" i="1"/>
  <c r="K252" i="1"/>
  <c r="J252" i="1"/>
  <c r="I252" i="1"/>
  <c r="H252" i="1"/>
  <c r="G252" i="1"/>
  <c r="F252" i="1"/>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H247" i="1"/>
  <c r="G247" i="1"/>
  <c r="F247"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H246" i="1"/>
  <c r="G246" i="1"/>
  <c r="F246"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G245" i="1"/>
  <c r="F245"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AQ239" i="1"/>
  <c r="AP239" i="1"/>
  <c r="AO239" i="1"/>
  <c r="AN239" i="1"/>
  <c r="AM239" i="1"/>
  <c r="AL239" i="1"/>
  <c r="AK239" i="1"/>
  <c r="AJ239" i="1"/>
  <c r="AI239"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H239" i="1"/>
  <c r="G239" i="1"/>
  <c r="F239"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AQ237" i="1"/>
  <c r="AP237" i="1"/>
  <c r="AO237" i="1"/>
  <c r="AN237" i="1"/>
  <c r="AM237" i="1"/>
  <c r="AL237" i="1"/>
  <c r="AK237" i="1"/>
  <c r="AJ237" i="1"/>
  <c r="AI237"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H237" i="1"/>
  <c r="G237" i="1"/>
  <c r="F237"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H235" i="1"/>
  <c r="G235" i="1"/>
  <c r="F235"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H233" i="1"/>
  <c r="G233" i="1"/>
  <c r="F233"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F225"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H223" i="1"/>
  <c r="G223" i="1"/>
  <c r="F223"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AQ221" i="1"/>
  <c r="AP221" i="1"/>
  <c r="AO221" i="1"/>
  <c r="AN221" i="1"/>
  <c r="AM221" i="1"/>
  <c r="AL221" i="1"/>
  <c r="AK221" i="1"/>
  <c r="AJ221" i="1"/>
  <c r="AI221" i="1"/>
  <c r="AH221" i="1"/>
  <c r="AG221" i="1"/>
  <c r="AF221" i="1"/>
  <c r="AE221" i="1"/>
  <c r="AD221" i="1"/>
  <c r="AC221" i="1"/>
  <c r="AB221" i="1"/>
  <c r="AA221" i="1"/>
  <c r="Z221" i="1"/>
  <c r="Y221" i="1"/>
  <c r="X221" i="1"/>
  <c r="W221" i="1"/>
  <c r="V221" i="1"/>
  <c r="U221" i="1"/>
  <c r="T221" i="1"/>
  <c r="S221" i="1"/>
  <c r="R221" i="1"/>
  <c r="Q221" i="1"/>
  <c r="P221" i="1"/>
  <c r="O221" i="1"/>
  <c r="N221" i="1"/>
  <c r="M221" i="1"/>
  <c r="L221" i="1"/>
  <c r="K221" i="1"/>
  <c r="J221" i="1"/>
  <c r="I221" i="1"/>
  <c r="H221" i="1"/>
  <c r="G221" i="1"/>
  <c r="F221"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H219" i="1"/>
  <c r="G219" i="1"/>
  <c r="F219" i="1"/>
  <c r="V213" i="1"/>
  <c r="U213" i="1"/>
  <c r="T213" i="1"/>
  <c r="S213" i="1"/>
  <c r="R213" i="1"/>
  <c r="Q213" i="1"/>
  <c r="P213" i="1"/>
  <c r="O213" i="1"/>
  <c r="N213" i="1"/>
  <c r="M213" i="1"/>
  <c r="L213" i="1"/>
  <c r="K213" i="1"/>
  <c r="J213" i="1"/>
  <c r="I213" i="1"/>
  <c r="H213" i="1"/>
  <c r="G213" i="1"/>
  <c r="F213" i="1"/>
  <c r="E213" i="1"/>
  <c r="D213" i="1"/>
  <c r="V212" i="1"/>
  <c r="U212" i="1"/>
  <c r="T212" i="1"/>
  <c r="S212" i="1"/>
  <c r="R212" i="1"/>
  <c r="Q212" i="1"/>
  <c r="P212" i="1"/>
  <c r="O212" i="1"/>
  <c r="N212" i="1"/>
  <c r="M212" i="1"/>
  <c r="L212" i="1"/>
  <c r="K212" i="1"/>
  <c r="J212" i="1"/>
  <c r="I212" i="1"/>
  <c r="H212" i="1"/>
  <c r="G212" i="1"/>
  <c r="F212" i="1"/>
  <c r="E212" i="1"/>
  <c r="D212" i="1"/>
  <c r="V211" i="1"/>
  <c r="U211" i="1"/>
  <c r="T211" i="1"/>
  <c r="S211" i="1"/>
  <c r="R211" i="1"/>
  <c r="Q211" i="1"/>
  <c r="P211" i="1"/>
  <c r="O211" i="1"/>
  <c r="N211" i="1"/>
  <c r="M211" i="1"/>
  <c r="L211" i="1"/>
  <c r="K211" i="1"/>
  <c r="J211" i="1"/>
  <c r="I211" i="1"/>
  <c r="H211" i="1"/>
  <c r="G211" i="1"/>
  <c r="F211" i="1"/>
  <c r="E211" i="1"/>
  <c r="D211" i="1"/>
  <c r="V210" i="1"/>
  <c r="U210" i="1"/>
  <c r="T210" i="1"/>
  <c r="S210" i="1"/>
  <c r="R210" i="1"/>
  <c r="Q210" i="1"/>
  <c r="P210" i="1"/>
  <c r="O210" i="1"/>
  <c r="N210" i="1"/>
  <c r="M210" i="1"/>
  <c r="L210" i="1"/>
  <c r="K210" i="1"/>
  <c r="J210" i="1"/>
  <c r="I210" i="1"/>
  <c r="H210" i="1"/>
  <c r="G210" i="1"/>
  <c r="F210" i="1"/>
  <c r="E210" i="1"/>
  <c r="D210"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H206" i="1"/>
  <c r="G206" i="1"/>
  <c r="F206" i="1"/>
  <c r="AK202" i="1"/>
  <c r="AJ202" i="1"/>
  <c r="AI202" i="1"/>
  <c r="AH202" i="1"/>
  <c r="AG202" i="1"/>
  <c r="AF202" i="1"/>
  <c r="AE202" i="1"/>
  <c r="AD202" i="1"/>
  <c r="AC202" i="1"/>
  <c r="AB202" i="1"/>
  <c r="AA202" i="1"/>
  <c r="Z202" i="1"/>
  <c r="Y202" i="1"/>
  <c r="X202" i="1"/>
  <c r="W202" i="1"/>
  <c r="V202" i="1"/>
  <c r="U202" i="1"/>
  <c r="T202" i="1"/>
  <c r="S202" i="1"/>
  <c r="R202" i="1"/>
  <c r="Q202" i="1"/>
  <c r="P202" i="1"/>
  <c r="O202" i="1"/>
  <c r="N202" i="1"/>
  <c r="M202" i="1"/>
  <c r="L202" i="1"/>
  <c r="K202" i="1"/>
  <c r="J202" i="1"/>
  <c r="I202" i="1"/>
  <c r="H202" i="1"/>
  <c r="G202" i="1"/>
  <c r="F202" i="1"/>
  <c r="AK201" i="1"/>
  <c r="AJ201" i="1"/>
  <c r="AI201" i="1"/>
  <c r="AH201" i="1"/>
  <c r="AG201" i="1"/>
  <c r="AF201" i="1"/>
  <c r="AE201" i="1"/>
  <c r="AD201" i="1"/>
  <c r="AC201" i="1"/>
  <c r="AB201" i="1"/>
  <c r="AA201" i="1"/>
  <c r="Z201" i="1"/>
  <c r="Y201" i="1"/>
  <c r="X201" i="1"/>
  <c r="W201" i="1"/>
  <c r="V201" i="1"/>
  <c r="U201" i="1"/>
  <c r="T201" i="1"/>
  <c r="S201" i="1"/>
  <c r="R201" i="1"/>
  <c r="Q201" i="1"/>
  <c r="P201" i="1"/>
  <c r="O201" i="1"/>
  <c r="N201" i="1"/>
  <c r="M201" i="1"/>
  <c r="L201" i="1"/>
  <c r="K201" i="1"/>
  <c r="J201" i="1"/>
  <c r="I201" i="1"/>
  <c r="H201" i="1"/>
  <c r="G201" i="1"/>
  <c r="F201" i="1"/>
  <c r="AS197" i="1"/>
  <c r="AR197" i="1"/>
  <c r="AQ197" i="1"/>
  <c r="AP197" i="1"/>
  <c r="AO197" i="1"/>
  <c r="AN197" i="1"/>
  <c r="AM197" i="1"/>
  <c r="AL197" i="1"/>
  <c r="AK197" i="1"/>
  <c r="AJ197" i="1"/>
  <c r="AI197" i="1"/>
  <c r="AH197" i="1"/>
  <c r="AG197" i="1"/>
  <c r="AF197" i="1"/>
  <c r="AE197" i="1"/>
  <c r="AD197" i="1"/>
  <c r="AC197" i="1"/>
  <c r="AB197" i="1"/>
  <c r="AA197" i="1"/>
  <c r="Z197" i="1"/>
  <c r="Y197" i="1"/>
  <c r="X197" i="1"/>
  <c r="W197" i="1"/>
  <c r="V197" i="1"/>
  <c r="U197" i="1"/>
  <c r="T197" i="1"/>
  <c r="S197" i="1"/>
  <c r="R197" i="1"/>
  <c r="Q197" i="1"/>
  <c r="P197" i="1"/>
  <c r="O197" i="1"/>
  <c r="N197" i="1"/>
  <c r="M197" i="1"/>
  <c r="L197" i="1"/>
  <c r="K197" i="1"/>
  <c r="J197" i="1"/>
  <c r="I197" i="1"/>
  <c r="H197" i="1"/>
  <c r="G197" i="1"/>
  <c r="AS196" i="1"/>
  <c r="AR196" i="1"/>
  <c r="AQ196" i="1"/>
  <c r="AP196" i="1"/>
  <c r="AO196" i="1"/>
  <c r="AN196" i="1"/>
  <c r="AM196" i="1"/>
  <c r="AL196" i="1"/>
  <c r="AK196" i="1"/>
  <c r="AJ196" i="1"/>
  <c r="AI196" i="1"/>
  <c r="AH196" i="1"/>
  <c r="AG196" i="1"/>
  <c r="AF196" i="1"/>
  <c r="AE196" i="1"/>
  <c r="AD196" i="1"/>
  <c r="AC196" i="1"/>
  <c r="AB196" i="1"/>
  <c r="AA196" i="1"/>
  <c r="Z196" i="1"/>
  <c r="Y196" i="1"/>
  <c r="X196" i="1"/>
  <c r="W196" i="1"/>
  <c r="V196" i="1"/>
  <c r="U196" i="1"/>
  <c r="T196" i="1"/>
  <c r="S196" i="1"/>
  <c r="R196" i="1"/>
  <c r="Q196" i="1"/>
  <c r="P196" i="1"/>
  <c r="O196" i="1"/>
  <c r="N196" i="1"/>
  <c r="M196" i="1"/>
  <c r="L196" i="1"/>
  <c r="K196" i="1"/>
  <c r="J196" i="1"/>
  <c r="I196" i="1"/>
  <c r="H196" i="1"/>
  <c r="G196" i="1"/>
  <c r="AS195" i="1"/>
  <c r="AR195" i="1"/>
  <c r="AQ195" i="1"/>
  <c r="AP195" i="1"/>
  <c r="AO195" i="1"/>
  <c r="AN195" i="1"/>
  <c r="AM195" i="1"/>
  <c r="AL195" i="1"/>
  <c r="AK195" i="1"/>
  <c r="AJ195" i="1"/>
  <c r="AI195" i="1"/>
  <c r="AH195" i="1"/>
  <c r="AG195" i="1"/>
  <c r="AF195" i="1"/>
  <c r="AE195" i="1"/>
  <c r="AD195" i="1"/>
  <c r="AC195" i="1"/>
  <c r="AB195" i="1"/>
  <c r="AA195" i="1"/>
  <c r="Z195" i="1"/>
  <c r="Y195" i="1"/>
  <c r="X195" i="1"/>
  <c r="W195" i="1"/>
  <c r="V195" i="1"/>
  <c r="U195" i="1"/>
  <c r="T195" i="1"/>
  <c r="S195" i="1"/>
  <c r="R195" i="1"/>
  <c r="Q195" i="1"/>
  <c r="P195" i="1"/>
  <c r="O195" i="1"/>
  <c r="N195" i="1"/>
  <c r="M195" i="1"/>
  <c r="L195" i="1"/>
  <c r="K195" i="1"/>
  <c r="J195" i="1"/>
  <c r="I195" i="1"/>
  <c r="H195" i="1"/>
  <c r="G195"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AS193"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H193" i="1"/>
  <c r="G193"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G192" i="1"/>
  <c r="AS191"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H191" i="1"/>
  <c r="G191"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H189" i="1"/>
  <c r="G189"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X111" i="1"/>
  <c r="W111" i="1"/>
  <c r="V111" i="1"/>
  <c r="U111" i="1"/>
  <c r="T111" i="1"/>
  <c r="S111" i="1"/>
  <c r="R111" i="1"/>
  <c r="Q111" i="1"/>
  <c r="X110" i="1"/>
  <c r="W110" i="1"/>
  <c r="V110" i="1"/>
  <c r="U110" i="1"/>
  <c r="T110" i="1"/>
  <c r="S110" i="1"/>
  <c r="R110" i="1"/>
  <c r="Q110" i="1"/>
  <c r="X109" i="1"/>
  <c r="W109" i="1"/>
  <c r="V109" i="1"/>
  <c r="U109" i="1"/>
  <c r="T109" i="1"/>
  <c r="S109" i="1"/>
  <c r="R109" i="1"/>
  <c r="Q109" i="1"/>
  <c r="N116" i="1"/>
  <c r="M116" i="1"/>
  <c r="L116" i="1"/>
  <c r="K116" i="1"/>
  <c r="J116" i="1"/>
  <c r="I116" i="1"/>
  <c r="H116" i="1"/>
  <c r="G116" i="1"/>
  <c r="F116" i="1"/>
  <c r="N115" i="1"/>
  <c r="M115" i="1"/>
  <c r="L115" i="1"/>
  <c r="K115" i="1"/>
  <c r="J115" i="1"/>
  <c r="I115" i="1"/>
  <c r="H115" i="1"/>
  <c r="G115" i="1"/>
  <c r="F115" i="1"/>
  <c r="N114" i="1"/>
  <c r="M114" i="1"/>
  <c r="L114" i="1"/>
  <c r="K114" i="1"/>
  <c r="J114" i="1"/>
  <c r="I114" i="1"/>
  <c r="H114" i="1"/>
  <c r="G114" i="1"/>
  <c r="F114" i="1"/>
  <c r="N113" i="1"/>
  <c r="M113" i="1"/>
  <c r="L113" i="1"/>
  <c r="K113" i="1"/>
  <c r="J113" i="1"/>
  <c r="I113" i="1"/>
  <c r="H113" i="1"/>
  <c r="G113" i="1"/>
  <c r="F113" i="1"/>
  <c r="N111" i="1"/>
  <c r="M111" i="1"/>
  <c r="L111" i="1"/>
  <c r="K111" i="1"/>
  <c r="J111" i="1"/>
  <c r="I111" i="1"/>
  <c r="H111" i="1"/>
  <c r="G111" i="1"/>
  <c r="F111" i="1"/>
  <c r="N110" i="1"/>
  <c r="M110" i="1"/>
  <c r="L110" i="1"/>
  <c r="K110" i="1"/>
  <c r="J110" i="1"/>
  <c r="I110" i="1"/>
  <c r="H110" i="1"/>
  <c r="G110" i="1"/>
  <c r="F110" i="1"/>
  <c r="N109" i="1"/>
  <c r="M109" i="1"/>
  <c r="L109" i="1"/>
  <c r="K109" i="1"/>
  <c r="J109" i="1"/>
  <c r="I109" i="1"/>
  <c r="H109" i="1"/>
  <c r="G109" i="1"/>
  <c r="F109" i="1"/>
  <c r="W98" i="1"/>
  <c r="V98" i="1"/>
  <c r="U98" i="1"/>
  <c r="T98" i="1"/>
  <c r="S98" i="1"/>
  <c r="R98" i="1"/>
  <c r="Q98" i="1"/>
  <c r="P98" i="1"/>
  <c r="W97" i="1"/>
  <c r="V97" i="1"/>
  <c r="U97" i="1"/>
  <c r="T97" i="1"/>
  <c r="S97" i="1"/>
  <c r="R97" i="1"/>
  <c r="Q97" i="1"/>
  <c r="P97" i="1"/>
  <c r="W96" i="1"/>
  <c r="V96" i="1"/>
  <c r="U96" i="1"/>
  <c r="T96" i="1"/>
  <c r="S96" i="1"/>
  <c r="R96" i="1"/>
  <c r="Q96" i="1"/>
  <c r="P96" i="1"/>
  <c r="M103" i="1"/>
  <c r="L103" i="1"/>
  <c r="K103" i="1"/>
  <c r="J103" i="1"/>
  <c r="I103" i="1"/>
  <c r="H103" i="1"/>
  <c r="G103" i="1"/>
  <c r="F103" i="1"/>
  <c r="M102" i="1"/>
  <c r="L102" i="1"/>
  <c r="K102" i="1"/>
  <c r="J102" i="1"/>
  <c r="I102" i="1"/>
  <c r="H102" i="1"/>
  <c r="G102" i="1"/>
  <c r="F102" i="1"/>
  <c r="M101" i="1"/>
  <c r="L101" i="1"/>
  <c r="K101" i="1"/>
  <c r="J101" i="1"/>
  <c r="I101" i="1"/>
  <c r="H101" i="1"/>
  <c r="G101" i="1"/>
  <c r="F101" i="1"/>
  <c r="M100" i="1"/>
  <c r="L100" i="1"/>
  <c r="K100" i="1"/>
  <c r="J100" i="1"/>
  <c r="I100" i="1"/>
  <c r="H100" i="1"/>
  <c r="G100" i="1"/>
  <c r="F100" i="1"/>
  <c r="M99" i="1"/>
  <c r="L99" i="1"/>
  <c r="K99" i="1"/>
  <c r="J99" i="1"/>
  <c r="I99" i="1"/>
  <c r="H99" i="1"/>
  <c r="G99" i="1"/>
  <c r="F99" i="1"/>
  <c r="M98" i="1"/>
  <c r="L98" i="1"/>
  <c r="K98" i="1"/>
  <c r="J98" i="1"/>
  <c r="I98" i="1"/>
  <c r="H98" i="1"/>
  <c r="G98" i="1"/>
  <c r="F98" i="1"/>
  <c r="M97" i="1"/>
  <c r="L97" i="1"/>
  <c r="K97" i="1"/>
  <c r="J97" i="1"/>
  <c r="I97" i="1"/>
  <c r="H97" i="1"/>
  <c r="G97" i="1"/>
  <c r="F97" i="1"/>
  <c r="M96" i="1"/>
  <c r="L96" i="1"/>
  <c r="K96" i="1"/>
  <c r="J96" i="1"/>
  <c r="I96" i="1"/>
  <c r="H96" i="1"/>
  <c r="G96" i="1"/>
  <c r="F96"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H63" i="1"/>
  <c r="G63" i="1"/>
  <c r="F63" i="1"/>
  <c r="E63" i="1"/>
  <c r="D63" i="1"/>
  <c r="H62" i="1"/>
  <c r="G62" i="1"/>
  <c r="F62" i="1"/>
  <c r="E62" i="1"/>
  <c r="D62" i="1"/>
  <c r="H61" i="1"/>
  <c r="G61" i="1"/>
  <c r="F61" i="1"/>
  <c r="E61" i="1"/>
  <c r="D61" i="1"/>
  <c r="H60" i="1"/>
  <c r="G60" i="1"/>
  <c r="F60" i="1"/>
  <c r="E60" i="1"/>
  <c r="D60" i="1"/>
  <c r="K56" i="1"/>
  <c r="J56" i="1"/>
  <c r="I56" i="1"/>
  <c r="H56" i="1"/>
  <c r="G56" i="1"/>
  <c r="F56" i="1"/>
  <c r="E56" i="1"/>
  <c r="D56" i="1"/>
  <c r="K55" i="1"/>
  <c r="J55" i="1"/>
  <c r="I55" i="1"/>
  <c r="H55" i="1"/>
  <c r="G55" i="1"/>
  <c r="F55" i="1"/>
  <c r="E55" i="1"/>
  <c r="D55" i="1"/>
  <c r="K54" i="1"/>
  <c r="J54" i="1"/>
  <c r="I54" i="1"/>
  <c r="H54" i="1"/>
  <c r="G54" i="1"/>
  <c r="F54" i="1"/>
  <c r="E54" i="1"/>
  <c r="D54" i="1"/>
  <c r="K53" i="1"/>
  <c r="J53" i="1"/>
  <c r="I53" i="1"/>
  <c r="H53" i="1"/>
  <c r="G53" i="1"/>
  <c r="F53" i="1"/>
  <c r="E53" i="1"/>
  <c r="D53" i="1"/>
  <c r="E49" i="1"/>
  <c r="D49" i="1"/>
  <c r="B46" i="1"/>
  <c r="L43" i="1"/>
  <c r="K43" i="1"/>
  <c r="J43" i="1"/>
  <c r="I43" i="1"/>
  <c r="H43" i="1"/>
  <c r="G43" i="1"/>
  <c r="F43" i="1"/>
  <c r="E43" i="1"/>
  <c r="D43" i="1"/>
  <c r="L42" i="1"/>
  <c r="K42" i="1"/>
  <c r="J42" i="1"/>
  <c r="I42" i="1"/>
  <c r="H42" i="1"/>
  <c r="G42" i="1"/>
  <c r="F42" i="1"/>
  <c r="E42" i="1"/>
  <c r="D42" i="1"/>
  <c r="L41" i="1"/>
  <c r="K41" i="1"/>
  <c r="J41" i="1"/>
  <c r="I41" i="1"/>
  <c r="H41" i="1"/>
  <c r="G41" i="1"/>
  <c r="F41" i="1"/>
  <c r="E41" i="1"/>
  <c r="D41" i="1"/>
  <c r="L40" i="1"/>
  <c r="K40" i="1"/>
  <c r="J40" i="1"/>
  <c r="I40" i="1"/>
  <c r="H40" i="1"/>
  <c r="G40" i="1"/>
  <c r="F40" i="1"/>
  <c r="E40" i="1"/>
  <c r="D40" i="1"/>
  <c r="L39" i="1"/>
  <c r="K39" i="1"/>
  <c r="J39" i="1"/>
  <c r="I39" i="1"/>
  <c r="H39" i="1"/>
  <c r="G39" i="1"/>
  <c r="F39" i="1"/>
  <c r="E39" i="1"/>
  <c r="D39" i="1"/>
  <c r="L38" i="1"/>
  <c r="K38" i="1"/>
  <c r="J38" i="1"/>
  <c r="I38" i="1"/>
  <c r="H38" i="1"/>
  <c r="G38" i="1"/>
  <c r="F38" i="1"/>
  <c r="E38" i="1"/>
  <c r="D38" i="1"/>
  <c r="L37" i="1"/>
  <c r="K37" i="1"/>
  <c r="J37" i="1"/>
  <c r="I37" i="1"/>
  <c r="H37" i="1"/>
  <c r="G37" i="1"/>
  <c r="F37" i="1"/>
  <c r="E37" i="1"/>
  <c r="D37" i="1"/>
  <c r="L36" i="1"/>
  <c r="K36" i="1"/>
  <c r="J36" i="1"/>
  <c r="I36" i="1"/>
  <c r="H36" i="1"/>
  <c r="G36" i="1"/>
  <c r="F36" i="1"/>
  <c r="E36" i="1"/>
  <c r="D36" i="1"/>
  <c r="L35" i="1"/>
  <c r="K35" i="1"/>
  <c r="J35" i="1"/>
  <c r="I35" i="1"/>
  <c r="H35" i="1"/>
  <c r="G35" i="1"/>
  <c r="F35" i="1"/>
  <c r="E35" i="1"/>
  <c r="D35" i="1"/>
  <c r="L34" i="1"/>
  <c r="K34" i="1"/>
  <c r="J34" i="1"/>
  <c r="I34" i="1"/>
  <c r="H34" i="1"/>
  <c r="G34" i="1"/>
  <c r="F34" i="1"/>
  <c r="E34" i="1"/>
  <c r="D34" i="1"/>
  <c r="C29" i="1"/>
  <c r="C28" i="1"/>
  <c r="C27" i="1"/>
  <c r="C26" i="1"/>
  <c r="C25" i="1"/>
  <c r="C24" i="1"/>
  <c r="C23" i="1"/>
  <c r="C22" i="1"/>
  <c r="C21" i="1"/>
  <c r="C20" i="1"/>
  <c r="C19" i="1"/>
  <c r="D11" i="1"/>
  <c r="E11" i="1"/>
  <c r="F11" i="1"/>
  <c r="G11" i="1"/>
  <c r="H11" i="1"/>
  <c r="I11" i="1"/>
  <c r="J11" i="1"/>
  <c r="K11" i="1"/>
  <c r="L11" i="1"/>
  <c r="D12" i="1"/>
  <c r="E12" i="1"/>
  <c r="F12" i="1"/>
  <c r="G12" i="1"/>
  <c r="H12" i="1"/>
  <c r="I12" i="1"/>
  <c r="J12" i="1"/>
  <c r="K12" i="1"/>
  <c r="L12" i="1"/>
  <c r="D13" i="1"/>
  <c r="E13" i="1"/>
  <c r="F13" i="1"/>
  <c r="G13" i="1"/>
  <c r="H13" i="1"/>
  <c r="I13" i="1"/>
  <c r="J13" i="1"/>
  <c r="K13" i="1"/>
  <c r="L13" i="1"/>
  <c r="D14" i="1"/>
  <c r="E14" i="1"/>
  <c r="F14" i="1"/>
  <c r="G14" i="1"/>
  <c r="H14" i="1"/>
  <c r="I14" i="1"/>
  <c r="J14" i="1"/>
  <c r="K14" i="1"/>
  <c r="L14" i="1"/>
  <c r="D15" i="1"/>
  <c r="E15" i="1"/>
  <c r="F15" i="1"/>
  <c r="G15" i="1"/>
  <c r="H15" i="1"/>
  <c r="I15" i="1"/>
  <c r="J15" i="1"/>
  <c r="K15" i="1"/>
  <c r="L15" i="1"/>
  <c r="E10" i="1"/>
  <c r="F10" i="1"/>
  <c r="G10" i="1"/>
  <c r="H10" i="1"/>
  <c r="I10" i="1"/>
  <c r="J10" i="1"/>
  <c r="K10" i="1"/>
  <c r="L10" i="1"/>
  <c r="D10" i="1"/>
  <c r="CP118" i="12" l="1"/>
  <c r="BB118" i="12"/>
  <c r="O118" i="12" s="1"/>
  <c r="A301" i="12" s="1"/>
  <c r="A336" i="13"/>
  <c r="BB117" i="13"/>
  <c r="O117" i="13" s="1"/>
  <c r="CP117" i="13"/>
  <c r="A301" i="13"/>
  <c r="CP118" i="13"/>
  <c r="BB118" i="13"/>
  <c r="O118" i="13" s="1"/>
  <c r="AT176" i="7"/>
  <c r="AT184" i="7"/>
  <c r="AT187" i="7"/>
  <c r="AS157" i="7"/>
  <c r="AS144" i="7"/>
  <c r="AS143" i="7"/>
  <c r="AT195" i="7"/>
  <c r="AT166" i="7"/>
  <c r="AT191" i="7"/>
  <c r="AS156" i="7"/>
  <c r="AS155" i="7"/>
  <c r="CP117" i="7"/>
  <c r="BB117" i="7"/>
  <c r="O117" i="7" s="1"/>
  <c r="AS127" i="7"/>
  <c r="C118" i="7"/>
  <c r="BD112" i="7"/>
  <c r="AS160" i="7"/>
  <c r="E105" i="7"/>
  <c r="AT183" i="7"/>
  <c r="AT196" i="7"/>
  <c r="AT179" i="7"/>
  <c r="AS153" i="7"/>
  <c r="AS152" i="7"/>
  <c r="E255" i="6"/>
  <c r="D255" i="6"/>
  <c r="C255" i="6"/>
  <c r="E254" i="6"/>
  <c r="D254" i="6"/>
  <c r="C254" i="6" s="1"/>
  <c r="E253" i="6"/>
  <c r="D253" i="6"/>
  <c r="E252" i="6"/>
  <c r="D252" i="6"/>
  <c r="C252" i="6"/>
  <c r="CQ247" i="6"/>
  <c r="BD247" i="6"/>
  <c r="BC247" i="6"/>
  <c r="AI247" i="6" s="1"/>
  <c r="E247" i="6"/>
  <c r="D247" i="6"/>
  <c r="C247" i="6"/>
  <c r="CP247" i="6" s="1"/>
  <c r="CQ246" i="6"/>
  <c r="BD246" i="6"/>
  <c r="E246" i="6"/>
  <c r="D246" i="6"/>
  <c r="C246" i="6"/>
  <c r="CQ245" i="6"/>
  <c r="BD245" i="6"/>
  <c r="E245" i="6"/>
  <c r="D245" i="6"/>
  <c r="C245" i="6"/>
  <c r="BD244" i="6"/>
  <c r="BC244" i="6"/>
  <c r="AI244" i="6" s="1"/>
  <c r="E244" i="6"/>
  <c r="CQ244" i="6" s="1"/>
  <c r="D244" i="6"/>
  <c r="C244" i="6" s="1"/>
  <c r="CP244" i="6" s="1"/>
  <c r="BD239" i="6"/>
  <c r="E239" i="6"/>
  <c r="CQ239" i="6" s="1"/>
  <c r="D239" i="6"/>
  <c r="C239" i="6" s="1"/>
  <c r="BD238" i="6"/>
  <c r="BC238" i="6"/>
  <c r="AR238" i="6" s="1"/>
  <c r="E238" i="6"/>
  <c r="CQ238" i="6" s="1"/>
  <c r="D238" i="6"/>
  <c r="C238" i="6" s="1"/>
  <c r="CP238" i="6" s="1"/>
  <c r="BD237" i="6"/>
  <c r="BC237" i="6"/>
  <c r="AR237" i="6" s="1"/>
  <c r="E237" i="6"/>
  <c r="CQ237" i="6" s="1"/>
  <c r="D237" i="6"/>
  <c r="C237" i="6"/>
  <c r="CP237" i="6" s="1"/>
  <c r="BD236" i="6"/>
  <c r="BC236" i="6"/>
  <c r="AR236" i="6" s="1"/>
  <c r="E236" i="6"/>
  <c r="CQ236" i="6" s="1"/>
  <c r="D236" i="6"/>
  <c r="C236" i="6"/>
  <c r="CP236" i="6" s="1"/>
  <c r="BD235" i="6"/>
  <c r="E235" i="6"/>
  <c r="CQ235" i="6" s="1"/>
  <c r="D235" i="6"/>
  <c r="C235" i="6"/>
  <c r="BD234" i="6"/>
  <c r="E234" i="6"/>
  <c r="CQ234" i="6" s="1"/>
  <c r="D234" i="6"/>
  <c r="C234" i="6" s="1"/>
  <c r="BD233" i="6"/>
  <c r="E233" i="6"/>
  <c r="CQ233" i="6" s="1"/>
  <c r="D233" i="6"/>
  <c r="C233" i="6"/>
  <c r="CP228" i="6"/>
  <c r="BC228" i="6"/>
  <c r="AR228" i="6"/>
  <c r="E228" i="6"/>
  <c r="C228" i="6" s="1"/>
  <c r="D228" i="6"/>
  <c r="CP227" i="6"/>
  <c r="BC227" i="6"/>
  <c r="AR227" i="6" s="1"/>
  <c r="E227" i="6"/>
  <c r="D227" i="6"/>
  <c r="C227" i="6"/>
  <c r="CP226" i="6"/>
  <c r="BC226" i="6"/>
  <c r="AR226" i="6"/>
  <c r="E226" i="6"/>
  <c r="C226" i="6" s="1"/>
  <c r="D226" i="6"/>
  <c r="CP225" i="6"/>
  <c r="BC225" i="6"/>
  <c r="AR225" i="6" s="1"/>
  <c r="E225" i="6"/>
  <c r="D225" i="6"/>
  <c r="C225" i="6"/>
  <c r="CP224" i="6"/>
  <c r="BC224" i="6"/>
  <c r="AR224" i="6"/>
  <c r="E224" i="6"/>
  <c r="C224" i="6" s="1"/>
  <c r="D224" i="6"/>
  <c r="CP223" i="6"/>
  <c r="BC223" i="6"/>
  <c r="AR223" i="6" s="1"/>
  <c r="E223" i="6"/>
  <c r="D223" i="6"/>
  <c r="C223" i="6"/>
  <c r="CP222" i="6"/>
  <c r="BC222" i="6"/>
  <c r="AR222" i="6"/>
  <c r="E222" i="6"/>
  <c r="C222" i="6" s="1"/>
  <c r="D222" i="6"/>
  <c r="CP221" i="6"/>
  <c r="BC221" i="6"/>
  <c r="AR221" i="6" s="1"/>
  <c r="E221" i="6"/>
  <c r="D221" i="6"/>
  <c r="C221" i="6"/>
  <c r="CP220" i="6"/>
  <c r="BC220" i="6"/>
  <c r="AR220" i="6"/>
  <c r="E220" i="6"/>
  <c r="C220" i="6" s="1"/>
  <c r="D220" i="6"/>
  <c r="CP219" i="6"/>
  <c r="BC219" i="6"/>
  <c r="AR219" i="6" s="1"/>
  <c r="E219" i="6"/>
  <c r="C219" i="6"/>
  <c r="CP218" i="6"/>
  <c r="AQ218" i="6"/>
  <c r="AP218" i="6"/>
  <c r="AO218" i="6"/>
  <c r="AN218" i="6"/>
  <c r="AM218" i="6"/>
  <c r="AL218" i="6"/>
  <c r="AK218" i="6"/>
  <c r="AJ218" i="6"/>
  <c r="AI218"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E218" i="6" s="1"/>
  <c r="F218" i="6"/>
  <c r="D218" i="6" s="1"/>
  <c r="C218" i="6" s="1"/>
  <c r="CR213" i="6"/>
  <c r="BD213" i="6"/>
  <c r="C213" i="6"/>
  <c r="C212" i="6"/>
  <c r="CR211" i="6"/>
  <c r="C211" i="6"/>
  <c r="CR210" i="6"/>
  <c r="BD210" i="6"/>
  <c r="C210" i="6"/>
  <c r="CR206" i="6"/>
  <c r="E206" i="6"/>
  <c r="D206" i="6"/>
  <c r="CQ202" i="6"/>
  <c r="E202" i="6"/>
  <c r="D202" i="6"/>
  <c r="CR201" i="6"/>
  <c r="E201" i="6"/>
  <c r="D201" i="6"/>
  <c r="CQ201" i="6" s="1"/>
  <c r="C201" i="6"/>
  <c r="CP201" i="6" s="1"/>
  <c r="CQ197" i="6"/>
  <c r="CP197" i="6"/>
  <c r="BD197" i="6"/>
  <c r="BC197" i="6"/>
  <c r="F197" i="6"/>
  <c r="CS197" i="6" s="1"/>
  <c r="E197" i="6"/>
  <c r="CQ196" i="6"/>
  <c r="CP196" i="6"/>
  <c r="BD196" i="6"/>
  <c r="BC196" i="6"/>
  <c r="F196" i="6"/>
  <c r="CS196" i="6" s="1"/>
  <c r="E196" i="6"/>
  <c r="D196" i="6"/>
  <c r="CQ195" i="6"/>
  <c r="CP195" i="6"/>
  <c r="BD195" i="6"/>
  <c r="BC195" i="6"/>
  <c r="F195" i="6"/>
  <c r="CS195" i="6" s="1"/>
  <c r="E195" i="6"/>
  <c r="CR194" i="6"/>
  <c r="CQ194" i="6"/>
  <c r="F194" i="6"/>
  <c r="E194" i="6"/>
  <c r="BE194" i="6" s="1"/>
  <c r="CQ193" i="6"/>
  <c r="BD193" i="6"/>
  <c r="BC193" i="6"/>
  <c r="F193" i="6"/>
  <c r="E193" i="6"/>
  <c r="CR193" i="6" s="1"/>
  <c r="D193" i="6"/>
  <c r="CP192" i="6"/>
  <c r="BE192" i="6"/>
  <c r="BD192" i="6"/>
  <c r="F192" i="6"/>
  <c r="E192" i="6"/>
  <c r="CR192" i="6" s="1"/>
  <c r="D192" i="6"/>
  <c r="CQ191" i="6"/>
  <c r="BE191" i="6"/>
  <c r="F191" i="6"/>
  <c r="E191" i="6"/>
  <c r="CR190" i="6"/>
  <c r="F190" i="6"/>
  <c r="E190" i="6"/>
  <c r="BE190" i="6" s="1"/>
  <c r="CQ189" i="6"/>
  <c r="BD189" i="6"/>
  <c r="BC189" i="6"/>
  <c r="F189" i="6"/>
  <c r="E189" i="6"/>
  <c r="BE188" i="6"/>
  <c r="F188" i="6"/>
  <c r="E188" i="6"/>
  <c r="CR188" i="6" s="1"/>
  <c r="CP187" i="6"/>
  <c r="BE187" i="6"/>
  <c r="BC187" i="6"/>
  <c r="F187" i="6"/>
  <c r="E187" i="6"/>
  <c r="CR186" i="6"/>
  <c r="F186" i="6"/>
  <c r="E186" i="6"/>
  <c r="BE186" i="6" s="1"/>
  <c r="CR185" i="6"/>
  <c r="CQ185" i="6"/>
  <c r="BD185" i="6"/>
  <c r="BC185" i="6"/>
  <c r="F185" i="6"/>
  <c r="E185" i="6"/>
  <c r="BE185" i="6" s="1"/>
  <c r="D185" i="6"/>
  <c r="CP184" i="6"/>
  <c r="BD184" i="6"/>
  <c r="F184" i="6"/>
  <c r="E184" i="6"/>
  <c r="CQ183" i="6"/>
  <c r="CP183" i="6"/>
  <c r="F183" i="6"/>
  <c r="E183" i="6"/>
  <c r="CR182" i="6"/>
  <c r="CQ182" i="6"/>
  <c r="CP182" i="6"/>
  <c r="BD182" i="6"/>
  <c r="BC182" i="6"/>
  <c r="F182" i="6"/>
  <c r="E182" i="6"/>
  <c r="BE182" i="6" s="1"/>
  <c r="D182" i="6"/>
  <c r="CS181" i="6"/>
  <c r="CQ181" i="6"/>
  <c r="CP181" i="6"/>
  <c r="BF181" i="6"/>
  <c r="BD181" i="6"/>
  <c r="BC181" i="6"/>
  <c r="F181" i="6"/>
  <c r="E181" i="6"/>
  <c r="D181" i="6"/>
  <c r="CS180" i="6"/>
  <c r="CQ180" i="6"/>
  <c r="CP180" i="6"/>
  <c r="BF180" i="6"/>
  <c r="BD180" i="6"/>
  <c r="BC180" i="6"/>
  <c r="F180" i="6"/>
  <c r="E180" i="6"/>
  <c r="D180" i="6"/>
  <c r="CS179" i="6"/>
  <c r="CQ179" i="6"/>
  <c r="CP179" i="6"/>
  <c r="BF179" i="6"/>
  <c r="BD179" i="6"/>
  <c r="BC179" i="6"/>
  <c r="F179" i="6"/>
  <c r="E179" i="6"/>
  <c r="D179" i="6"/>
  <c r="CS178" i="6"/>
  <c r="CR178" i="6"/>
  <c r="CQ178" i="6"/>
  <c r="CP178" i="6"/>
  <c r="BF178" i="6"/>
  <c r="BE178" i="6"/>
  <c r="BD178" i="6"/>
  <c r="BC178" i="6"/>
  <c r="AT178" i="6" s="1"/>
  <c r="F178" i="6"/>
  <c r="D178" i="6"/>
  <c r="CS177" i="6"/>
  <c r="CR177" i="6"/>
  <c r="CP177" i="6"/>
  <c r="BE177" i="6"/>
  <c r="BC177" i="6"/>
  <c r="F177" i="6"/>
  <c r="E177" i="6"/>
  <c r="D177" i="6"/>
  <c r="CR176" i="6"/>
  <c r="BF176" i="6"/>
  <c r="BE176" i="6"/>
  <c r="F176" i="6"/>
  <c r="E176" i="6"/>
  <c r="CS175" i="6"/>
  <c r="CR175" i="6"/>
  <c r="CP175" i="6"/>
  <c r="BE175" i="6"/>
  <c r="BC175" i="6"/>
  <c r="F175" i="6"/>
  <c r="E175" i="6"/>
  <c r="D175" i="6"/>
  <c r="F174" i="6"/>
  <c r="E174" i="6"/>
  <c r="CR173" i="6"/>
  <c r="BF173" i="6"/>
  <c r="F173" i="6"/>
  <c r="E173" i="6"/>
  <c r="CS172" i="6"/>
  <c r="CQ172" i="6"/>
  <c r="BE172" i="6"/>
  <c r="BD172" i="6"/>
  <c r="F172" i="6"/>
  <c r="E172" i="6"/>
  <c r="BF171" i="6"/>
  <c r="BE171" i="6"/>
  <c r="F171" i="6"/>
  <c r="E171" i="6"/>
  <c r="D171" i="6" s="1"/>
  <c r="CS170" i="6"/>
  <c r="BF170" i="6"/>
  <c r="BE170" i="6"/>
  <c r="F170" i="6"/>
  <c r="E170" i="6"/>
  <c r="CR169" i="6"/>
  <c r="F169" i="6"/>
  <c r="E169" i="6"/>
  <c r="CS168" i="6"/>
  <c r="CR168" i="6"/>
  <c r="CQ168" i="6"/>
  <c r="BD168" i="6"/>
  <c r="F168" i="6"/>
  <c r="E168" i="6"/>
  <c r="D168" i="6" s="1"/>
  <c r="BF167" i="6"/>
  <c r="F167" i="6"/>
  <c r="E167" i="6"/>
  <c r="CR167" i="6" s="1"/>
  <c r="BF166" i="6"/>
  <c r="F166" i="6"/>
  <c r="E166" i="6"/>
  <c r="BE166" i="6" s="1"/>
  <c r="CR165" i="6"/>
  <c r="CQ165" i="6"/>
  <c r="BF165" i="6"/>
  <c r="BE165" i="6"/>
  <c r="BD165" i="6"/>
  <c r="AT165" i="6"/>
  <c r="F164" i="6"/>
  <c r="E164" i="6"/>
  <c r="D164" i="6"/>
  <c r="CR160" i="6"/>
  <c r="BF160" i="6"/>
  <c r="F160" i="6"/>
  <c r="E160" i="6"/>
  <c r="CS159" i="6"/>
  <c r="CR159" i="6"/>
  <c r="CP159" i="6"/>
  <c r="BF159" i="6"/>
  <c r="BD159" i="6"/>
  <c r="F159" i="6"/>
  <c r="E159" i="6"/>
  <c r="D159" i="6"/>
  <c r="CS158" i="6"/>
  <c r="CR158" i="6"/>
  <c r="BG158" i="6"/>
  <c r="BF158" i="6"/>
  <c r="F158" i="6"/>
  <c r="E158" i="6"/>
  <c r="CS157" i="6"/>
  <c r="CR157" i="6"/>
  <c r="BE157" i="6"/>
  <c r="BD157" i="6"/>
  <c r="F157" i="6"/>
  <c r="E157" i="6"/>
  <c r="BF157" i="6" s="1"/>
  <c r="D157" i="6"/>
  <c r="BF156" i="6"/>
  <c r="BE156" i="6"/>
  <c r="F156" i="6"/>
  <c r="E156" i="6"/>
  <c r="CR156" i="6" s="1"/>
  <c r="D156" i="6"/>
  <c r="F155" i="6"/>
  <c r="CP155" i="6" s="1"/>
  <c r="E155" i="6"/>
  <c r="BF155" i="6" s="1"/>
  <c r="CR154" i="6"/>
  <c r="CQ154" i="6"/>
  <c r="CP154" i="6"/>
  <c r="BD154" i="6"/>
  <c r="F154" i="6"/>
  <c r="E154" i="6"/>
  <c r="BF154" i="6" s="1"/>
  <c r="CR153" i="6"/>
  <c r="CQ153" i="6"/>
  <c r="BE153" i="6"/>
  <c r="BD153" i="6"/>
  <c r="F153" i="6"/>
  <c r="E153" i="6"/>
  <c r="BF153" i="6" s="1"/>
  <c r="D153" i="6"/>
  <c r="BE152" i="6"/>
  <c r="F152" i="6"/>
  <c r="E152" i="6"/>
  <c r="BF152" i="6" s="1"/>
  <c r="CP151" i="6"/>
  <c r="F151" i="6"/>
  <c r="E151" i="6"/>
  <c r="BF151" i="6" s="1"/>
  <c r="CR150" i="6"/>
  <c r="F150" i="6"/>
  <c r="CQ150" i="6" s="1"/>
  <c r="E150" i="6"/>
  <c r="BF150" i="6" s="1"/>
  <c r="CR149" i="6"/>
  <c r="CQ149" i="6"/>
  <c r="BE149" i="6"/>
  <c r="BD149" i="6"/>
  <c r="F149" i="6"/>
  <c r="E149" i="6"/>
  <c r="BF149" i="6" s="1"/>
  <c r="D149" i="6"/>
  <c r="BF148" i="6"/>
  <c r="BE148" i="6"/>
  <c r="F148" i="6"/>
  <c r="E148" i="6"/>
  <c r="CR148" i="6" s="1"/>
  <c r="D148" i="6"/>
  <c r="BF147" i="6"/>
  <c r="F147" i="6"/>
  <c r="E147" i="6"/>
  <c r="CR146" i="6"/>
  <c r="CQ146" i="6"/>
  <c r="CP146" i="6"/>
  <c r="BD146" i="6"/>
  <c r="F146" i="6"/>
  <c r="E146" i="6"/>
  <c r="BF146" i="6" s="1"/>
  <c r="CR145" i="6"/>
  <c r="CQ145" i="6"/>
  <c r="BE145" i="6"/>
  <c r="BD145" i="6"/>
  <c r="F145" i="6"/>
  <c r="E145" i="6"/>
  <c r="BF145" i="6" s="1"/>
  <c r="D145" i="6"/>
  <c r="BE144" i="6"/>
  <c r="F144" i="6"/>
  <c r="E144" i="6"/>
  <c r="CR144" i="6" s="1"/>
  <c r="F143" i="6"/>
  <c r="CP143" i="6" s="1"/>
  <c r="E143" i="6"/>
  <c r="CR142" i="6"/>
  <c r="CP142" i="6"/>
  <c r="F142" i="6"/>
  <c r="E142" i="6"/>
  <c r="BF142" i="6" s="1"/>
  <c r="CR141" i="6"/>
  <c r="CQ141" i="6"/>
  <c r="BF141" i="6"/>
  <c r="BE141" i="6"/>
  <c r="BD141" i="6"/>
  <c r="F141" i="6"/>
  <c r="D141" i="6"/>
  <c r="CS140" i="6"/>
  <c r="CQ140" i="6"/>
  <c r="CP140" i="6"/>
  <c r="BG140" i="6"/>
  <c r="BE140" i="6"/>
  <c r="BD140" i="6"/>
  <c r="F140" i="6"/>
  <c r="E140" i="6"/>
  <c r="CS139" i="6"/>
  <c r="CQ139" i="6"/>
  <c r="CP139" i="6"/>
  <c r="BG139" i="6"/>
  <c r="BE139" i="6"/>
  <c r="BD139" i="6"/>
  <c r="F139" i="6"/>
  <c r="E139" i="6"/>
  <c r="D139" i="6"/>
  <c r="CS138" i="6"/>
  <c r="CQ138" i="6"/>
  <c r="CP138" i="6"/>
  <c r="BG138" i="6"/>
  <c r="BE138" i="6"/>
  <c r="BD138" i="6"/>
  <c r="F138" i="6"/>
  <c r="E138" i="6"/>
  <c r="D138" i="6"/>
  <c r="CS137" i="6"/>
  <c r="BG137" i="6"/>
  <c r="BF137" i="6"/>
  <c r="AS137" i="6"/>
  <c r="F137" i="6"/>
  <c r="E137" i="6"/>
  <c r="CR137" i="6" s="1"/>
  <c r="D137" i="6"/>
  <c r="CS136" i="6"/>
  <c r="CQ136" i="6"/>
  <c r="CP136" i="6"/>
  <c r="BG136" i="6"/>
  <c r="BE136" i="6"/>
  <c r="BD136" i="6"/>
  <c r="F136" i="6"/>
  <c r="E136" i="6"/>
  <c r="CS135" i="6"/>
  <c r="CQ135" i="6"/>
  <c r="CP135" i="6"/>
  <c r="BG135" i="6"/>
  <c r="BE135" i="6"/>
  <c r="BD135" i="6"/>
  <c r="F135" i="6"/>
  <c r="E135" i="6"/>
  <c r="D135" i="6"/>
  <c r="CS134" i="6"/>
  <c r="CQ134" i="6"/>
  <c r="CP134" i="6"/>
  <c r="BG134" i="6"/>
  <c r="BE134" i="6"/>
  <c r="BD134" i="6"/>
  <c r="F134" i="6"/>
  <c r="E134" i="6"/>
  <c r="CS133" i="6"/>
  <c r="CQ133" i="6"/>
  <c r="CP133" i="6"/>
  <c r="BG133" i="6"/>
  <c r="BE133" i="6"/>
  <c r="BD133" i="6"/>
  <c r="F133" i="6"/>
  <c r="E133" i="6"/>
  <c r="D133" i="6"/>
  <c r="CS132" i="6"/>
  <c r="CQ132" i="6"/>
  <c r="CP132" i="6"/>
  <c r="BG132" i="6"/>
  <c r="BE132" i="6"/>
  <c r="BD132" i="6"/>
  <c r="F132" i="6"/>
  <c r="E132" i="6"/>
  <c r="CS131" i="6"/>
  <c r="CQ131" i="6"/>
  <c r="CP131" i="6"/>
  <c r="BG131" i="6"/>
  <c r="BE131" i="6"/>
  <c r="BD131" i="6"/>
  <c r="F131" i="6"/>
  <c r="E131" i="6"/>
  <c r="D131" i="6"/>
  <c r="CS130" i="6"/>
  <c r="CQ130" i="6"/>
  <c r="CP130" i="6"/>
  <c r="BG130" i="6"/>
  <c r="BE130" i="6"/>
  <c r="BD130" i="6"/>
  <c r="F130" i="6"/>
  <c r="E130" i="6"/>
  <c r="CS129" i="6"/>
  <c r="CQ129" i="6"/>
  <c r="CP129" i="6"/>
  <c r="BG129" i="6"/>
  <c r="BE129" i="6"/>
  <c r="BD129" i="6"/>
  <c r="F129" i="6"/>
  <c r="E129" i="6"/>
  <c r="D129" i="6"/>
  <c r="BE128" i="6"/>
  <c r="AS128" i="6"/>
  <c r="F127" i="6"/>
  <c r="E127" i="6"/>
  <c r="E123" i="6"/>
  <c r="D123" i="6"/>
  <c r="C123" i="6"/>
  <c r="E122" i="6"/>
  <c r="D122" i="6"/>
  <c r="C122" i="6"/>
  <c r="N118" i="6"/>
  <c r="J118" i="6"/>
  <c r="F118" i="6"/>
  <c r="N117" i="6"/>
  <c r="M117" i="6"/>
  <c r="M118" i="6" s="1"/>
  <c r="L117" i="6"/>
  <c r="K117" i="6"/>
  <c r="J117" i="6"/>
  <c r="I117" i="6"/>
  <c r="H117" i="6"/>
  <c r="G117" i="6"/>
  <c r="F117" i="6"/>
  <c r="E116" i="6"/>
  <c r="C116" i="6" s="1"/>
  <c r="D116" i="6"/>
  <c r="BB115" i="6"/>
  <c r="O115" i="6" s="1"/>
  <c r="E115" i="6"/>
  <c r="D115" i="6"/>
  <c r="C115" i="6"/>
  <c r="CP115" i="6" s="1"/>
  <c r="BB114" i="6"/>
  <c r="O114" i="6" s="1"/>
  <c r="E114" i="6"/>
  <c r="D114" i="6"/>
  <c r="C114" i="6"/>
  <c r="CP114" i="6" s="1"/>
  <c r="E113" i="6"/>
  <c r="E117" i="6" s="1"/>
  <c r="D113" i="6"/>
  <c r="D117" i="6" s="1"/>
  <c r="X112" i="6"/>
  <c r="W112" i="6"/>
  <c r="V112" i="6"/>
  <c r="U112" i="6"/>
  <c r="T112" i="6"/>
  <c r="S112" i="6"/>
  <c r="R112" i="6"/>
  <c r="Q112" i="6"/>
  <c r="P112" i="6"/>
  <c r="N112" i="6"/>
  <c r="M112" i="6"/>
  <c r="L112" i="6"/>
  <c r="L118" i="6" s="1"/>
  <c r="K112" i="6"/>
  <c r="K118" i="6" s="1"/>
  <c r="J112" i="6"/>
  <c r="I112" i="6"/>
  <c r="H112" i="6"/>
  <c r="H118" i="6" s="1"/>
  <c r="G112" i="6"/>
  <c r="G118" i="6" s="1"/>
  <c r="F112" i="6"/>
  <c r="D112" i="6"/>
  <c r="C112" i="6"/>
  <c r="P111" i="6"/>
  <c r="O111" i="6"/>
  <c r="E111" i="6"/>
  <c r="D111" i="6"/>
  <c r="C111" i="6"/>
  <c r="CR111" i="6" s="1"/>
  <c r="CR110" i="6"/>
  <c r="P110" i="6"/>
  <c r="O110" i="6"/>
  <c r="E110" i="6"/>
  <c r="E112" i="6" s="1"/>
  <c r="D110" i="6"/>
  <c r="C110" i="6"/>
  <c r="BD110" i="6" s="1"/>
  <c r="P109" i="6"/>
  <c r="O109" i="6"/>
  <c r="O112" i="6" s="1"/>
  <c r="E109" i="6"/>
  <c r="D109" i="6"/>
  <c r="C109" i="6" s="1"/>
  <c r="CR109" i="6" s="1"/>
  <c r="M105" i="6"/>
  <c r="H105" i="6"/>
  <c r="M104" i="6"/>
  <c r="L104" i="6"/>
  <c r="K104" i="6"/>
  <c r="J104" i="6"/>
  <c r="I104" i="6"/>
  <c r="H104" i="6"/>
  <c r="G104" i="6"/>
  <c r="F104" i="6"/>
  <c r="E103" i="6"/>
  <c r="D103" i="6"/>
  <c r="C103" i="6"/>
  <c r="E102" i="6"/>
  <c r="D102" i="6"/>
  <c r="C102" i="6" s="1"/>
  <c r="E101" i="6"/>
  <c r="D101" i="6"/>
  <c r="C101" i="6" s="1"/>
  <c r="E100" i="6"/>
  <c r="D100" i="6"/>
  <c r="C100" i="6" s="1"/>
  <c r="C104" i="6" s="1"/>
  <c r="W99" i="6"/>
  <c r="V99" i="6"/>
  <c r="U99" i="6"/>
  <c r="T99" i="6"/>
  <c r="S99" i="6"/>
  <c r="R99" i="6"/>
  <c r="Q99" i="6"/>
  <c r="P99" i="6"/>
  <c r="M99" i="6"/>
  <c r="L99" i="6"/>
  <c r="L105" i="6" s="1"/>
  <c r="K99" i="6"/>
  <c r="K105" i="6" s="1"/>
  <c r="J99" i="6"/>
  <c r="I99" i="6"/>
  <c r="I105" i="6" s="1"/>
  <c r="H99" i="6"/>
  <c r="G99" i="6"/>
  <c r="G105" i="6" s="1"/>
  <c r="F99" i="6"/>
  <c r="D99" i="6"/>
  <c r="O98" i="6"/>
  <c r="N98" i="6"/>
  <c r="E98" i="6"/>
  <c r="D98" i="6"/>
  <c r="O97" i="6"/>
  <c r="N97" i="6"/>
  <c r="E97" i="6"/>
  <c r="D97" i="6"/>
  <c r="O96" i="6"/>
  <c r="O99" i="6" s="1"/>
  <c r="N96" i="6"/>
  <c r="N99" i="6" s="1"/>
  <c r="E96" i="6"/>
  <c r="D96" i="6"/>
  <c r="C96" i="6"/>
  <c r="E92" i="6"/>
  <c r="D92" i="6"/>
  <c r="C92" i="6" s="1"/>
  <c r="E91" i="6"/>
  <c r="D91" i="6"/>
  <c r="C91" i="6" s="1"/>
  <c r="E90" i="6"/>
  <c r="D90" i="6"/>
  <c r="C90" i="6" s="1"/>
  <c r="CM92" i="6" s="1"/>
  <c r="E89" i="6"/>
  <c r="D89" i="6"/>
  <c r="C89" i="6"/>
  <c r="E88" i="6"/>
  <c r="D88" i="6"/>
  <c r="E83" i="6"/>
  <c r="D83" i="6"/>
  <c r="C83" i="6" s="1"/>
  <c r="E82" i="6"/>
  <c r="D82" i="6"/>
  <c r="C82" i="6"/>
  <c r="EB81" i="6"/>
  <c r="E81" i="6"/>
  <c r="D81" i="6"/>
  <c r="C81" i="6" s="1"/>
  <c r="CB81" i="6" s="1"/>
  <c r="AK81" i="6" s="1"/>
  <c r="E80" i="6"/>
  <c r="D80" i="6"/>
  <c r="C80" i="6" s="1"/>
  <c r="CB80" i="6" s="1"/>
  <c r="AK80" i="6" s="1"/>
  <c r="E79" i="6"/>
  <c r="D79" i="6"/>
  <c r="C79" i="6"/>
  <c r="E78" i="6"/>
  <c r="D78" i="6"/>
  <c r="C78" i="6" s="1"/>
  <c r="E73" i="6"/>
  <c r="D73" i="6"/>
  <c r="E72" i="6"/>
  <c r="D72" i="6"/>
  <c r="C72" i="6"/>
  <c r="E71" i="6"/>
  <c r="D71" i="6"/>
  <c r="C71" i="6"/>
  <c r="E70" i="6"/>
  <c r="D70" i="6"/>
  <c r="E69" i="6"/>
  <c r="D69" i="6"/>
  <c r="C69" i="6"/>
  <c r="E68" i="6"/>
  <c r="D68" i="6"/>
  <c r="C68" i="6"/>
  <c r="C63" i="6"/>
  <c r="CP62" i="6"/>
  <c r="BB62" i="6"/>
  <c r="I62" i="6"/>
  <c r="C62" i="6"/>
  <c r="CP61" i="6"/>
  <c r="BB61" i="6"/>
  <c r="I61" i="6"/>
  <c r="C61" i="6"/>
  <c r="CP60" i="6"/>
  <c r="BB60" i="6"/>
  <c r="I60" i="6"/>
  <c r="C60" i="6"/>
  <c r="C56" i="6"/>
  <c r="CP55" i="6"/>
  <c r="BA55" i="6"/>
  <c r="L55" i="6" s="1"/>
  <c r="C55" i="6"/>
  <c r="BB55" i="6" s="1"/>
  <c r="CP54" i="6"/>
  <c r="BB54" i="6"/>
  <c r="BA54" i="6"/>
  <c r="C54" i="6"/>
  <c r="CQ54" i="6" s="1"/>
  <c r="CP53" i="6"/>
  <c r="BA53" i="6"/>
  <c r="L53" i="6" s="1"/>
  <c r="C53" i="6"/>
  <c r="BB53" i="6" s="1"/>
  <c r="CQ49" i="6"/>
  <c r="BA49" i="6"/>
  <c r="F49" i="6" s="1"/>
  <c r="C49" i="6"/>
  <c r="C43" i="6"/>
  <c r="CP43" i="6" s="1"/>
  <c r="CP42" i="6"/>
  <c r="C42" i="6"/>
  <c r="C41" i="6"/>
  <c r="CP41" i="6" s="1"/>
  <c r="C40" i="6"/>
  <c r="CP40" i="6" s="1"/>
  <c r="C39" i="6"/>
  <c r="CP39" i="6" s="1"/>
  <c r="C38" i="6"/>
  <c r="CP38" i="6" s="1"/>
  <c r="C37" i="6"/>
  <c r="CP37" i="6" s="1"/>
  <c r="C36" i="6"/>
  <c r="CP36" i="6" s="1"/>
  <c r="C35" i="6"/>
  <c r="CP34" i="6"/>
  <c r="C34" i="6"/>
  <c r="L33" i="6"/>
  <c r="K33" i="6"/>
  <c r="J33" i="6"/>
  <c r="I33" i="6"/>
  <c r="H33" i="6"/>
  <c r="G33" i="6"/>
  <c r="F33" i="6"/>
  <c r="E33" i="6"/>
  <c r="D33" i="6"/>
  <c r="C33" i="6" s="1"/>
  <c r="CP33" i="6" s="1"/>
  <c r="CP29" i="6"/>
  <c r="BA29" i="6"/>
  <c r="D29" i="6"/>
  <c r="CP28" i="6"/>
  <c r="BA28" i="6"/>
  <c r="D28" i="6"/>
  <c r="CP27" i="6"/>
  <c r="BA27" i="6"/>
  <c r="D27" i="6" s="1"/>
  <c r="CP26" i="6"/>
  <c r="BA26" i="6"/>
  <c r="D26" i="6"/>
  <c r="CP25" i="6"/>
  <c r="BA25" i="6"/>
  <c r="D25" i="6"/>
  <c r="CP24" i="6"/>
  <c r="BA24" i="6"/>
  <c r="D24" i="6"/>
  <c r="CP23" i="6"/>
  <c r="BA23" i="6"/>
  <c r="D23" i="6" s="1"/>
  <c r="CP22" i="6"/>
  <c r="BA22" i="6"/>
  <c r="D22" i="6" s="1"/>
  <c r="CP21" i="6"/>
  <c r="BA21" i="6"/>
  <c r="D21" i="6"/>
  <c r="CP20" i="6"/>
  <c r="BA20" i="6"/>
  <c r="D20" i="6"/>
  <c r="CP19" i="6"/>
  <c r="BA19" i="6"/>
  <c r="D19" i="6" s="1"/>
  <c r="CP15" i="6"/>
  <c r="BA15" i="6"/>
  <c r="M15" i="6"/>
  <c r="C15" i="6"/>
  <c r="CP14" i="6"/>
  <c r="BA14" i="6"/>
  <c r="M14" i="6"/>
  <c r="C14" i="6"/>
  <c r="C13" i="6"/>
  <c r="CP12" i="6"/>
  <c r="BA12" i="6"/>
  <c r="M12" i="6" s="1"/>
  <c r="C12" i="6"/>
  <c r="CP11" i="6"/>
  <c r="BA11" i="6"/>
  <c r="M11" i="6" s="1"/>
  <c r="C11" i="6"/>
  <c r="BB10" i="6"/>
  <c r="M10" i="6" s="1"/>
  <c r="C10" i="6"/>
  <c r="A5" i="6"/>
  <c r="A4" i="6"/>
  <c r="A3" i="6"/>
  <c r="A2" i="6"/>
  <c r="A336" i="12" l="1"/>
  <c r="CP118" i="7"/>
  <c r="BB118" i="7"/>
  <c r="O118" i="7" s="1"/>
  <c r="A301" i="7" s="1"/>
  <c r="DR80" i="6"/>
  <c r="CQ128" i="6"/>
  <c r="BD128" i="6"/>
  <c r="CP128" i="6"/>
  <c r="CS128" i="6"/>
  <c r="CR140" i="6"/>
  <c r="BF140" i="6"/>
  <c r="CS142" i="6"/>
  <c r="BG142" i="6"/>
  <c r="BE142" i="6"/>
  <c r="D142" i="6"/>
  <c r="CR147" i="6"/>
  <c r="D147" i="6"/>
  <c r="CP150" i="6"/>
  <c r="CS151" i="6"/>
  <c r="BG151" i="6"/>
  <c r="BE151" i="6"/>
  <c r="CQ151" i="6"/>
  <c r="BD151" i="6"/>
  <c r="CR152" i="6"/>
  <c r="AS153" i="6"/>
  <c r="CQ160" i="6"/>
  <c r="BE160" i="6"/>
  <c r="BD160" i="6"/>
  <c r="AS160" i="6" s="1"/>
  <c r="D160" i="6"/>
  <c r="BG160" i="6"/>
  <c r="CS160" i="6"/>
  <c r="C98" i="6"/>
  <c r="D104" i="6"/>
  <c r="E118" i="6"/>
  <c r="CR132" i="6"/>
  <c r="BF132" i="6"/>
  <c r="AS132" i="6" s="1"/>
  <c r="D132" i="6"/>
  <c r="CR136" i="6"/>
  <c r="BF136" i="6"/>
  <c r="AS136" i="6" s="1"/>
  <c r="D136" i="6"/>
  <c r="CR138" i="6"/>
  <c r="BF138" i="6"/>
  <c r="BD142" i="6"/>
  <c r="CR143" i="6"/>
  <c r="D143" i="6"/>
  <c r="D144" i="6"/>
  <c r="BF144" i="6"/>
  <c r="CS147" i="6"/>
  <c r="BG147" i="6"/>
  <c r="BE147" i="6"/>
  <c r="CQ147" i="6"/>
  <c r="BD147" i="6"/>
  <c r="AS147" i="6" s="1"/>
  <c r="CS154" i="6"/>
  <c r="BG154" i="6"/>
  <c r="BE154" i="6"/>
  <c r="AS154" i="6" s="1"/>
  <c r="D154" i="6"/>
  <c r="CS186" i="6"/>
  <c r="BF186" i="6"/>
  <c r="CP186" i="6"/>
  <c r="CQ186" i="6"/>
  <c r="BD186" i="6"/>
  <c r="D186" i="6"/>
  <c r="BC186" i="6"/>
  <c r="CS188" i="6"/>
  <c r="BF188" i="6"/>
  <c r="CQ188" i="6"/>
  <c r="BC188" i="6"/>
  <c r="BD188" i="6"/>
  <c r="CP188" i="6"/>
  <c r="D188" i="6"/>
  <c r="CR197" i="6"/>
  <c r="BE197" i="6"/>
  <c r="D197" i="6"/>
  <c r="CQ56" i="6"/>
  <c r="CP56" i="6"/>
  <c r="BB56" i="6"/>
  <c r="C97" i="6"/>
  <c r="E99" i="6"/>
  <c r="D105" i="6"/>
  <c r="BD112" i="6"/>
  <c r="AS130" i="6"/>
  <c r="AS140" i="6"/>
  <c r="AS141" i="6"/>
  <c r="CS143" i="6"/>
  <c r="BG143" i="6"/>
  <c r="BE143" i="6"/>
  <c r="CQ143" i="6"/>
  <c r="BD143" i="6"/>
  <c r="AS143" i="6" s="1"/>
  <c r="CS150" i="6"/>
  <c r="BG150" i="6"/>
  <c r="BE150" i="6"/>
  <c r="D150" i="6"/>
  <c r="CR155" i="6"/>
  <c r="D155" i="6"/>
  <c r="D166" i="6"/>
  <c r="CR166" i="6"/>
  <c r="D167" i="6"/>
  <c r="BE167" i="6"/>
  <c r="CP169" i="6"/>
  <c r="BC169" i="6"/>
  <c r="CS169" i="6"/>
  <c r="BF169" i="6"/>
  <c r="BD169" i="6"/>
  <c r="BD174" i="6"/>
  <c r="BC174" i="6"/>
  <c r="BF174" i="6"/>
  <c r="CS190" i="6"/>
  <c r="BF190" i="6"/>
  <c r="BD190" i="6"/>
  <c r="D190" i="6"/>
  <c r="CQ190" i="6"/>
  <c r="CP190" i="6"/>
  <c r="BC190" i="6"/>
  <c r="AT190" i="6" s="1"/>
  <c r="L54" i="6"/>
  <c r="BA56" i="6"/>
  <c r="L56" i="6" s="1"/>
  <c r="C73" i="6"/>
  <c r="D118" i="6"/>
  <c r="I118" i="6"/>
  <c r="C113" i="6"/>
  <c r="CP116" i="6"/>
  <c r="BB116" i="6"/>
  <c r="O116" i="6" s="1"/>
  <c r="CR128" i="6"/>
  <c r="BF128" i="6"/>
  <c r="D127" i="6"/>
  <c r="BG128" i="6"/>
  <c r="CR130" i="6"/>
  <c r="BF130" i="6"/>
  <c r="D130" i="6"/>
  <c r="CR134" i="6"/>
  <c r="BF134" i="6"/>
  <c r="AS134" i="6" s="1"/>
  <c r="D134" i="6"/>
  <c r="AS138" i="6"/>
  <c r="D140" i="6"/>
  <c r="CQ142" i="6"/>
  <c r="BF143" i="6"/>
  <c r="CS146" i="6"/>
  <c r="BG146" i="6"/>
  <c r="BE146" i="6"/>
  <c r="AS146" i="6" s="1"/>
  <c r="D146" i="6"/>
  <c r="CP147" i="6"/>
  <c r="BD150" i="6"/>
  <c r="CR151" i="6"/>
  <c r="D151" i="6"/>
  <c r="D152" i="6"/>
  <c r="CS155" i="6"/>
  <c r="BG155" i="6"/>
  <c r="BE155" i="6"/>
  <c r="CQ155" i="6"/>
  <c r="BD155" i="6"/>
  <c r="CP160" i="6"/>
  <c r="CP167" i="6"/>
  <c r="BC167" i="6"/>
  <c r="CQ167" i="6"/>
  <c r="CS167" i="6"/>
  <c r="BD167" i="6"/>
  <c r="CQ169" i="6"/>
  <c r="D172" i="6"/>
  <c r="CR172" i="6"/>
  <c r="D189" i="6"/>
  <c r="CR189" i="6"/>
  <c r="BE189" i="6"/>
  <c r="CQ176" i="6"/>
  <c r="BD176" i="6"/>
  <c r="BC176" i="6"/>
  <c r="AT176" i="6" s="1"/>
  <c r="D176" i="6"/>
  <c r="CP176" i="6"/>
  <c r="CS194" i="6"/>
  <c r="BF194" i="6"/>
  <c r="BC194" i="6"/>
  <c r="AT194" i="6" s="1"/>
  <c r="CQ212" i="6"/>
  <c r="BC212" i="6"/>
  <c r="CP212" i="6"/>
  <c r="BE212" i="6"/>
  <c r="CR212" i="6"/>
  <c r="CQ53" i="6"/>
  <c r="BB92" i="6"/>
  <c r="AI92" i="6" s="1"/>
  <c r="E104" i="6"/>
  <c r="BD109" i="6"/>
  <c r="CR129" i="6"/>
  <c r="BF129" i="6"/>
  <c r="AS129" i="6" s="1"/>
  <c r="CR131" i="6"/>
  <c r="BF131" i="6"/>
  <c r="AS131" i="6" s="1"/>
  <c r="CR133" i="6"/>
  <c r="BF133" i="6"/>
  <c r="AS133" i="6" s="1"/>
  <c r="CR135" i="6"/>
  <c r="BF135" i="6"/>
  <c r="AS135" i="6" s="1"/>
  <c r="CS144" i="6"/>
  <c r="BG144" i="6"/>
  <c r="CP144" i="6"/>
  <c r="CS148" i="6"/>
  <c r="BG148" i="6"/>
  <c r="CP148" i="6"/>
  <c r="CS152" i="6"/>
  <c r="BG152" i="6"/>
  <c r="CP152" i="6"/>
  <c r="CS156" i="6"/>
  <c r="BG156" i="6"/>
  <c r="CP156" i="6"/>
  <c r="CP166" i="6"/>
  <c r="BC166" i="6"/>
  <c r="BD166" i="6"/>
  <c r="CQ166" i="6"/>
  <c r="D170" i="6"/>
  <c r="CR170" i="6"/>
  <c r="CP171" i="6"/>
  <c r="BC171" i="6"/>
  <c r="CQ171" i="6"/>
  <c r="CR171" i="6"/>
  <c r="CS183" i="6"/>
  <c r="BF183" i="6"/>
  <c r="BD183" i="6"/>
  <c r="BC183" i="6"/>
  <c r="BE184" i="6"/>
  <c r="D184" i="6"/>
  <c r="CR184" i="6"/>
  <c r="AT185" i="6"/>
  <c r="CS191" i="6"/>
  <c r="BF191" i="6"/>
  <c r="BD191" i="6"/>
  <c r="CP191" i="6"/>
  <c r="BD194" i="6"/>
  <c r="CR195" i="6"/>
  <c r="BE195" i="6"/>
  <c r="D195" i="6"/>
  <c r="BD212" i="6"/>
  <c r="CP233" i="6"/>
  <c r="BC233" i="6"/>
  <c r="AR233" i="6" s="1"/>
  <c r="CP234" i="6"/>
  <c r="BC234" i="6"/>
  <c r="AR234" i="6" s="1"/>
  <c r="CP245" i="6"/>
  <c r="BC245" i="6"/>
  <c r="AI245" i="6" s="1"/>
  <c r="CP173" i="6"/>
  <c r="BC173" i="6"/>
  <c r="CS173" i="6"/>
  <c r="CQ173" i="6"/>
  <c r="CR183" i="6"/>
  <c r="D183" i="6"/>
  <c r="CR187" i="6"/>
  <c r="D187" i="6"/>
  <c r="BE193" i="6"/>
  <c r="CQ206" i="6"/>
  <c r="C206" i="6"/>
  <c r="CP235" i="6"/>
  <c r="BC235" i="6"/>
  <c r="AR235" i="6" s="1"/>
  <c r="CQ55" i="6"/>
  <c r="C70" i="6"/>
  <c r="C88" i="6"/>
  <c r="F105" i="6"/>
  <c r="J105" i="6"/>
  <c r="BD111" i="6"/>
  <c r="CR112" i="6"/>
  <c r="CR139" i="6"/>
  <c r="BF139" i="6"/>
  <c r="AS139" i="6" s="1"/>
  <c r="CS141" i="6"/>
  <c r="BG141" i="6"/>
  <c r="CP141" i="6"/>
  <c r="BD144" i="6"/>
  <c r="AS144" i="6" s="1"/>
  <c r="CQ144" i="6"/>
  <c r="CS145" i="6"/>
  <c r="BG145" i="6"/>
  <c r="AS145" i="6" s="1"/>
  <c r="CP145" i="6"/>
  <c r="BD148" i="6"/>
  <c r="AS148" i="6" s="1"/>
  <c r="CQ148" i="6"/>
  <c r="CS149" i="6"/>
  <c r="BG149" i="6"/>
  <c r="AS149" i="6" s="1"/>
  <c r="CP149" i="6"/>
  <c r="BD152" i="6"/>
  <c r="AS152" i="6" s="1"/>
  <c r="CQ152" i="6"/>
  <c r="CS153" i="6"/>
  <c r="BG153" i="6"/>
  <c r="CP153" i="6"/>
  <c r="BD156" i="6"/>
  <c r="CQ156" i="6"/>
  <c r="CQ157" i="6"/>
  <c r="BG157" i="6"/>
  <c r="AS157" i="6" s="1"/>
  <c r="CP157" i="6"/>
  <c r="CQ158" i="6"/>
  <c r="BE158" i="6"/>
  <c r="BD158" i="6"/>
  <c r="AS158" i="6" s="1"/>
  <c r="D158" i="6"/>
  <c r="CP158" i="6"/>
  <c r="CS166" i="6"/>
  <c r="BE168" i="6"/>
  <c r="CP170" i="6"/>
  <c r="BC170" i="6"/>
  <c r="AT170" i="6" s="1"/>
  <c r="BD170" i="6"/>
  <c r="CQ170" i="6"/>
  <c r="BD171" i="6"/>
  <c r="CS171" i="6"/>
  <c r="BD173" i="6"/>
  <c r="D174" i="6"/>
  <c r="BE174" i="6"/>
  <c r="CS176" i="6"/>
  <c r="CR180" i="6"/>
  <c r="BE180" i="6"/>
  <c r="AT180" i="6" s="1"/>
  <c r="BE183" i="6"/>
  <c r="CS184" i="6"/>
  <c r="BF184" i="6"/>
  <c r="CQ184" i="6"/>
  <c r="BC184" i="6"/>
  <c r="BC191" i="6"/>
  <c r="D194" i="6"/>
  <c r="CP194" i="6"/>
  <c r="AT196" i="6"/>
  <c r="CR202" i="6"/>
  <c r="C202" i="6"/>
  <c r="CP202" i="6" s="1"/>
  <c r="CQ211" i="6"/>
  <c r="BC211" i="6"/>
  <c r="W211" i="6" s="1"/>
  <c r="CP211" i="6"/>
  <c r="BE211" i="6"/>
  <c r="BD211" i="6"/>
  <c r="CQ213" i="6"/>
  <c r="BC213" i="6"/>
  <c r="CP213" i="6"/>
  <c r="BE213" i="6"/>
  <c r="CP239" i="6"/>
  <c r="BC239" i="6"/>
  <c r="AR239" i="6" s="1"/>
  <c r="CP246" i="6"/>
  <c r="BC246" i="6"/>
  <c r="AI246" i="6" s="1"/>
  <c r="CQ159" i="6"/>
  <c r="BE159" i="6"/>
  <c r="BG159" i="6"/>
  <c r="CP165" i="6"/>
  <c r="BC165" i="6"/>
  <c r="AT164" i="6" s="1"/>
  <c r="CS165" i="6"/>
  <c r="CP168" i="6"/>
  <c r="BC168" i="6"/>
  <c r="BF168" i="6"/>
  <c r="D169" i="6"/>
  <c r="BE169" i="6"/>
  <c r="CP172" i="6"/>
  <c r="BC172" i="6"/>
  <c r="AT172" i="6" s="1"/>
  <c r="BF172" i="6"/>
  <c r="D173" i="6"/>
  <c r="BE173" i="6"/>
  <c r="CQ175" i="6"/>
  <c r="BD175" i="6"/>
  <c r="BF175" i="6"/>
  <c r="CQ177" i="6"/>
  <c r="BD177" i="6"/>
  <c r="AT177" i="6" s="1"/>
  <c r="BF177" i="6"/>
  <c r="CR179" i="6"/>
  <c r="BE179" i="6"/>
  <c r="AT179" i="6" s="1"/>
  <c r="CR181" i="6"/>
  <c r="BE181" i="6"/>
  <c r="AT181" i="6" s="1"/>
  <c r="CS187" i="6"/>
  <c r="BF187" i="6"/>
  <c r="BD187" i="6"/>
  <c r="AT187" i="6" s="1"/>
  <c r="CQ187" i="6"/>
  <c r="CR191" i="6"/>
  <c r="D191" i="6"/>
  <c r="CS192" i="6"/>
  <c r="BF192" i="6"/>
  <c r="CQ192" i="6"/>
  <c r="BC192" i="6"/>
  <c r="AT192" i="6" s="1"/>
  <c r="AT193" i="6"/>
  <c r="CQ210" i="6"/>
  <c r="BC210" i="6"/>
  <c r="CP210" i="6"/>
  <c r="BE210" i="6"/>
  <c r="BC218" i="6"/>
  <c r="AR218" i="6" s="1"/>
  <c r="CS182" i="6"/>
  <c r="BF182" i="6"/>
  <c r="AT182" i="6" s="1"/>
  <c r="CS185" i="6"/>
  <c r="BF185" i="6"/>
  <c r="CP185" i="6"/>
  <c r="CS189" i="6"/>
  <c r="BF189" i="6"/>
  <c r="AT189" i="6" s="1"/>
  <c r="CP189" i="6"/>
  <c r="CS193" i="6"/>
  <c r="BF193" i="6"/>
  <c r="CP193" i="6"/>
  <c r="CR196" i="6"/>
  <c r="BE196" i="6"/>
  <c r="C253" i="6"/>
  <c r="BF195" i="6"/>
  <c r="AT195" i="6" s="1"/>
  <c r="BF196" i="6"/>
  <c r="BF197" i="6"/>
  <c r="AT197" i="6" s="1"/>
  <c r="A336" i="7" l="1"/>
  <c r="E105" i="6"/>
  <c r="W210" i="6"/>
  <c r="AT173" i="6"/>
  <c r="W212" i="6"/>
  <c r="C117" i="6"/>
  <c r="CP113" i="6"/>
  <c r="BB113" i="6"/>
  <c r="O113" i="6" s="1"/>
  <c r="AT169" i="6"/>
  <c r="AS151" i="6"/>
  <c r="AT168" i="6"/>
  <c r="AT184" i="6"/>
  <c r="AS156" i="6"/>
  <c r="AT183" i="6"/>
  <c r="AT166" i="6"/>
  <c r="C99" i="6"/>
  <c r="C105" i="6" s="1"/>
  <c r="AS142" i="6"/>
  <c r="AS127" i="6"/>
  <c r="AT175" i="6"/>
  <c r="AS159" i="6"/>
  <c r="W213" i="6"/>
  <c r="AT191" i="6"/>
  <c r="AT171" i="6"/>
  <c r="AT167" i="6"/>
  <c r="AS155" i="6"/>
  <c r="AS150" i="6"/>
  <c r="AT188" i="6"/>
  <c r="AT186" i="6"/>
  <c r="CP117" i="6" l="1"/>
  <c r="BB117" i="6"/>
  <c r="O117" i="6" s="1"/>
  <c r="C118" i="6"/>
  <c r="CP118" i="6" l="1"/>
  <c r="BB118" i="6"/>
  <c r="O118" i="6" s="1"/>
  <c r="A336" i="6" l="1"/>
  <c r="A301" i="6"/>
  <c r="E255" i="5" l="1"/>
  <c r="D255" i="5"/>
  <c r="C255" i="5" s="1"/>
  <c r="E254" i="5"/>
  <c r="C254" i="5" s="1"/>
  <c r="D254" i="5"/>
  <c r="E253" i="5"/>
  <c r="D253" i="5"/>
  <c r="C253" i="5" s="1"/>
  <c r="E252" i="5"/>
  <c r="C252" i="5" s="1"/>
  <c r="D252" i="5"/>
  <c r="E247" i="5"/>
  <c r="BD247" i="5" s="1"/>
  <c r="D247" i="5"/>
  <c r="C247" i="5"/>
  <c r="BC247" i="5" s="1"/>
  <c r="AI247" i="5" s="1"/>
  <c r="E246" i="5"/>
  <c r="BD246" i="5" s="1"/>
  <c r="D246" i="5"/>
  <c r="CQ245" i="5"/>
  <c r="E245" i="5"/>
  <c r="D245" i="5"/>
  <c r="CQ244" i="5"/>
  <c r="E244" i="5"/>
  <c r="BD244" i="5" s="1"/>
  <c r="D244" i="5"/>
  <c r="E239" i="5"/>
  <c r="BD239" i="5" s="1"/>
  <c r="D239" i="5"/>
  <c r="C239" i="5"/>
  <c r="CP239" i="5" s="1"/>
  <c r="CQ238" i="5"/>
  <c r="E238" i="5"/>
  <c r="BD238" i="5" s="1"/>
  <c r="D238" i="5"/>
  <c r="CQ237" i="5"/>
  <c r="E237" i="5"/>
  <c r="D237" i="5"/>
  <c r="CQ236" i="5"/>
  <c r="E236" i="5"/>
  <c r="BD236" i="5" s="1"/>
  <c r="D236" i="5"/>
  <c r="C236" i="5"/>
  <c r="BC236" i="5" s="1"/>
  <c r="AR236" i="5" s="1"/>
  <c r="E235" i="5"/>
  <c r="BD235" i="5" s="1"/>
  <c r="D235" i="5"/>
  <c r="C235" i="5"/>
  <c r="CP235" i="5" s="1"/>
  <c r="CQ234" i="5"/>
  <c r="E234" i="5"/>
  <c r="BD234" i="5" s="1"/>
  <c r="D234" i="5"/>
  <c r="C234" i="5"/>
  <c r="CP234" i="5" s="1"/>
  <c r="E233" i="5"/>
  <c r="D233" i="5"/>
  <c r="CP228" i="5"/>
  <c r="BC228" i="5"/>
  <c r="AR228" i="5" s="1"/>
  <c r="E228" i="5"/>
  <c r="C228" i="5" s="1"/>
  <c r="D228" i="5"/>
  <c r="CP227" i="5"/>
  <c r="BC227" i="5"/>
  <c r="AR227" i="5" s="1"/>
  <c r="E227" i="5"/>
  <c r="D227" i="5"/>
  <c r="C227" i="5"/>
  <c r="CP226" i="5"/>
  <c r="BC226" i="5"/>
  <c r="AR226" i="5" s="1"/>
  <c r="E226" i="5"/>
  <c r="D226" i="5"/>
  <c r="C226" i="5" s="1"/>
  <c r="CP225" i="5"/>
  <c r="BC225" i="5"/>
  <c r="AR225" i="5"/>
  <c r="E225" i="5"/>
  <c r="D225" i="5"/>
  <c r="C225" i="5"/>
  <c r="CP224" i="5"/>
  <c r="BC224" i="5"/>
  <c r="AR224" i="5" s="1"/>
  <c r="E224" i="5"/>
  <c r="C224" i="5" s="1"/>
  <c r="D224" i="5"/>
  <c r="CP223" i="5"/>
  <c r="BC223" i="5"/>
  <c r="AR223" i="5" s="1"/>
  <c r="E223" i="5"/>
  <c r="D223" i="5"/>
  <c r="C223" i="5"/>
  <c r="CP222" i="5"/>
  <c r="BC222" i="5"/>
  <c r="AR222" i="5" s="1"/>
  <c r="E222" i="5"/>
  <c r="D222" i="5"/>
  <c r="C222" i="5" s="1"/>
  <c r="CP221" i="5"/>
  <c r="BC221" i="5"/>
  <c r="AR221" i="5"/>
  <c r="E221" i="5"/>
  <c r="C221" i="5" s="1"/>
  <c r="D221" i="5"/>
  <c r="CP220" i="5"/>
  <c r="BC220" i="5"/>
  <c r="AR220" i="5" s="1"/>
  <c r="E220" i="5"/>
  <c r="D220" i="5"/>
  <c r="C220" i="5"/>
  <c r="CP219" i="5"/>
  <c r="BC219" i="5"/>
  <c r="AR219" i="5" s="1"/>
  <c r="E219" i="5"/>
  <c r="C219" i="5" s="1"/>
  <c r="BC218" i="5"/>
  <c r="AR218" i="5" s="1"/>
  <c r="AQ218" i="5"/>
  <c r="AP218" i="5"/>
  <c r="AO218" i="5"/>
  <c r="CP218" i="5" s="1"/>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F218" i="5"/>
  <c r="D218" i="5" s="1"/>
  <c r="E218" i="5"/>
  <c r="CR213" i="5"/>
  <c r="CQ213" i="5"/>
  <c r="CP213" i="5"/>
  <c r="BD213" i="5"/>
  <c r="BC213" i="5"/>
  <c r="W213" i="5" s="1"/>
  <c r="C213" i="5"/>
  <c r="BE213" i="5" s="1"/>
  <c r="CR212" i="5"/>
  <c r="CQ212" i="5"/>
  <c r="CP212" i="5"/>
  <c r="BD212" i="5"/>
  <c r="BC212" i="5"/>
  <c r="W212" i="5"/>
  <c r="C212" i="5"/>
  <c r="BE212" i="5" s="1"/>
  <c r="CR211" i="5"/>
  <c r="CQ211" i="5"/>
  <c r="CP211" i="5"/>
  <c r="BD211" i="5"/>
  <c r="BC211" i="5"/>
  <c r="C211" i="5"/>
  <c r="BE211" i="5" s="1"/>
  <c r="CR210" i="5"/>
  <c r="CQ210" i="5"/>
  <c r="CP210" i="5"/>
  <c r="BD210" i="5"/>
  <c r="BC210" i="5"/>
  <c r="W210" i="5" s="1"/>
  <c r="C210" i="5"/>
  <c r="BE210" i="5" s="1"/>
  <c r="CR206" i="5"/>
  <c r="CQ206" i="5"/>
  <c r="E206" i="5"/>
  <c r="D206" i="5"/>
  <c r="C206" i="5"/>
  <c r="CR202" i="5"/>
  <c r="E202" i="5"/>
  <c r="D202" i="5"/>
  <c r="CQ202" i="5" s="1"/>
  <c r="C202" i="5"/>
  <c r="CP202" i="5" s="1"/>
  <c r="CQ201" i="5"/>
  <c r="E201" i="5"/>
  <c r="CR201" i="5" s="1"/>
  <c r="D201" i="5"/>
  <c r="C201" i="5"/>
  <c r="CP201" i="5" s="1"/>
  <c r="CR197" i="5"/>
  <c r="BE197" i="5"/>
  <c r="F197" i="5"/>
  <c r="E197" i="5"/>
  <c r="CR196" i="5"/>
  <c r="BF196" i="5"/>
  <c r="BE196" i="5"/>
  <c r="F196" i="5"/>
  <c r="E196" i="5"/>
  <c r="CR195" i="5"/>
  <c r="BE195" i="5"/>
  <c r="F195" i="5"/>
  <c r="E195" i="5"/>
  <c r="CR194" i="5"/>
  <c r="BE194" i="5"/>
  <c r="F194" i="5"/>
  <c r="E194" i="5"/>
  <c r="CR193" i="5"/>
  <c r="CP193" i="5"/>
  <c r="BE193" i="5"/>
  <c r="BC193" i="5"/>
  <c r="F193" i="5"/>
  <c r="E193" i="5"/>
  <c r="D193" i="5"/>
  <c r="CS192" i="5"/>
  <c r="CR192" i="5"/>
  <c r="BF192" i="5"/>
  <c r="BE192" i="5"/>
  <c r="BC192" i="5"/>
  <c r="F192" i="5"/>
  <c r="E192" i="5"/>
  <c r="D192" i="5"/>
  <c r="CR191" i="5"/>
  <c r="BE191" i="5"/>
  <c r="BC191" i="5"/>
  <c r="F191" i="5"/>
  <c r="E191" i="5"/>
  <c r="D191" i="5"/>
  <c r="CR190" i="5"/>
  <c r="BF190" i="5"/>
  <c r="BE190" i="5"/>
  <c r="F190" i="5"/>
  <c r="E190" i="5"/>
  <c r="D190" i="5"/>
  <c r="CR189" i="5"/>
  <c r="BE189" i="5"/>
  <c r="F189" i="5"/>
  <c r="E189" i="5"/>
  <c r="CR188" i="5"/>
  <c r="BF188" i="5"/>
  <c r="BE188" i="5"/>
  <c r="F188" i="5"/>
  <c r="E188" i="5"/>
  <c r="CR187" i="5"/>
  <c r="BE187" i="5"/>
  <c r="F187" i="5"/>
  <c r="CP187" i="5" s="1"/>
  <c r="E187" i="5"/>
  <c r="CR186" i="5"/>
  <c r="BE186" i="5"/>
  <c r="F186" i="5"/>
  <c r="E186" i="5"/>
  <c r="CR185" i="5"/>
  <c r="CP185" i="5"/>
  <c r="BE185" i="5"/>
  <c r="BC185" i="5"/>
  <c r="F185" i="5"/>
  <c r="E185" i="5"/>
  <c r="D185" i="5"/>
  <c r="CS184" i="5"/>
  <c r="CR184" i="5"/>
  <c r="BF184" i="5"/>
  <c r="BE184" i="5"/>
  <c r="BC184" i="5"/>
  <c r="F184" i="5"/>
  <c r="E184" i="5"/>
  <c r="D184" i="5"/>
  <c r="CR183" i="5"/>
  <c r="BE183" i="5"/>
  <c r="BC183" i="5"/>
  <c r="F183" i="5"/>
  <c r="E183" i="5"/>
  <c r="D183" i="5"/>
  <c r="CR182" i="5"/>
  <c r="BF182" i="5"/>
  <c r="BE182" i="5"/>
  <c r="F182" i="5"/>
  <c r="E182" i="5"/>
  <c r="D182" i="5"/>
  <c r="CR181" i="5"/>
  <c r="BE181" i="5"/>
  <c r="F181" i="5"/>
  <c r="E181" i="5"/>
  <c r="CR180" i="5"/>
  <c r="BF180" i="5"/>
  <c r="BE180" i="5"/>
  <c r="F180" i="5"/>
  <c r="E180" i="5"/>
  <c r="CR179" i="5"/>
  <c r="BE179" i="5"/>
  <c r="F179" i="5"/>
  <c r="BF179" i="5" s="1"/>
  <c r="E179" i="5"/>
  <c r="CR178" i="5"/>
  <c r="BE178" i="5"/>
  <c r="F178" i="5"/>
  <c r="BF177" i="5"/>
  <c r="BE177" i="5"/>
  <c r="F177" i="5"/>
  <c r="E177" i="5"/>
  <c r="D177" i="5" s="1"/>
  <c r="CS176" i="5"/>
  <c r="BF176" i="5"/>
  <c r="BE176" i="5"/>
  <c r="F176" i="5"/>
  <c r="E176" i="5"/>
  <c r="CR175" i="5"/>
  <c r="F175" i="5"/>
  <c r="CQ175" i="5" s="1"/>
  <c r="E175" i="5"/>
  <c r="BF174" i="5"/>
  <c r="BE174" i="5"/>
  <c r="BD174" i="5"/>
  <c r="F174" i="5"/>
  <c r="BC174" i="5" s="1"/>
  <c r="E174" i="5"/>
  <c r="D174" i="5"/>
  <c r="CR173" i="5"/>
  <c r="BE173" i="5"/>
  <c r="F173" i="5"/>
  <c r="E173" i="5"/>
  <c r="CP172" i="5"/>
  <c r="F172" i="5"/>
  <c r="E172" i="5"/>
  <c r="CQ171" i="5"/>
  <c r="CP171" i="5"/>
  <c r="BD171" i="5"/>
  <c r="BC171" i="5"/>
  <c r="F171" i="5"/>
  <c r="E171" i="5"/>
  <c r="BE171" i="5" s="1"/>
  <c r="CS170" i="5"/>
  <c r="CQ170" i="5"/>
  <c r="CP170" i="5"/>
  <c r="BF170" i="5"/>
  <c r="BD170" i="5"/>
  <c r="BC170" i="5"/>
  <c r="F170" i="5"/>
  <c r="E170" i="5"/>
  <c r="D170" i="5"/>
  <c r="CS169" i="5"/>
  <c r="CQ169" i="5"/>
  <c r="CP169" i="5"/>
  <c r="BF169" i="5"/>
  <c r="BD169" i="5"/>
  <c r="BC169" i="5"/>
  <c r="F169" i="5"/>
  <c r="E169" i="5"/>
  <c r="CS168" i="5"/>
  <c r="CQ168" i="5"/>
  <c r="CP168" i="5"/>
  <c r="BF168" i="5"/>
  <c r="BD168" i="5"/>
  <c r="BC168" i="5"/>
  <c r="F168" i="5"/>
  <c r="E168" i="5"/>
  <c r="D168" i="5"/>
  <c r="CS167" i="5"/>
  <c r="CQ167" i="5"/>
  <c r="CP167" i="5"/>
  <c r="BF167" i="5"/>
  <c r="BD167" i="5"/>
  <c r="BC167" i="5"/>
  <c r="F167" i="5"/>
  <c r="E167" i="5"/>
  <c r="CS166" i="5"/>
  <c r="CQ166" i="5"/>
  <c r="CP166" i="5"/>
  <c r="BF166" i="5"/>
  <c r="BD166" i="5"/>
  <c r="BC166" i="5"/>
  <c r="F166" i="5"/>
  <c r="E166" i="5"/>
  <c r="D166" i="5"/>
  <c r="CS165" i="5"/>
  <c r="BD165" i="5"/>
  <c r="AT165" i="5"/>
  <c r="F164" i="5"/>
  <c r="CQ165" i="5" s="1"/>
  <c r="E164" i="5"/>
  <c r="CR160" i="5"/>
  <c r="F160" i="5"/>
  <c r="E160" i="5"/>
  <c r="BF160" i="5" s="1"/>
  <c r="CR159" i="5"/>
  <c r="CQ159" i="5"/>
  <c r="BE159" i="5"/>
  <c r="BD159" i="5"/>
  <c r="F159" i="5"/>
  <c r="E159" i="5"/>
  <c r="BF159" i="5" s="1"/>
  <c r="D159" i="5"/>
  <c r="CR158" i="5"/>
  <c r="BE158" i="5"/>
  <c r="F158" i="5"/>
  <c r="E158" i="5"/>
  <c r="BF158" i="5" s="1"/>
  <c r="D158" i="5"/>
  <c r="F157" i="5"/>
  <c r="E157" i="5"/>
  <c r="CR157" i="5" s="1"/>
  <c r="CR156" i="5"/>
  <c r="F156" i="5"/>
  <c r="E156" i="5"/>
  <c r="BF156" i="5" s="1"/>
  <c r="CR155" i="5"/>
  <c r="CQ155" i="5"/>
  <c r="BE155" i="5"/>
  <c r="BD155" i="5"/>
  <c r="F155" i="5"/>
  <c r="E155" i="5"/>
  <c r="BF155" i="5" s="1"/>
  <c r="D155" i="5"/>
  <c r="CR154" i="5"/>
  <c r="BE154" i="5"/>
  <c r="F154" i="5"/>
  <c r="E154" i="5"/>
  <c r="BF154" i="5" s="1"/>
  <c r="D154" i="5"/>
  <c r="F153" i="5"/>
  <c r="E153" i="5"/>
  <c r="CR153" i="5" s="1"/>
  <c r="CR152" i="5"/>
  <c r="F152" i="5"/>
  <c r="CQ152" i="5" s="1"/>
  <c r="E152" i="5"/>
  <c r="BF152" i="5" s="1"/>
  <c r="CR151" i="5"/>
  <c r="CQ151" i="5"/>
  <c r="BE151" i="5"/>
  <c r="BD151" i="5"/>
  <c r="F151" i="5"/>
  <c r="E151" i="5"/>
  <c r="BF151" i="5" s="1"/>
  <c r="D151" i="5"/>
  <c r="CR150" i="5"/>
  <c r="BE150" i="5"/>
  <c r="F150" i="5"/>
  <c r="E150" i="5"/>
  <c r="BF150" i="5" s="1"/>
  <c r="D150" i="5"/>
  <c r="F149" i="5"/>
  <c r="E149" i="5"/>
  <c r="CR149" i="5" s="1"/>
  <c r="CR148" i="5"/>
  <c r="F148" i="5"/>
  <c r="E148" i="5"/>
  <c r="BF148" i="5" s="1"/>
  <c r="CR147" i="5"/>
  <c r="CQ147" i="5"/>
  <c r="BE147" i="5"/>
  <c r="BD147" i="5"/>
  <c r="F147" i="5"/>
  <c r="E147" i="5"/>
  <c r="BF147" i="5" s="1"/>
  <c r="D147" i="5"/>
  <c r="CR146" i="5"/>
  <c r="BE146" i="5"/>
  <c r="F146" i="5"/>
  <c r="E146" i="5"/>
  <c r="BF146" i="5" s="1"/>
  <c r="D146" i="5"/>
  <c r="F145" i="5"/>
  <c r="E145" i="5"/>
  <c r="CR145" i="5" s="1"/>
  <c r="CR144" i="5"/>
  <c r="F144" i="5"/>
  <c r="CQ144" i="5" s="1"/>
  <c r="E144" i="5"/>
  <c r="BF144" i="5" s="1"/>
  <c r="CR143" i="5"/>
  <c r="CQ143" i="5"/>
  <c r="BE143" i="5"/>
  <c r="BD143" i="5"/>
  <c r="F143" i="5"/>
  <c r="E143" i="5"/>
  <c r="BF143" i="5" s="1"/>
  <c r="D143" i="5"/>
  <c r="CR142" i="5"/>
  <c r="BE142" i="5"/>
  <c r="F142" i="5"/>
  <c r="E142" i="5"/>
  <c r="BF142" i="5" s="1"/>
  <c r="D142" i="5"/>
  <c r="CR141" i="5"/>
  <c r="BF141" i="5"/>
  <c r="F141" i="5"/>
  <c r="D141" i="5"/>
  <c r="CS140" i="5"/>
  <c r="CQ140" i="5"/>
  <c r="CP140" i="5"/>
  <c r="BG140" i="5"/>
  <c r="BE140" i="5"/>
  <c r="BD140" i="5"/>
  <c r="F140" i="5"/>
  <c r="E140" i="5"/>
  <c r="D140" i="5"/>
  <c r="CS139" i="5"/>
  <c r="CQ139" i="5"/>
  <c r="CP139" i="5"/>
  <c r="BG139" i="5"/>
  <c r="BE139" i="5"/>
  <c r="BD139" i="5"/>
  <c r="F139" i="5"/>
  <c r="E139" i="5"/>
  <c r="D139" i="5"/>
  <c r="CS138" i="5"/>
  <c r="CQ138" i="5"/>
  <c r="CP138" i="5"/>
  <c r="BG138" i="5"/>
  <c r="BE138" i="5"/>
  <c r="BD138" i="5"/>
  <c r="F138" i="5"/>
  <c r="E138" i="5"/>
  <c r="D138" i="5"/>
  <c r="CS137" i="5"/>
  <c r="BG137" i="5"/>
  <c r="F137" i="5"/>
  <c r="E137" i="5"/>
  <c r="CR137" i="5" s="1"/>
  <c r="CS136" i="5"/>
  <c r="CQ136" i="5"/>
  <c r="CP136" i="5"/>
  <c r="BG136" i="5"/>
  <c r="BE136" i="5"/>
  <c r="BD136" i="5"/>
  <c r="F136" i="5"/>
  <c r="E136" i="5"/>
  <c r="D136" i="5"/>
  <c r="CS135" i="5"/>
  <c r="CQ135" i="5"/>
  <c r="CP135" i="5"/>
  <c r="BG135" i="5"/>
  <c r="BE135" i="5"/>
  <c r="BD135" i="5"/>
  <c r="F135" i="5"/>
  <c r="E135" i="5"/>
  <c r="CS134" i="5"/>
  <c r="CQ134" i="5"/>
  <c r="CP134" i="5"/>
  <c r="BG134" i="5"/>
  <c r="BE134" i="5"/>
  <c r="BD134" i="5"/>
  <c r="F134" i="5"/>
  <c r="E134" i="5"/>
  <c r="D134" i="5"/>
  <c r="CS133" i="5"/>
  <c r="CQ133" i="5"/>
  <c r="CP133" i="5"/>
  <c r="BG133" i="5"/>
  <c r="BE133" i="5"/>
  <c r="BD133" i="5"/>
  <c r="F133" i="5"/>
  <c r="E133" i="5"/>
  <c r="CS132" i="5"/>
  <c r="CQ132" i="5"/>
  <c r="CP132" i="5"/>
  <c r="BG132" i="5"/>
  <c r="BE132" i="5"/>
  <c r="BD132" i="5"/>
  <c r="F132" i="5"/>
  <c r="E132" i="5"/>
  <c r="D132" i="5"/>
  <c r="CS131" i="5"/>
  <c r="CQ131" i="5"/>
  <c r="CP131" i="5"/>
  <c r="BG131" i="5"/>
  <c r="BE131" i="5"/>
  <c r="BD131" i="5"/>
  <c r="F131" i="5"/>
  <c r="E131" i="5"/>
  <c r="CS130" i="5"/>
  <c r="CQ130" i="5"/>
  <c r="CP130" i="5"/>
  <c r="BG130" i="5"/>
  <c r="BE130" i="5"/>
  <c r="BD130" i="5"/>
  <c r="F130" i="5"/>
  <c r="E130" i="5"/>
  <c r="D130" i="5"/>
  <c r="CS129" i="5"/>
  <c r="CQ129" i="5"/>
  <c r="CP129" i="5"/>
  <c r="BG129" i="5"/>
  <c r="BE129" i="5"/>
  <c r="BD129" i="5"/>
  <c r="F129" i="5"/>
  <c r="E129" i="5"/>
  <c r="CS128" i="5"/>
  <c r="CQ128" i="5"/>
  <c r="CP128" i="5"/>
  <c r="BE128" i="5"/>
  <c r="BD128" i="5"/>
  <c r="AS128" i="5"/>
  <c r="F127" i="5"/>
  <c r="BG128" i="5" s="1"/>
  <c r="E127" i="5"/>
  <c r="D127" i="5"/>
  <c r="E123" i="5"/>
  <c r="D123" i="5"/>
  <c r="C123" i="5"/>
  <c r="E122" i="5"/>
  <c r="C122" i="5" s="1"/>
  <c r="D122" i="5"/>
  <c r="I118" i="5"/>
  <c r="N117" i="5"/>
  <c r="M117" i="5"/>
  <c r="L117" i="5"/>
  <c r="K117" i="5"/>
  <c r="J117" i="5"/>
  <c r="I117" i="5"/>
  <c r="H117" i="5"/>
  <c r="G117" i="5"/>
  <c r="F117" i="5"/>
  <c r="E116" i="5"/>
  <c r="D116" i="5"/>
  <c r="C116" i="5" s="1"/>
  <c r="E115" i="5"/>
  <c r="D115" i="5"/>
  <c r="C115" i="5"/>
  <c r="CP115" i="5" s="1"/>
  <c r="E114" i="5"/>
  <c r="D114" i="5"/>
  <c r="C114" i="5" s="1"/>
  <c r="E113" i="5"/>
  <c r="E117" i="5" s="1"/>
  <c r="D113" i="5"/>
  <c r="D117" i="5" s="1"/>
  <c r="C113" i="5"/>
  <c r="CP113" i="5" s="1"/>
  <c r="X112" i="5"/>
  <c r="W112" i="5"/>
  <c r="V112" i="5"/>
  <c r="U112" i="5"/>
  <c r="T112" i="5"/>
  <c r="S112" i="5"/>
  <c r="R112" i="5"/>
  <c r="Q112" i="5"/>
  <c r="N112" i="5"/>
  <c r="M112" i="5"/>
  <c r="M118" i="5" s="1"/>
  <c r="L112" i="5"/>
  <c r="L118" i="5" s="1"/>
  <c r="K112" i="5"/>
  <c r="K118" i="5" s="1"/>
  <c r="J112" i="5"/>
  <c r="J118" i="5" s="1"/>
  <c r="I112" i="5"/>
  <c r="H112" i="5"/>
  <c r="H118" i="5" s="1"/>
  <c r="G112" i="5"/>
  <c r="G118" i="5" s="1"/>
  <c r="F112" i="5"/>
  <c r="F118" i="5" s="1"/>
  <c r="P111" i="5"/>
  <c r="O111" i="5"/>
  <c r="O112" i="5" s="1"/>
  <c r="E111" i="5"/>
  <c r="C111" i="5" s="1"/>
  <c r="D111" i="5"/>
  <c r="P110" i="5"/>
  <c r="O110" i="5"/>
  <c r="E110" i="5"/>
  <c r="D110" i="5"/>
  <c r="C110" i="5" s="1"/>
  <c r="P109" i="5"/>
  <c r="P112" i="5" s="1"/>
  <c r="O109" i="5"/>
  <c r="E109" i="5"/>
  <c r="E112" i="5" s="1"/>
  <c r="D109" i="5"/>
  <c r="D112" i="5" s="1"/>
  <c r="D118" i="5" s="1"/>
  <c r="C109" i="5"/>
  <c r="CR109" i="5" s="1"/>
  <c r="M104" i="5"/>
  <c r="L104" i="5"/>
  <c r="K104" i="5"/>
  <c r="J104" i="5"/>
  <c r="I104" i="5"/>
  <c r="H104" i="5"/>
  <c r="G104" i="5"/>
  <c r="F104" i="5"/>
  <c r="E103" i="5"/>
  <c r="D103" i="5"/>
  <c r="C103" i="5" s="1"/>
  <c r="E102" i="5"/>
  <c r="D102" i="5"/>
  <c r="C102" i="5"/>
  <c r="E101" i="5"/>
  <c r="D101" i="5"/>
  <c r="C101" i="5"/>
  <c r="E100" i="5"/>
  <c r="C100" i="5" s="1"/>
  <c r="D100" i="5"/>
  <c r="D104" i="5" s="1"/>
  <c r="W99" i="5"/>
  <c r="V99" i="5"/>
  <c r="U99" i="5"/>
  <c r="T99" i="5"/>
  <c r="S99" i="5"/>
  <c r="R99" i="5"/>
  <c r="Q99" i="5"/>
  <c r="P99" i="5"/>
  <c r="N99" i="5"/>
  <c r="M99" i="5"/>
  <c r="M105" i="5" s="1"/>
  <c r="L99" i="5"/>
  <c r="L105" i="5" s="1"/>
  <c r="K99" i="5"/>
  <c r="K105" i="5" s="1"/>
  <c r="J99" i="5"/>
  <c r="J105" i="5" s="1"/>
  <c r="I99" i="5"/>
  <c r="I105" i="5" s="1"/>
  <c r="H99" i="5"/>
  <c r="H105" i="5" s="1"/>
  <c r="G99" i="5"/>
  <c r="G105" i="5" s="1"/>
  <c r="F99" i="5"/>
  <c r="F105" i="5" s="1"/>
  <c r="O98" i="5"/>
  <c r="O99" i="5" s="1"/>
  <c r="N98" i="5"/>
  <c r="E98" i="5"/>
  <c r="D98" i="5"/>
  <c r="C98" i="5"/>
  <c r="O97" i="5"/>
  <c r="N97" i="5"/>
  <c r="E97" i="5"/>
  <c r="D97" i="5"/>
  <c r="C97" i="5" s="1"/>
  <c r="O96" i="5"/>
  <c r="N96" i="5"/>
  <c r="E96" i="5"/>
  <c r="E99" i="5" s="1"/>
  <c r="D96" i="5"/>
  <c r="E92" i="5"/>
  <c r="D92" i="5"/>
  <c r="C92" i="5"/>
  <c r="E91" i="5"/>
  <c r="D91" i="5"/>
  <c r="C91" i="5"/>
  <c r="E90" i="5"/>
  <c r="C90" i="5" s="1"/>
  <c r="D90" i="5"/>
  <c r="E89" i="5"/>
  <c r="D89" i="5"/>
  <c r="C89" i="5" s="1"/>
  <c r="E88" i="5"/>
  <c r="D88" i="5"/>
  <c r="C88" i="5"/>
  <c r="E83" i="5"/>
  <c r="D83" i="5"/>
  <c r="C83" i="5"/>
  <c r="E82" i="5"/>
  <c r="C82" i="5" s="1"/>
  <c r="D82" i="5"/>
  <c r="E81" i="5"/>
  <c r="D81" i="5"/>
  <c r="C81" i="5"/>
  <c r="EB81" i="5" s="1"/>
  <c r="E80" i="5"/>
  <c r="C80" i="5" s="1"/>
  <c r="D80" i="5"/>
  <c r="E79" i="5"/>
  <c r="D79" i="5"/>
  <c r="C79" i="5" s="1"/>
  <c r="E78" i="5"/>
  <c r="D78" i="5"/>
  <c r="C78" i="5"/>
  <c r="E73" i="5"/>
  <c r="D73" i="5"/>
  <c r="C73" i="5"/>
  <c r="E72" i="5"/>
  <c r="C72" i="5" s="1"/>
  <c r="D72" i="5"/>
  <c r="E71" i="5"/>
  <c r="D71" i="5"/>
  <c r="C71" i="5" s="1"/>
  <c r="E70" i="5"/>
  <c r="D70" i="5"/>
  <c r="C70" i="5"/>
  <c r="E69" i="5"/>
  <c r="D69" i="5"/>
  <c r="C69" i="5"/>
  <c r="E68" i="5"/>
  <c r="C68" i="5" s="1"/>
  <c r="D68" i="5"/>
  <c r="C63" i="5"/>
  <c r="CP62" i="5"/>
  <c r="BB62" i="5"/>
  <c r="I62" i="5"/>
  <c r="C62" i="5"/>
  <c r="CP61" i="5"/>
  <c r="BB61" i="5"/>
  <c r="I61" i="5"/>
  <c r="C61" i="5"/>
  <c r="CP60" i="5"/>
  <c r="BB60" i="5"/>
  <c r="I60" i="5"/>
  <c r="C60" i="5"/>
  <c r="CQ56" i="5"/>
  <c r="BB56" i="5"/>
  <c r="BA56" i="5"/>
  <c r="L56" i="5"/>
  <c r="C56" i="5"/>
  <c r="CP56" i="5" s="1"/>
  <c r="BB55" i="5"/>
  <c r="C55" i="5"/>
  <c r="BA55" i="5" s="1"/>
  <c r="L55" i="5" s="1"/>
  <c r="CQ54" i="5"/>
  <c r="BB54" i="5"/>
  <c r="BA54" i="5"/>
  <c r="L54" i="5"/>
  <c r="C54" i="5"/>
  <c r="CP54" i="5" s="1"/>
  <c r="BB53" i="5"/>
  <c r="C53" i="5"/>
  <c r="BA53" i="5" s="1"/>
  <c r="L53" i="5" s="1"/>
  <c r="CQ49" i="5"/>
  <c r="BA49" i="5"/>
  <c r="F49" i="5" s="1"/>
  <c r="C49" i="5"/>
  <c r="CP43" i="5"/>
  <c r="C43" i="5"/>
  <c r="C42" i="5"/>
  <c r="CP42" i="5" s="1"/>
  <c r="CP41" i="5"/>
  <c r="C41" i="5"/>
  <c r="C40" i="5"/>
  <c r="CP40" i="5" s="1"/>
  <c r="CP39" i="5"/>
  <c r="C39" i="5"/>
  <c r="C38" i="5"/>
  <c r="CP38" i="5" s="1"/>
  <c r="CP37" i="5"/>
  <c r="C37" i="5"/>
  <c r="C36" i="5"/>
  <c r="CP36" i="5" s="1"/>
  <c r="C35" i="5"/>
  <c r="C34" i="5"/>
  <c r="CP34" i="5" s="1"/>
  <c r="L33" i="5"/>
  <c r="K33" i="5"/>
  <c r="J33" i="5"/>
  <c r="I33" i="5"/>
  <c r="H33" i="5"/>
  <c r="G33" i="5"/>
  <c r="F33" i="5"/>
  <c r="E33" i="5"/>
  <c r="D33" i="5"/>
  <c r="C33" i="5" s="1"/>
  <c r="CP33" i="5" s="1"/>
  <c r="CP29" i="5"/>
  <c r="BA29" i="5"/>
  <c r="D29" i="5"/>
  <c r="CP28" i="5"/>
  <c r="BA28" i="5"/>
  <c r="D28" i="5"/>
  <c r="CP27" i="5"/>
  <c r="BA27" i="5"/>
  <c r="D27" i="5"/>
  <c r="CP26" i="5"/>
  <c r="BA26" i="5"/>
  <c r="D26" i="5" s="1"/>
  <c r="CP25" i="5"/>
  <c r="BA25" i="5"/>
  <c r="D25" i="5"/>
  <c r="CP24" i="5"/>
  <c r="BA24" i="5"/>
  <c r="D24" i="5"/>
  <c r="CP23" i="5"/>
  <c r="BA23" i="5"/>
  <c r="D23" i="5"/>
  <c r="CP22" i="5"/>
  <c r="BA22" i="5"/>
  <c r="D22" i="5" s="1"/>
  <c r="CP21" i="5"/>
  <c r="BA21" i="5"/>
  <c r="D21" i="5"/>
  <c r="CP20" i="5"/>
  <c r="BA20" i="5"/>
  <c r="D20" i="5"/>
  <c r="CP19" i="5"/>
  <c r="BA19" i="5"/>
  <c r="D19" i="5"/>
  <c r="CP15" i="5"/>
  <c r="BA15" i="5"/>
  <c r="M15" i="5" s="1"/>
  <c r="C15" i="5"/>
  <c r="CP14" i="5"/>
  <c r="BA14" i="5"/>
  <c r="M14" i="5" s="1"/>
  <c r="C14" i="5"/>
  <c r="C13" i="5"/>
  <c r="CP12" i="5"/>
  <c r="C12" i="5"/>
  <c r="CP11" i="5"/>
  <c r="C11" i="5"/>
  <c r="CQ10" i="5"/>
  <c r="BB10" i="5"/>
  <c r="BA10" i="5"/>
  <c r="M10" i="5" s="1"/>
  <c r="C10" i="5"/>
  <c r="A5" i="5"/>
  <c r="A4" i="5"/>
  <c r="A3" i="5"/>
  <c r="A2" i="5"/>
  <c r="CR110" i="5" l="1"/>
  <c r="BD110" i="5"/>
  <c r="AS133" i="5"/>
  <c r="DR80" i="5"/>
  <c r="CB80" i="5"/>
  <c r="AK80" i="5" s="1"/>
  <c r="E118" i="5"/>
  <c r="BD111" i="5"/>
  <c r="CR111" i="5"/>
  <c r="BB116" i="5"/>
  <c r="O116" i="5" s="1"/>
  <c r="CP116" i="5"/>
  <c r="C104" i="5"/>
  <c r="CM92" i="5"/>
  <c r="BD112" i="5"/>
  <c r="BB114" i="5"/>
  <c r="O114" i="5" s="1"/>
  <c r="CP114" i="5"/>
  <c r="CR131" i="5"/>
  <c r="BF131" i="5"/>
  <c r="AS131" i="5" s="1"/>
  <c r="CR133" i="5"/>
  <c r="BF133" i="5"/>
  <c r="CR135" i="5"/>
  <c r="BF135" i="5"/>
  <c r="AS135" i="5" s="1"/>
  <c r="CS156" i="5"/>
  <c r="BG156" i="5"/>
  <c r="CP156" i="5"/>
  <c r="BF157" i="5"/>
  <c r="CS160" i="5"/>
  <c r="BG160" i="5"/>
  <c r="CP160" i="5"/>
  <c r="CR167" i="5"/>
  <c r="BE167" i="5"/>
  <c r="AT167" i="5" s="1"/>
  <c r="CR172" i="5"/>
  <c r="D172" i="5"/>
  <c r="CQ178" i="5"/>
  <c r="BD178" i="5"/>
  <c r="D178" i="5"/>
  <c r="CP178" i="5"/>
  <c r="CQ186" i="5"/>
  <c r="BD186" i="5"/>
  <c r="CP186" i="5"/>
  <c r="CQ195" i="5"/>
  <c r="BD195" i="5"/>
  <c r="CS195" i="5"/>
  <c r="BF195" i="5"/>
  <c r="BD233" i="5"/>
  <c r="C233" i="5"/>
  <c r="CP53" i="5"/>
  <c r="BD109" i="5"/>
  <c r="C112" i="5"/>
  <c r="CS141" i="5"/>
  <c r="BG141" i="5"/>
  <c r="CP141" i="5"/>
  <c r="CS149" i="5"/>
  <c r="BG149" i="5"/>
  <c r="CP149" i="5"/>
  <c r="BD152" i="5"/>
  <c r="BD156" i="5"/>
  <c r="AS156" i="5" s="1"/>
  <c r="CQ156" i="5"/>
  <c r="BD160" i="5"/>
  <c r="CQ160" i="5"/>
  <c r="BF165" i="5"/>
  <c r="CS172" i="5"/>
  <c r="BF172" i="5"/>
  <c r="BD172" i="5"/>
  <c r="CQ180" i="5"/>
  <c r="BD180" i="5"/>
  <c r="CP180" i="5"/>
  <c r="CQ189" i="5"/>
  <c r="BD189" i="5"/>
  <c r="CS189" i="5"/>
  <c r="BF189" i="5"/>
  <c r="CQ196" i="5"/>
  <c r="BD196" i="5"/>
  <c r="CP196" i="5"/>
  <c r="BC239" i="5"/>
  <c r="AR239" i="5" s="1"/>
  <c r="CP247" i="5"/>
  <c r="CB81" i="5"/>
  <c r="AK81" i="5" s="1"/>
  <c r="BB92" i="5"/>
  <c r="AI92" i="5" s="1"/>
  <c r="E104" i="5"/>
  <c r="E105" i="5" s="1"/>
  <c r="N118" i="5"/>
  <c r="CR129" i="5"/>
  <c r="BF129" i="5"/>
  <c r="AS129" i="5" s="1"/>
  <c r="CS144" i="5"/>
  <c r="BG144" i="5"/>
  <c r="CP144" i="5"/>
  <c r="BF145" i="5"/>
  <c r="CS148" i="5"/>
  <c r="BG148" i="5"/>
  <c r="CP148" i="5"/>
  <c r="BF149" i="5"/>
  <c r="CS152" i="5"/>
  <c r="BG152" i="5"/>
  <c r="CP152" i="5"/>
  <c r="BF153" i="5"/>
  <c r="AS159" i="5"/>
  <c r="CR165" i="5"/>
  <c r="BE165" i="5"/>
  <c r="CR169" i="5"/>
  <c r="BE169" i="5"/>
  <c r="AT169" i="5" s="1"/>
  <c r="CS173" i="5"/>
  <c r="BF173" i="5"/>
  <c r="CQ173" i="5"/>
  <c r="BC173" i="5"/>
  <c r="CP175" i="5"/>
  <c r="BC175" i="5"/>
  <c r="CS175" i="5"/>
  <c r="CQ179" i="5"/>
  <c r="BD179" i="5"/>
  <c r="CS179" i="5"/>
  <c r="CQ187" i="5"/>
  <c r="BD187" i="5"/>
  <c r="CS187" i="5"/>
  <c r="BF187" i="5"/>
  <c r="CQ194" i="5"/>
  <c r="BD194" i="5"/>
  <c r="CP194" i="5"/>
  <c r="BC234" i="5"/>
  <c r="AR234" i="5" s="1"/>
  <c r="CP236" i="5"/>
  <c r="CP55" i="5"/>
  <c r="BB113" i="5"/>
  <c r="O113" i="5" s="1"/>
  <c r="BB115" i="5"/>
  <c r="O115" i="5" s="1"/>
  <c r="C117" i="5"/>
  <c r="CP117" i="5" s="1"/>
  <c r="AS127" i="5"/>
  <c r="CR139" i="5"/>
  <c r="BF139" i="5"/>
  <c r="AS139" i="5" s="1"/>
  <c r="BD144" i="5"/>
  <c r="AS144" i="5" s="1"/>
  <c r="CS145" i="5"/>
  <c r="BG145" i="5"/>
  <c r="CP145" i="5"/>
  <c r="BD148" i="5"/>
  <c r="CQ148" i="5"/>
  <c r="CS153" i="5"/>
  <c r="BG153" i="5"/>
  <c r="CP153" i="5"/>
  <c r="CS157" i="5"/>
  <c r="BG157" i="5"/>
  <c r="CP157" i="5"/>
  <c r="CQ172" i="5"/>
  <c r="BD173" i="5"/>
  <c r="BC178" i="5"/>
  <c r="CS178" i="5"/>
  <c r="CP179" i="5"/>
  <c r="CQ181" i="5"/>
  <c r="BD181" i="5"/>
  <c r="CS181" i="5"/>
  <c r="BF181" i="5"/>
  <c r="BC186" i="5"/>
  <c r="AT186" i="5" s="1"/>
  <c r="CS186" i="5"/>
  <c r="CQ188" i="5"/>
  <c r="BD188" i="5"/>
  <c r="CP188" i="5"/>
  <c r="BC194" i="5"/>
  <c r="CS194" i="5"/>
  <c r="CP195" i="5"/>
  <c r="CQ197" i="5"/>
  <c r="BD197" i="5"/>
  <c r="CS197" i="5"/>
  <c r="BF197" i="5"/>
  <c r="CQ53" i="5"/>
  <c r="CQ55" i="5"/>
  <c r="C96" i="5"/>
  <c r="C99" i="5" s="1"/>
  <c r="D99" i="5"/>
  <c r="D105" i="5" s="1"/>
  <c r="BB117" i="5"/>
  <c r="O117" i="5" s="1"/>
  <c r="CR128" i="5"/>
  <c r="BF128" i="5"/>
  <c r="CR130" i="5"/>
  <c r="BF130" i="5"/>
  <c r="AS130" i="5" s="1"/>
  <c r="CR132" i="5"/>
  <c r="BF132" i="5"/>
  <c r="AS132" i="5" s="1"/>
  <c r="CR134" i="5"/>
  <c r="BF134" i="5"/>
  <c r="AS134" i="5" s="1"/>
  <c r="CR136" i="5"/>
  <c r="BF136" i="5"/>
  <c r="AS136" i="5" s="1"/>
  <c r="BD141" i="5"/>
  <c r="AS141" i="5" s="1"/>
  <c r="CQ141" i="5"/>
  <c r="CS142" i="5"/>
  <c r="BG142" i="5"/>
  <c r="CP142" i="5"/>
  <c r="D144" i="5"/>
  <c r="BE144" i="5"/>
  <c r="BD145" i="5"/>
  <c r="CQ145" i="5"/>
  <c r="CS146" i="5"/>
  <c r="BG146" i="5"/>
  <c r="CP146" i="5"/>
  <c r="D148" i="5"/>
  <c r="BE148" i="5"/>
  <c r="BD149" i="5"/>
  <c r="CQ149" i="5"/>
  <c r="CS150" i="5"/>
  <c r="BG150" i="5"/>
  <c r="CP150" i="5"/>
  <c r="D152" i="5"/>
  <c r="BE152" i="5"/>
  <c r="BD153" i="5"/>
  <c r="AS153" i="5" s="1"/>
  <c r="CQ153" i="5"/>
  <c r="CS154" i="5"/>
  <c r="BG154" i="5"/>
  <c r="CP154" i="5"/>
  <c r="D156" i="5"/>
  <c r="BE156" i="5"/>
  <c r="BD157" i="5"/>
  <c r="AS157" i="5" s="1"/>
  <c r="CQ157" i="5"/>
  <c r="CS158" i="5"/>
  <c r="BG158" i="5"/>
  <c r="CP158" i="5"/>
  <c r="D160" i="5"/>
  <c r="BE160" i="5"/>
  <c r="CP165" i="5"/>
  <c r="CR166" i="5"/>
  <c r="BE166" i="5"/>
  <c r="AT166" i="5" s="1"/>
  <c r="CR168" i="5"/>
  <c r="BE168" i="5"/>
  <c r="AT168" i="5" s="1"/>
  <c r="CR170" i="5"/>
  <c r="BE170" i="5"/>
  <c r="AT170" i="5" s="1"/>
  <c r="BC172" i="5"/>
  <c r="D173" i="5"/>
  <c r="BD175" i="5"/>
  <c r="D176" i="5"/>
  <c r="CR176" i="5"/>
  <c r="CP177" i="5"/>
  <c r="BC177" i="5"/>
  <c r="AT177" i="5" s="1"/>
  <c r="CQ177" i="5"/>
  <c r="CR177" i="5"/>
  <c r="D179" i="5"/>
  <c r="BC179" i="5"/>
  <c r="BC180" i="5"/>
  <c r="AT180" i="5" s="1"/>
  <c r="CS180" i="5"/>
  <c r="CP181" i="5"/>
  <c r="CQ182" i="5"/>
  <c r="BD182" i="5"/>
  <c r="CP182" i="5"/>
  <c r="CQ183" i="5"/>
  <c r="BD183" i="5"/>
  <c r="AT183" i="5" s="1"/>
  <c r="CS183" i="5"/>
  <c r="BF183" i="5"/>
  <c r="D186" i="5"/>
  <c r="D187" i="5"/>
  <c r="BC187" i="5"/>
  <c r="AT187" i="5" s="1"/>
  <c r="BC188" i="5"/>
  <c r="CS188" i="5"/>
  <c r="CP189" i="5"/>
  <c r="CQ190" i="5"/>
  <c r="BD190" i="5"/>
  <c r="CP190" i="5"/>
  <c r="CQ191" i="5"/>
  <c r="BD191" i="5"/>
  <c r="AT191" i="5" s="1"/>
  <c r="CS191" i="5"/>
  <c r="BF191" i="5"/>
  <c r="D194" i="5"/>
  <c r="D195" i="5"/>
  <c r="BC195" i="5"/>
  <c r="BC196" i="5"/>
  <c r="CS196" i="5"/>
  <c r="CP197" i="5"/>
  <c r="W211" i="5"/>
  <c r="C218" i="5"/>
  <c r="BC235" i="5"/>
  <c r="AR235" i="5" s="1"/>
  <c r="BD245" i="5"/>
  <c r="C245" i="5"/>
  <c r="C246" i="5"/>
  <c r="CP10" i="5"/>
  <c r="BA11" i="5"/>
  <c r="M11" i="5" s="1"/>
  <c r="BA12" i="5"/>
  <c r="M12" i="5" s="1"/>
  <c r="D129" i="5"/>
  <c r="D131" i="5"/>
  <c r="D133" i="5"/>
  <c r="D135" i="5"/>
  <c r="D137" i="5"/>
  <c r="BF137" i="5"/>
  <c r="AS137" i="5" s="1"/>
  <c r="CR138" i="5"/>
  <c r="BF138" i="5"/>
  <c r="AS138" i="5" s="1"/>
  <c r="CR140" i="5"/>
  <c r="BF140" i="5"/>
  <c r="AS140" i="5" s="1"/>
  <c r="BE141" i="5"/>
  <c r="BD142" i="5"/>
  <c r="AS142" i="5" s="1"/>
  <c r="CQ142" i="5"/>
  <c r="CS143" i="5"/>
  <c r="BG143" i="5"/>
  <c r="AS143" i="5" s="1"/>
  <c r="CP143" i="5"/>
  <c r="D145" i="5"/>
  <c r="BE145" i="5"/>
  <c r="BD146" i="5"/>
  <c r="AS146" i="5" s="1"/>
  <c r="CQ146" i="5"/>
  <c r="CS147" i="5"/>
  <c r="BG147" i="5"/>
  <c r="AS147" i="5" s="1"/>
  <c r="CP147" i="5"/>
  <c r="D149" i="5"/>
  <c r="BE149" i="5"/>
  <c r="BD150" i="5"/>
  <c r="CQ150" i="5"/>
  <c r="CS151" i="5"/>
  <c r="BG151" i="5"/>
  <c r="AS151" i="5" s="1"/>
  <c r="CP151" i="5"/>
  <c r="D153" i="5"/>
  <c r="BE153" i="5"/>
  <c r="BD154" i="5"/>
  <c r="AS154" i="5" s="1"/>
  <c r="CQ154" i="5"/>
  <c r="CS155" i="5"/>
  <c r="BG155" i="5"/>
  <c r="AS155" i="5" s="1"/>
  <c r="CP155" i="5"/>
  <c r="D157" i="5"/>
  <c r="BE157" i="5"/>
  <c r="BD158" i="5"/>
  <c r="AS158" i="5" s="1"/>
  <c r="CQ158" i="5"/>
  <c r="CS159" i="5"/>
  <c r="BG159" i="5"/>
  <c r="CP159" i="5"/>
  <c r="D164" i="5"/>
  <c r="BC165" i="5"/>
  <c r="D167" i="5"/>
  <c r="D169" i="5"/>
  <c r="D171" i="5"/>
  <c r="CR171" i="5"/>
  <c r="BE172" i="5"/>
  <c r="CP173" i="5"/>
  <c r="BF175" i="5"/>
  <c r="CP176" i="5"/>
  <c r="BC176" i="5"/>
  <c r="BD176" i="5"/>
  <c r="CQ176" i="5"/>
  <c r="BD177" i="5"/>
  <c r="CS177" i="5"/>
  <c r="BF178" i="5"/>
  <c r="D180" i="5"/>
  <c r="D181" i="5"/>
  <c r="BC181" i="5"/>
  <c r="BC182" i="5"/>
  <c r="CS182" i="5"/>
  <c r="CP183" i="5"/>
  <c r="CQ184" i="5"/>
  <c r="BD184" i="5"/>
  <c r="AT184" i="5" s="1"/>
  <c r="CP184" i="5"/>
  <c r="CQ185" i="5"/>
  <c r="BD185" i="5"/>
  <c r="CS185" i="5"/>
  <c r="BF185" i="5"/>
  <c r="BF186" i="5"/>
  <c r="D188" i="5"/>
  <c r="D189" i="5"/>
  <c r="BC189" i="5"/>
  <c r="AT189" i="5" s="1"/>
  <c r="BC190" i="5"/>
  <c r="AT190" i="5" s="1"/>
  <c r="CS190" i="5"/>
  <c r="CP191" i="5"/>
  <c r="CQ192" i="5"/>
  <c r="BD192" i="5"/>
  <c r="AT192" i="5" s="1"/>
  <c r="CP192" i="5"/>
  <c r="CQ193" i="5"/>
  <c r="BD193" i="5"/>
  <c r="AT193" i="5" s="1"/>
  <c r="CS193" i="5"/>
  <c r="BF193" i="5"/>
  <c r="BF194" i="5"/>
  <c r="D196" i="5"/>
  <c r="D197" i="5"/>
  <c r="BC197" i="5"/>
  <c r="CQ233" i="5"/>
  <c r="BD237" i="5"/>
  <c r="C237" i="5"/>
  <c r="C238" i="5"/>
  <c r="C244" i="5"/>
  <c r="CQ246" i="5"/>
  <c r="CS171" i="5"/>
  <c r="BF171" i="5"/>
  <c r="AT171" i="5" s="1"/>
  <c r="D175" i="5"/>
  <c r="BE175" i="5"/>
  <c r="CQ235" i="5"/>
  <c r="CQ239" i="5"/>
  <c r="CQ247" i="5"/>
  <c r="E255" i="1"/>
  <c r="D255" i="1"/>
  <c r="E254" i="1"/>
  <c r="D254" i="1"/>
  <c r="E253" i="1"/>
  <c r="D253" i="1"/>
  <c r="E252" i="1"/>
  <c r="D252" i="1"/>
  <c r="E247" i="1"/>
  <c r="CQ247" i="1" s="1"/>
  <c r="D247" i="1"/>
  <c r="E246" i="1"/>
  <c r="CQ246" i="1" s="1"/>
  <c r="D246" i="1"/>
  <c r="E245" i="1"/>
  <c r="CQ245" i="1" s="1"/>
  <c r="D245" i="1"/>
  <c r="E244" i="1"/>
  <c r="CQ244" i="1" s="1"/>
  <c r="D244" i="1"/>
  <c r="E239" i="1"/>
  <c r="CQ239" i="1" s="1"/>
  <c r="D239" i="1"/>
  <c r="E238" i="1"/>
  <c r="CQ238" i="1" s="1"/>
  <c r="D238" i="1"/>
  <c r="E237" i="1"/>
  <c r="CQ237" i="1" s="1"/>
  <c r="D237" i="1"/>
  <c r="E236" i="1"/>
  <c r="CQ236" i="1" s="1"/>
  <c r="D236" i="1"/>
  <c r="E235" i="1"/>
  <c r="CQ235" i="1" s="1"/>
  <c r="D235" i="1"/>
  <c r="E234" i="1"/>
  <c r="CQ234" i="1" s="1"/>
  <c r="D234" i="1"/>
  <c r="E233" i="1"/>
  <c r="CQ233" i="1" s="1"/>
  <c r="D233" i="1"/>
  <c r="CP228" i="1"/>
  <c r="BC228" i="1"/>
  <c r="AR228" i="1" s="1"/>
  <c r="E228" i="1"/>
  <c r="D228" i="1"/>
  <c r="CP227" i="1"/>
  <c r="BC227" i="1"/>
  <c r="AR227" i="1" s="1"/>
  <c r="E227" i="1"/>
  <c r="D227" i="1"/>
  <c r="CP226" i="1"/>
  <c r="BC226" i="1"/>
  <c r="AR226" i="1" s="1"/>
  <c r="E226" i="1"/>
  <c r="D226" i="1"/>
  <c r="CP225" i="1"/>
  <c r="BC225" i="1"/>
  <c r="AR225" i="1" s="1"/>
  <c r="E225" i="1"/>
  <c r="D225" i="1"/>
  <c r="CP224" i="1"/>
  <c r="BC224" i="1"/>
  <c r="AR224" i="1" s="1"/>
  <c r="E224" i="1"/>
  <c r="D224" i="1"/>
  <c r="CP223" i="1"/>
  <c r="BC223" i="1"/>
  <c r="AR223" i="1" s="1"/>
  <c r="E223" i="1"/>
  <c r="D223" i="1"/>
  <c r="CP222" i="1"/>
  <c r="BC222" i="1"/>
  <c r="AR222" i="1" s="1"/>
  <c r="E222" i="1"/>
  <c r="D222" i="1"/>
  <c r="CP221" i="1"/>
  <c r="BC221" i="1"/>
  <c r="AR221" i="1" s="1"/>
  <c r="E221" i="1"/>
  <c r="D221" i="1"/>
  <c r="CP220" i="1"/>
  <c r="BC220" i="1"/>
  <c r="AR220" i="1" s="1"/>
  <c r="E220" i="1"/>
  <c r="D220" i="1"/>
  <c r="CP219" i="1"/>
  <c r="BC219" i="1"/>
  <c r="AR219" i="1" s="1"/>
  <c r="E219" i="1"/>
  <c r="C219" i="1" s="1"/>
  <c r="AQ218" i="1"/>
  <c r="AP218" i="1"/>
  <c r="AO218" i="1"/>
  <c r="AN218" i="1"/>
  <c r="AM218" i="1"/>
  <c r="AL218" i="1"/>
  <c r="AK218" i="1"/>
  <c r="AJ218" i="1"/>
  <c r="AI218" i="1"/>
  <c r="AH218" i="1"/>
  <c r="AG218" i="1"/>
  <c r="AF218" i="1"/>
  <c r="AE218" i="1"/>
  <c r="AD218" i="1"/>
  <c r="AC218" i="1"/>
  <c r="AB218" i="1"/>
  <c r="AA218" i="1"/>
  <c r="Z218" i="1"/>
  <c r="Y218" i="1"/>
  <c r="X218" i="1"/>
  <c r="W218" i="1"/>
  <c r="V218" i="1"/>
  <c r="U218" i="1"/>
  <c r="T218" i="1"/>
  <c r="S218" i="1"/>
  <c r="R218" i="1"/>
  <c r="Q218" i="1"/>
  <c r="P218" i="1"/>
  <c r="O218" i="1"/>
  <c r="N218" i="1"/>
  <c r="M218" i="1"/>
  <c r="L218" i="1"/>
  <c r="K218" i="1"/>
  <c r="J218" i="1"/>
  <c r="I218" i="1"/>
  <c r="H218" i="1"/>
  <c r="G218" i="1"/>
  <c r="F218" i="1"/>
  <c r="C213" i="1"/>
  <c r="C212" i="1"/>
  <c r="BE212" i="1" s="1"/>
  <c r="C211" i="1"/>
  <c r="C210" i="1"/>
  <c r="BE210" i="1" s="1"/>
  <c r="E206" i="1"/>
  <c r="CR206" i="1" s="1"/>
  <c r="D206" i="1"/>
  <c r="CQ206" i="1" s="1"/>
  <c r="E202" i="1"/>
  <c r="CR202" i="1" s="1"/>
  <c r="D202" i="1"/>
  <c r="E201" i="1"/>
  <c r="CR201" i="1" s="1"/>
  <c r="D201" i="1"/>
  <c r="F197" i="1"/>
  <c r="E197" i="1"/>
  <c r="F196" i="1"/>
  <c r="CP196" i="1" s="1"/>
  <c r="E196" i="1"/>
  <c r="F195" i="1"/>
  <c r="CS195" i="1" s="1"/>
  <c r="E195" i="1"/>
  <c r="F194" i="1"/>
  <c r="CP194" i="1" s="1"/>
  <c r="E194" i="1"/>
  <c r="F193" i="1"/>
  <c r="BD193" i="1" s="1"/>
  <c r="E193" i="1"/>
  <c r="F192" i="1"/>
  <c r="E192" i="1"/>
  <c r="F191" i="1"/>
  <c r="CS191" i="1" s="1"/>
  <c r="E191" i="1"/>
  <c r="F190" i="1"/>
  <c r="CQ190" i="1" s="1"/>
  <c r="E190" i="1"/>
  <c r="CR190" i="1" s="1"/>
  <c r="F189" i="1"/>
  <c r="CQ189" i="1" s="1"/>
  <c r="E189" i="1"/>
  <c r="F188" i="1"/>
  <c r="CS188" i="1" s="1"/>
  <c r="E188" i="1"/>
  <c r="F187" i="1"/>
  <c r="CQ187" i="1" s="1"/>
  <c r="E187" i="1"/>
  <c r="BE187" i="1" s="1"/>
  <c r="F186" i="1"/>
  <c r="BF186" i="1" s="1"/>
  <c r="E186" i="1"/>
  <c r="CR186" i="1" s="1"/>
  <c r="F185" i="1"/>
  <c r="CS185" i="1" s="1"/>
  <c r="E185" i="1"/>
  <c r="F184" i="1"/>
  <c r="E184" i="1"/>
  <c r="F183" i="1"/>
  <c r="E183" i="1"/>
  <c r="F182" i="1"/>
  <c r="BF182" i="1" s="1"/>
  <c r="E182" i="1"/>
  <c r="CR182" i="1" s="1"/>
  <c r="F181" i="1"/>
  <c r="CS181" i="1" s="1"/>
  <c r="E181" i="1"/>
  <c r="F180" i="1"/>
  <c r="BD180" i="1" s="1"/>
  <c r="E180" i="1"/>
  <c r="CR180" i="1" s="1"/>
  <c r="F179" i="1"/>
  <c r="CQ179" i="1" s="1"/>
  <c r="E179" i="1"/>
  <c r="BE179" i="1" s="1"/>
  <c r="CR178" i="1"/>
  <c r="BE178" i="1"/>
  <c r="F178" i="1"/>
  <c r="BF178" i="1" s="1"/>
  <c r="F177" i="1"/>
  <c r="CP177" i="1" s="1"/>
  <c r="E177" i="1"/>
  <c r="BE177" i="1" s="1"/>
  <c r="F176" i="1"/>
  <c r="BC176" i="1" s="1"/>
  <c r="E176" i="1"/>
  <c r="F175" i="1"/>
  <c r="E175" i="1"/>
  <c r="F174" i="1"/>
  <c r="BC174" i="1" s="1"/>
  <c r="E174" i="1"/>
  <c r="BE174" i="1" s="1"/>
  <c r="F173" i="1"/>
  <c r="BF173" i="1" s="1"/>
  <c r="E173" i="1"/>
  <c r="F172" i="1"/>
  <c r="CP172" i="1" s="1"/>
  <c r="E172" i="1"/>
  <c r="F171" i="1"/>
  <c r="E171" i="1"/>
  <c r="F170" i="1"/>
  <c r="CQ170" i="1" s="1"/>
  <c r="E170" i="1"/>
  <c r="F169" i="1"/>
  <c r="BF169" i="1" s="1"/>
  <c r="E169" i="1"/>
  <c r="F168" i="1"/>
  <c r="CP168" i="1" s="1"/>
  <c r="E168" i="1"/>
  <c r="F167" i="1"/>
  <c r="CP167" i="1" s="1"/>
  <c r="E167" i="1"/>
  <c r="F166" i="1"/>
  <c r="CQ166" i="1" s="1"/>
  <c r="E166" i="1"/>
  <c r="AT165" i="1"/>
  <c r="F164" i="1"/>
  <c r="BF165" i="1" s="1"/>
  <c r="E164" i="1"/>
  <c r="F160" i="1"/>
  <c r="E160" i="1"/>
  <c r="BF160" i="1" s="1"/>
  <c r="F159" i="1"/>
  <c r="CP159" i="1" s="1"/>
  <c r="E159" i="1"/>
  <c r="F158" i="1"/>
  <c r="E158" i="1"/>
  <c r="CR158" i="1" s="1"/>
  <c r="F157" i="1"/>
  <c r="CP157" i="1" s="1"/>
  <c r="E157" i="1"/>
  <c r="BF157" i="1" s="1"/>
  <c r="F156" i="1"/>
  <c r="CP156" i="1" s="1"/>
  <c r="E156" i="1"/>
  <c r="CR156" i="1" s="1"/>
  <c r="F155" i="1"/>
  <c r="CP155" i="1" s="1"/>
  <c r="E155" i="1"/>
  <c r="BF155" i="1" s="1"/>
  <c r="F154" i="1"/>
  <c r="E154" i="1"/>
  <c r="F153" i="1"/>
  <c r="CP153" i="1" s="1"/>
  <c r="E153" i="1"/>
  <c r="CR153" i="1" s="1"/>
  <c r="F152" i="1"/>
  <c r="CP152" i="1" s="1"/>
  <c r="E152" i="1"/>
  <c r="F151" i="1"/>
  <c r="E151" i="1"/>
  <c r="CR151" i="1" s="1"/>
  <c r="F150" i="1"/>
  <c r="E150" i="1"/>
  <c r="CR150" i="1" s="1"/>
  <c r="F149" i="1"/>
  <c r="CP149" i="1" s="1"/>
  <c r="E149" i="1"/>
  <c r="BF149" i="1" s="1"/>
  <c r="F148" i="1"/>
  <c r="CP148" i="1" s="1"/>
  <c r="E148" i="1"/>
  <c r="CR148" i="1" s="1"/>
  <c r="F147" i="1"/>
  <c r="CP147" i="1" s="1"/>
  <c r="E147" i="1"/>
  <c r="BF147" i="1" s="1"/>
  <c r="F146" i="1"/>
  <c r="E146" i="1"/>
  <c r="F145" i="1"/>
  <c r="BD145" i="1" s="1"/>
  <c r="E145" i="1"/>
  <c r="CR145" i="1" s="1"/>
  <c r="F144" i="1"/>
  <c r="CP144" i="1" s="1"/>
  <c r="E144" i="1"/>
  <c r="F143" i="1"/>
  <c r="E143" i="1"/>
  <c r="CR143" i="1" s="1"/>
  <c r="F142" i="1"/>
  <c r="E142" i="1"/>
  <c r="BF142" i="1" s="1"/>
  <c r="CR141" i="1"/>
  <c r="BF141" i="1"/>
  <c r="F141" i="1"/>
  <c r="CP141" i="1" s="1"/>
  <c r="F140" i="1"/>
  <c r="CP140" i="1" s="1"/>
  <c r="E140" i="1"/>
  <c r="F139" i="1"/>
  <c r="E139" i="1"/>
  <c r="F138" i="1"/>
  <c r="CP138" i="1" s="1"/>
  <c r="E138" i="1"/>
  <c r="F137" i="1"/>
  <c r="E137" i="1"/>
  <c r="F136" i="1"/>
  <c r="BG136" i="1" s="1"/>
  <c r="E136" i="1"/>
  <c r="F135" i="1"/>
  <c r="BG135" i="1" s="1"/>
  <c r="E135" i="1"/>
  <c r="F134" i="1"/>
  <c r="BG134" i="1" s="1"/>
  <c r="E134" i="1"/>
  <c r="F133" i="1"/>
  <c r="BG133" i="1" s="1"/>
  <c r="E133" i="1"/>
  <c r="F132" i="1"/>
  <c r="BD132" i="1" s="1"/>
  <c r="E132" i="1"/>
  <c r="F131" i="1"/>
  <c r="BG131" i="1" s="1"/>
  <c r="E131" i="1"/>
  <c r="F130" i="1"/>
  <c r="E130" i="1"/>
  <c r="F129" i="1"/>
  <c r="CP129" i="1" s="1"/>
  <c r="E129" i="1"/>
  <c r="AS128" i="1"/>
  <c r="F127" i="1"/>
  <c r="CS128" i="1" s="1"/>
  <c r="E127" i="1"/>
  <c r="E123" i="1"/>
  <c r="D123" i="1"/>
  <c r="C123" i="1" s="1"/>
  <c r="E122" i="1"/>
  <c r="C122" i="1" s="1"/>
  <c r="D122" i="1"/>
  <c r="N117" i="1"/>
  <c r="M117" i="1"/>
  <c r="L117" i="1"/>
  <c r="K117" i="1"/>
  <c r="J117" i="1"/>
  <c r="I117" i="1"/>
  <c r="H117" i="1"/>
  <c r="G117" i="1"/>
  <c r="F117" i="1"/>
  <c r="E116" i="1"/>
  <c r="D116" i="1"/>
  <c r="E115" i="1"/>
  <c r="D115" i="1"/>
  <c r="E114" i="1"/>
  <c r="D114" i="1"/>
  <c r="E113" i="1"/>
  <c r="D113" i="1"/>
  <c r="X112" i="1"/>
  <c r="W112" i="1"/>
  <c r="V112" i="1"/>
  <c r="U112" i="1"/>
  <c r="T112" i="1"/>
  <c r="S112" i="1"/>
  <c r="R112" i="1"/>
  <c r="Q112" i="1"/>
  <c r="N112" i="1"/>
  <c r="M112" i="1"/>
  <c r="L112" i="1"/>
  <c r="K112" i="1"/>
  <c r="J112" i="1"/>
  <c r="I112" i="1"/>
  <c r="H112" i="1"/>
  <c r="G112" i="1"/>
  <c r="F112" i="1"/>
  <c r="P111" i="1"/>
  <c r="O111" i="1"/>
  <c r="E111" i="1"/>
  <c r="D111" i="1"/>
  <c r="P110" i="1"/>
  <c r="O110" i="1"/>
  <c r="E110" i="1"/>
  <c r="D110" i="1"/>
  <c r="P109" i="1"/>
  <c r="P112" i="1" s="1"/>
  <c r="O109" i="1"/>
  <c r="E109" i="1"/>
  <c r="D109" i="1"/>
  <c r="M104" i="1"/>
  <c r="M105" i="1" s="1"/>
  <c r="L104" i="1"/>
  <c r="K104" i="1"/>
  <c r="K105" i="1" s="1"/>
  <c r="J104" i="1"/>
  <c r="J105" i="1" s="1"/>
  <c r="I104" i="1"/>
  <c r="I105" i="1" s="1"/>
  <c r="H104" i="1"/>
  <c r="G104" i="1"/>
  <c r="F104" i="1"/>
  <c r="F105" i="1" s="1"/>
  <c r="E103" i="1"/>
  <c r="D103" i="1"/>
  <c r="E102" i="1"/>
  <c r="D102" i="1"/>
  <c r="E101" i="1"/>
  <c r="D101" i="1"/>
  <c r="E100" i="1"/>
  <c r="D100" i="1"/>
  <c r="W99" i="1"/>
  <c r="V99" i="1"/>
  <c r="U99" i="1"/>
  <c r="T99" i="1"/>
  <c r="S99" i="1"/>
  <c r="R99" i="1"/>
  <c r="Q99" i="1"/>
  <c r="P99" i="1"/>
  <c r="O98" i="1"/>
  <c r="N98" i="1"/>
  <c r="E98" i="1"/>
  <c r="D98" i="1"/>
  <c r="O97" i="1"/>
  <c r="N97" i="1"/>
  <c r="E97" i="1"/>
  <c r="D97" i="1"/>
  <c r="O96" i="1"/>
  <c r="N96" i="1"/>
  <c r="E96" i="1"/>
  <c r="D96" i="1"/>
  <c r="E92" i="1"/>
  <c r="D92" i="1"/>
  <c r="E91" i="1"/>
  <c r="D91" i="1"/>
  <c r="E90" i="1"/>
  <c r="D90" i="1"/>
  <c r="E89" i="1"/>
  <c r="D89" i="1"/>
  <c r="E88" i="1"/>
  <c r="D88" i="1"/>
  <c r="E83" i="1"/>
  <c r="D83" i="1"/>
  <c r="E82" i="1"/>
  <c r="D82" i="1"/>
  <c r="E81" i="1"/>
  <c r="D81" i="1"/>
  <c r="E80" i="1"/>
  <c r="D80" i="1"/>
  <c r="E79" i="1"/>
  <c r="D79" i="1"/>
  <c r="E78" i="1"/>
  <c r="D78" i="1"/>
  <c r="E73" i="1"/>
  <c r="D73" i="1"/>
  <c r="E72" i="1"/>
  <c r="D72" i="1"/>
  <c r="E71" i="1"/>
  <c r="D71" i="1"/>
  <c r="E70" i="1"/>
  <c r="D70" i="1"/>
  <c r="E69" i="1"/>
  <c r="D69" i="1"/>
  <c r="E68" i="1"/>
  <c r="D68" i="1"/>
  <c r="C63" i="1"/>
  <c r="CP62" i="1"/>
  <c r="BB62" i="1"/>
  <c r="I62" i="1" s="1"/>
  <c r="C62" i="1"/>
  <c r="CP61" i="1"/>
  <c r="BB61" i="1"/>
  <c r="I61" i="1" s="1"/>
  <c r="C61" i="1"/>
  <c r="CP60" i="1"/>
  <c r="BB60" i="1"/>
  <c r="I60" i="1" s="1"/>
  <c r="C60" i="1"/>
  <c r="C56" i="1"/>
  <c r="CQ56" i="1" s="1"/>
  <c r="C55" i="1"/>
  <c r="BB55" i="1" s="1"/>
  <c r="C54" i="1"/>
  <c r="CQ54" i="1" s="1"/>
  <c r="C53" i="1"/>
  <c r="BB53" i="1" s="1"/>
  <c r="CQ49" i="1"/>
  <c r="BA49" i="1"/>
  <c r="F49" i="1" s="1"/>
  <c r="C49" i="1"/>
  <c r="C43" i="1"/>
  <c r="CP43" i="1" s="1"/>
  <c r="C42" i="1"/>
  <c r="CP42" i="1" s="1"/>
  <c r="C41" i="1"/>
  <c r="CP41" i="1" s="1"/>
  <c r="C40" i="1"/>
  <c r="CP40" i="1" s="1"/>
  <c r="C39" i="1"/>
  <c r="CP39" i="1" s="1"/>
  <c r="C38" i="1"/>
  <c r="CP38" i="1" s="1"/>
  <c r="C37" i="1"/>
  <c r="CP37" i="1" s="1"/>
  <c r="C36" i="1"/>
  <c r="CP36" i="1" s="1"/>
  <c r="C35" i="1"/>
  <c r="C34" i="1"/>
  <c r="CP34" i="1" s="1"/>
  <c r="L33" i="1"/>
  <c r="K33" i="1"/>
  <c r="J33" i="1"/>
  <c r="I33" i="1"/>
  <c r="H33" i="1"/>
  <c r="G33" i="1"/>
  <c r="F33" i="1"/>
  <c r="E33" i="1"/>
  <c r="D33" i="1"/>
  <c r="CP29" i="1"/>
  <c r="BA29" i="1"/>
  <c r="D29" i="1" s="1"/>
  <c r="CP28" i="1"/>
  <c r="BA28" i="1"/>
  <c r="D28" i="1" s="1"/>
  <c r="CP27" i="1"/>
  <c r="BA27" i="1"/>
  <c r="D27" i="1" s="1"/>
  <c r="CP26" i="1"/>
  <c r="BA26" i="1"/>
  <c r="D26" i="1" s="1"/>
  <c r="CP25" i="1"/>
  <c r="BA25" i="1"/>
  <c r="D25" i="1" s="1"/>
  <c r="CP24" i="1"/>
  <c r="BA24" i="1"/>
  <c r="D24" i="1" s="1"/>
  <c r="CP23" i="1"/>
  <c r="BA23" i="1"/>
  <c r="D23" i="1" s="1"/>
  <c r="CP22" i="1"/>
  <c r="BA22" i="1"/>
  <c r="D22" i="1" s="1"/>
  <c r="CP21" i="1"/>
  <c r="BA21" i="1"/>
  <c r="D21" i="1" s="1"/>
  <c r="CP20" i="1"/>
  <c r="BA20" i="1"/>
  <c r="D20" i="1" s="1"/>
  <c r="CP19" i="1"/>
  <c r="BA19" i="1"/>
  <c r="D19" i="1" s="1"/>
  <c r="C15" i="1"/>
  <c r="C14" i="1"/>
  <c r="C13" i="1"/>
  <c r="C12" i="1"/>
  <c r="C11" i="1"/>
  <c r="C10" i="1"/>
  <c r="CP14" i="1" s="1"/>
  <c r="A5" i="1"/>
  <c r="A4" i="1"/>
  <c r="A3" i="1"/>
  <c r="A2" i="1"/>
  <c r="BF156" i="1" l="1"/>
  <c r="C101" i="1"/>
  <c r="CQ194" i="1"/>
  <c r="C73" i="1"/>
  <c r="C79" i="1"/>
  <c r="C81" i="1"/>
  <c r="CB81" i="1" s="1"/>
  <c r="AK81" i="1" s="1"/>
  <c r="C91" i="1"/>
  <c r="C96" i="1"/>
  <c r="C222" i="1"/>
  <c r="C223" i="1"/>
  <c r="C227" i="1"/>
  <c r="C103" i="1"/>
  <c r="C113" i="1"/>
  <c r="BB113" i="1" s="1"/>
  <c r="O113" i="1" s="1"/>
  <c r="CQ128" i="1"/>
  <c r="H118" i="1"/>
  <c r="L118" i="1"/>
  <c r="D127" i="1"/>
  <c r="D129" i="1"/>
  <c r="D131" i="1"/>
  <c r="C68" i="1"/>
  <c r="C70" i="1"/>
  <c r="C72" i="1"/>
  <c r="BF150" i="1"/>
  <c r="C114" i="1"/>
  <c r="CP114" i="1" s="1"/>
  <c r="CQ131" i="1"/>
  <c r="BF148" i="1"/>
  <c r="CQ176" i="1"/>
  <c r="CS179" i="1"/>
  <c r="BF194" i="1"/>
  <c r="D218" i="1"/>
  <c r="BD149" i="1"/>
  <c r="BD153" i="1"/>
  <c r="C80" i="1"/>
  <c r="DR80" i="1" s="1"/>
  <c r="C88" i="1"/>
  <c r="C90" i="1"/>
  <c r="D133" i="1"/>
  <c r="CR147" i="1"/>
  <c r="CR149" i="1"/>
  <c r="D153" i="1"/>
  <c r="BF153" i="1"/>
  <c r="C110" i="1"/>
  <c r="BD110" i="1" s="1"/>
  <c r="D130" i="1"/>
  <c r="CP166" i="1"/>
  <c r="D185" i="1"/>
  <c r="C255" i="1"/>
  <c r="C97" i="1"/>
  <c r="CP170" i="1"/>
  <c r="BD186" i="1"/>
  <c r="CP56" i="1"/>
  <c r="C82" i="1"/>
  <c r="CQ132" i="1"/>
  <c r="CP133" i="1"/>
  <c r="CP134" i="1"/>
  <c r="CP135" i="1"/>
  <c r="CP136" i="1"/>
  <c r="D142" i="1"/>
  <c r="CR142" i="1"/>
  <c r="BF143" i="1"/>
  <c r="CR157" i="1"/>
  <c r="D164" i="1"/>
  <c r="BD176" i="1"/>
  <c r="BF180" i="1"/>
  <c r="BD239" i="1"/>
  <c r="D143" i="1"/>
  <c r="BD188" i="1"/>
  <c r="CS193" i="1"/>
  <c r="BD143" i="1"/>
  <c r="D151" i="1"/>
  <c r="BF158" i="1"/>
  <c r="CQ181" i="1"/>
  <c r="BF188" i="1"/>
  <c r="CQ196" i="1"/>
  <c r="BD246" i="1"/>
  <c r="BD247" i="1"/>
  <c r="BD238" i="1"/>
  <c r="BD235" i="1"/>
  <c r="BD234" i="1"/>
  <c r="E218" i="1"/>
  <c r="C218" i="1" s="1"/>
  <c r="CQ210" i="1"/>
  <c r="CQ168" i="1"/>
  <c r="CS169" i="1"/>
  <c r="CQ172" i="1"/>
  <c r="CS173" i="1"/>
  <c r="BC168" i="1"/>
  <c r="CS168" i="1"/>
  <c r="BC169" i="1"/>
  <c r="BC172" i="1"/>
  <c r="CS172" i="1"/>
  <c r="BC173" i="1"/>
  <c r="BD177" i="1"/>
  <c r="BF191" i="1"/>
  <c r="BD168" i="1"/>
  <c r="D169" i="1"/>
  <c r="BD169" i="1"/>
  <c r="BD172" i="1"/>
  <c r="D173" i="1"/>
  <c r="BD173" i="1"/>
  <c r="BD196" i="1"/>
  <c r="BC166" i="1"/>
  <c r="D168" i="1"/>
  <c r="BF168" i="1"/>
  <c r="CQ169" i="1"/>
  <c r="BC170" i="1"/>
  <c r="D172" i="1"/>
  <c r="BF172" i="1"/>
  <c r="CQ173" i="1"/>
  <c r="BD181" i="1"/>
  <c r="BD182" i="1"/>
  <c r="BD194" i="1"/>
  <c r="BF196" i="1"/>
  <c r="BC165" i="1"/>
  <c r="CS129" i="1"/>
  <c r="BD151" i="1"/>
  <c r="BE129" i="1"/>
  <c r="BD131" i="1"/>
  <c r="D132" i="1"/>
  <c r="BD141" i="1"/>
  <c r="BF145" i="1"/>
  <c r="D150" i="1"/>
  <c r="BF151" i="1"/>
  <c r="D158" i="1"/>
  <c r="BD129" i="1"/>
  <c r="CS131" i="1"/>
  <c r="CQ129" i="1"/>
  <c r="BE131" i="1"/>
  <c r="CP145" i="1"/>
  <c r="I118" i="1"/>
  <c r="F118" i="1"/>
  <c r="J118" i="1"/>
  <c r="N118" i="1"/>
  <c r="C115" i="1"/>
  <c r="O99" i="1"/>
  <c r="C89" i="1"/>
  <c r="C71" i="1"/>
  <c r="CP53" i="1"/>
  <c r="BA56" i="1"/>
  <c r="CP130" i="1"/>
  <c r="CQ130" i="1"/>
  <c r="CS130" i="1"/>
  <c r="CQ139" i="1"/>
  <c r="BD139" i="1"/>
  <c r="CS139" i="1"/>
  <c r="BE139" i="1"/>
  <c r="BF159" i="1"/>
  <c r="CR159" i="1"/>
  <c r="CQ171" i="1"/>
  <c r="BC171" i="1"/>
  <c r="CS171" i="1"/>
  <c r="BD171" i="1"/>
  <c r="BD130" i="1"/>
  <c r="BG138" i="1"/>
  <c r="BG139" i="1"/>
  <c r="BG140" i="1"/>
  <c r="BF167" i="1"/>
  <c r="BF183" i="1"/>
  <c r="CS183" i="1"/>
  <c r="BD195" i="1"/>
  <c r="CP197" i="1"/>
  <c r="BF197" i="1"/>
  <c r="CQ197" i="1"/>
  <c r="BD233" i="1"/>
  <c r="BD237" i="1"/>
  <c r="BD245" i="1"/>
  <c r="C69" i="1"/>
  <c r="N99" i="1"/>
  <c r="E99" i="1"/>
  <c r="G105" i="1"/>
  <c r="E112" i="1"/>
  <c r="CR110" i="1"/>
  <c r="D117" i="1"/>
  <c r="C116" i="1"/>
  <c r="CP116" i="1" s="1"/>
  <c r="M118" i="1"/>
  <c r="BG129" i="1"/>
  <c r="BE130" i="1"/>
  <c r="CQ133" i="1"/>
  <c r="BD133" i="1"/>
  <c r="CS133" i="1"/>
  <c r="BE133" i="1"/>
  <c r="CQ134" i="1"/>
  <c r="BD134" i="1"/>
  <c r="CS134" i="1"/>
  <c r="BE134" i="1"/>
  <c r="CQ135" i="1"/>
  <c r="BD135" i="1"/>
  <c r="CS135" i="1"/>
  <c r="BE135" i="1"/>
  <c r="CQ136" i="1"/>
  <c r="BD136" i="1"/>
  <c r="CS136" i="1"/>
  <c r="BE136" i="1"/>
  <c r="BG137" i="1"/>
  <c r="CS137" i="1"/>
  <c r="CP139" i="1"/>
  <c r="D145" i="1"/>
  <c r="D147" i="1"/>
  <c r="BD147" i="1"/>
  <c r="BF152" i="1"/>
  <c r="CR152" i="1"/>
  <c r="BF154" i="1"/>
  <c r="CR154" i="1"/>
  <c r="D154" i="1"/>
  <c r="BD157" i="1"/>
  <c r="D166" i="1"/>
  <c r="D170" i="1"/>
  <c r="CP171" i="1"/>
  <c r="BD175" i="1"/>
  <c r="CP175" i="1"/>
  <c r="BE184" i="1"/>
  <c r="CR184" i="1"/>
  <c r="BD189" i="1"/>
  <c r="BD197" i="1"/>
  <c r="C226" i="1"/>
  <c r="BD236" i="1"/>
  <c r="BD244" i="1"/>
  <c r="CQ138" i="1"/>
  <c r="BD138" i="1"/>
  <c r="CS138" i="1"/>
  <c r="BE138" i="1"/>
  <c r="CQ140" i="1"/>
  <c r="BD140" i="1"/>
  <c r="CS140" i="1"/>
  <c r="BE140" i="1"/>
  <c r="BF144" i="1"/>
  <c r="CR144" i="1"/>
  <c r="CQ167" i="1"/>
  <c r="BC167" i="1"/>
  <c r="CS167" i="1"/>
  <c r="BD167" i="1"/>
  <c r="CP195" i="1"/>
  <c r="BF195" i="1"/>
  <c r="CQ195" i="1"/>
  <c r="D104" i="1"/>
  <c r="CS132" i="1"/>
  <c r="BE132" i="1"/>
  <c r="BG132" i="1"/>
  <c r="D155" i="1"/>
  <c r="BD155" i="1"/>
  <c r="BF171" i="1"/>
  <c r="BE175" i="1"/>
  <c r="D175" i="1"/>
  <c r="BD178" i="1"/>
  <c r="BD185" i="1"/>
  <c r="CQ185" i="1"/>
  <c r="C33" i="1"/>
  <c r="CP33" i="1" s="1"/>
  <c r="BA53" i="1"/>
  <c r="L53" i="1" s="1"/>
  <c r="C83" i="1"/>
  <c r="H105" i="1"/>
  <c r="L105" i="1"/>
  <c r="O112" i="1"/>
  <c r="C111" i="1"/>
  <c r="BD111" i="1" s="1"/>
  <c r="E117" i="1"/>
  <c r="BD128" i="1"/>
  <c r="BG130" i="1"/>
  <c r="CP132" i="1"/>
  <c r="BF146" i="1"/>
  <c r="CR146" i="1"/>
  <c r="D146" i="1"/>
  <c r="CR155" i="1"/>
  <c r="BD160" i="1"/>
  <c r="CQ160" i="1"/>
  <c r="CS166" i="1"/>
  <c r="BD166" i="1"/>
  <c r="BF166" i="1"/>
  <c r="D167" i="1"/>
  <c r="CS170" i="1"/>
  <c r="BD170" i="1"/>
  <c r="BF170" i="1"/>
  <c r="D171" i="1"/>
  <c r="BF174" i="1"/>
  <c r="BD174" i="1"/>
  <c r="CR175" i="1"/>
  <c r="CS189" i="1"/>
  <c r="CP193" i="1"/>
  <c r="BF193" i="1"/>
  <c r="CQ193" i="1"/>
  <c r="CS197" i="1"/>
  <c r="CP131" i="1"/>
  <c r="CP169" i="1"/>
  <c r="CP173" i="1"/>
  <c r="CR177" i="1"/>
  <c r="D189" i="1"/>
  <c r="CR189" i="1"/>
  <c r="C206" i="1"/>
  <c r="C221" i="1"/>
  <c r="C225" i="1"/>
  <c r="C233" i="1"/>
  <c r="BC233" i="1" s="1"/>
  <c r="C234" i="1"/>
  <c r="CP234" i="1" s="1"/>
  <c r="C235" i="1"/>
  <c r="BC235" i="1" s="1"/>
  <c r="AR235" i="1" s="1"/>
  <c r="C236" i="1"/>
  <c r="CP236" i="1" s="1"/>
  <c r="C237" i="1"/>
  <c r="CP237" i="1" s="1"/>
  <c r="C238" i="1"/>
  <c r="BC238" i="1" s="1"/>
  <c r="AR238" i="1" s="1"/>
  <c r="C239" i="1"/>
  <c r="BC239" i="1" s="1"/>
  <c r="C244" i="1"/>
  <c r="CP244" i="1" s="1"/>
  <c r="C245" i="1"/>
  <c r="BC245" i="1" s="1"/>
  <c r="C246" i="1"/>
  <c r="CP246" i="1" s="1"/>
  <c r="C247" i="1"/>
  <c r="BC247" i="1" s="1"/>
  <c r="C252" i="1"/>
  <c r="C254" i="1"/>
  <c r="CP143" i="1"/>
  <c r="D149" i="1"/>
  <c r="CP151" i="1"/>
  <c r="D157" i="1"/>
  <c r="D174" i="1"/>
  <c r="D177" i="1"/>
  <c r="CS194" i="1"/>
  <c r="CS196" i="1"/>
  <c r="C220" i="1"/>
  <c r="C224" i="1"/>
  <c r="C228" i="1"/>
  <c r="C253" i="1"/>
  <c r="CP244" i="5"/>
  <c r="BC244" i="5"/>
  <c r="AI244" i="5" s="1"/>
  <c r="AS148" i="5"/>
  <c r="C118" i="5"/>
  <c r="CP238" i="5"/>
  <c r="BC238" i="5"/>
  <c r="AR238" i="5" s="1"/>
  <c r="AT197" i="5"/>
  <c r="AT185" i="5"/>
  <c r="AT181" i="5"/>
  <c r="AT176" i="5"/>
  <c r="CP246" i="5"/>
  <c r="BC246" i="5"/>
  <c r="AI246" i="5" s="1"/>
  <c r="AT196" i="5"/>
  <c r="AS145" i="5"/>
  <c r="C105" i="5"/>
  <c r="A301" i="5" s="1"/>
  <c r="CR112" i="5"/>
  <c r="AS152" i="5"/>
  <c r="BC233" i="5"/>
  <c r="AR233" i="5" s="1"/>
  <c r="CP233" i="5"/>
  <c r="AT182" i="5"/>
  <c r="AT179" i="5"/>
  <c r="AT173" i="5"/>
  <c r="CP118" i="5"/>
  <c r="BB118" i="5"/>
  <c r="O118" i="5" s="1"/>
  <c r="BC237" i="5"/>
  <c r="AR237" i="5" s="1"/>
  <c r="CP237" i="5"/>
  <c r="AT164" i="5"/>
  <c r="AS150" i="5"/>
  <c r="BC245" i="5"/>
  <c r="AI245" i="5" s="1"/>
  <c r="CP245" i="5"/>
  <c r="AT195" i="5"/>
  <c r="AT188" i="5"/>
  <c r="AT172" i="5"/>
  <c r="AS149" i="5"/>
  <c r="AT194" i="5"/>
  <c r="AT178" i="5"/>
  <c r="AT175" i="5"/>
  <c r="AS160" i="5"/>
  <c r="CP15" i="1"/>
  <c r="BB54" i="1"/>
  <c r="BA55" i="1"/>
  <c r="L55" i="1" s="1"/>
  <c r="D99" i="1"/>
  <c r="D112" i="1"/>
  <c r="BG128" i="1"/>
  <c r="CR136" i="1"/>
  <c r="BF136" i="1"/>
  <c r="D136" i="1"/>
  <c r="CR140" i="1"/>
  <c r="BF140" i="1"/>
  <c r="D140" i="1"/>
  <c r="CS142" i="1"/>
  <c r="BG142" i="1"/>
  <c r="CQ142" i="1"/>
  <c r="BE142" i="1"/>
  <c r="D144" i="1"/>
  <c r="CS146" i="1"/>
  <c r="BG146" i="1"/>
  <c r="CQ146" i="1"/>
  <c r="BE146" i="1"/>
  <c r="D148" i="1"/>
  <c r="CS150" i="1"/>
  <c r="BG150" i="1"/>
  <c r="CQ150" i="1"/>
  <c r="BE150" i="1"/>
  <c r="D152" i="1"/>
  <c r="CS154" i="1"/>
  <c r="BG154" i="1"/>
  <c r="CQ154" i="1"/>
  <c r="BE154" i="1"/>
  <c r="D156" i="1"/>
  <c r="CS158" i="1"/>
  <c r="BG158" i="1"/>
  <c r="CP158" i="1"/>
  <c r="BE158" i="1"/>
  <c r="D159" i="1"/>
  <c r="CR185" i="1"/>
  <c r="D188" i="1"/>
  <c r="BE188" i="1"/>
  <c r="CR188" i="1"/>
  <c r="CP190" i="1"/>
  <c r="BC190" i="1"/>
  <c r="CS190" i="1"/>
  <c r="BF190" i="1"/>
  <c r="D191" i="1"/>
  <c r="CR191" i="1"/>
  <c r="BE191" i="1"/>
  <c r="D193" i="1"/>
  <c r="CR193" i="1"/>
  <c r="BE193" i="1"/>
  <c r="BA12" i="1"/>
  <c r="M12" i="1" s="1"/>
  <c r="CQ53" i="1"/>
  <c r="CP54" i="1"/>
  <c r="CP55" i="1"/>
  <c r="BB56" i="1"/>
  <c r="C78" i="1"/>
  <c r="C92" i="1"/>
  <c r="E104" i="1"/>
  <c r="C102" i="1"/>
  <c r="C109" i="1"/>
  <c r="CP128" i="1"/>
  <c r="CR129" i="1"/>
  <c r="BF129" i="1"/>
  <c r="CR131" i="1"/>
  <c r="BF131" i="1"/>
  <c r="CR133" i="1"/>
  <c r="BF133" i="1"/>
  <c r="CR137" i="1"/>
  <c r="BF137" i="1"/>
  <c r="D137" i="1"/>
  <c r="CS141" i="1"/>
  <c r="BG141" i="1"/>
  <c r="CQ141" i="1"/>
  <c r="BE141" i="1"/>
  <c r="D141" i="1"/>
  <c r="BD142" i="1"/>
  <c r="CS145" i="1"/>
  <c r="BG145" i="1"/>
  <c r="CQ145" i="1"/>
  <c r="BE145" i="1"/>
  <c r="BD146" i="1"/>
  <c r="CS149" i="1"/>
  <c r="BG149" i="1"/>
  <c r="CQ149" i="1"/>
  <c r="BE149" i="1"/>
  <c r="BD150" i="1"/>
  <c r="CS153" i="1"/>
  <c r="BG153" i="1"/>
  <c r="CQ153" i="1"/>
  <c r="BE153" i="1"/>
  <c r="BD154" i="1"/>
  <c r="CS157" i="1"/>
  <c r="BG157" i="1"/>
  <c r="CQ157" i="1"/>
  <c r="BE157" i="1"/>
  <c r="BD158" i="1"/>
  <c r="CP165" i="1"/>
  <c r="CS165" i="1"/>
  <c r="BD165" i="1"/>
  <c r="CQ165" i="1"/>
  <c r="CS175" i="1"/>
  <c r="BF175" i="1"/>
  <c r="CQ175" i="1"/>
  <c r="BC175" i="1"/>
  <c r="CR176" i="1"/>
  <c r="D176" i="1"/>
  <c r="BE176" i="1"/>
  <c r="CS177" i="1"/>
  <c r="BF177" i="1"/>
  <c r="CQ177" i="1"/>
  <c r="BC177" i="1"/>
  <c r="CP178" i="1"/>
  <c r="BC178" i="1"/>
  <c r="CS178" i="1"/>
  <c r="D178" i="1"/>
  <c r="CQ178" i="1"/>
  <c r="CP180" i="1"/>
  <c r="BC180" i="1"/>
  <c r="CQ180" i="1"/>
  <c r="CS180" i="1"/>
  <c r="D181" i="1"/>
  <c r="CR181" i="1"/>
  <c r="BE181" i="1"/>
  <c r="CP182" i="1"/>
  <c r="BC182" i="1"/>
  <c r="CS182" i="1"/>
  <c r="CQ182" i="1"/>
  <c r="CR183" i="1"/>
  <c r="D183" i="1"/>
  <c r="BE183" i="1"/>
  <c r="CP187" i="1"/>
  <c r="BC187" i="1"/>
  <c r="BD187" i="1"/>
  <c r="CS187" i="1"/>
  <c r="BF187" i="1"/>
  <c r="BD190" i="1"/>
  <c r="D195" i="1"/>
  <c r="CR195" i="1"/>
  <c r="BE195" i="1"/>
  <c r="BA15" i="1"/>
  <c r="M15" i="1" s="1"/>
  <c r="BA14" i="1"/>
  <c r="M14" i="1" s="1"/>
  <c r="CP12" i="1"/>
  <c r="CP11" i="1"/>
  <c r="BB10" i="1"/>
  <c r="M10" i="1" s="1"/>
  <c r="BA11" i="1"/>
  <c r="M11" i="1" s="1"/>
  <c r="CQ55" i="1"/>
  <c r="CP113" i="1"/>
  <c r="CR134" i="1"/>
  <c r="BF134" i="1"/>
  <c r="D134" i="1"/>
  <c r="CR138" i="1"/>
  <c r="BF138" i="1"/>
  <c r="D138" i="1"/>
  <c r="CS144" i="1"/>
  <c r="BG144" i="1"/>
  <c r="CQ144" i="1"/>
  <c r="BE144" i="1"/>
  <c r="CS148" i="1"/>
  <c r="BG148" i="1"/>
  <c r="CQ148" i="1"/>
  <c r="BE148" i="1"/>
  <c r="CS152" i="1"/>
  <c r="BG152" i="1"/>
  <c r="CQ152" i="1"/>
  <c r="BE152" i="1"/>
  <c r="CS156" i="1"/>
  <c r="BG156" i="1"/>
  <c r="CQ156" i="1"/>
  <c r="BE156" i="1"/>
  <c r="CS159" i="1"/>
  <c r="BG159" i="1"/>
  <c r="CQ159" i="1"/>
  <c r="BD159" i="1"/>
  <c r="CR160" i="1"/>
  <c r="D160" i="1"/>
  <c r="D179" i="1"/>
  <c r="CR179" i="1"/>
  <c r="BE185" i="1"/>
  <c r="CP192" i="1"/>
  <c r="BC192" i="1"/>
  <c r="CS192" i="1"/>
  <c r="BD192" i="1"/>
  <c r="CQ192" i="1"/>
  <c r="CR211" i="1"/>
  <c r="BD211" i="1"/>
  <c r="CP211" i="1"/>
  <c r="BC211" i="1"/>
  <c r="BE211" i="1"/>
  <c r="CR213" i="1"/>
  <c r="BD213" i="1"/>
  <c r="CP213" i="1"/>
  <c r="BC213" i="1"/>
  <c r="BE213" i="1"/>
  <c r="BA54" i="1"/>
  <c r="EB81" i="1"/>
  <c r="C98" i="1"/>
  <c r="C100" i="1"/>
  <c r="G118" i="1"/>
  <c r="K118" i="1"/>
  <c r="CR128" i="1"/>
  <c r="BF128" i="1"/>
  <c r="BE128" i="1"/>
  <c r="CR130" i="1"/>
  <c r="BF130" i="1"/>
  <c r="CR132" i="1"/>
  <c r="BF132" i="1"/>
  <c r="CR135" i="1"/>
  <c r="BF135" i="1"/>
  <c r="D135" i="1"/>
  <c r="CR139" i="1"/>
  <c r="BF139" i="1"/>
  <c r="D139" i="1"/>
  <c r="CP142" i="1"/>
  <c r="CS143" i="1"/>
  <c r="BG143" i="1"/>
  <c r="CQ143" i="1"/>
  <c r="BE143" i="1"/>
  <c r="BD144" i="1"/>
  <c r="CP146" i="1"/>
  <c r="CS147" i="1"/>
  <c r="BG147" i="1"/>
  <c r="CQ147" i="1"/>
  <c r="BE147" i="1"/>
  <c r="BD148" i="1"/>
  <c r="CP150" i="1"/>
  <c r="CS151" i="1"/>
  <c r="BG151" i="1"/>
  <c r="CQ151" i="1"/>
  <c r="BE151" i="1"/>
  <c r="BD152" i="1"/>
  <c r="CP154" i="1"/>
  <c r="CS155" i="1"/>
  <c r="BG155" i="1"/>
  <c r="CQ155" i="1"/>
  <c r="BE155" i="1"/>
  <c r="BD156" i="1"/>
  <c r="CQ158" i="1"/>
  <c r="BE159" i="1"/>
  <c r="CP184" i="1"/>
  <c r="BC184" i="1"/>
  <c r="CQ184" i="1"/>
  <c r="BF184" i="1"/>
  <c r="CS184" i="1"/>
  <c r="BD184" i="1"/>
  <c r="BF192" i="1"/>
  <c r="CQ211" i="1"/>
  <c r="CQ213" i="1"/>
  <c r="CS160" i="1"/>
  <c r="BG160" i="1"/>
  <c r="CP160" i="1"/>
  <c r="CR165" i="1"/>
  <c r="BE165" i="1"/>
  <c r="CR167" i="1"/>
  <c r="BE167" i="1"/>
  <c r="CR169" i="1"/>
  <c r="BE169" i="1"/>
  <c r="AT169" i="1" s="1"/>
  <c r="CR171" i="1"/>
  <c r="BE171" i="1"/>
  <c r="CR173" i="1"/>
  <c r="BE173" i="1"/>
  <c r="CP179" i="1"/>
  <c r="BC179" i="1"/>
  <c r="BF179" i="1"/>
  <c r="D180" i="1"/>
  <c r="BE180" i="1"/>
  <c r="CP183" i="1"/>
  <c r="BC183" i="1"/>
  <c r="BD183" i="1"/>
  <c r="CQ183" i="1"/>
  <c r="D187" i="1"/>
  <c r="CR187" i="1"/>
  <c r="CP188" i="1"/>
  <c r="BC188" i="1"/>
  <c r="CQ188" i="1"/>
  <c r="D192" i="1"/>
  <c r="CR192" i="1"/>
  <c r="BE192" i="1"/>
  <c r="D197" i="1"/>
  <c r="CR197" i="1"/>
  <c r="BE197" i="1"/>
  <c r="CR212" i="1"/>
  <c r="BD212" i="1"/>
  <c r="CP212" i="1"/>
  <c r="BC212" i="1"/>
  <c r="CP218" i="1"/>
  <c r="BC218" i="1"/>
  <c r="AR218" i="1" s="1"/>
  <c r="BE160" i="1"/>
  <c r="CR166" i="1"/>
  <c r="BE166" i="1"/>
  <c r="CR168" i="1"/>
  <c r="BE168" i="1"/>
  <c r="CR170" i="1"/>
  <c r="BE170" i="1"/>
  <c r="CR172" i="1"/>
  <c r="BE172" i="1"/>
  <c r="CS176" i="1"/>
  <c r="BF176" i="1"/>
  <c r="CP176" i="1"/>
  <c r="BD179" i="1"/>
  <c r="CP181" i="1"/>
  <c r="BC181" i="1"/>
  <c r="BF181" i="1"/>
  <c r="D182" i="1"/>
  <c r="BE182" i="1"/>
  <c r="D184" i="1"/>
  <c r="CP186" i="1"/>
  <c r="BC186" i="1"/>
  <c r="CS186" i="1"/>
  <c r="CQ186" i="1"/>
  <c r="BE189" i="1"/>
  <c r="CP191" i="1"/>
  <c r="BC191" i="1"/>
  <c r="BD191" i="1"/>
  <c r="CQ191" i="1"/>
  <c r="D196" i="1"/>
  <c r="CR196" i="1"/>
  <c r="BE196" i="1"/>
  <c r="CR210" i="1"/>
  <c r="BD210" i="1"/>
  <c r="CP210" i="1"/>
  <c r="BC210" i="1"/>
  <c r="CQ212" i="1"/>
  <c r="CP185" i="1"/>
  <c r="BC185" i="1"/>
  <c r="BF185" i="1"/>
  <c r="D186" i="1"/>
  <c r="BE186" i="1"/>
  <c r="CP189" i="1"/>
  <c r="BC189" i="1"/>
  <c r="BF189" i="1"/>
  <c r="D190" i="1"/>
  <c r="BE190" i="1"/>
  <c r="D194" i="1"/>
  <c r="CR194" i="1"/>
  <c r="BE194" i="1"/>
  <c r="CQ201" i="1"/>
  <c r="C201" i="1"/>
  <c r="CP201" i="1" s="1"/>
  <c r="CQ202" i="1"/>
  <c r="C202" i="1"/>
  <c r="CP202" i="1" s="1"/>
  <c r="BC193" i="1"/>
  <c r="BC194" i="1"/>
  <c r="BC195" i="1"/>
  <c r="BC196" i="1"/>
  <c r="BC197" i="1"/>
  <c r="C99" i="1" l="1"/>
  <c r="BC237" i="1"/>
  <c r="AR237" i="1" s="1"/>
  <c r="AI247" i="1"/>
  <c r="AT173" i="1"/>
  <c r="AT176" i="1"/>
  <c r="BC236" i="1"/>
  <c r="AR236" i="1" s="1"/>
  <c r="AS153" i="1"/>
  <c r="CB80" i="1"/>
  <c r="AK80" i="1" s="1"/>
  <c r="BC244" i="1"/>
  <c r="AI244" i="1" s="1"/>
  <c r="BB114" i="1"/>
  <c r="O114" i="1" s="1"/>
  <c r="AR239" i="1"/>
  <c r="AS129" i="1"/>
  <c r="AT167" i="1"/>
  <c r="CP235" i="1"/>
  <c r="CP233" i="1"/>
  <c r="CP247" i="1"/>
  <c r="C117" i="1"/>
  <c r="CP117" i="1" s="1"/>
  <c r="CP238" i="1"/>
  <c r="AS127" i="1"/>
  <c r="L56" i="1"/>
  <c r="D105" i="1"/>
  <c r="CP115" i="1"/>
  <c r="CP239" i="1"/>
  <c r="AS131" i="1"/>
  <c r="AT188" i="1"/>
  <c r="AS157" i="1"/>
  <c r="AS149" i="1"/>
  <c r="AS133" i="1"/>
  <c r="AI245" i="1"/>
  <c r="CP245" i="1"/>
  <c r="AR233" i="1"/>
  <c r="AT170" i="1"/>
  <c r="AT166" i="1"/>
  <c r="AT194" i="1"/>
  <c r="AT193" i="1"/>
  <c r="AT172" i="1"/>
  <c r="AT168" i="1"/>
  <c r="AS135" i="1"/>
  <c r="AS155" i="1"/>
  <c r="AS147" i="1"/>
  <c r="AS139" i="1"/>
  <c r="AS140" i="1"/>
  <c r="AS132" i="1"/>
  <c r="AS158" i="1"/>
  <c r="AS145" i="1"/>
  <c r="AS142" i="1"/>
  <c r="AS141" i="1"/>
  <c r="BB115" i="1"/>
  <c r="O115" i="1" s="1"/>
  <c r="AT164" i="1"/>
  <c r="AS154" i="1"/>
  <c r="BB116" i="1"/>
  <c r="O116" i="1" s="1"/>
  <c r="AT186" i="1"/>
  <c r="AS160" i="1"/>
  <c r="AT183" i="1"/>
  <c r="L54" i="1"/>
  <c r="AT195" i="1"/>
  <c r="BC246" i="1"/>
  <c r="AI246" i="1" s="1"/>
  <c r="BC234" i="1"/>
  <c r="AR234" i="1" s="1"/>
  <c r="AT171" i="1"/>
  <c r="AS130" i="1"/>
  <c r="C104" i="1"/>
  <c r="C105" i="1" s="1"/>
  <c r="AS138" i="1"/>
  <c r="AT182" i="1"/>
  <c r="AT178" i="1"/>
  <c r="AS137" i="1"/>
  <c r="E105" i="1"/>
  <c r="AS136" i="1"/>
  <c r="CR111" i="1"/>
  <c r="E118" i="1"/>
  <c r="AT197" i="1"/>
  <c r="AT196" i="1"/>
  <c r="AT189" i="1"/>
  <c r="AS151" i="1"/>
  <c r="AS143" i="1"/>
  <c r="AS134" i="1"/>
  <c r="AT180" i="1"/>
  <c r="D118" i="1"/>
  <c r="A336" i="5"/>
  <c r="BB92" i="1"/>
  <c r="AI92" i="1" s="1"/>
  <c r="CM92" i="1"/>
  <c r="AT179" i="1"/>
  <c r="AS156" i="1"/>
  <c r="C112" i="1"/>
  <c r="CR109" i="1"/>
  <c r="BD109" i="1"/>
  <c r="W210" i="1"/>
  <c r="AT181" i="1"/>
  <c r="W213" i="1"/>
  <c r="AT192" i="1"/>
  <c r="AT187" i="1"/>
  <c r="AT175" i="1"/>
  <c r="AS150" i="1"/>
  <c r="AT185" i="1"/>
  <c r="AT184" i="1"/>
  <c r="AS148" i="1"/>
  <c r="AT191" i="1"/>
  <c r="W212" i="1"/>
  <c r="AS152" i="1"/>
  <c r="AS144" i="1"/>
  <c r="W211" i="1"/>
  <c r="AS159" i="1"/>
  <c r="AT177" i="1"/>
  <c r="AS146" i="1"/>
  <c r="AT190" i="1"/>
  <c r="BB117" i="1"/>
  <c r="O117" i="1" s="1"/>
  <c r="C118" i="1" l="1"/>
  <c r="BD112" i="1"/>
  <c r="CR112" i="1"/>
  <c r="CP118" i="1" l="1"/>
  <c r="BB118" i="1"/>
  <c r="O118" i="1" s="1"/>
  <c r="A301" i="1" s="1"/>
  <c r="A336" i="1" l="1"/>
</calcChain>
</file>

<file path=xl/sharedStrings.xml><?xml version="1.0" encoding="utf-8"?>
<sst xmlns="http://schemas.openxmlformats.org/spreadsheetml/2006/main" count="14062" uniqueCount="301">
  <si>
    <t>SERVICIO DE SALUD</t>
  </si>
  <si>
    <t>REM-A05.   INGRESOS Y EGRESOS POR CONDICIÓN Y PROBLEMAS DE SALUD</t>
  </si>
  <si>
    <t>SECCIÓN A: INGRESOS DE GESTANTES A PROGRAMA PRENATAL</t>
  </si>
  <si>
    <t>CONDICIÓN</t>
  </si>
  <si>
    <t xml:space="preserve">TOTAL      </t>
  </si>
  <si>
    <t>POR DE EDAD (en años)</t>
  </si>
  <si>
    <t>Menor 
de 15</t>
  </si>
  <si>
    <t xml:space="preserve">15 - 19 </t>
  </si>
  <si>
    <t>20 - 24</t>
  </si>
  <si>
    <t>25 - 29</t>
  </si>
  <si>
    <t>30 - 34</t>
  </si>
  <si>
    <t>35 - 39</t>
  </si>
  <si>
    <t>40 - 44</t>
  </si>
  <si>
    <t>45 - 49</t>
  </si>
  <si>
    <t>50 - 54</t>
  </si>
  <si>
    <t>TOTAL GESTANTES INGRESADAS</t>
  </si>
  <si>
    <t>PRIMIGESTAS INGRESADAS</t>
  </si>
  <si>
    <t>GESTANTES INGRESADAS ANTES DE LAS 14 SEMANAS</t>
  </si>
  <si>
    <t>GESTANTES CON ECOGRAFÍA ANTES DE LAS 20 SEMANAS</t>
  </si>
  <si>
    <t>GESTANTES CON EMBARAZO NO PLANIFICADO</t>
  </si>
  <si>
    <t>TOTAL  GESTANTES CON EXAMEN DE CHAGAS REALIZADO</t>
  </si>
  <si>
    <t>SECCIÓN B: INGRESO DE GESTANTES CON PATOLOGÍA DE ALTO RIESGO OBSTÉTRICO A LA UNIDAD DE ARO  (Nivel Secundario)</t>
  </si>
  <si>
    <t>PATOLOGÍA</t>
  </si>
  <si>
    <t>Nº DE INGRESOS A ARO</t>
  </si>
  <si>
    <t>Nº DE GESTANTES INGRESADAS</t>
  </si>
  <si>
    <t xml:space="preserve">Preeclampsia (PE) </t>
  </si>
  <si>
    <t xml:space="preserve"> Sindrome Hipertensivo del Embarazo (SHE)</t>
  </si>
  <si>
    <t>Factores de riesgo y condicionantes de Parto Prematuro</t>
  </si>
  <si>
    <t>Retardo Crecimiento Intrauterino (RCIU )</t>
  </si>
  <si>
    <t>SÍFILIS</t>
  </si>
  <si>
    <t>VIH</t>
  </si>
  <si>
    <t>Diabetes</t>
  </si>
  <si>
    <t>Cesárea anterior</t>
  </si>
  <si>
    <t>Malformación Congénita</t>
  </si>
  <si>
    <t>Otras patologías del embarazo</t>
  </si>
  <si>
    <t>SECCIÓN C: INGRESOS A PROGRAMA DE REGULACIÓN DE FERTILIDAD, SEGÚN EDAD</t>
  </si>
  <si>
    <t>MÉTODOS</t>
  </si>
  <si>
    <t>TOTAL REGULACIÓN DE FERTILIDAD</t>
  </si>
  <si>
    <t>DIU T de Cu</t>
  </si>
  <si>
    <t>DIU Medicado</t>
  </si>
  <si>
    <t>HORMONAL</t>
  </si>
  <si>
    <t>Oral Combinado</t>
  </si>
  <si>
    <t>Oral Progestágeno</t>
  </si>
  <si>
    <t>Inyectable Combinado</t>
  </si>
  <si>
    <t>Inyectable Progestágeno</t>
  </si>
  <si>
    <t>Implante</t>
  </si>
  <si>
    <t>SÓLO PRESERVATIVO</t>
  </si>
  <si>
    <t>Mujer</t>
  </si>
  <si>
    <t>Hombres</t>
  </si>
  <si>
    <t>Método de Regulación de Fertilidad  más Preservativo</t>
  </si>
  <si>
    <t xml:space="preserve">SECCION D: INGRESOS A PROGRAMA CONTROL DE CLIMATERIO </t>
  </si>
  <si>
    <t>CONCEPTO</t>
  </si>
  <si>
    <t>TOTAL</t>
  </si>
  <si>
    <t>INGRESOS</t>
  </si>
  <si>
    <t>SECCIÓN E:  INGRESOS  A CONTROL DE SALUD DE RECIÉN NACIDOS</t>
  </si>
  <si>
    <t>EDAD</t>
  </si>
  <si>
    <t>NIÑOS</t>
  </si>
  <si>
    <t>NIÑAS</t>
  </si>
  <si>
    <t>MENORES DE 28 DÍAS</t>
  </si>
  <si>
    <t>SECCIÓN F:  INGRESOS A SALA DE ESTIMULACIÓN EN EL CENTRO DE SALUD</t>
  </si>
  <si>
    <t xml:space="preserve">NIÑO / A (CON) </t>
  </si>
  <si>
    <t xml:space="preserve">TOTAL    </t>
  </si>
  <si>
    <t>POR EDAD</t>
  </si>
  <si>
    <t>POR SEXO</t>
  </si>
  <si>
    <t>Menor 7 meses</t>
  </si>
  <si>
    <t xml:space="preserve"> 7 - 11 meses</t>
  </si>
  <si>
    <t>12 - 17 meses</t>
  </si>
  <si>
    <t>18 - 23 meses</t>
  </si>
  <si>
    <t>24 - 47 meses</t>
  </si>
  <si>
    <t>48 - 59 meses</t>
  </si>
  <si>
    <t>Mujeres</t>
  </si>
  <si>
    <t>NORMAL CON REZAGO</t>
  </si>
  <si>
    <t>RIESGO</t>
  </si>
  <si>
    <t>RETRASO</t>
  </si>
  <si>
    <t>OTRA VULNERABILIDAD</t>
  </si>
  <si>
    <t xml:space="preserve">SECCIÓN G: EGRESOS DE SALA DE ESTIMULACIÓN Y RESULTADOS DE LA REEVALUACIÓN POST EGRESO </t>
  </si>
  <si>
    <t>MOTIVO EGRESO</t>
  </si>
  <si>
    <t>RESULTADO DE REEVALUACIÓN</t>
  </si>
  <si>
    <t>CUMPLI
MIENTO DE TRATA
MIENTO</t>
  </si>
  <si>
    <t>INASISTENTES</t>
  </si>
  <si>
    <t>OTROS</t>
  </si>
  <si>
    <t>RECUPERADO</t>
  </si>
  <si>
    <t>NO RECUPERADO</t>
  </si>
  <si>
    <t>SECCIÓN H: INGRESOS AL PSCV</t>
  </si>
  <si>
    <t>15 - 19</t>
  </si>
  <si>
    <t>20-24</t>
  </si>
  <si>
    <t>25 a 29</t>
  </si>
  <si>
    <t>30 a 34</t>
  </si>
  <si>
    <t>35 a 39</t>
  </si>
  <si>
    <t>40 a 44</t>
  </si>
  <si>
    <t>45 a 49</t>
  </si>
  <si>
    <t>50 a 54</t>
  </si>
  <si>
    <t>55 a 59</t>
  </si>
  <si>
    <t>60 a 64</t>
  </si>
  <si>
    <t>65 a 69</t>
  </si>
  <si>
    <t>70 a 74</t>
  </si>
  <si>
    <t>75 a 79</t>
  </si>
  <si>
    <t>80 y más</t>
  </si>
  <si>
    <t>AMBOS SEXOS</t>
  </si>
  <si>
    <t>INGRESOS AL PSCV</t>
  </si>
  <si>
    <t>PROGRAMA DE SALUD CARDIOVASCULAR</t>
  </si>
  <si>
    <t>HIPERTENSIÓN ARTERIAL</t>
  </si>
  <si>
    <t>DIABETES MELLITUS</t>
  </si>
  <si>
    <t>DISLIPIDEMIAS</t>
  </si>
  <si>
    <t>ANTECEDENTES ENF. CARDIOVASCULAR ATEROSCLEROTICA</t>
  </si>
  <si>
    <t>TABAQUISMO</t>
  </si>
  <si>
    <t>SECCIÓN I: EGRESOS  DEL PSCV</t>
  </si>
  <si>
    <t>EGRESOS</t>
  </si>
  <si>
    <t>CAUSAL</t>
  </si>
  <si>
    <t>ABANDONO</t>
  </si>
  <si>
    <t xml:space="preserve">TRASLADO </t>
  </si>
  <si>
    <t>FALLECI-        MIENTO</t>
  </si>
  <si>
    <t>EGRESOS DEL PSCV</t>
  </si>
  <si>
    <t>SECCIÓN J: INGRESOS Y EGRESOS AL PROGRAMA DE PACIENTES CON DEPENDENCIA LEVE, MODERADA Y SEVERA</t>
  </si>
  <si>
    <t>TOTAL
EGRESOS</t>
  </si>
  <si>
    <t>&lt; 20 años</t>
  </si>
  <si>
    <t>DEPENDENCIA LEVE</t>
  </si>
  <si>
    <t>DEPENDENCIA MODERADA</t>
  </si>
  <si>
    <t xml:space="preserve">DEPENDENCIA SEVERA </t>
  </si>
  <si>
    <t>ONCOLÓGICO</t>
  </si>
  <si>
    <t>NO ONCOLÓGICO</t>
  </si>
  <si>
    <t xml:space="preserve">DEPENDENCIA SEVERA CON  ESCARAS </t>
  </si>
  <si>
    <t>SECCIÓN K: INGRESOS AL PROGRAMA DEL ADULTO MAYOR SEGÚN CONDICIÓN DE FUNCIONALIDAD</t>
  </si>
  <si>
    <t>INGRESO A PROGRAMA "MÁS ADULTOS MAYORES AUTOVALENTES"</t>
  </si>
  <si>
    <t>Total Hombres</t>
  </si>
  <si>
    <t>Total Mujeres</t>
  </si>
  <si>
    <t>AUTOVALENTE SIN RIESGO</t>
  </si>
  <si>
    <t>AUTOVALENTE CON RIESGO</t>
  </si>
  <si>
    <t xml:space="preserve">RIESGO DE DEPENDENCIA </t>
  </si>
  <si>
    <t>SUBTOTAL</t>
  </si>
  <si>
    <t>DEPENDIENTE LEVE</t>
  </si>
  <si>
    <t>DEPENDIENTE MODERADO</t>
  </si>
  <si>
    <t xml:space="preserve">DEPENDIENTE GRAVE </t>
  </si>
  <si>
    <t>DEPENDIENTE TOTAL</t>
  </si>
  <si>
    <t xml:space="preserve">TOTAL  </t>
  </si>
  <si>
    <t>SECCIÓN L: EGRESOS AL PROGRAMA DEL ADULTO MAYOR SEGÚN CONDICIÓN DE FUNCIONALIDAD</t>
  </si>
  <si>
    <t>EGRESOS POR ABANDONO</t>
  </si>
  <si>
    <t>EGRESO A PROGRAMA "MÁS ADULTOS MAYORES AUTOVALENTES"</t>
  </si>
  <si>
    <t>SECCIÓN M: EGRESOS DEL  PROGRAMA MÁS ADULTOS MAYORES AUTOVALENTES SEGÚN VALORACIÓN FUNCIONAL</t>
  </si>
  <si>
    <t>ADULTOS QUE MANTIENEN FUNCIONALIDAD</t>
  </si>
  <si>
    <t>ADULTOS QUE MEJORAN FUNCIONALIDAD</t>
  </si>
  <si>
    <t>SECCIÓN N: INGRESOS AL PROGRAMA DE SALUD  MENTAL EN APS /ESPECIALIDAD</t>
  </si>
  <si>
    <t>MOTIVO DE INGRESO</t>
  </si>
  <si>
    <t>0 - 4</t>
  </si>
  <si>
    <t>5 - 9</t>
  </si>
  <si>
    <t>10 - 14</t>
  </si>
  <si>
    <t>Gestantes</t>
  </si>
  <si>
    <t xml:space="preserve">Madre de Hijo menor de 2 años </t>
  </si>
  <si>
    <t>Pueblos Originarios</t>
  </si>
  <si>
    <t>Ambos
sexos</t>
  </si>
  <si>
    <t>INGRESOS AL PROGRAMA</t>
  </si>
  <si>
    <t>FACTORES DE RIESGO Y CONDICIONANTES DE LA SALUD MENTAL</t>
  </si>
  <si>
    <t>VIOLENCIA DE GÉNERO</t>
  </si>
  <si>
    <t>VICTIMA</t>
  </si>
  <si>
    <t>AGRESOR</t>
  </si>
  <si>
    <t>VIOLENCIA   HACIA EL ADULTO MAYOR</t>
  </si>
  <si>
    <t>MALTRATO A NIÑOS, NIÑAS Y ADOLESCENTES</t>
  </si>
  <si>
    <t>ABUSO SEXUAL</t>
  </si>
  <si>
    <r>
      <t xml:space="preserve">CONSUMO BAJO RIESGO DE ALCOHOL </t>
    </r>
    <r>
      <rPr>
        <b/>
        <sz val="8"/>
        <color indexed="10"/>
        <rFont val="Verdana"/>
        <family val="2"/>
      </rPr>
      <t/>
    </r>
  </si>
  <si>
    <t xml:space="preserve">CONSUMO RIESGOSO DE ALCOHOL  </t>
  </si>
  <si>
    <t>CONSUMO RIESGOSO DE DROGAS</t>
  </si>
  <si>
    <t xml:space="preserve">DIAGNÓSTICOS DE TRASTORNOS MENTALES </t>
  </si>
  <si>
    <t>TRASTORNOS DEL HUMOR
(AFECTIVOS)</t>
  </si>
  <si>
    <t>DEPRESIÓN LEVE</t>
  </si>
  <si>
    <t>DEPRESIÓN MODERADA</t>
  </si>
  <si>
    <t>DEPRESIÓN GRAVE</t>
  </si>
  <si>
    <t>DEPRESIÓN POST PARTO</t>
  </si>
  <si>
    <t>TRASTORNO BIPOLAR</t>
  </si>
  <si>
    <t>DEPRESIÓN REFRACTARIA</t>
  </si>
  <si>
    <t>DEPRESIÓN GRAVE CON PSICOSIS</t>
  </si>
  <si>
    <t>DEPRESIÓN  CON ALTO RIESGO SUICIDA</t>
  </si>
  <si>
    <t>TRASTORNOS MENTALES Y DEL COMPORTAMIENTO DEBIDO A CONSUMO SUSTANCIAS PSICOTRÓPICAS</t>
  </si>
  <si>
    <t>CONSUMO PERJUDICIAL O DEPENDENCIA DE ALCOHOL</t>
  </si>
  <si>
    <t>CONSUMO PERJUDICIAL O DEPENDENCIA COMO DROGA PRINCIPAL</t>
  </si>
  <si>
    <t>POLICONSUMO</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</si>
  <si>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</si>
  <si>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</si>
  <si>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</si>
  <si>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</si>
  <si>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</si>
  <si>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TRASTORNOS DE ANSIEDAD</t>
  </si>
  <si>
    <t>ALZHEIMER Y OTRAS DEMENCIAS</t>
  </si>
  <si>
    <t>TRASTORNOS CONDUCTUALES ASOCIADOS A DEMENCIA</t>
  </si>
  <si>
    <t>ESQUIZOFRENIA</t>
  </si>
  <si>
    <t>TRASTORNOS DE LA CONDUCTA ALIMENTARIA</t>
  </si>
  <si>
    <t>RETRASO MENTAL</t>
  </si>
  <si>
    <t>TRASTORNO DE PERSONALIDAD</t>
  </si>
  <si>
    <t>TRASTORNO GENERALIZADOS DEL DESARROLLO</t>
  </si>
  <si>
    <t>SECCIÓN O: EGRESOS DEL PROGRAMA DE SALUD  MENTAL POR ALTAS CLÍNICAS EN APS /ESPECIALIDAD</t>
  </si>
  <si>
    <t>MOTIVO DE EGRESO</t>
  </si>
  <si>
    <t>EGRESOS DEL PROGRAMA</t>
  </si>
  <si>
    <t>SECCIÓN P:  INGRESOS AL COMPONENTE ALCOHOL Y DROGAS EN APS</t>
  </si>
  <si>
    <t>5 - 9 años</t>
  </si>
  <si>
    <t>10 - 14 años</t>
  </si>
  <si>
    <t>15 - 19 años</t>
  </si>
  <si>
    <t>20 - 24 años</t>
  </si>
  <si>
    <t>25 - 29 años</t>
  </si>
  <si>
    <t>30 - 34 años</t>
  </si>
  <si>
    <t>35 -39 años</t>
  </si>
  <si>
    <t>40 -44 años</t>
  </si>
  <si>
    <t>45 -49 años</t>
  </si>
  <si>
    <t>50 -54 años</t>
  </si>
  <si>
    <t>55 -59 años</t>
  </si>
  <si>
    <t>60 -64 años</t>
  </si>
  <si>
    <t>65 -69 años</t>
  </si>
  <si>
    <t>70 -74 años</t>
  </si>
  <si>
    <t>75 -79 años</t>
  </si>
  <si>
    <t>80 años y más</t>
  </si>
  <si>
    <t>Ambos Sexos</t>
  </si>
  <si>
    <t>INTERVENCION PREVENTIVA</t>
  </si>
  <si>
    <t>INTERVENCION TERAPEUTICA</t>
  </si>
  <si>
    <t>SECCIÓN Q: EGRESOS DEL COMPONENTE ALCOHOL Y DROGAS EN APS</t>
  </si>
  <si>
    <t>SECCIÓN R:  PROGRAMA DE REHABILITACIÓN (PERSONAS CON TRASTORNOS PSIQUIÁTRICOS)</t>
  </si>
  <si>
    <t>TIPO DE PROGRAMA</t>
  </si>
  <si>
    <t>RUBRO</t>
  </si>
  <si>
    <t>GRUPOS DE EDAD (en años)</t>
  </si>
  <si>
    <t>A BENEFI
CIARIOS</t>
  </si>
  <si>
    <t>55 - 59</t>
  </si>
  <si>
    <t>60 - 64</t>
  </si>
  <si>
    <t>65 - 69</t>
  </si>
  <si>
    <t>70 - 74</t>
  </si>
  <si>
    <t>75 - 79</t>
  </si>
  <si>
    <t>80 y mas</t>
  </si>
  <si>
    <t xml:space="preserve">Hombres </t>
  </si>
  <si>
    <t>PROGRAMA DE REHABILITACIÓN TIPO I</t>
  </si>
  <si>
    <t>Ingresos</t>
  </si>
  <si>
    <t>Egresos</t>
  </si>
  <si>
    <t>PROGRAMA DE REHABILITACIÓN TIPO II</t>
  </si>
  <si>
    <t>SECCIÓN S: INGRESOS Y EGRESOS A PROGRAMA INFECCIÓN POR TRANSMISIÓN SEXUAL (Uso de establecimientos que realizan atención de ITS)</t>
  </si>
  <si>
    <t>PATOLOGÍAS</t>
  </si>
  <si>
    <t xml:space="preserve">TOTAL </t>
  </si>
  <si>
    <t>INGRESOS POR EDAD</t>
  </si>
  <si>
    <t>TRANS</t>
  </si>
  <si>
    <t>TOTAL EGRESOS</t>
  </si>
  <si>
    <t>EGRESOS POR ALTA</t>
  </si>
  <si>
    <t>0 a 4</t>
  </si>
  <si>
    <t>TOTAL DE INGRESOS</t>
  </si>
  <si>
    <t>SIFILIS</t>
  </si>
  <si>
    <t>No Gestantes</t>
  </si>
  <si>
    <t>GONORREA</t>
  </si>
  <si>
    <t>CONDILOMA</t>
  </si>
  <si>
    <t>HERPES</t>
  </si>
  <si>
    <t>CHLAMYDIAS</t>
  </si>
  <si>
    <t>URETRITIS NO GONOCÓCICA</t>
  </si>
  <si>
    <t>LINFOGRANULOMA</t>
  </si>
  <si>
    <t>CHANCROIDE</t>
  </si>
  <si>
    <t>OTRAS ITS</t>
  </si>
  <si>
    <t>SECCIÓN T: INGRESOS Y EGRESOS A PROGRAMA DE VIH/SIDA (Uso exclusivo Centros de Atención VIH-SIDA)</t>
  </si>
  <si>
    <t>POR EDAD (en meses - años)</t>
  </si>
  <si>
    <t>Menor de 6 meses</t>
  </si>
  <si>
    <t>De 6 meses a 1 año</t>
  </si>
  <si>
    <t>2 - 9</t>
  </si>
  <si>
    <t>Egresos por Fallecimiento (incluido en total egresos)</t>
  </si>
  <si>
    <t>Egresos por Alta (hijos de madre VIH + incluido en total egresos)</t>
  </si>
  <si>
    <t>Evaluacion Movilidad Programa</t>
  </si>
  <si>
    <t>Abandono Controles</t>
  </si>
  <si>
    <t>Abandono tratamiento</t>
  </si>
  <si>
    <t>Abandono del Programa</t>
  </si>
  <si>
    <t>SECCIÓN U: INGRESOS Y EGRESOS POR COMERCIO SEXUAL (Uso exclusivo de Unidades Control Comercio Sexual)</t>
  </si>
  <si>
    <t>PASIVO</t>
  </si>
  <si>
    <t>SECCIÓN V:  PROGRAMA VIDA SANA</t>
  </si>
  <si>
    <t>2 a 3</t>
  </si>
  <si>
    <t>4 a 5</t>
  </si>
  <si>
    <t>6 a 9</t>
  </si>
  <si>
    <t>10 a 14</t>
  </si>
  <si>
    <t>15 a 18</t>
  </si>
  <si>
    <t xml:space="preserve">20 a 24 </t>
  </si>
  <si>
    <t>25 a 45</t>
  </si>
  <si>
    <t xml:space="preserve">46 a 64 </t>
  </si>
  <si>
    <t>Egreso por alta</t>
  </si>
  <si>
    <t>Egresos por abandono</t>
  </si>
  <si>
    <t>Egresos por traslado</t>
  </si>
  <si>
    <t>Menor 6 meses</t>
  </si>
  <si>
    <t>f</t>
  </si>
  <si>
    <t>g</t>
  </si>
  <si>
    <t xml:space="preserve">h </t>
  </si>
  <si>
    <t>i</t>
  </si>
  <si>
    <t>j</t>
  </si>
  <si>
    <t>k</t>
  </si>
  <si>
    <t>l</t>
  </si>
  <si>
    <t xml:space="preserve">m </t>
  </si>
  <si>
    <t>n</t>
  </si>
  <si>
    <t>o</t>
  </si>
  <si>
    <t>p</t>
  </si>
  <si>
    <t>q</t>
  </si>
  <si>
    <t>r</t>
  </si>
  <si>
    <t>s</t>
  </si>
  <si>
    <t>t</t>
  </si>
  <si>
    <t>u</t>
  </si>
  <si>
    <t>v</t>
  </si>
  <si>
    <t>w</t>
  </si>
  <si>
    <t>x</t>
  </si>
  <si>
    <t>y</t>
  </si>
  <si>
    <t>z</t>
  </si>
  <si>
    <t>aa</t>
  </si>
  <si>
    <t>ab</t>
  </si>
  <si>
    <t>ac</t>
  </si>
  <si>
    <t>ad</t>
  </si>
  <si>
    <t>ae</t>
  </si>
  <si>
    <t>af</t>
  </si>
  <si>
    <t>ag</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</si>
</sst>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_-* #,##0_-;\-* #,##0_-;_-* &quot;-&quot;??_-;_-@_-"/>
    <numFmt numFmtId="165" formatCode="#,##0_)"/>
  </numFmts>
  <fonts count="21"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sz val="10"/>
      <name val="Verdana"/>
      <family val="2"/>
    </font>
    <font>
      <b/>
      <sz val="11"/>
      <name val="Verdana"/>
      <family val="2"/>
    </font>
    <font>
      <sz val="11"/>
      <name val="Verdana"/>
      <family val="2"/>
    </font>
    <font>
      <sz val="11"/>
      <name val="Calibri"/>
      <family val="2"/>
    </font>
    <font>
      <sz val="8"/>
      <color indexed="10"/>
      <name val="Verdana"/>
      <family val="2"/>
    </font>
    <font>
      <sz val="11"/>
      <color indexed="10"/>
      <name val="Calibri"/>
      <family val="2"/>
    </font>
    <font>
      <b/>
      <sz val="8"/>
      <color indexed="10"/>
      <name val="Verdana"/>
      <family val="2"/>
    </font>
    <font>
      <sz val="14"/>
      <name val="Verdana"/>
      <family val="2"/>
    </font>
    <font>
      <b/>
      <u/>
      <sz val="11"/>
      <name val="Verdana"/>
      <family val="2"/>
    </font>
    <font>
      <sz val="7"/>
      <name val="Verdana"/>
      <family val="2"/>
    </font>
    <font>
      <sz val="10"/>
      <name val="Arial"/>
      <family val="2"/>
    </font>
    <font>
      <sz val="9"/>
      <name val="Verdana"/>
      <family val="2"/>
    </font>
    <font>
      <sz val="8"/>
      <color indexed="9"/>
      <name val="Verdana"/>
      <family val="2"/>
    </font>
    <font>
      <sz val="28"/>
      <name val="Verdana"/>
      <family val="2"/>
    </font>
    <font>
      <sz val="26"/>
      <name val="Verdana"/>
      <family val="2"/>
    </font>
  </fonts>
  <fills count="12">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rgb="FFCCFFCC"/>
        <bgColor indexed="64"/>
      </patternFill>
    </fill>
    <fill>
      <patternFill patternType="solid">
        <fgColor indexed="22"/>
        <bgColor indexed="64"/>
      </patternFill>
    </fill>
    <fill>
      <patternFill patternType="solid">
        <fgColor rgb="FFFFFFCC"/>
        <bgColor indexed="64"/>
      </patternFill>
    </fill>
    <fill>
      <patternFill patternType="solid">
        <fgColor indexed="51"/>
        <bgColor indexed="64"/>
      </patternFill>
    </fill>
    <fill>
      <patternFill patternType="solid">
        <fgColor indexed="44"/>
        <bgColor indexed="64"/>
      </patternFill>
    </fill>
  </fills>
  <borders count="11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9"/>
      </left>
      <right style="thin">
        <color indexed="9"/>
      </right>
      <top/>
      <bottom/>
      <diagonal/>
    </border>
    <border>
      <left style="hair">
        <color indexed="64"/>
      </left>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double">
        <color indexed="64"/>
      </right>
      <top style="hair">
        <color indexed="64"/>
      </top>
      <bottom/>
      <diagonal/>
    </border>
    <border>
      <left style="double">
        <color indexed="64"/>
      </left>
      <right/>
      <top style="hair">
        <color indexed="64"/>
      </top>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diagonal/>
    </border>
    <border>
      <left style="double">
        <color indexed="64"/>
      </left>
      <right/>
      <top/>
      <bottom/>
      <diagonal/>
    </border>
    <border>
      <left style="double">
        <color indexed="64"/>
      </left>
      <right style="thin">
        <color indexed="64"/>
      </right>
      <top style="thin">
        <color indexed="64"/>
      </top>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s>
  <cellStyleXfs count="2">
    <xf numFmtId="0" fontId="0" fillId="0" borderId="0"/>
    <xf numFmtId="0" fontId="16" fillId="0" borderId="0"/>
  </cellStyleXfs>
  <cellXfs count="682">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2" fillId="0" borderId="0" xfId="0" applyFont="1" applyFill="1" applyProtection="1"/>
    <xf numFmtId="0" fontId="2" fillId="3" borderId="0" xfId="0" applyFont="1" applyFill="1" applyProtection="1"/>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5" fillId="2" borderId="0" xfId="0" applyNumberFormat="1" applyFont="1" applyFill="1" applyBorder="1" applyAlignment="1" applyProtection="1">
      <alignment vertical="center" wrapText="1"/>
    </xf>
    <xf numFmtId="0" fontId="1" fillId="2" borderId="0" xfId="0" applyNumberFormat="1" applyFont="1" applyFill="1" applyBorder="1" applyAlignment="1" applyProtection="1"/>
    <xf numFmtId="0" fontId="6" fillId="2" borderId="0" xfId="0" applyFont="1" applyFill="1" applyProtection="1"/>
    <xf numFmtId="0" fontId="6" fillId="0" borderId="0" xfId="0" applyFont="1" applyFill="1" applyProtection="1"/>
    <xf numFmtId="0" fontId="6" fillId="3" borderId="0" xfId="0" applyFont="1" applyFill="1" applyProtection="1"/>
    <xf numFmtId="0" fontId="7" fillId="2" borderId="0" xfId="0" applyNumberFormat="1" applyFont="1" applyFill="1" applyBorder="1" applyAlignment="1" applyProtection="1">
      <alignment horizontal="left"/>
    </xf>
    <xf numFmtId="0" fontId="2" fillId="2" borderId="0" xfId="0" applyNumberFormat="1" applyFont="1" applyFill="1" applyAlignment="1" applyProtection="1">
      <alignment horizontal="center"/>
    </xf>
    <xf numFmtId="164" fontId="2" fillId="2" borderId="0" xfId="0" applyNumberFormat="1" applyFont="1" applyFill="1" applyAlignment="1" applyProtection="1"/>
    <xf numFmtId="0" fontId="2" fillId="2" borderId="0" xfId="0" applyNumberFormat="1" applyFont="1" applyFill="1" applyAlignment="1" applyProtection="1"/>
    <xf numFmtId="0" fontId="8" fillId="2" borderId="0" xfId="0" applyFont="1" applyFill="1" applyBorder="1" applyProtection="1"/>
    <xf numFmtId="0" fontId="6" fillId="0" borderId="0" xfId="0" applyFont="1" applyProtection="1"/>
    <xf numFmtId="0" fontId="2" fillId="0" borderId="10" xfId="0" applyFont="1" applyBorder="1" applyAlignment="1" applyProtection="1">
      <alignment horizontal="center" vertical="center" wrapText="1"/>
    </xf>
    <xf numFmtId="0" fontId="2" fillId="0" borderId="11"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9" fillId="0" borderId="0" xfId="0" applyFont="1"/>
    <xf numFmtId="0" fontId="2" fillId="0" borderId="0" xfId="0" applyFont="1" applyProtection="1"/>
    <xf numFmtId="3" fontId="2" fillId="2" borderId="13" xfId="0" applyNumberFormat="1" applyFont="1" applyFill="1" applyBorder="1" applyAlignment="1" applyProtection="1"/>
    <xf numFmtId="3" fontId="2" fillId="4" borderId="14" xfId="0" applyNumberFormat="1" applyFont="1" applyFill="1" applyBorder="1" applyAlignment="1" applyProtection="1">
      <protection locked="0"/>
    </xf>
    <xf numFmtId="3" fontId="2" fillId="4" borderId="13" xfId="0" applyNumberFormat="1" applyFont="1" applyFill="1" applyBorder="1" applyAlignment="1" applyProtection="1">
      <protection locked="0"/>
    </xf>
    <xf numFmtId="0" fontId="10" fillId="2" borderId="0" xfId="0" applyFont="1" applyFill="1" applyAlignment="1" applyProtection="1">
      <alignment vertical="center"/>
    </xf>
    <xf numFmtId="0" fontId="10" fillId="2" borderId="0" xfId="0" applyFont="1" applyFill="1" applyBorder="1" applyAlignment="1" applyProtection="1">
      <alignment horizontal="left"/>
    </xf>
    <xf numFmtId="0" fontId="2" fillId="5" borderId="0" xfId="0" applyFont="1" applyFill="1" applyProtection="1"/>
    <xf numFmtId="0" fontId="2" fillId="6" borderId="0" xfId="0" applyFont="1" applyFill="1" applyProtection="1"/>
    <xf numFmtId="3" fontId="2" fillId="2" borderId="15" xfId="0" applyNumberFormat="1" applyFont="1" applyFill="1" applyBorder="1" applyAlignment="1" applyProtection="1"/>
    <xf numFmtId="3" fontId="2" fillId="4" borderId="16" xfId="0" applyNumberFormat="1" applyFont="1" applyFill="1" applyBorder="1" applyAlignment="1" applyProtection="1">
      <protection locked="0"/>
    </xf>
    <xf numFmtId="3" fontId="2" fillId="4" borderId="15" xfId="0" applyNumberFormat="1" applyFont="1" applyFill="1" applyBorder="1" applyAlignment="1" applyProtection="1">
      <protection locked="0"/>
    </xf>
    <xf numFmtId="3" fontId="2" fillId="2" borderId="21" xfId="0" applyNumberFormat="1" applyFont="1" applyFill="1" applyBorder="1" applyAlignment="1" applyProtection="1"/>
    <xf numFmtId="3" fontId="2" fillId="4" borderId="22" xfId="0" applyNumberFormat="1" applyFont="1" applyFill="1" applyBorder="1" applyAlignment="1" applyProtection="1">
      <protection locked="0"/>
    </xf>
    <xf numFmtId="3" fontId="2" fillId="4" borderId="21" xfId="0" applyNumberFormat="1" applyFont="1" applyFill="1" applyBorder="1" applyAlignment="1" applyProtection="1">
      <protection locked="0"/>
    </xf>
    <xf numFmtId="3" fontId="2" fillId="2" borderId="23" xfId="0" applyNumberFormat="1" applyFont="1" applyFill="1" applyBorder="1" applyAlignment="1" applyProtection="1"/>
    <xf numFmtId="3" fontId="2" fillId="4" borderId="10" xfId="0" applyNumberFormat="1" applyFont="1" applyFill="1" applyBorder="1" applyAlignment="1" applyProtection="1">
      <protection locked="0"/>
    </xf>
    <xf numFmtId="3" fontId="2" fillId="4" borderId="23" xfId="0" applyNumberFormat="1" applyFont="1" applyFill="1" applyBorder="1" applyAlignment="1" applyProtection="1">
      <protection locked="0"/>
    </xf>
    <xf numFmtId="0" fontId="8" fillId="2" borderId="0" xfId="0" applyFont="1" applyFill="1" applyProtection="1"/>
    <xf numFmtId="0" fontId="8" fillId="3" borderId="0" xfId="0" applyFont="1" applyFill="1" applyProtection="1"/>
    <xf numFmtId="0" fontId="8" fillId="0" borderId="0" xfId="0" applyFont="1" applyFill="1" applyProtection="1"/>
    <xf numFmtId="0" fontId="7" fillId="2" borderId="0" xfId="0" applyFont="1" applyFill="1" applyBorder="1" applyProtection="1"/>
    <xf numFmtId="0" fontId="7" fillId="2" borderId="0" xfId="0" applyFont="1" applyFill="1" applyProtection="1"/>
    <xf numFmtId="0" fontId="2" fillId="2" borderId="0" xfId="0" applyFont="1" applyFill="1" applyBorder="1" applyAlignment="1" applyProtection="1">
      <alignment wrapText="1"/>
    </xf>
    <xf numFmtId="0" fontId="2" fillId="7" borderId="0" xfId="0" applyFont="1" applyFill="1" applyProtection="1"/>
    <xf numFmtId="3" fontId="2" fillId="4" borderId="28" xfId="0" applyNumberFormat="1" applyFont="1" applyFill="1" applyBorder="1" applyAlignment="1" applyProtection="1">
      <protection locked="0"/>
    </xf>
    <xf numFmtId="0" fontId="2" fillId="2" borderId="29" xfId="0" applyNumberFormat="1" applyFont="1" applyFill="1" applyBorder="1" applyAlignment="1" applyProtection="1">
      <alignment horizontal="left"/>
    </xf>
    <xf numFmtId="0" fontId="2" fillId="2" borderId="30" xfId="0" applyNumberFormat="1" applyFont="1" applyFill="1" applyBorder="1" applyAlignment="1" applyProtection="1">
      <alignment horizontal="right"/>
    </xf>
    <xf numFmtId="0" fontId="2" fillId="2" borderId="0" xfId="0" applyNumberFormat="1" applyFont="1" applyFill="1" applyBorder="1" applyAlignment="1" applyProtection="1">
      <alignment horizontal="left"/>
    </xf>
    <xf numFmtId="164" fontId="2" fillId="2" borderId="0" xfId="0" applyNumberFormat="1" applyFont="1" applyFill="1" applyBorder="1" applyAlignment="1" applyProtection="1"/>
    <xf numFmtId="0" fontId="1" fillId="2" borderId="0" xfId="0" applyFont="1" applyFill="1" applyBorder="1" applyAlignment="1" applyProtection="1">
      <alignment vertical="center"/>
    </xf>
    <xf numFmtId="0" fontId="2" fillId="0" borderId="23" xfId="0" applyFont="1" applyBorder="1" applyAlignment="1" applyProtection="1">
      <alignment horizontal="center" vertical="center" wrapText="1"/>
    </xf>
    <xf numFmtId="0" fontId="2" fillId="0" borderId="23" xfId="0" applyFont="1" applyFill="1" applyBorder="1" applyAlignment="1" applyProtection="1">
      <alignment horizontal="center" vertical="center"/>
    </xf>
    <xf numFmtId="3" fontId="2" fillId="0" borderId="23" xfId="0" applyNumberFormat="1" applyFont="1" applyFill="1" applyBorder="1" applyAlignment="1" applyProtection="1"/>
    <xf numFmtId="0" fontId="11" fillId="0" borderId="0" xfId="0" applyFont="1"/>
    <xf numFmtId="3" fontId="2" fillId="0" borderId="13" xfId="0" applyNumberFormat="1" applyFont="1" applyFill="1" applyBorder="1" applyAlignment="1" applyProtection="1"/>
    <xf numFmtId="3" fontId="2" fillId="0" borderId="28" xfId="0" applyNumberFormat="1" applyFont="1" applyFill="1" applyBorder="1" applyAlignment="1" applyProtection="1"/>
    <xf numFmtId="0" fontId="12" fillId="2" borderId="0" xfId="0" applyFont="1" applyFill="1" applyBorder="1" applyAlignment="1" applyProtection="1">
      <alignment horizontal="left" wrapText="1"/>
    </xf>
    <xf numFmtId="0" fontId="2" fillId="0" borderId="31" xfId="0" applyFont="1" applyFill="1" applyBorder="1" applyAlignment="1" applyProtection="1">
      <alignment horizontal="left" wrapText="1"/>
    </xf>
    <xf numFmtId="0" fontId="2" fillId="0" borderId="32" xfId="0" applyFont="1" applyFill="1" applyBorder="1" applyAlignment="1" applyProtection="1">
      <alignment horizontal="left" wrapText="1"/>
    </xf>
    <xf numFmtId="3" fontId="2" fillId="0" borderId="15" xfId="0" applyNumberFormat="1" applyFont="1" applyFill="1" applyBorder="1" applyAlignment="1" applyProtection="1"/>
    <xf numFmtId="0" fontId="2" fillId="0" borderId="33" xfId="0" applyFont="1" applyFill="1" applyBorder="1" applyAlignment="1" applyProtection="1">
      <alignment horizontal="left" wrapText="1"/>
    </xf>
    <xf numFmtId="0" fontId="2" fillId="0" borderId="35" xfId="0" applyFont="1" applyFill="1" applyBorder="1" applyAlignment="1" applyProtection="1">
      <alignment horizontal="left" wrapText="1"/>
    </xf>
    <xf numFmtId="3" fontId="2" fillId="0" borderId="34" xfId="0" applyNumberFormat="1" applyFont="1" applyFill="1" applyBorder="1" applyAlignment="1" applyProtection="1"/>
    <xf numFmtId="3" fontId="2" fillId="4" borderId="34" xfId="0" applyNumberFormat="1" applyFont="1" applyFill="1" applyBorder="1" applyAlignment="1" applyProtection="1">
      <protection locked="0"/>
    </xf>
    <xf numFmtId="0" fontId="2" fillId="0" borderId="36" xfId="0" applyFont="1" applyFill="1" applyBorder="1" applyAlignment="1" applyProtection="1">
      <alignment horizontal="left" wrapText="1"/>
    </xf>
    <xf numFmtId="3" fontId="2" fillId="0" borderId="21" xfId="0" applyNumberFormat="1" applyFont="1" applyFill="1" applyBorder="1" applyAlignment="1" applyProtection="1"/>
    <xf numFmtId="3" fontId="2" fillId="0" borderId="39" xfId="0" applyNumberFormat="1" applyFont="1" applyFill="1" applyBorder="1" applyAlignment="1" applyProtection="1"/>
    <xf numFmtId="3" fontId="2" fillId="4" borderId="39" xfId="0" applyNumberFormat="1" applyFont="1" applyFill="1" applyBorder="1" applyAlignment="1" applyProtection="1">
      <protection locked="0"/>
    </xf>
    <xf numFmtId="0" fontId="7" fillId="2" borderId="40" xfId="0" applyFont="1" applyFill="1" applyBorder="1" applyProtection="1"/>
    <xf numFmtId="0" fontId="2" fillId="0" borderId="4"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0" borderId="4" xfId="0" applyFont="1" applyFill="1" applyBorder="1" applyAlignment="1" applyProtection="1">
      <alignment horizontal="left"/>
    </xf>
    <xf numFmtId="0" fontId="1" fillId="2" borderId="0" xfId="0" applyFont="1" applyFill="1" applyBorder="1" applyAlignment="1" applyProtection="1"/>
    <xf numFmtId="0" fontId="7" fillId="0" borderId="40" xfId="0" applyFont="1" applyFill="1" applyBorder="1" applyProtection="1"/>
    <xf numFmtId="165" fontId="8" fillId="0" borderId="0" xfId="0" applyNumberFormat="1" applyFont="1" applyFill="1" applyBorder="1" applyAlignment="1" applyProtection="1">
      <alignment horizontal="right"/>
    </xf>
    <xf numFmtId="165" fontId="8" fillId="2" borderId="0" xfId="0" applyNumberFormat="1" applyFont="1" applyFill="1" applyBorder="1" applyAlignment="1" applyProtection="1">
      <alignment horizontal="right"/>
    </xf>
    <xf numFmtId="0" fontId="2" fillId="0" borderId="12" xfId="0" applyFont="1" applyBorder="1" applyAlignment="1" applyProtection="1">
      <alignment horizontal="center" vertical="center" wrapText="1"/>
    </xf>
    <xf numFmtId="0" fontId="10" fillId="2" borderId="0" xfId="0" applyNumberFormat="1" applyFont="1" applyFill="1" applyAlignment="1" applyProtection="1"/>
    <xf numFmtId="0" fontId="2" fillId="2" borderId="0" xfId="0" applyFont="1" applyFill="1" applyAlignment="1" applyProtection="1">
      <alignment wrapText="1"/>
    </xf>
    <xf numFmtId="0" fontId="2" fillId="0" borderId="0" xfId="0" applyFont="1" applyFill="1" applyAlignment="1" applyProtection="1">
      <alignment wrapText="1"/>
    </xf>
    <xf numFmtId="0" fontId="2" fillId="3" borderId="0" xfId="0" applyFont="1" applyFill="1" applyAlignment="1" applyProtection="1">
      <alignment wrapText="1"/>
    </xf>
    <xf numFmtId="0" fontId="2" fillId="2" borderId="0" xfId="0" applyFont="1" applyFill="1" applyAlignment="1" applyProtection="1">
      <alignment vertical="center"/>
    </xf>
    <xf numFmtId="0" fontId="1" fillId="2" borderId="0" xfId="0" applyFont="1" applyFill="1" applyAlignment="1" applyProtection="1">
      <alignment wrapText="1"/>
    </xf>
    <xf numFmtId="0" fontId="2" fillId="0" borderId="10"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3" fontId="2" fillId="4" borderId="42" xfId="0" applyNumberFormat="1" applyFont="1" applyFill="1" applyBorder="1" applyAlignment="1" applyProtection="1">
      <protection locked="0"/>
    </xf>
    <xf numFmtId="0" fontId="5" fillId="2" borderId="43" xfId="0" applyFont="1" applyFill="1" applyBorder="1" applyAlignment="1" applyProtection="1">
      <alignment horizontal="left"/>
    </xf>
    <xf numFmtId="0" fontId="2" fillId="0" borderId="0" xfId="0" applyNumberFormat="1" applyFont="1" applyFill="1" applyBorder="1" applyAlignment="1" applyProtection="1">
      <alignment vertical="center" wrapText="1"/>
    </xf>
    <xf numFmtId="0" fontId="2" fillId="0" borderId="2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3" fontId="2" fillId="4" borderId="24" xfId="0" applyNumberFormat="1" applyFont="1" applyFill="1" applyBorder="1" applyAlignment="1" applyProtection="1">
      <protection locked="0"/>
    </xf>
    <xf numFmtId="0" fontId="10" fillId="7" borderId="0" xfId="0" applyFont="1" applyFill="1" applyAlignment="1" applyProtection="1">
      <alignment vertical="center"/>
    </xf>
    <xf numFmtId="3" fontId="2" fillId="4" borderId="17" xfId="0" applyNumberFormat="1" applyFont="1" applyFill="1" applyBorder="1" applyAlignment="1" applyProtection="1">
      <protection locked="0"/>
    </xf>
    <xf numFmtId="3" fontId="2" fillId="4" borderId="26" xfId="0" applyNumberFormat="1" applyFont="1" applyFill="1" applyBorder="1" applyAlignment="1" applyProtection="1">
      <protection locked="0"/>
    </xf>
    <xf numFmtId="3" fontId="2" fillId="8" borderId="23" xfId="0" applyNumberFormat="1" applyFont="1" applyFill="1" applyBorder="1" applyAlignment="1" applyProtection="1"/>
    <xf numFmtId="0" fontId="10" fillId="0" borderId="0" xfId="0" applyNumberFormat="1" applyFont="1" applyFill="1" applyBorder="1" applyAlignment="1" applyProtection="1">
      <alignment vertical="center" wrapText="1"/>
    </xf>
    <xf numFmtId="0" fontId="8" fillId="2" borderId="0" xfId="0" applyFont="1" applyFill="1" applyAlignment="1" applyProtection="1">
      <alignment wrapText="1"/>
    </xf>
    <xf numFmtId="0" fontId="8" fillId="2" borderId="0" xfId="0" applyFont="1" applyFill="1" applyBorder="1" applyAlignment="1" applyProtection="1">
      <alignment wrapText="1"/>
    </xf>
    <xf numFmtId="0" fontId="7" fillId="2" borderId="0" xfId="0" applyFont="1" applyFill="1" applyBorder="1" applyAlignment="1" applyProtection="1">
      <alignment wrapText="1"/>
    </xf>
    <xf numFmtId="0" fontId="2" fillId="2" borderId="0" xfId="0" applyFont="1" applyFill="1" applyBorder="1" applyAlignment="1" applyProtection="1"/>
    <xf numFmtId="0" fontId="13" fillId="0" borderId="0" xfId="0" applyFont="1" applyFill="1" applyBorder="1" applyAlignment="1" applyProtection="1">
      <alignment horizontal="center"/>
    </xf>
    <xf numFmtId="0" fontId="2" fillId="0" borderId="0" xfId="0" applyFont="1" applyFill="1" applyBorder="1" applyProtection="1"/>
    <xf numFmtId="0" fontId="2" fillId="0" borderId="6"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49" xfId="0" applyFont="1" applyBorder="1" applyAlignment="1" applyProtection="1">
      <alignment horizontal="center" vertical="center" wrapText="1"/>
    </xf>
    <xf numFmtId="0" fontId="10" fillId="2" borderId="0" xfId="0" applyFont="1" applyFill="1" applyBorder="1" applyAlignment="1" applyProtection="1"/>
    <xf numFmtId="0" fontId="10" fillId="2" borderId="0" xfId="0" applyFont="1" applyFill="1" applyProtection="1"/>
    <xf numFmtId="0" fontId="2" fillId="0" borderId="0" xfId="0" applyFont="1" applyFill="1" applyBorder="1" applyAlignment="1" applyProtection="1">
      <alignment horizontal="center" vertical="center" wrapText="1"/>
    </xf>
    <xf numFmtId="3" fontId="2" fillId="0" borderId="6"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10" fillId="2" borderId="0" xfId="0" applyNumberFormat="1" applyFont="1" applyFill="1" applyBorder="1" applyAlignment="1" applyProtection="1"/>
    <xf numFmtId="0" fontId="2" fillId="0" borderId="15" xfId="0" applyNumberFormat="1" applyFont="1" applyFill="1" applyBorder="1" applyAlignment="1" applyProtection="1">
      <alignment horizontal="left" wrapText="1"/>
    </xf>
    <xf numFmtId="0" fontId="2" fillId="0" borderId="28" xfId="0" applyNumberFormat="1" applyFont="1" applyFill="1" applyBorder="1" applyAlignment="1" applyProtection="1">
      <alignment horizontal="left"/>
    </xf>
    <xf numFmtId="0" fontId="14" fillId="2" borderId="40" xfId="0" applyFont="1" applyFill="1" applyBorder="1" applyProtection="1"/>
    <xf numFmtId="0" fontId="2" fillId="0" borderId="3" xfId="0" applyFont="1" applyBorder="1" applyAlignment="1" applyProtection="1">
      <alignment horizontal="center" vertical="center" wrapText="1"/>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0" fontId="6" fillId="2" borderId="0" xfId="0" applyFont="1" applyFill="1"/>
    <xf numFmtId="0" fontId="2" fillId="0" borderId="13" xfId="0" applyFont="1" applyFill="1" applyBorder="1" applyAlignment="1" applyProtection="1">
      <alignment horizontal="left"/>
    </xf>
    <xf numFmtId="0" fontId="2" fillId="0" borderId="28" xfId="0" applyFont="1" applyFill="1" applyBorder="1" applyAlignment="1" applyProtection="1">
      <alignment horizontal="left"/>
    </xf>
    <xf numFmtId="3" fontId="2" fillId="0" borderId="9" xfId="0" applyNumberFormat="1" applyFont="1" applyFill="1" applyBorder="1" applyAlignment="1" applyProtection="1"/>
    <xf numFmtId="3" fontId="2" fillId="4" borderId="9" xfId="0" applyNumberFormat="1" applyFont="1" applyFill="1" applyBorder="1" applyAlignment="1" applyProtection="1">
      <protection locked="0"/>
    </xf>
    <xf numFmtId="3" fontId="10" fillId="2" borderId="0" xfId="0" applyNumberFormat="1" applyFont="1" applyFill="1" applyAlignment="1" applyProtection="1">
      <alignment vertical="center"/>
    </xf>
    <xf numFmtId="3" fontId="10" fillId="5" borderId="0" xfId="0" applyNumberFormat="1" applyFont="1" applyFill="1" applyBorder="1" applyAlignment="1" applyProtection="1"/>
    <xf numFmtId="0" fontId="6" fillId="0" borderId="0" xfId="0" applyFont="1" applyFill="1" applyBorder="1" applyProtection="1"/>
    <xf numFmtId="0" fontId="2" fillId="3" borderId="0" xfId="0" applyFont="1" applyFill="1" applyBorder="1" applyProtection="1"/>
    <xf numFmtId="0" fontId="2" fillId="0" borderId="4"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3" fontId="2" fillId="4" borderId="53" xfId="0" applyNumberFormat="1" applyFont="1" applyFill="1" applyBorder="1" applyAlignment="1" applyProtection="1">
      <protection locked="0"/>
    </xf>
    <xf numFmtId="3" fontId="2" fillId="0" borderId="54" xfId="0" applyNumberFormat="1" applyFont="1" applyFill="1" applyBorder="1" applyAlignment="1" applyProtection="1"/>
    <xf numFmtId="3" fontId="2" fillId="0" borderId="55" xfId="0" applyNumberFormat="1" applyFont="1" applyFill="1" applyBorder="1" applyAlignment="1" applyProtection="1"/>
    <xf numFmtId="3" fontId="2" fillId="0" borderId="4" xfId="0" applyNumberFormat="1" applyFont="1" applyFill="1" applyBorder="1" applyAlignment="1" applyProtection="1"/>
    <xf numFmtId="3" fontId="2" fillId="0" borderId="52" xfId="0" applyNumberFormat="1" applyFont="1" applyFill="1" applyBorder="1" applyAlignment="1" applyProtection="1"/>
    <xf numFmtId="0" fontId="7" fillId="0" borderId="40" xfId="0" applyFont="1" applyFill="1" applyBorder="1" applyAlignment="1" applyProtection="1"/>
    <xf numFmtId="0" fontId="7" fillId="2" borderId="40" xfId="0" applyFont="1" applyFill="1" applyBorder="1" applyAlignment="1" applyProtection="1"/>
    <xf numFmtId="0" fontId="2" fillId="0" borderId="58" xfId="0" applyFont="1" applyBorder="1" applyAlignment="1" applyProtection="1">
      <alignment horizontal="center" vertical="center" wrapText="1"/>
    </xf>
    <xf numFmtId="0" fontId="2" fillId="0" borderId="13" xfId="0" applyFont="1" applyBorder="1" applyAlignment="1" applyProtection="1">
      <alignment horizontal="right" vertical="center" wrapText="1"/>
    </xf>
    <xf numFmtId="3" fontId="2" fillId="0" borderId="13" xfId="0" applyNumberFormat="1" applyFont="1" applyFill="1" applyBorder="1" applyAlignment="1" applyProtection="1">
      <alignment horizontal="right"/>
    </xf>
    <xf numFmtId="3" fontId="2" fillId="4" borderId="60" xfId="0" applyNumberFormat="1" applyFont="1" applyFill="1" applyBorder="1" applyAlignment="1" applyProtection="1">
      <protection locked="0"/>
    </xf>
    <xf numFmtId="3" fontId="2" fillId="4" borderId="61" xfId="0" applyNumberFormat="1" applyFont="1" applyFill="1" applyBorder="1" applyAlignment="1" applyProtection="1">
      <protection locked="0"/>
    </xf>
    <xf numFmtId="3" fontId="2" fillId="0" borderId="15" xfId="0" applyNumberFormat="1" applyFont="1" applyFill="1" applyBorder="1" applyAlignment="1" applyProtection="1">
      <alignment horizontal="right"/>
    </xf>
    <xf numFmtId="3" fontId="2" fillId="4" borderId="62" xfId="0" applyNumberFormat="1" applyFont="1" applyFill="1" applyBorder="1" applyAlignment="1" applyProtection="1">
      <protection locked="0"/>
    </xf>
    <xf numFmtId="3" fontId="2" fillId="4" borderId="63" xfId="0" applyNumberFormat="1" applyFont="1" applyFill="1" applyBorder="1" applyAlignment="1" applyProtection="1">
      <protection locked="0"/>
    </xf>
    <xf numFmtId="3" fontId="2" fillId="0" borderId="21" xfId="0" applyNumberFormat="1" applyFont="1" applyFill="1" applyBorder="1" applyAlignment="1" applyProtection="1">
      <alignment horizontal="right"/>
    </xf>
    <xf numFmtId="3" fontId="2" fillId="4" borderId="64" xfId="0" applyNumberFormat="1" applyFont="1" applyFill="1" applyBorder="1" applyAlignment="1" applyProtection="1">
      <protection locked="0"/>
    </xf>
    <xf numFmtId="3" fontId="2" fillId="4" borderId="65" xfId="0" applyNumberFormat="1" applyFont="1" applyFill="1" applyBorder="1" applyAlignment="1" applyProtection="1">
      <protection locked="0"/>
    </xf>
    <xf numFmtId="3" fontId="2" fillId="0" borderId="23" xfId="0" applyNumberFormat="1" applyFont="1" applyFill="1" applyBorder="1" applyAlignment="1" applyProtection="1">
      <alignment horizontal="right"/>
    </xf>
    <xf numFmtId="3" fontId="2" fillId="0" borderId="58" xfId="0" applyNumberFormat="1" applyFont="1" applyFill="1" applyBorder="1" applyAlignment="1" applyProtection="1">
      <alignment horizontal="right"/>
    </xf>
    <xf numFmtId="3" fontId="2" fillId="0" borderId="51" xfId="0" applyNumberFormat="1" applyFont="1" applyFill="1" applyBorder="1" applyAlignment="1" applyProtection="1">
      <alignment horizontal="right"/>
    </xf>
    <xf numFmtId="3" fontId="2" fillId="0" borderId="34" xfId="0" applyNumberFormat="1" applyFont="1" applyFill="1" applyBorder="1" applyAlignment="1" applyProtection="1">
      <alignment horizontal="right"/>
    </xf>
    <xf numFmtId="3" fontId="2" fillId="4" borderId="66" xfId="0" applyNumberFormat="1" applyFont="1" applyFill="1" applyBorder="1" applyAlignment="1" applyProtection="1">
      <protection locked="0"/>
    </xf>
    <xf numFmtId="3" fontId="2" fillId="4" borderId="54" xfId="0" applyNumberFormat="1" applyFont="1" applyFill="1" applyBorder="1" applyAlignment="1" applyProtection="1">
      <protection locked="0"/>
    </xf>
    <xf numFmtId="3" fontId="2" fillId="4" borderId="67" xfId="0" applyNumberFormat="1" applyFont="1" applyFill="1" applyBorder="1" applyAlignment="1" applyProtection="1">
      <protection locked="0"/>
    </xf>
    <xf numFmtId="3" fontId="2" fillId="4" borderId="68" xfId="0" applyNumberFormat="1" applyFont="1" applyFill="1" applyBorder="1" applyAlignment="1" applyProtection="1">
      <protection locked="0"/>
    </xf>
    <xf numFmtId="3" fontId="2" fillId="0" borderId="52" xfId="0" applyNumberFormat="1" applyFont="1" applyFill="1" applyBorder="1" applyAlignment="1" applyProtection="1">
      <alignment horizontal="right"/>
    </xf>
    <xf numFmtId="3" fontId="2" fillId="0" borderId="9" xfId="0" applyNumberFormat="1" applyFont="1" applyFill="1" applyBorder="1" applyAlignment="1" applyProtection="1">
      <alignment horizontal="right"/>
    </xf>
    <xf numFmtId="3" fontId="2" fillId="0" borderId="69" xfId="0" applyNumberFormat="1" applyFont="1" applyFill="1" applyBorder="1" applyAlignment="1" applyProtection="1">
      <alignment horizontal="right"/>
    </xf>
    <xf numFmtId="3" fontId="2" fillId="0" borderId="55" xfId="0" applyNumberFormat="1" applyFont="1" applyFill="1" applyBorder="1" applyAlignment="1" applyProtection="1">
      <alignment horizontal="right"/>
    </xf>
    <xf numFmtId="3" fontId="2" fillId="0" borderId="0" xfId="0" applyNumberFormat="1" applyFont="1" applyFill="1" applyBorder="1" applyAlignment="1" applyProtection="1">
      <alignment horizontal="right"/>
    </xf>
    <xf numFmtId="3" fontId="2" fillId="0" borderId="28" xfId="0" applyNumberFormat="1" applyFont="1" applyFill="1" applyBorder="1" applyAlignment="1" applyProtection="1">
      <alignment horizontal="right"/>
    </xf>
    <xf numFmtId="165" fontId="2" fillId="2" borderId="0" xfId="0" applyNumberFormat="1" applyFont="1" applyFill="1" applyBorder="1" applyAlignment="1" applyProtection="1"/>
    <xf numFmtId="41" fontId="6" fillId="2" borderId="0" xfId="0" applyNumberFormat="1" applyFont="1" applyFill="1" applyBorder="1" applyAlignment="1" applyProtection="1"/>
    <xf numFmtId="41" fontId="8" fillId="2" borderId="0" xfId="0" applyNumberFormat="1" applyFont="1" applyFill="1" applyBorder="1" applyAlignment="1" applyProtection="1"/>
    <xf numFmtId="0" fontId="6" fillId="2" borderId="0" xfId="0" applyFont="1" applyFill="1" applyAlignment="1" applyProtection="1"/>
    <xf numFmtId="0" fontId="2" fillId="2" borderId="0" xfId="0" applyNumberFormat="1" applyFont="1" applyFill="1" applyBorder="1" applyAlignment="1" applyProtection="1"/>
    <xf numFmtId="0" fontId="1" fillId="2" borderId="0" xfId="0" applyFont="1" applyFill="1" applyBorder="1" applyAlignment="1" applyProtection="1">
      <alignment wrapText="1"/>
    </xf>
    <xf numFmtId="0" fontId="2" fillId="0" borderId="9"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47" xfId="0" applyNumberFormat="1" applyFont="1" applyFill="1" applyBorder="1" applyAlignment="1" applyProtection="1">
      <alignment horizontal="center" vertical="center"/>
    </xf>
    <xf numFmtId="3" fontId="2" fillId="0" borderId="29" xfId="0" applyNumberFormat="1" applyFont="1" applyBorder="1" applyAlignment="1" applyProtection="1">
      <alignment wrapText="1"/>
    </xf>
    <xf numFmtId="3" fontId="2" fillId="4" borderId="29" xfId="0" applyNumberFormat="1" applyFont="1" applyFill="1" applyBorder="1" applyAlignment="1" applyProtection="1">
      <protection locked="0"/>
    </xf>
    <xf numFmtId="3" fontId="2" fillId="4" borderId="30" xfId="0" applyNumberFormat="1" applyFont="1" applyFill="1" applyBorder="1" applyAlignment="1" applyProtection="1">
      <protection locked="0"/>
    </xf>
    <xf numFmtId="3" fontId="2" fillId="4" borderId="72" xfId="0" applyNumberFormat="1" applyFont="1" applyFill="1" applyBorder="1" applyAlignment="1" applyProtection="1">
      <protection locked="0"/>
    </xf>
    <xf numFmtId="3" fontId="2" fillId="0" borderId="13" xfId="0" applyNumberFormat="1" applyFont="1" applyBorder="1" applyAlignment="1" applyProtection="1">
      <alignment wrapText="1"/>
    </xf>
    <xf numFmtId="3" fontId="2" fillId="0" borderId="28" xfId="0" applyNumberFormat="1" applyFont="1" applyBorder="1" applyAlignment="1" applyProtection="1">
      <alignment wrapText="1"/>
    </xf>
    <xf numFmtId="3" fontId="2" fillId="0" borderId="34" xfId="0" applyNumberFormat="1" applyFont="1" applyBorder="1" applyAlignment="1" applyProtection="1">
      <alignment wrapText="1"/>
    </xf>
    <xf numFmtId="3" fontId="2" fillId="8" borderId="34" xfId="0" applyNumberFormat="1" applyFont="1" applyFill="1" applyBorder="1" applyAlignment="1" applyProtection="1"/>
    <xf numFmtId="3" fontId="2" fillId="8" borderId="70" xfId="0" applyNumberFormat="1" applyFont="1" applyFill="1" applyBorder="1" applyAlignment="1" applyProtection="1"/>
    <xf numFmtId="3" fontId="2" fillId="8" borderId="13" xfId="0" applyNumberFormat="1" applyFont="1" applyFill="1" applyBorder="1" applyAlignment="1" applyProtection="1"/>
    <xf numFmtId="3" fontId="2" fillId="0" borderId="15" xfId="0" applyNumberFormat="1" applyFont="1" applyBorder="1" applyAlignment="1" applyProtection="1">
      <alignment wrapText="1"/>
    </xf>
    <xf numFmtId="3" fontId="2" fillId="8" borderId="15" xfId="0" applyNumberFormat="1" applyFont="1" applyFill="1" applyBorder="1" applyAlignment="1" applyProtection="1"/>
    <xf numFmtId="3" fontId="2" fillId="8" borderId="17" xfId="0" applyNumberFormat="1" applyFont="1" applyFill="1" applyBorder="1" applyAlignment="1" applyProtection="1"/>
    <xf numFmtId="3" fontId="2" fillId="0" borderId="21" xfId="0" applyNumberFormat="1" applyFont="1" applyBorder="1" applyAlignment="1" applyProtection="1">
      <alignment wrapText="1"/>
    </xf>
    <xf numFmtId="3" fontId="2" fillId="4" borderId="19" xfId="0" applyNumberFormat="1" applyFont="1" applyFill="1" applyBorder="1" applyAlignment="1" applyProtection="1">
      <protection locked="0"/>
    </xf>
    <xf numFmtId="3" fontId="2" fillId="4" borderId="71" xfId="0" applyNumberFormat="1" applyFont="1" applyFill="1" applyBorder="1" applyAlignment="1" applyProtection="1">
      <protection locked="0"/>
    </xf>
    <xf numFmtId="3" fontId="2" fillId="4" borderId="70" xfId="0" applyNumberFormat="1" applyFont="1" applyFill="1" applyBorder="1" applyAlignment="1" applyProtection="1">
      <protection locked="0"/>
    </xf>
    <xf numFmtId="3" fontId="2" fillId="0" borderId="9" xfId="0" applyNumberFormat="1" applyFont="1" applyBorder="1" applyAlignment="1" applyProtection="1">
      <alignment wrapText="1"/>
    </xf>
    <xf numFmtId="3" fontId="2" fillId="4" borderId="7" xfId="0" applyNumberFormat="1" applyFont="1" applyFill="1" applyBorder="1" applyAlignment="1" applyProtection="1">
      <protection locked="0"/>
    </xf>
    <xf numFmtId="3" fontId="2" fillId="4" borderId="52" xfId="0" applyNumberFormat="1" applyFont="1" applyFill="1" applyBorder="1" applyAlignment="1" applyProtection="1">
      <protection locked="0"/>
    </xf>
    <xf numFmtId="3" fontId="2" fillId="9" borderId="23" xfId="0" applyNumberFormat="1" applyFont="1" applyFill="1" applyBorder="1" applyAlignment="1" applyProtection="1">
      <protection locked="0"/>
    </xf>
    <xf numFmtId="3" fontId="2" fillId="9" borderId="4" xfId="0" applyNumberFormat="1" applyFont="1" applyFill="1" applyBorder="1" applyAlignment="1" applyProtection="1">
      <protection locked="0"/>
    </xf>
    <xf numFmtId="3" fontId="2" fillId="9" borderId="52" xfId="0" applyNumberFormat="1" applyFont="1" applyFill="1" applyBorder="1" applyAlignment="1" applyProtection="1">
      <protection locked="0"/>
    </xf>
    <xf numFmtId="3" fontId="2" fillId="8" borderId="15" xfId="0" applyNumberFormat="1" applyFont="1" applyFill="1" applyBorder="1" applyAlignment="1" applyProtection="1">
      <alignment wrapText="1"/>
    </xf>
    <xf numFmtId="3" fontId="2" fillId="8" borderId="67" xfId="0" applyNumberFormat="1" applyFont="1" applyFill="1" applyBorder="1" applyAlignment="1" applyProtection="1"/>
    <xf numFmtId="3" fontId="2" fillId="8" borderId="21" xfId="0" applyNumberFormat="1" applyFont="1" applyFill="1" applyBorder="1" applyAlignment="1" applyProtection="1"/>
    <xf numFmtId="3" fontId="2" fillId="8" borderId="19" xfId="0" applyNumberFormat="1" applyFont="1" applyFill="1" applyBorder="1" applyAlignment="1" applyProtection="1"/>
    <xf numFmtId="3" fontId="2" fillId="0" borderId="28" xfId="0" applyNumberFormat="1" applyFont="1" applyFill="1" applyBorder="1" applyAlignment="1" applyProtection="1">
      <alignment wrapText="1"/>
    </xf>
    <xf numFmtId="3" fontId="2" fillId="8" borderId="71" xfId="0" applyNumberFormat="1" applyFont="1" applyFill="1" applyBorder="1" applyAlignment="1" applyProtection="1"/>
    <xf numFmtId="3" fontId="2" fillId="8" borderId="28" xfId="0" applyNumberFormat="1" applyFont="1" applyFill="1" applyBorder="1" applyAlignment="1" applyProtection="1"/>
    <xf numFmtId="41" fontId="2" fillId="2" borderId="0" xfId="0" applyNumberFormat="1" applyFont="1" applyFill="1" applyBorder="1" applyAlignment="1" applyProtection="1"/>
    <xf numFmtId="0" fontId="2" fillId="2" borderId="0" xfId="0" applyFont="1" applyFill="1" applyAlignment="1" applyProtection="1"/>
    <xf numFmtId="0" fontId="0" fillId="0" borderId="0" xfId="0" applyFill="1"/>
    <xf numFmtId="0" fontId="2" fillId="0" borderId="28" xfId="0" applyFont="1" applyFill="1" applyBorder="1" applyAlignment="1">
      <alignment horizontal="center" vertical="center"/>
    </xf>
    <xf numFmtId="3" fontId="2" fillId="4" borderId="4" xfId="0" applyNumberFormat="1" applyFont="1" applyFill="1" applyBorder="1" applyAlignment="1" applyProtection="1">
      <protection locked="0"/>
    </xf>
    <xf numFmtId="3" fontId="2" fillId="4" borderId="86" xfId="0" applyNumberFormat="1" applyFont="1" applyFill="1" applyBorder="1" applyAlignment="1" applyProtection="1">
      <protection locked="0"/>
    </xf>
    <xf numFmtId="3" fontId="2" fillId="4" borderId="6" xfId="0" applyNumberFormat="1" applyFont="1" applyFill="1" applyBorder="1" applyAlignment="1" applyProtection="1">
      <protection locked="0"/>
    </xf>
    <xf numFmtId="3" fontId="2" fillId="4" borderId="85" xfId="0" applyNumberFormat="1" applyFont="1" applyFill="1" applyBorder="1" applyAlignment="1" applyProtection="1">
      <protection locked="0"/>
    </xf>
    <xf numFmtId="3" fontId="2" fillId="8" borderId="79" xfId="0" applyNumberFormat="1" applyFont="1" applyFill="1" applyBorder="1" applyAlignment="1" applyProtection="1"/>
    <xf numFmtId="3" fontId="2" fillId="4" borderId="87" xfId="0" applyNumberFormat="1" applyFont="1" applyFill="1" applyBorder="1" applyAlignment="1" applyProtection="1">
      <protection locked="0"/>
    </xf>
    <xf numFmtId="3" fontId="2" fillId="4" borderId="18" xfId="0" applyNumberFormat="1" applyFont="1" applyFill="1" applyBorder="1" applyAlignment="1" applyProtection="1">
      <protection locked="0"/>
    </xf>
    <xf numFmtId="3" fontId="2" fillId="4" borderId="20" xfId="0" applyNumberFormat="1" applyFont="1" applyFill="1" applyBorder="1" applyAlignment="1" applyProtection="1">
      <protection locked="0"/>
    </xf>
    <xf numFmtId="0" fontId="2" fillId="0" borderId="27" xfId="0" applyFont="1" applyFill="1" applyBorder="1" applyAlignment="1" applyProtection="1">
      <alignment vertical="center" wrapText="1"/>
    </xf>
    <xf numFmtId="3" fontId="2" fillId="4" borderId="88"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4" borderId="89" xfId="0" applyNumberFormat="1" applyFont="1" applyFill="1" applyBorder="1" applyAlignment="1" applyProtection="1">
      <protection locked="0"/>
    </xf>
    <xf numFmtId="3" fontId="2" fillId="9" borderId="88" xfId="0" applyNumberFormat="1" applyFont="1" applyFill="1" applyBorder="1" applyAlignment="1" applyProtection="1">
      <protection locked="0"/>
    </xf>
    <xf numFmtId="3" fontId="2" fillId="9" borderId="6" xfId="0" applyNumberFormat="1" applyFont="1" applyFill="1" applyBorder="1" applyAlignment="1" applyProtection="1">
      <protection locked="0"/>
    </xf>
    <xf numFmtId="3" fontId="2" fillId="4" borderId="90" xfId="0" applyNumberFormat="1" applyFont="1" applyFill="1" applyBorder="1" applyAlignment="1" applyProtection="1">
      <protection locked="0"/>
    </xf>
    <xf numFmtId="3" fontId="2" fillId="4" borderId="79" xfId="0" applyNumberFormat="1" applyFont="1" applyFill="1" applyBorder="1" applyAlignment="1" applyProtection="1">
      <protection locked="0"/>
    </xf>
    <xf numFmtId="3" fontId="2" fillId="8" borderId="18" xfId="0" applyNumberFormat="1" applyFont="1" applyFill="1" applyBorder="1" applyAlignment="1" applyProtection="1"/>
    <xf numFmtId="3" fontId="2" fillId="4" borderId="91" xfId="0" applyNumberFormat="1" applyFont="1" applyFill="1" applyBorder="1" applyAlignment="1" applyProtection="1">
      <protection locked="0"/>
    </xf>
    <xf numFmtId="3" fontId="2" fillId="4" borderId="25" xfId="0" applyNumberFormat="1" applyFont="1" applyFill="1" applyBorder="1" applyAlignment="1" applyProtection="1">
      <protection locked="0"/>
    </xf>
    <xf numFmtId="3" fontId="2" fillId="4" borderId="27" xfId="0" applyNumberFormat="1" applyFont="1" applyFill="1" applyBorder="1" applyAlignment="1" applyProtection="1">
      <protection locked="0"/>
    </xf>
    <xf numFmtId="3" fontId="2" fillId="8" borderId="27" xfId="0" applyNumberFormat="1" applyFont="1" applyFill="1" applyBorder="1" applyAlignment="1" applyProtection="1"/>
    <xf numFmtId="0" fontId="2"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17" fillId="2" borderId="0" xfId="0" applyFont="1" applyFill="1" applyBorder="1" applyAlignment="1" applyProtection="1">
      <alignment vertical="center" wrapText="1"/>
    </xf>
    <xf numFmtId="165" fontId="17" fillId="2" borderId="0" xfId="0" applyNumberFormat="1" applyFont="1" applyFill="1" applyBorder="1" applyAlignment="1" applyProtection="1"/>
    <xf numFmtId="165" fontId="2" fillId="2" borderId="0" xfId="0" applyNumberFormat="1" applyFont="1" applyFill="1" applyBorder="1" applyAlignment="1" applyProtection="1">
      <protection locked="0"/>
    </xf>
    <xf numFmtId="165" fontId="2" fillId="2" borderId="0" xfId="0" applyNumberFormat="1" applyFont="1" applyFill="1" applyBorder="1" applyAlignment="1" applyProtection="1">
      <protection hidden="1"/>
    </xf>
    <xf numFmtId="165" fontId="2" fillId="0" borderId="0" xfId="0" applyNumberFormat="1" applyFont="1" applyFill="1" applyBorder="1" applyAlignment="1" applyProtection="1">
      <protection locked="0"/>
    </xf>
    <xf numFmtId="165" fontId="2" fillId="3" borderId="0" xfId="0" applyNumberFormat="1" applyFont="1" applyFill="1" applyBorder="1" applyAlignment="1" applyProtection="1">
      <protection locked="0"/>
    </xf>
    <xf numFmtId="0" fontId="2" fillId="0" borderId="23" xfId="0" applyFont="1" applyFill="1" applyBorder="1" applyAlignment="1" applyProtection="1">
      <alignment horizontal="center" vertical="center" wrapText="1"/>
    </xf>
    <xf numFmtId="165" fontId="10" fillId="2" borderId="0" xfId="0" applyNumberFormat="1" applyFont="1" applyFill="1" applyBorder="1" applyAlignment="1" applyProtection="1"/>
    <xf numFmtId="165" fontId="2" fillId="0" borderId="0" xfId="0" applyNumberFormat="1" applyFont="1" applyFill="1" applyBorder="1" applyAlignment="1" applyProtection="1"/>
    <xf numFmtId="0" fontId="6" fillId="3" borderId="0" xfId="0" applyFont="1" applyFill="1" applyBorder="1" applyProtection="1"/>
    <xf numFmtId="0" fontId="2" fillId="0" borderId="10" xfId="0" applyFont="1" applyFill="1" applyBorder="1" applyAlignment="1" applyProtection="1">
      <alignment horizontal="center" vertical="center"/>
    </xf>
    <xf numFmtId="165" fontId="10" fillId="2" borderId="0" xfId="0" applyNumberFormat="1" applyFont="1" applyFill="1" applyBorder="1" applyAlignment="1" applyProtection="1">
      <protection hidden="1"/>
    </xf>
    <xf numFmtId="49" fontId="2" fillId="0" borderId="23" xfId="0" applyNumberFormat="1" applyFont="1" applyFill="1" applyBorder="1" applyAlignment="1" applyProtection="1">
      <alignment horizontal="center" vertical="center"/>
      <protection hidden="1"/>
    </xf>
    <xf numFmtId="0" fontId="2" fillId="0" borderId="23" xfId="0" applyNumberFormat="1" applyFont="1" applyFill="1" applyBorder="1" applyAlignment="1" applyProtection="1">
      <alignment horizontal="center" vertical="center"/>
      <protection hidden="1"/>
    </xf>
    <xf numFmtId="0" fontId="2" fillId="0" borderId="3" xfId="0" applyNumberFormat="1" applyFont="1" applyFill="1" applyBorder="1" applyAlignment="1" applyProtection="1">
      <alignment horizontal="left" vertical="center" wrapText="1"/>
      <protection hidden="1"/>
    </xf>
    <xf numFmtId="0" fontId="2" fillId="0" borderId="0" xfId="0" applyNumberFormat="1" applyFont="1" applyFill="1" applyBorder="1" applyAlignment="1" applyProtection="1"/>
    <xf numFmtId="0" fontId="2" fillId="10" borderId="0" xfId="0" applyFont="1" applyFill="1" applyAlignment="1" applyProtection="1">
      <alignment wrapText="1"/>
    </xf>
    <xf numFmtId="0" fontId="2" fillId="5" borderId="0" xfId="0" applyFont="1" applyFill="1" applyAlignment="1" applyProtection="1">
      <alignment wrapText="1"/>
    </xf>
    <xf numFmtId="0" fontId="18" fillId="0" borderId="0" xfId="0" applyFont="1" applyFill="1" applyProtection="1"/>
    <xf numFmtId="0" fontId="2" fillId="0" borderId="28" xfId="0" applyNumberFormat="1" applyFont="1" applyFill="1" applyBorder="1" applyAlignment="1" applyProtection="1">
      <alignment horizontal="left" vertical="center" wrapText="1"/>
      <protection hidden="1"/>
    </xf>
    <xf numFmtId="0" fontId="2" fillId="0" borderId="29" xfId="0" applyNumberFormat="1" applyFont="1" applyFill="1" applyBorder="1" applyAlignment="1" applyProtection="1">
      <alignment horizontal="left" vertical="center" wrapText="1"/>
      <protection hidden="1"/>
    </xf>
    <xf numFmtId="0" fontId="19" fillId="2" borderId="0" xfId="0" applyFont="1" applyFill="1" applyProtection="1"/>
    <xf numFmtId="0" fontId="2" fillId="0" borderId="23" xfId="0" applyNumberFormat="1" applyFont="1" applyFill="1" applyBorder="1" applyAlignment="1" applyProtection="1">
      <alignment horizontal="center" vertical="center"/>
    </xf>
    <xf numFmtId="3" fontId="2" fillId="0" borderId="23" xfId="0" applyNumberFormat="1" applyFont="1" applyFill="1" applyBorder="1" applyAlignment="1" applyProtection="1">
      <alignment wrapText="1"/>
    </xf>
    <xf numFmtId="3" fontId="2" fillId="0" borderId="3" xfId="0" applyNumberFormat="1" applyFont="1" applyFill="1" applyBorder="1" applyAlignment="1" applyProtection="1">
      <alignment wrapText="1"/>
    </xf>
    <xf numFmtId="3" fontId="2" fillId="0" borderId="4" xfId="0" applyNumberFormat="1" applyFont="1" applyFill="1" applyBorder="1" applyAlignment="1" applyProtection="1">
      <alignment wrapText="1"/>
    </xf>
    <xf numFmtId="3" fontId="2" fillId="0" borderId="88" xfId="0" applyNumberFormat="1" applyFont="1" applyFill="1" applyBorder="1" applyAlignment="1" applyProtection="1">
      <alignment wrapText="1"/>
    </xf>
    <xf numFmtId="3" fontId="2" fillId="0" borderId="56" xfId="0" applyNumberFormat="1" applyFont="1" applyFill="1" applyBorder="1" applyAlignment="1" applyProtection="1">
      <alignment wrapText="1"/>
    </xf>
    <xf numFmtId="3" fontId="2" fillId="0" borderId="58" xfId="0" applyNumberFormat="1" applyFont="1" applyFill="1" applyBorder="1" applyAlignment="1" applyProtection="1">
      <alignment wrapText="1"/>
    </xf>
    <xf numFmtId="0" fontId="2" fillId="0" borderId="13" xfId="0" applyFont="1" applyFill="1" applyBorder="1" applyAlignment="1" applyProtection="1">
      <alignment vertical="center" wrapText="1"/>
    </xf>
    <xf numFmtId="3" fontId="2" fillId="0" borderId="13" xfId="0" applyNumberFormat="1" applyFont="1" applyFill="1" applyBorder="1" applyAlignment="1" applyProtection="1">
      <alignment wrapText="1"/>
    </xf>
    <xf numFmtId="3" fontId="2" fillId="8" borderId="13" xfId="0" applyNumberFormat="1" applyFont="1" applyFill="1" applyBorder="1" applyAlignment="1" applyProtection="1">
      <alignment wrapText="1"/>
    </xf>
    <xf numFmtId="3" fontId="2" fillId="8" borderId="24" xfId="0" applyNumberFormat="1" applyFont="1" applyFill="1" applyBorder="1" applyAlignment="1" applyProtection="1"/>
    <xf numFmtId="0" fontId="2" fillId="0" borderId="28" xfId="0" applyNumberFormat="1" applyFont="1" applyFill="1" applyBorder="1" applyAlignment="1" applyProtection="1"/>
    <xf numFmtId="3" fontId="2" fillId="0" borderId="34" xfId="0" applyNumberFormat="1" applyFont="1" applyFill="1" applyBorder="1" applyAlignment="1" applyProtection="1">
      <alignment wrapText="1"/>
    </xf>
    <xf numFmtId="3" fontId="2" fillId="0" borderId="15" xfId="0" applyNumberFormat="1" applyFont="1" applyFill="1" applyBorder="1" applyAlignment="1" applyProtection="1">
      <alignment wrapText="1"/>
    </xf>
    <xf numFmtId="165" fontId="17" fillId="2" borderId="0" xfId="0" applyNumberFormat="1" applyFont="1" applyFill="1" applyBorder="1" applyAlignment="1" applyProtection="1">
      <protection locked="0"/>
    </xf>
    <xf numFmtId="0" fontId="20" fillId="2" borderId="0" xfId="0" applyFont="1" applyFill="1" applyProtection="1"/>
    <xf numFmtId="3" fontId="2" fillId="4" borderId="48" xfId="0" applyNumberFormat="1" applyFont="1" applyFill="1" applyBorder="1" applyAlignment="1" applyProtection="1">
      <protection locked="0"/>
    </xf>
    <xf numFmtId="3" fontId="2" fillId="4" borderId="1" xfId="0" applyNumberFormat="1" applyFont="1" applyFill="1" applyBorder="1" applyAlignment="1" applyProtection="1">
      <protection locked="0"/>
    </xf>
    <xf numFmtId="3" fontId="2" fillId="4" borderId="93" xfId="0" applyNumberFormat="1" applyFont="1" applyFill="1" applyBorder="1" applyAlignment="1" applyProtection="1">
      <protection locked="0"/>
    </xf>
    <xf numFmtId="3" fontId="2" fillId="4" borderId="3" xfId="0" applyNumberFormat="1" applyFont="1" applyFill="1" applyBorder="1" applyAlignment="1" applyProtection="1">
      <protection locked="0"/>
    </xf>
    <xf numFmtId="3" fontId="2" fillId="0" borderId="96" xfId="0" applyNumberFormat="1" applyFont="1" applyFill="1" applyBorder="1" applyAlignment="1" applyProtection="1"/>
    <xf numFmtId="3" fontId="2" fillId="4" borderId="97" xfId="0" applyNumberFormat="1" applyFont="1" applyFill="1" applyBorder="1" applyAlignment="1" applyProtection="1">
      <protection locked="0"/>
    </xf>
    <xf numFmtId="3" fontId="2" fillId="4" borderId="94" xfId="0" applyNumberFormat="1" applyFont="1" applyFill="1" applyBorder="1" applyAlignment="1" applyProtection="1">
      <protection locked="0"/>
    </xf>
    <xf numFmtId="3" fontId="2" fillId="4" borderId="98" xfId="0" applyNumberFormat="1" applyFont="1" applyFill="1" applyBorder="1" applyAlignment="1" applyProtection="1">
      <protection locked="0"/>
    </xf>
    <xf numFmtId="3" fontId="2" fillId="4" borderId="96" xfId="0" applyNumberFormat="1" applyFont="1" applyFill="1" applyBorder="1" applyAlignment="1" applyProtection="1">
      <protection locked="0"/>
    </xf>
    <xf numFmtId="3" fontId="2" fillId="0" borderId="101" xfId="0" applyNumberFormat="1" applyFont="1" applyFill="1" applyBorder="1" applyAlignment="1" applyProtection="1"/>
    <xf numFmtId="3" fontId="2" fillId="4" borderId="102" xfId="0" applyNumberFormat="1" applyFont="1" applyFill="1" applyBorder="1" applyAlignment="1" applyProtection="1">
      <protection locked="0"/>
    </xf>
    <xf numFmtId="3" fontId="2" fillId="8" borderId="103" xfId="0" applyNumberFormat="1" applyFont="1" applyFill="1" applyBorder="1" applyAlignment="1" applyProtection="1"/>
    <xf numFmtId="3" fontId="2" fillId="8" borderId="104" xfId="0" applyNumberFormat="1" applyFont="1" applyFill="1" applyBorder="1" applyAlignment="1" applyProtection="1"/>
    <xf numFmtId="3" fontId="2" fillId="8" borderId="105" xfId="0" applyNumberFormat="1" applyFont="1" applyFill="1" applyBorder="1" applyAlignment="1" applyProtection="1"/>
    <xf numFmtId="3" fontId="2" fillId="8" borderId="106" xfId="0" applyNumberFormat="1" applyFont="1" applyFill="1" applyBorder="1" applyAlignment="1" applyProtection="1"/>
    <xf numFmtId="3" fontId="2" fillId="8" borderId="100" xfId="0" applyNumberFormat="1" applyFont="1" applyFill="1" applyBorder="1" applyAlignment="1" applyProtection="1"/>
    <xf numFmtId="3" fontId="2" fillId="4" borderId="107" xfId="0" applyNumberFormat="1" applyFont="1" applyFill="1" applyBorder="1" applyAlignment="1" applyProtection="1">
      <protection locked="0"/>
    </xf>
    <xf numFmtId="3" fontId="2" fillId="0" borderId="3" xfId="0" applyNumberFormat="1" applyFont="1" applyFill="1" applyBorder="1" applyAlignment="1" applyProtection="1"/>
    <xf numFmtId="3" fontId="2" fillId="0" borderId="3" xfId="0" applyNumberFormat="1" applyFont="1" applyBorder="1" applyAlignment="1" applyProtection="1">
      <alignment wrapText="1"/>
    </xf>
    <xf numFmtId="3" fontId="2" fillId="0" borderId="108" xfId="0" applyNumberFormat="1" applyFont="1" applyFill="1" applyBorder="1" applyAlignment="1" applyProtection="1"/>
    <xf numFmtId="3" fontId="2" fillId="0" borderId="108" xfId="0" applyNumberFormat="1" applyFont="1" applyBorder="1" applyAlignment="1" applyProtection="1">
      <alignment wrapText="1"/>
    </xf>
    <xf numFmtId="3" fontId="2" fillId="4" borderId="109" xfId="0" applyNumberFormat="1" applyFont="1" applyFill="1" applyBorder="1" applyAlignment="1" applyProtection="1">
      <protection locked="0"/>
    </xf>
    <xf numFmtId="3" fontId="2" fillId="4" borderId="110" xfId="0" applyNumberFormat="1" applyFont="1" applyFill="1" applyBorder="1" applyAlignment="1" applyProtection="1">
      <protection locked="0"/>
    </xf>
    <xf numFmtId="3" fontId="2" fillId="4" borderId="111" xfId="0" applyNumberFormat="1" applyFont="1" applyFill="1" applyBorder="1" applyAlignment="1" applyProtection="1">
      <protection locked="0"/>
    </xf>
    <xf numFmtId="3" fontId="2" fillId="0" borderId="114" xfId="0" applyNumberFormat="1" applyFont="1" applyFill="1" applyBorder="1" applyAlignment="1" applyProtection="1"/>
    <xf numFmtId="3" fontId="2" fillId="4" borderId="114" xfId="0" applyNumberFormat="1" applyFont="1" applyFill="1" applyBorder="1" applyAlignment="1" applyProtection="1">
      <protection locked="0"/>
    </xf>
    <xf numFmtId="0" fontId="2" fillId="0" borderId="0" xfId="0" applyFont="1" applyBorder="1" applyProtection="1"/>
    <xf numFmtId="0" fontId="6" fillId="2" borderId="0" xfId="0" applyFont="1" applyFill="1" applyBorder="1" applyProtection="1"/>
    <xf numFmtId="0" fontId="2" fillId="0" borderId="7" xfId="0" applyNumberFormat="1" applyFont="1" applyFill="1" applyBorder="1" applyAlignment="1" applyProtection="1">
      <alignment vertical="center" wrapText="1"/>
    </xf>
    <xf numFmtId="0" fontId="2" fillId="0" borderId="8" xfId="0" applyNumberFormat="1" applyFont="1" applyFill="1" applyBorder="1" applyAlignment="1" applyProtection="1">
      <alignment vertical="center" wrapText="1"/>
    </xf>
    <xf numFmtId="0" fontId="2" fillId="2" borderId="0" xfId="0" applyFont="1" applyFill="1" applyAlignment="1" applyProtection="1">
      <alignment horizontal="left"/>
    </xf>
    <xf numFmtId="0" fontId="2" fillId="0" borderId="0" xfId="0" applyFont="1" applyProtection="1">
      <protection hidden="1"/>
    </xf>
    <xf numFmtId="0" fontId="2" fillId="3" borderId="0" xfId="0" applyFont="1" applyFill="1" applyProtection="1">
      <protection hidden="1"/>
    </xf>
    <xf numFmtId="0" fontId="2" fillId="0" borderId="0" xfId="0" applyFont="1" applyFill="1" applyProtection="1">
      <protection hidden="1"/>
    </xf>
    <xf numFmtId="0" fontId="2" fillId="2" borderId="0" xfId="0" applyFont="1" applyFill="1" applyBorder="1" applyAlignment="1" applyProtection="1">
      <alignment horizontal="left"/>
    </xf>
    <xf numFmtId="0" fontId="2" fillId="0" borderId="0" xfId="0" applyFont="1" applyAlignment="1" applyProtection="1">
      <alignment horizontal="left"/>
    </xf>
    <xf numFmtId="0" fontId="6" fillId="0" borderId="0" xfId="0" applyFont="1" applyProtection="1">
      <protection hidden="1"/>
    </xf>
    <xf numFmtId="0" fontId="2" fillId="11" borderId="0" xfId="0" applyFont="1" applyFill="1" applyAlignment="1" applyProtection="1">
      <alignment horizontal="left"/>
    </xf>
    <xf numFmtId="0" fontId="2" fillId="11" borderId="0" xfId="0" applyFont="1" applyFill="1" applyProtection="1">
      <protection hidden="1"/>
    </xf>
    <xf numFmtId="0" fontId="9" fillId="0" borderId="0" xfId="0" applyFont="1" applyFill="1"/>
    <xf numFmtId="0" fontId="2" fillId="0" borderId="23" xfId="0" applyNumberFormat="1"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9"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xf numFmtId="0" fontId="2" fillId="0" borderId="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15" xfId="0" applyNumberFormat="1" applyFont="1" applyFill="1" applyBorder="1" applyAlignment="1" applyProtection="1">
      <alignment horizontal="left"/>
    </xf>
    <xf numFmtId="0" fontId="2" fillId="0" borderId="23" xfId="0" applyFont="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13" fillId="2" borderId="0" xfId="0" applyFont="1" applyFill="1" applyAlignment="1" applyProtection="1">
      <alignment horizontal="center"/>
    </xf>
    <xf numFmtId="0" fontId="13" fillId="0" borderId="0" xfId="0" applyFont="1" applyFill="1" applyAlignment="1" applyProtection="1">
      <alignment horizontal="center"/>
    </xf>
    <xf numFmtId="0" fontId="13" fillId="5" borderId="0" xfId="0" applyFont="1" applyFill="1" applyAlignment="1" applyProtection="1">
      <alignment horizontal="center"/>
    </xf>
    <xf numFmtId="0" fontId="2" fillId="5" borderId="23" xfId="0" applyFont="1" applyFill="1" applyBorder="1" applyProtection="1"/>
    <xf numFmtId="0" fontId="2" fillId="6" borderId="0" xfId="0" applyFont="1" applyFill="1" applyBorder="1" applyProtection="1"/>
    <xf numFmtId="0" fontId="2" fillId="3" borderId="23" xfId="0" applyFont="1" applyFill="1" applyBorder="1" applyProtection="1"/>
    <xf numFmtId="0" fontId="10" fillId="5" borderId="0" xfId="0" applyFont="1" applyFill="1" applyAlignment="1" applyProtection="1">
      <alignment vertical="center"/>
    </xf>
    <xf numFmtId="0" fontId="10" fillId="6" borderId="0" xfId="0" applyFont="1" applyFill="1" applyBorder="1" applyAlignment="1" applyProtection="1">
      <alignment vertical="center"/>
    </xf>
    <xf numFmtId="0" fontId="2" fillId="0" borderId="23" xfId="0" applyNumberFormat="1"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3" xfId="0" applyFont="1" applyBorder="1" applyAlignment="1" applyProtection="1">
      <alignment horizontal="center" vertical="center" wrapText="1"/>
    </xf>
    <xf numFmtId="0" fontId="2" fillId="0" borderId="28" xfId="0" applyNumberFormat="1" applyFont="1" applyFill="1" applyBorder="1" applyAlignment="1" applyProtection="1"/>
    <xf numFmtId="0" fontId="2" fillId="0" borderId="9"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15" xfId="0" applyNumberFormat="1" applyFont="1" applyFill="1" applyBorder="1" applyAlignment="1" applyProtection="1">
      <alignment horizontal="left"/>
    </xf>
    <xf numFmtId="0" fontId="2" fillId="0" borderId="23" xfId="0" applyFont="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8" xfId="0" applyNumberFormat="1" applyFont="1" applyFill="1" applyBorder="1" applyAlignment="1" applyProtection="1"/>
    <xf numFmtId="0" fontId="2" fillId="0" borderId="9"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23" xfId="0" applyNumberFormat="1"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3" xfId="0" applyFont="1" applyBorder="1" applyAlignment="1" applyProtection="1">
      <alignment horizontal="center" vertical="center" wrapText="1"/>
    </xf>
    <xf numFmtId="0" fontId="2" fillId="0" borderId="28" xfId="0" applyNumberFormat="1" applyFont="1" applyFill="1" applyBorder="1" applyAlignment="1" applyProtection="1"/>
    <xf numFmtId="0" fontId="2" fillId="0" borderId="9"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15" xfId="0" applyNumberFormat="1" applyFont="1" applyFill="1" applyBorder="1" applyAlignment="1" applyProtection="1">
      <alignment horizontal="left"/>
    </xf>
    <xf numFmtId="0" fontId="2" fillId="0" borderId="23" xfId="0" applyFont="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3" xfId="0" applyFont="1" applyBorder="1" applyAlignment="1" applyProtection="1">
      <alignment horizontal="center" vertical="center" wrapText="1"/>
    </xf>
    <xf numFmtId="0" fontId="2" fillId="0" borderId="28" xfId="0" applyNumberFormat="1" applyFont="1" applyFill="1" applyBorder="1" applyAlignment="1" applyProtection="1"/>
    <xf numFmtId="0" fontId="2" fillId="0" borderId="9"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15" xfId="0" applyNumberFormat="1" applyFont="1" applyFill="1" applyBorder="1" applyAlignment="1" applyProtection="1">
      <alignment horizontal="left"/>
    </xf>
    <xf numFmtId="0" fontId="2" fillId="0" borderId="23" xfId="0" applyFont="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17" xfId="0" applyNumberFormat="1" applyFont="1" applyFill="1" applyBorder="1" applyAlignment="1" applyProtection="1">
      <alignment horizontal="left" wrapText="1"/>
    </xf>
    <xf numFmtId="0" fontId="2" fillId="0" borderId="18" xfId="0" applyNumberFormat="1" applyFont="1" applyFill="1" applyBorder="1" applyAlignment="1" applyProtection="1">
      <alignment horizontal="left" wrapText="1"/>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2" fillId="0" borderId="4"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2" fillId="0" borderId="9" xfId="0" applyNumberFormat="1"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1" fillId="0" borderId="13" xfId="0" applyNumberFormat="1" applyFont="1" applyFill="1" applyBorder="1" applyAlignment="1" applyProtection="1">
      <alignment horizontal="left"/>
    </xf>
    <xf numFmtId="0" fontId="2" fillId="0" borderId="13" xfId="0" applyFont="1" applyBorder="1" applyAlignment="1" applyProtection="1">
      <alignment horizontal="left"/>
    </xf>
    <xf numFmtId="0" fontId="2" fillId="0" borderId="15" xfId="0" applyNumberFormat="1" applyFont="1" applyFill="1" applyBorder="1" applyAlignment="1" applyProtection="1">
      <alignment horizontal="left"/>
    </xf>
    <xf numFmtId="3" fontId="10" fillId="2" borderId="0" xfId="0" applyNumberFormat="1" applyFont="1" applyFill="1" applyBorder="1" applyAlignment="1" applyProtection="1">
      <alignment horizontal="left" wrapText="1"/>
    </xf>
    <xf numFmtId="0" fontId="10" fillId="2" borderId="0" xfId="0" applyFont="1" applyFill="1" applyBorder="1" applyAlignment="1" applyProtection="1">
      <alignment horizontal="left" wrapText="1"/>
    </xf>
    <xf numFmtId="0" fontId="2" fillId="0" borderId="17" xfId="0" applyFont="1" applyBorder="1" applyAlignment="1" applyProtection="1">
      <alignment wrapText="1"/>
    </xf>
    <xf numFmtId="0" fontId="2" fillId="0" borderId="18" xfId="0" applyFont="1" applyBorder="1" applyAlignment="1" applyProtection="1">
      <alignment wrapText="1"/>
    </xf>
    <xf numFmtId="0" fontId="2" fillId="0" borderId="4" xfId="0" applyFont="1" applyFill="1" applyBorder="1" applyAlignment="1" applyProtection="1">
      <alignment horizontal="center" wrapText="1"/>
    </xf>
    <xf numFmtId="0" fontId="2" fillId="0" borderId="6" xfId="0" applyFont="1" applyFill="1" applyBorder="1" applyAlignment="1" applyProtection="1">
      <alignment horizontal="center" wrapText="1"/>
    </xf>
    <xf numFmtId="3" fontId="10" fillId="2" borderId="30" xfId="0" applyNumberFormat="1" applyFont="1" applyFill="1" applyBorder="1" applyAlignment="1" applyProtection="1">
      <alignment horizontal="left" wrapText="1"/>
    </xf>
    <xf numFmtId="0" fontId="2" fillId="0" borderId="24" xfId="0" applyFont="1" applyBorder="1" applyAlignment="1" applyProtection="1">
      <alignment wrapText="1"/>
    </xf>
    <xf numFmtId="0" fontId="2" fillId="0" borderId="25" xfId="0" applyFont="1" applyBorder="1" applyAlignment="1" applyProtection="1">
      <alignment wrapText="1"/>
    </xf>
    <xf numFmtId="0" fontId="2" fillId="0" borderId="17" xfId="0" applyFont="1" applyFill="1" applyBorder="1" applyAlignment="1" applyProtection="1">
      <alignment wrapText="1"/>
    </xf>
    <xf numFmtId="0" fontId="2" fillId="0" borderId="18" xfId="0" applyFont="1" applyFill="1" applyBorder="1" applyAlignment="1" applyProtection="1">
      <alignment wrapText="1"/>
    </xf>
    <xf numFmtId="0" fontId="2" fillId="0" borderId="26" xfId="0" applyNumberFormat="1" applyFont="1" applyFill="1" applyBorder="1" applyAlignment="1" applyProtection="1">
      <alignment horizontal="left" wrapText="1"/>
    </xf>
    <xf numFmtId="0" fontId="2" fillId="0" borderId="27" xfId="0" applyNumberFormat="1" applyFont="1" applyFill="1" applyBorder="1" applyAlignment="1" applyProtection="1">
      <alignment horizontal="left" wrapText="1"/>
    </xf>
    <xf numFmtId="0" fontId="2" fillId="0" borderId="4"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vertical="center" wrapText="1"/>
    </xf>
    <xf numFmtId="0" fontId="2" fillId="0" borderId="25" xfId="0" applyNumberFormat="1" applyFont="1" applyFill="1" applyBorder="1" applyAlignment="1" applyProtection="1">
      <alignment vertical="center" wrapText="1"/>
    </xf>
    <xf numFmtId="0" fontId="2" fillId="0" borderId="34" xfId="0" applyFont="1" applyFill="1" applyBorder="1" applyAlignment="1" applyProtection="1">
      <alignment horizontal="left" vertical="center" wrapText="1"/>
    </xf>
    <xf numFmtId="0" fontId="2" fillId="0" borderId="21" xfId="0" applyFont="1" applyBorder="1" applyAlignment="1" applyProtection="1">
      <alignment horizontal="left" vertical="center" wrapText="1"/>
    </xf>
    <xf numFmtId="0" fontId="12" fillId="2" borderId="0" xfId="0" applyFont="1" applyFill="1" applyBorder="1" applyAlignment="1" applyProtection="1">
      <alignment horizontal="left" wrapText="1"/>
    </xf>
    <xf numFmtId="10" fontId="2" fillId="0" borderId="37" xfId="0" applyNumberFormat="1" applyFont="1" applyFill="1" applyBorder="1" applyAlignment="1" applyProtection="1">
      <alignment horizontal="left" vertical="center"/>
    </xf>
    <xf numFmtId="10" fontId="2" fillId="0" borderId="38" xfId="0" applyNumberFormat="1" applyFont="1" applyFill="1" applyBorder="1" applyAlignment="1" applyProtection="1">
      <alignment horizontal="left" vertical="center"/>
    </xf>
    <xf numFmtId="0" fontId="2" fillId="0" borderId="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2" fillId="0" borderId="13" xfId="0" applyFont="1" applyFill="1" applyBorder="1" applyAlignment="1" applyProtection="1">
      <alignment horizontal="left" vertical="center" wrapText="1"/>
    </xf>
    <xf numFmtId="0" fontId="2" fillId="0" borderId="15" xfId="0" applyFont="1" applyFill="1" applyBorder="1" applyAlignment="1" applyProtection="1">
      <alignment horizontal="left" vertical="center" wrapText="1"/>
    </xf>
    <xf numFmtId="0" fontId="2" fillId="0" borderId="28" xfId="0" applyFont="1" applyFill="1" applyBorder="1" applyAlignment="1" applyProtection="1">
      <alignment horizontal="left" vertical="center" wrapText="1"/>
    </xf>
    <xf numFmtId="0" fontId="2" fillId="0" borderId="17" xfId="0" applyNumberFormat="1" applyFont="1" applyFill="1" applyBorder="1" applyAlignment="1" applyProtection="1">
      <alignment vertical="center" wrapText="1"/>
    </xf>
    <xf numFmtId="0" fontId="2" fillId="0" borderId="18" xfId="0" applyNumberFormat="1" applyFont="1" applyFill="1" applyBorder="1" applyAlignment="1" applyProtection="1">
      <alignment vertical="center" wrapText="1"/>
    </xf>
    <xf numFmtId="0" fontId="2" fillId="0" borderId="26" xfId="0" applyNumberFormat="1" applyFont="1" applyFill="1" applyBorder="1" applyAlignment="1" applyProtection="1">
      <alignment vertical="center" wrapText="1"/>
    </xf>
    <xf numFmtId="0" fontId="2" fillId="0" borderId="27" xfId="0" applyNumberFormat="1" applyFont="1" applyFill="1" applyBorder="1" applyAlignment="1" applyProtection="1">
      <alignment vertical="center" wrapText="1"/>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4"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vertical="center" wrapText="1"/>
    </xf>
    <xf numFmtId="0" fontId="2" fillId="0" borderId="44" xfId="0" applyNumberFormat="1" applyFont="1" applyFill="1" applyBorder="1" applyAlignment="1" applyProtection="1">
      <alignment vertical="center" wrapText="1"/>
    </xf>
    <xf numFmtId="0" fontId="2" fillId="0" borderId="16" xfId="0" applyNumberFormat="1" applyFont="1" applyFill="1" applyBorder="1" applyAlignment="1" applyProtection="1">
      <alignment vertical="center" wrapText="1"/>
    </xf>
    <xf numFmtId="0" fontId="2" fillId="0" borderId="45" xfId="0" applyNumberFormat="1" applyFont="1" applyFill="1" applyBorder="1" applyAlignment="1" applyProtection="1">
      <alignment vertical="center" wrapText="1"/>
    </xf>
    <xf numFmtId="0" fontId="2" fillId="0" borderId="42" xfId="0" applyNumberFormat="1" applyFont="1" applyFill="1" applyBorder="1" applyAlignment="1" applyProtection="1">
      <alignment vertical="center" wrapText="1"/>
    </xf>
    <xf numFmtId="0" fontId="2" fillId="0" borderId="46" xfId="0" applyNumberFormat="1" applyFont="1" applyFill="1" applyBorder="1" applyAlignment="1" applyProtection="1">
      <alignment vertical="center" wrapText="1"/>
    </xf>
    <xf numFmtId="0" fontId="2" fillId="0" borderId="30" xfId="0" applyFont="1" applyFill="1" applyBorder="1" applyAlignment="1" applyProtection="1">
      <alignment horizontal="center" vertical="center" wrapText="1"/>
    </xf>
    <xf numFmtId="0" fontId="2" fillId="0" borderId="47" xfId="0" applyFont="1" applyFill="1" applyBorder="1" applyAlignment="1" applyProtection="1">
      <alignment horizontal="center" vertical="center" wrapText="1"/>
    </xf>
    <xf numFmtId="0" fontId="2" fillId="0" borderId="30" xfId="0" applyFont="1" applyBorder="1" applyAlignment="1" applyProtection="1">
      <alignment horizontal="center" vertical="center" wrapText="1"/>
    </xf>
    <xf numFmtId="0" fontId="2" fillId="0" borderId="47" xfId="0" applyFont="1" applyBorder="1" applyAlignment="1" applyProtection="1">
      <alignment horizontal="center" vertical="center" wrapText="1"/>
    </xf>
    <xf numFmtId="0" fontId="2" fillId="0" borderId="43"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15" fillId="0" borderId="3"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23" xfId="0" applyFont="1" applyFill="1" applyBorder="1" applyAlignment="1" applyProtection="1">
      <alignment horizontal="center"/>
    </xf>
    <xf numFmtId="0" fontId="2" fillId="0" borderId="29" xfId="0" applyFont="1" applyBorder="1" applyAlignment="1" applyProtection="1">
      <alignment horizontal="center" vertical="center" wrapText="1"/>
    </xf>
    <xf numFmtId="0" fontId="2" fillId="0" borderId="24" xfId="0" applyFont="1" applyFill="1" applyBorder="1" applyAlignment="1" applyProtection="1">
      <alignment horizontal="left" wrapText="1"/>
    </xf>
    <xf numFmtId="0" fontId="2" fillId="0" borderId="25" xfId="0" applyFont="1" applyFill="1" applyBorder="1" applyAlignment="1" applyProtection="1">
      <alignment horizontal="left" wrapText="1"/>
    </xf>
    <xf numFmtId="0" fontId="2" fillId="0" borderId="19" xfId="0" applyFont="1" applyFill="1" applyBorder="1" applyAlignment="1" applyProtection="1">
      <alignment wrapText="1"/>
    </xf>
    <xf numFmtId="0" fontId="2" fillId="0" borderId="20" xfId="0" applyFont="1" applyFill="1" applyBorder="1" applyAlignment="1" applyProtection="1">
      <alignment wrapText="1"/>
    </xf>
    <xf numFmtId="0" fontId="2" fillId="0" borderId="3"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5" xfId="0" applyFont="1" applyFill="1" applyBorder="1" applyAlignment="1" applyProtection="1">
      <alignment horizontal="center" vertical="center" wrapText="1"/>
    </xf>
    <xf numFmtId="0" fontId="2" fillId="0" borderId="51" xfId="0" applyFont="1" applyFill="1" applyBorder="1" applyAlignment="1" applyProtection="1">
      <alignment horizontal="center" vertical="center" wrapText="1"/>
    </xf>
    <xf numFmtId="0" fontId="2" fillId="0" borderId="7" xfId="0" applyFont="1" applyFill="1" applyBorder="1" applyAlignment="1" applyProtection="1">
      <alignment horizontal="left"/>
    </xf>
    <xf numFmtId="0" fontId="2" fillId="0" borderId="8" xfId="0" applyFont="1" applyFill="1" applyBorder="1" applyAlignment="1" applyProtection="1">
      <alignment horizontal="left"/>
    </xf>
    <xf numFmtId="0" fontId="2" fillId="0" borderId="21" xfId="0" applyNumberFormat="1" applyFont="1" applyFill="1" applyBorder="1" applyAlignment="1" applyProtection="1">
      <alignment horizontal="left"/>
    </xf>
    <xf numFmtId="0" fontId="1" fillId="0" borderId="23" xfId="0" applyNumberFormat="1" applyFont="1" applyFill="1" applyBorder="1" applyAlignment="1" applyProtection="1">
      <alignment horizontal="left"/>
    </xf>
    <xf numFmtId="0" fontId="1" fillId="0" borderId="9" xfId="0" applyNumberFormat="1" applyFont="1" applyFill="1" applyBorder="1" applyAlignment="1" applyProtection="1">
      <alignment horizontal="left"/>
    </xf>
    <xf numFmtId="0" fontId="2" fillId="0" borderId="13" xfId="0" applyNumberFormat="1" applyFont="1" applyFill="1" applyBorder="1" applyAlignment="1" applyProtection="1">
      <alignment horizontal="left"/>
    </xf>
    <xf numFmtId="0" fontId="2" fillId="0" borderId="21" xfId="0" applyNumberFormat="1" applyFont="1" applyFill="1" applyBorder="1" applyAlignment="1" applyProtection="1">
      <alignment vertical="center" wrapText="1"/>
      <protection hidden="1"/>
    </xf>
    <xf numFmtId="0" fontId="2" fillId="0" borderId="34" xfId="0" applyNumberFormat="1" applyFont="1" applyFill="1" applyBorder="1" applyAlignment="1" applyProtection="1">
      <alignment horizontal="left"/>
    </xf>
    <xf numFmtId="0" fontId="2" fillId="0" borderId="56" xfId="0" applyFont="1" applyFill="1" applyBorder="1" applyAlignment="1" applyProtection="1">
      <alignment horizontal="center" vertical="center" wrapText="1"/>
    </xf>
    <xf numFmtId="0" fontId="2" fillId="0" borderId="57" xfId="0" applyFont="1" applyFill="1" applyBorder="1" applyAlignment="1" applyProtection="1">
      <alignment horizontal="center" vertical="center" wrapText="1"/>
    </xf>
    <xf numFmtId="0" fontId="2" fillId="0" borderId="59"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49" fontId="2" fillId="0" borderId="23"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 xfId="0" applyNumberFormat="1" applyFont="1" applyFill="1" applyBorder="1" applyAlignment="1" applyProtection="1">
      <alignment horizontal="center" vertical="center"/>
    </xf>
    <xf numFmtId="0" fontId="2" fillId="0" borderId="70"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13" xfId="0" applyFont="1" applyBorder="1" applyAlignment="1">
      <alignment horizontal="center" wrapText="1"/>
    </xf>
    <xf numFmtId="0" fontId="2" fillId="0" borderId="28" xfId="0" applyFont="1" applyBorder="1" applyAlignment="1">
      <alignment horizontal="center" wrapText="1"/>
    </xf>
    <xf numFmtId="0" fontId="2" fillId="0" borderId="23" xfId="0" applyFont="1" applyBorder="1" applyAlignment="1">
      <alignment horizontal="center" vertical="center" wrapText="1"/>
    </xf>
    <xf numFmtId="0" fontId="2" fillId="0" borderId="34" xfId="0" applyNumberFormat="1" applyFont="1" applyFill="1" applyBorder="1" applyAlignment="1" applyProtection="1">
      <alignment vertical="center" wrapText="1"/>
    </xf>
    <xf numFmtId="0" fontId="2" fillId="0" borderId="34" xfId="0" applyFont="1" applyBorder="1" applyAlignment="1" applyProtection="1">
      <alignment vertical="center" wrapText="1"/>
    </xf>
    <xf numFmtId="0" fontId="2" fillId="0" borderId="15" xfId="0" applyNumberFormat="1" applyFont="1" applyFill="1" applyBorder="1" applyAlignment="1" applyProtection="1">
      <alignment vertical="center" wrapText="1"/>
    </xf>
    <xf numFmtId="0" fontId="2" fillId="0" borderId="15" xfId="0" applyFont="1" applyBorder="1" applyAlignment="1" applyProtection="1">
      <alignment vertical="center" wrapText="1"/>
    </xf>
    <xf numFmtId="0" fontId="2" fillId="0" borderId="21" xfId="0" applyNumberFormat="1" applyFont="1" applyFill="1" applyBorder="1" applyAlignment="1" applyProtection="1">
      <alignment vertical="center" wrapText="1"/>
    </xf>
    <xf numFmtId="0" fontId="2" fillId="0" borderId="21" xfId="0" applyFont="1" applyBorder="1" applyAlignment="1" applyProtection="1">
      <alignment vertical="center" wrapText="1"/>
    </xf>
    <xf numFmtId="0" fontId="2" fillId="0" borderId="24" xfId="0" applyNumberFormat="1" applyFont="1" applyFill="1" applyBorder="1" applyAlignment="1" applyProtection="1">
      <alignment horizontal="left" vertical="center" wrapText="1"/>
    </xf>
    <xf numFmtId="0" fontId="2" fillId="0" borderId="31"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left" vertical="center" wrapText="1"/>
    </xf>
    <xf numFmtId="0" fontId="2" fillId="0" borderId="26"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27" xfId="0" applyFont="1" applyFill="1" applyBorder="1" applyAlignment="1" applyProtection="1">
      <alignment horizontal="left" vertical="center" wrapText="1"/>
    </xf>
    <xf numFmtId="0" fontId="2" fillId="0" borderId="29" xfId="0" applyNumberFormat="1" applyFont="1" applyFill="1" applyBorder="1" applyAlignment="1" applyProtection="1">
      <alignment vertical="center" wrapText="1"/>
    </xf>
    <xf numFmtId="0" fontId="2" fillId="0" borderId="29" xfId="0" applyFont="1" applyFill="1" applyBorder="1" applyAlignment="1" applyProtection="1">
      <alignment vertical="center" wrapText="1"/>
    </xf>
    <xf numFmtId="0" fontId="1" fillId="0" borderId="4" xfId="0" applyNumberFormat="1" applyFont="1" applyFill="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3" fontId="2" fillId="0" borderId="4" xfId="0" applyNumberFormat="1" applyFont="1" applyFill="1" applyBorder="1" applyAlignment="1" applyProtection="1">
      <alignment horizontal="center"/>
    </xf>
    <xf numFmtId="3" fontId="2" fillId="0" borderId="5" xfId="0" applyNumberFormat="1" applyFont="1" applyFill="1" applyBorder="1" applyAlignment="1" applyProtection="1">
      <alignment horizontal="center"/>
    </xf>
    <xf numFmtId="3" fontId="2" fillId="0" borderId="6" xfId="0" applyNumberFormat="1" applyFont="1" applyFill="1" applyBorder="1" applyAlignment="1" applyProtection="1">
      <alignment horizontal="center"/>
    </xf>
    <xf numFmtId="0" fontId="2" fillId="0" borderId="26" xfId="0" applyNumberFormat="1" applyFont="1" applyFill="1" applyBorder="1" applyAlignment="1" applyProtection="1">
      <alignment horizontal="left" vertical="center" wrapText="1"/>
    </xf>
    <xf numFmtId="0" fontId="2" fillId="0" borderId="73" xfId="0" applyNumberFormat="1" applyFont="1" applyFill="1" applyBorder="1" applyAlignment="1" applyProtection="1">
      <alignment vertical="center" wrapText="1"/>
    </xf>
    <xf numFmtId="0" fontId="2" fillId="0" borderId="13" xfId="0" applyFont="1" applyBorder="1" applyAlignment="1" applyProtection="1">
      <alignment vertical="center" wrapText="1"/>
    </xf>
    <xf numFmtId="0" fontId="2" fillId="0" borderId="74" xfId="0" applyNumberFormat="1" applyFont="1" applyFill="1" applyBorder="1" applyAlignment="1" applyProtection="1">
      <alignment vertical="center" wrapText="1"/>
    </xf>
    <xf numFmtId="0" fontId="2" fillId="0" borderId="28" xfId="0" applyFont="1" applyBorder="1" applyAlignment="1" applyProtection="1">
      <alignment vertical="center" wrapText="1"/>
    </xf>
    <xf numFmtId="0" fontId="1" fillId="0" borderId="4" xfId="0" applyNumberFormat="1" applyFont="1" applyFill="1" applyBorder="1" applyAlignment="1" applyProtection="1">
      <alignment horizontal="left" vertical="center"/>
    </xf>
    <xf numFmtId="0" fontId="1" fillId="0" borderId="5" xfId="0" applyNumberFormat="1" applyFont="1" applyFill="1" applyBorder="1" applyAlignment="1" applyProtection="1">
      <alignment horizontal="left" vertical="center"/>
    </xf>
    <xf numFmtId="0" fontId="1" fillId="0" borderId="6" xfId="0" applyNumberFormat="1" applyFont="1" applyFill="1" applyBorder="1" applyAlignment="1" applyProtection="1">
      <alignment horizontal="left" vertical="center"/>
    </xf>
    <xf numFmtId="0" fontId="2" fillId="0" borderId="75" xfId="0" applyNumberFormat="1" applyFont="1" applyFill="1" applyBorder="1" applyAlignment="1" applyProtection="1">
      <alignment horizontal="left" vertical="center" wrapText="1"/>
    </xf>
    <xf numFmtId="0" fontId="2" fillId="0" borderId="76" xfId="0" applyNumberFormat="1" applyFont="1" applyFill="1" applyBorder="1" applyAlignment="1" applyProtection="1">
      <alignment vertical="center" wrapText="1"/>
    </xf>
    <xf numFmtId="0" fontId="2" fillId="0" borderId="77" xfId="0" applyNumberFormat="1" applyFont="1" applyFill="1" applyBorder="1" applyAlignment="1" applyProtection="1">
      <alignment vertical="center" wrapText="1"/>
    </xf>
    <xf numFmtId="0" fontId="2" fillId="0" borderId="78" xfId="1" applyNumberFormat="1" applyFont="1" applyFill="1" applyBorder="1" applyAlignment="1" applyProtection="1">
      <alignment horizontal="left" vertical="center" wrapText="1"/>
    </xf>
    <xf numFmtId="0" fontId="2" fillId="0" borderId="79" xfId="1" applyNumberFormat="1" applyFont="1" applyFill="1" applyBorder="1" applyAlignment="1" applyProtection="1">
      <alignment horizontal="left" vertical="center" wrapText="1"/>
    </xf>
    <xf numFmtId="0" fontId="2" fillId="0" borderId="80" xfId="1" applyNumberFormat="1" applyFont="1" applyFill="1" applyBorder="1" applyAlignment="1" applyProtection="1">
      <alignment horizontal="left" vertical="center" wrapText="1"/>
    </xf>
    <xf numFmtId="0" fontId="2" fillId="0" borderId="18" xfId="1" applyNumberFormat="1" applyFont="1" applyFill="1" applyBorder="1" applyAlignment="1" applyProtection="1">
      <alignment horizontal="left" vertical="center" wrapText="1"/>
    </xf>
    <xf numFmtId="0" fontId="2" fillId="0" borderId="81" xfId="1" applyNumberFormat="1" applyFont="1" applyFill="1" applyBorder="1" applyAlignment="1" applyProtection="1">
      <alignment horizontal="left" vertical="center" wrapText="1"/>
    </xf>
    <xf numFmtId="0" fontId="2" fillId="0" borderId="20" xfId="1"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left" vertical="center" wrapText="1"/>
    </xf>
    <xf numFmtId="0" fontId="2" fillId="0" borderId="32"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32" xfId="0" applyNumberFormat="1" applyFont="1" applyFill="1" applyBorder="1" applyAlignment="1" applyProtection="1">
      <alignment vertical="center" wrapText="1"/>
    </xf>
    <xf numFmtId="0" fontId="2" fillId="0" borderId="48" xfId="0" applyNumberFormat="1" applyFont="1" applyFill="1" applyBorder="1" applyAlignment="1" applyProtection="1">
      <alignment horizontal="left" vertical="center" wrapText="1"/>
    </xf>
    <xf numFmtId="0" fontId="2" fillId="0" borderId="83" xfId="0" applyNumberFormat="1" applyFont="1" applyFill="1" applyBorder="1" applyAlignment="1" applyProtection="1">
      <alignment horizontal="left" vertical="center" wrapText="1"/>
    </xf>
    <xf numFmtId="0" fontId="2" fillId="0" borderId="82" xfId="0" applyFont="1" applyFill="1" applyBorder="1" applyAlignment="1" applyProtection="1">
      <alignment horizontal="left" vertical="center" wrapText="1"/>
    </xf>
    <xf numFmtId="0" fontId="2" fillId="0" borderId="25" xfId="0" applyFont="1" applyFill="1" applyBorder="1" applyAlignment="1" applyProtection="1">
      <alignment horizontal="left" vertical="center" wrapText="1"/>
    </xf>
    <xf numFmtId="0" fontId="2" fillId="0" borderId="84" xfId="0" applyNumberFormat="1" applyFont="1" applyFill="1" applyBorder="1" applyAlignment="1" applyProtection="1">
      <alignment vertical="center" wrapText="1"/>
    </xf>
    <xf numFmtId="0" fontId="2" fillId="0" borderId="33" xfId="0" applyNumberFormat="1" applyFont="1" applyFill="1" applyBorder="1" applyAlignment="1" applyProtection="1">
      <alignment horizontal="left" vertical="center" wrapText="1"/>
    </xf>
    <xf numFmtId="0" fontId="2" fillId="0" borderId="27"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0" fontId="15" fillId="0" borderId="85" xfId="0" applyFont="1" applyBorder="1" applyAlignment="1" applyProtection="1">
      <alignment horizontal="center" vertical="center" wrapText="1"/>
    </xf>
    <xf numFmtId="0" fontId="15" fillId="0" borderId="86" xfId="0" applyFont="1" applyBorder="1" applyAlignment="1" applyProtection="1">
      <alignment horizontal="center" vertical="center" wrapText="1"/>
    </xf>
    <xf numFmtId="0" fontId="2" fillId="0" borderId="25"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13" xfId="0" applyFont="1" applyBorder="1" applyAlignment="1">
      <alignment horizontal="center" vertical="center" wrapText="1"/>
    </xf>
    <xf numFmtId="0" fontId="1" fillId="0" borderId="23" xfId="0" applyNumberFormat="1" applyFont="1" applyFill="1" applyBorder="1" applyAlignment="1" applyProtection="1">
      <alignment horizontal="left" vertical="center"/>
    </xf>
    <xf numFmtId="0" fontId="1" fillId="0" borderId="29" xfId="0" applyNumberFormat="1" applyFont="1" applyFill="1" applyBorder="1" applyAlignment="1" applyProtection="1">
      <alignment horizontal="left" vertical="center" wrapText="1"/>
    </xf>
    <xf numFmtId="0" fontId="2" fillId="0" borderId="29" xfId="0" applyFont="1" applyBorder="1" applyAlignment="1" applyProtection="1">
      <alignment horizontal="left" vertical="center" wrapText="1"/>
    </xf>
    <xf numFmtId="3" fontId="2" fillId="0" borderId="1" xfId="0" applyNumberFormat="1" applyFont="1" applyFill="1" applyBorder="1" applyAlignment="1" applyProtection="1">
      <alignment horizontal="center"/>
    </xf>
    <xf numFmtId="3" fontId="2" fillId="0" borderId="43" xfId="0" applyNumberFormat="1" applyFont="1" applyFill="1" applyBorder="1" applyAlignment="1" applyProtection="1">
      <alignment horizontal="center"/>
    </xf>
    <xf numFmtId="3" fontId="2" fillId="0" borderId="2" xfId="0" applyNumberFormat="1" applyFont="1" applyFill="1" applyBorder="1" applyAlignment="1" applyProtection="1">
      <alignment horizontal="center"/>
    </xf>
    <xf numFmtId="0" fontId="2" fillId="0" borderId="13"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vertical="center" wrapText="1"/>
    </xf>
    <xf numFmtId="0" fontId="2" fillId="0" borderId="34" xfId="0" applyNumberFormat="1" applyFont="1" applyFill="1" applyBorder="1" applyAlignment="1" applyProtection="1">
      <alignment horizontal="left" vertical="center" wrapText="1"/>
    </xf>
    <xf numFmtId="0" fontId="2" fillId="0" borderId="15"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xf>
    <xf numFmtId="0" fontId="2" fillId="0" borderId="34" xfId="0" applyFont="1" applyBorder="1" applyAlignment="1" applyProtection="1">
      <alignment horizontal="left" vertical="center" wrapText="1"/>
    </xf>
    <xf numFmtId="0" fontId="2" fillId="0" borderId="15" xfId="0" applyFont="1" applyBorder="1" applyAlignment="1" applyProtection="1">
      <alignment horizontal="left" vertical="center" wrapText="1"/>
    </xf>
    <xf numFmtId="0" fontId="2" fillId="0" borderId="15" xfId="1" applyNumberFormat="1" applyFont="1" applyFill="1" applyBorder="1" applyAlignment="1" applyProtection="1">
      <alignment horizontal="left" vertical="center" wrapText="1"/>
    </xf>
    <xf numFmtId="0" fontId="2" fillId="0" borderId="21" xfId="1"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xf>
    <xf numFmtId="0" fontId="2" fillId="0" borderId="2"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0" fontId="2" fillId="0" borderId="8" xfId="0" applyNumberFormat="1" applyFont="1" applyFill="1" applyBorder="1" applyAlignment="1" applyProtection="1">
      <alignment horizontal="center" vertical="center"/>
      <protection hidden="1"/>
    </xf>
    <xf numFmtId="0" fontId="2" fillId="0" borderId="4"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hidden="1"/>
    </xf>
    <xf numFmtId="0" fontId="2" fillId="0" borderId="9"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57" xfId="0" applyNumberFormat="1" applyFont="1" applyFill="1" applyBorder="1" applyAlignment="1" applyProtection="1">
      <alignment horizontal="center" vertical="center" wrapText="1"/>
    </xf>
    <xf numFmtId="0" fontId="2" fillId="0" borderId="92" xfId="0" applyNumberFormat="1" applyFont="1" applyFill="1" applyBorder="1" applyAlignment="1" applyProtection="1">
      <alignment horizontal="center" vertical="center" wrapText="1"/>
    </xf>
    <xf numFmtId="0" fontId="2" fillId="0" borderId="59"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xf numFmtId="0" fontId="2" fillId="0" borderId="28" xfId="0" applyNumberFormat="1" applyFont="1" applyFill="1" applyBorder="1" applyAlignment="1" applyProtection="1"/>
    <xf numFmtId="0" fontId="2" fillId="0" borderId="1" xfId="0" applyNumberFormat="1" applyFont="1" applyFill="1" applyBorder="1" applyAlignment="1" applyProtection="1">
      <alignment horizontal="center" vertical="center"/>
    </xf>
    <xf numFmtId="0" fontId="2" fillId="0" borderId="4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2" fillId="0" borderId="34" xfId="0" applyNumberFormat="1" applyFont="1" applyFill="1" applyBorder="1" applyAlignment="1" applyProtection="1"/>
    <xf numFmtId="0" fontId="2" fillId="0" borderId="93" xfId="0" applyNumberFormat="1" applyFont="1" applyFill="1" applyBorder="1" applyAlignment="1" applyProtection="1">
      <alignment horizontal="center" vertical="center" wrapText="1"/>
    </xf>
    <xf numFmtId="0" fontId="2" fillId="0" borderId="72"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94" xfId="0" applyNumberFormat="1" applyFont="1" applyFill="1" applyBorder="1" applyAlignment="1" applyProtection="1">
      <alignment horizontal="left"/>
    </xf>
    <xf numFmtId="0" fontId="2" fillId="0" borderId="95" xfId="0" applyNumberFormat="1" applyFont="1" applyFill="1" applyBorder="1" applyAlignment="1" applyProtection="1">
      <alignment horizontal="left"/>
    </xf>
    <xf numFmtId="0" fontId="2" fillId="0" borderId="99" xfId="0" applyNumberFormat="1" applyFont="1" applyFill="1" applyBorder="1" applyAlignment="1" applyProtection="1">
      <alignment horizontal="left" wrapText="1"/>
    </xf>
    <xf numFmtId="0" fontId="2" fillId="0" borderId="100" xfId="0" applyNumberFormat="1" applyFont="1" applyFill="1" applyBorder="1" applyAlignment="1" applyProtection="1">
      <alignment horizontal="left" wrapText="1"/>
    </xf>
    <xf numFmtId="3" fontId="2" fillId="0" borderId="29"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left"/>
    </xf>
    <xf numFmtId="0" fontId="2" fillId="0" borderId="108" xfId="0" applyNumberFormat="1" applyFont="1" applyFill="1" applyBorder="1" applyAlignment="1" applyProtection="1">
      <alignment horizontal="left"/>
    </xf>
    <xf numFmtId="0" fontId="2" fillId="0" borderId="9" xfId="0" applyNumberFormat="1" applyFont="1" applyFill="1" applyBorder="1" applyAlignment="1" applyProtection="1">
      <alignment horizontal="left"/>
    </xf>
    <xf numFmtId="0" fontId="2" fillId="0" borderId="23"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protection hidden="1"/>
    </xf>
    <xf numFmtId="0" fontId="2" fillId="0" borderId="47" xfId="0" applyNumberFormat="1" applyFont="1" applyFill="1" applyBorder="1" applyAlignment="1" applyProtection="1">
      <alignment horizontal="center" vertical="center"/>
      <protection hidden="1"/>
    </xf>
    <xf numFmtId="0" fontId="2" fillId="0" borderId="112" xfId="0" applyNumberFormat="1" applyFont="1" applyFill="1" applyBorder="1" applyAlignment="1" applyProtection="1">
      <alignment horizontal="left" vertical="center" wrapText="1"/>
    </xf>
    <xf numFmtId="0" fontId="2" fillId="0" borderId="113"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left" vertical="center" wrapText="1"/>
    </xf>
    <xf numFmtId="0" fontId="2" fillId="0" borderId="38" xfId="0" applyNumberFormat="1" applyFont="1" applyFill="1" applyBorder="1" applyAlignment="1" applyProtection="1">
      <alignment horizontal="left" vertical="center" wrapText="1"/>
    </xf>
    <xf numFmtId="0" fontId="2" fillId="0" borderId="23" xfId="0" applyNumberFormat="1" applyFont="1" applyFill="1" applyBorder="1" applyAlignment="1" applyProtection="1">
      <alignment horizontal="center" vertical="center"/>
      <protection hidden="1"/>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SA_15_V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SA_15_V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tabSelected="1" topLeftCell="A217" zoomScale="75" zoomScaleNormal="75" workbookViewId="0">
      <selection activeCell="G236" sqref="G236"/>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",[1]NOMBRE!B2," - ","( ",[1]NOMBRE!C2,[1]NOMBRE!D2,[1]NOMBRE!E2,[1]NOMBRE!F2,[1]NOMBRE!G2," )")</f>
        <v>COMUNA:  - (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",[1]NOMBRE!B3," - ","( ",[1]NOMBRE!C3,[1]NOMBRE!D3,[1]NOMBRE!E3,[1]NOMBRE!F3,[1]NOMBRE!G3,[1]NOMBRE!H3," )")</f>
        <v>ESTABLECIMIENTO/ESTRATEGIA:  - (  )</v>
      </c>
      <c r="B3" s="2"/>
      <c r="C3" s="2"/>
      <c r="D3" s="7"/>
      <c r="E3" s="2"/>
      <c r="F3" s="2"/>
      <c r="G3" s="2"/>
      <c r="H3" s="2"/>
      <c r="I3" s="2"/>
      <c r="J3" s="2"/>
      <c r="K3" s="2"/>
      <c r="M3" s="4"/>
      <c r="AY3" s="5"/>
      <c r="AZ3" s="5"/>
      <c r="CM3" s="6"/>
      <c r="CN3" s="5"/>
      <c r="CO3" s="5"/>
    </row>
    <row r="4" spans="1:112" s="3" customFormat="1" ht="12.75" customHeight="1" x14ac:dyDescent="0.2">
      <c r="A4" s="1" t="str">
        <f>CONCATENATE("MES: ",[1]NOMBRE!B6," - ","( ",[1]NOMBRE!C6,[1]NOMBRE!D6," )")</f>
        <v>MES:  - (  )</v>
      </c>
      <c r="B4" s="2"/>
      <c r="C4" s="2"/>
      <c r="D4" s="2"/>
      <c r="E4" s="2"/>
      <c r="F4" s="2"/>
      <c r="G4" s="2"/>
      <c r="H4" s="2"/>
      <c r="I4" s="2"/>
      <c r="J4" s="2"/>
      <c r="K4" s="2"/>
      <c r="M4" s="4"/>
      <c r="AY4" s="5"/>
      <c r="AZ4" s="5"/>
      <c r="CM4" s="6"/>
      <c r="CN4" s="5"/>
      <c r="CO4" s="5"/>
    </row>
    <row r="5" spans="1:112" s="3" customFormat="1" ht="12.75" customHeight="1" x14ac:dyDescent="0.2">
      <c r="A5" s="8" t="str">
        <f>CONCATENATE("AÑO: ",[1]NOMBRE!B7)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f>SUM(Enero!D10+Febrero!D10+'Marzo '!D10+'Abril '!D10+'Mayo '!D10+Junio!D10+Julio!D10+Agosto!D10+Septiembre!D10+'Octubre '!D10+Noviembre!D10+'Diciembre '!D10)</f>
        <v>0</v>
      </c>
      <c r="E10" s="26">
        <f>SUM(Enero!E10+Febrero!E10+'Marzo '!E10+'Abril '!E10+'Mayo '!E10+Junio!E10+Julio!E10+Agosto!E10+Septiembre!E10+'Octubre '!E10+Noviembre!E10+'Diciembre '!E10)</f>
        <v>0</v>
      </c>
      <c r="F10" s="26">
        <f>SUM(Enero!F10+Febrero!F10+'Marzo '!F10+'Abril '!F10+'Mayo '!F10+Junio!F10+Julio!F10+Agosto!F10+Septiembre!F10+'Octubre '!F10+Noviembre!F10+'Diciembre '!F10)</f>
        <v>0</v>
      </c>
      <c r="G10" s="26">
        <f>SUM(Enero!G10+Febrero!G10+'Marzo '!G10+'Abril '!G10+'Mayo '!G10+Junio!G10+Julio!G10+Agosto!G10+Septiembre!G10+'Octubre '!G10+Noviembre!G10+'Diciembre '!G10)</f>
        <v>0</v>
      </c>
      <c r="H10" s="26">
        <f>SUM(Enero!H10+Febrero!H10+'Marzo '!H10+'Abril '!H10+'Mayo '!H10+Junio!H10+Julio!H10+Agosto!H10+Septiembre!H10+'Octubre '!H10+Noviembre!H10+'Diciembre '!H10)</f>
        <v>0</v>
      </c>
      <c r="I10" s="26">
        <f>SUM(Enero!I10+Febrero!I10+'Marzo '!I10+'Abril '!I10+'Mayo '!I10+Junio!I10+Julio!I10+Agosto!I10+Septiembre!I10+'Octubre '!I10+Noviembre!I10+'Diciembre '!I10)</f>
        <v>0</v>
      </c>
      <c r="J10" s="26">
        <f>SUM(Enero!J10+Febrero!J10+'Marzo '!J10+'Abril '!J10+'Mayo '!J10+Junio!J10+Julio!J10+Agosto!J10+Septiembre!J10+'Octubre '!J10+Noviembre!J10+'Diciembre '!J10)</f>
        <v>0</v>
      </c>
      <c r="K10" s="26">
        <f>SUM(Enero!K10+Febrero!K10+'Marzo '!K10+'Abril '!K10+'Mayo '!K10+Junio!K10+Julio!K10+Agosto!K10+Septiembre!K10+'Octubre '!K10+Noviembre!K10+'Diciembre '!K10)</f>
        <v>0</v>
      </c>
      <c r="L10" s="26">
        <f>SUM(Enero!L10+Febrero!L10+'Marzo '!L10+'Abril '!L10+'Mayo '!L10+Junio!L10+Julio!L10+Agosto!L10+Septiembre!L10+'Octubre '!L10+Noviembre!L10+'Diciembre '!L10)</f>
        <v>0</v>
      </c>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IF($C10&gt;=[1]A03!$C80,"","Total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26">
        <f>SUM(Enero!D11+Febrero!D11+'Marzo '!D11+'Abril '!D11+'Mayo '!D11+Junio!D11+Julio!D11+Agosto!D11+Septiembre!D11+'Octubre '!D11+Noviembre!D11+'Diciembre '!D11)</f>
        <v>0</v>
      </c>
      <c r="E11" s="26">
        <f>SUM(Enero!E11+Febrero!E11+'Marzo '!E11+'Abril '!E11+'Mayo '!E11+Junio!E11+Julio!E11+Agosto!E11+Septiembre!E11+'Octubre '!E11+Noviembre!E11+'Diciembre '!E11)</f>
        <v>0</v>
      </c>
      <c r="F11" s="26">
        <f>SUM(Enero!F11+Febrero!F11+'Marzo '!F11+'Abril '!F11+'Mayo '!F11+Junio!F11+Julio!F11+Agosto!F11+Septiembre!F11+'Octubre '!F11+Noviembre!F11+'Diciembre '!F11)</f>
        <v>0</v>
      </c>
      <c r="G11" s="26">
        <f>SUM(Enero!G11+Febrero!G11+'Marzo '!G11+'Abril '!G11+'Mayo '!G11+Junio!G11+Julio!G11+Agosto!G11+Septiembre!G11+'Octubre '!G11+Noviembre!G11+'Diciembre '!G11)</f>
        <v>0</v>
      </c>
      <c r="H11" s="26">
        <f>SUM(Enero!H11+Febrero!H11+'Marzo '!H11+'Abril '!H11+'Mayo '!H11+Junio!H11+Julio!H11+Agosto!H11+Septiembre!H11+'Octubre '!H11+Noviembre!H11+'Diciembre '!H11)</f>
        <v>0</v>
      </c>
      <c r="I11" s="26">
        <f>SUM(Enero!I11+Febrero!I11+'Marzo '!I11+'Abril '!I11+'Mayo '!I11+Junio!I11+Julio!I11+Agosto!I11+Septiembre!I11+'Octubre '!I11+Noviembre!I11+'Diciembre '!I11)</f>
        <v>0</v>
      </c>
      <c r="J11" s="26">
        <f>SUM(Enero!J11+Febrero!J11+'Marzo '!J11+'Abril '!J11+'Mayo '!J11+Junio!J11+Julio!J11+Agosto!J11+Septiembre!J11+'Octubre '!J11+Noviembre!J11+'Diciembre '!J11)</f>
        <v>0</v>
      </c>
      <c r="K11" s="26">
        <f>SUM(Enero!K11+Febrero!K11+'Marzo '!K11+'Abril '!K11+'Mayo '!K11+Junio!K11+Julio!K11+Agosto!K11+Septiembre!K11+'Octubre '!K11+Noviembre!K11+'Diciembre '!K11)</f>
        <v>0</v>
      </c>
      <c r="L11" s="26">
        <f>SUM(Enero!L11+Febrero!L11+'Marzo '!L11+'Abril '!L11+'Mayo '!L11+Junio!L11+Julio!L11+Agosto!L11+Septiembre!L11+'Octubre '!L11+Noviembre!L11+'Diciembre '!L11)</f>
        <v>0</v>
      </c>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26">
        <f>SUM(Enero!D12+Febrero!D12+'Marzo '!D12+'Abril '!D12+'Mayo '!D12+Junio!D12+Julio!D12+Agosto!D12+Septiembre!D12+'Octubre '!D12+Noviembre!D12+'Diciembre '!D12)</f>
        <v>0</v>
      </c>
      <c r="E12" s="26">
        <f>SUM(Enero!E12+Febrero!E12+'Marzo '!E12+'Abril '!E12+'Mayo '!E12+Junio!E12+Julio!E12+Agosto!E12+Septiembre!E12+'Octubre '!E12+Noviembre!E12+'Diciembre '!E12)</f>
        <v>0</v>
      </c>
      <c r="F12" s="26">
        <f>SUM(Enero!F12+Febrero!F12+'Marzo '!F12+'Abril '!F12+'Mayo '!F12+Junio!F12+Julio!F12+Agosto!F12+Septiembre!F12+'Octubre '!F12+Noviembre!F12+'Diciembre '!F12)</f>
        <v>0</v>
      </c>
      <c r="G12" s="26">
        <f>SUM(Enero!G12+Febrero!G12+'Marzo '!G12+'Abril '!G12+'Mayo '!G12+Junio!G12+Julio!G12+Agosto!G12+Septiembre!G12+'Octubre '!G12+Noviembre!G12+'Diciembre '!G12)</f>
        <v>0</v>
      </c>
      <c r="H12" s="26">
        <f>SUM(Enero!H12+Febrero!H12+'Marzo '!H12+'Abril '!H12+'Mayo '!H12+Junio!H12+Julio!H12+Agosto!H12+Septiembre!H12+'Octubre '!H12+Noviembre!H12+'Diciembre '!H12)</f>
        <v>0</v>
      </c>
      <c r="I12" s="26">
        <f>SUM(Enero!I12+Febrero!I12+'Marzo '!I12+'Abril '!I12+'Mayo '!I12+Junio!I12+Julio!I12+Agosto!I12+Septiembre!I12+'Octubre '!I12+Noviembre!I12+'Diciembre '!I12)</f>
        <v>0</v>
      </c>
      <c r="J12" s="26">
        <f>SUM(Enero!J12+Febrero!J12+'Marzo '!J12+'Abril '!J12+'Mayo '!J12+Junio!J12+Julio!J12+Agosto!J12+Septiembre!J12+'Octubre '!J12+Noviembre!J12+'Diciembre '!J12)</f>
        <v>0</v>
      </c>
      <c r="K12" s="26">
        <f>SUM(Enero!K12+Febrero!K12+'Marzo '!K12+'Abril '!K12+'Mayo '!K12+Junio!K12+Julio!K12+Agosto!K12+Septiembre!K12+'Octubre '!K12+Noviembre!K12+'Diciembre '!K12)</f>
        <v>0</v>
      </c>
      <c r="L12" s="26">
        <f>SUM(Enero!L12+Febrero!L12+'Marzo '!L12+'Abril '!L12+'Mayo '!L12+Junio!L12+Julio!L12+Agosto!L12+Septiembre!L12+'Octubre '!L12+Noviembre!L12+'Diciembre '!L12)</f>
        <v>0</v>
      </c>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26">
        <f>SUM(Enero!D13+Febrero!D13+'Marzo '!D13+'Abril '!D13+'Mayo '!D13+Junio!D13+Julio!D13+Agosto!D13+Septiembre!D13+'Octubre '!D13+Noviembre!D13+'Diciembre '!D13)</f>
        <v>0</v>
      </c>
      <c r="E13" s="26">
        <f>SUM(Enero!E13+Febrero!E13+'Marzo '!E13+'Abril '!E13+'Mayo '!E13+Junio!E13+Julio!E13+Agosto!E13+Septiembre!E13+'Octubre '!E13+Noviembre!E13+'Diciembre '!E13)</f>
        <v>0</v>
      </c>
      <c r="F13" s="26">
        <f>SUM(Enero!F13+Febrero!F13+'Marzo '!F13+'Abril '!F13+'Mayo '!F13+Junio!F13+Julio!F13+Agosto!F13+Septiembre!F13+'Octubre '!F13+Noviembre!F13+'Diciembre '!F13)</f>
        <v>0</v>
      </c>
      <c r="G13" s="26">
        <f>SUM(Enero!G13+Febrero!G13+'Marzo '!G13+'Abril '!G13+'Mayo '!G13+Junio!G13+Julio!G13+Agosto!G13+Septiembre!G13+'Octubre '!G13+Noviembre!G13+'Diciembre '!G13)</f>
        <v>0</v>
      </c>
      <c r="H13" s="26">
        <f>SUM(Enero!H13+Febrero!H13+'Marzo '!H13+'Abril '!H13+'Mayo '!H13+Junio!H13+Julio!H13+Agosto!H13+Septiembre!H13+'Octubre '!H13+Noviembre!H13+'Diciembre '!H13)</f>
        <v>0</v>
      </c>
      <c r="I13" s="26">
        <f>SUM(Enero!I13+Febrero!I13+'Marzo '!I13+'Abril '!I13+'Mayo '!I13+Junio!I13+Julio!I13+Agosto!I13+Septiembre!I13+'Octubre '!I13+Noviembre!I13+'Diciembre '!I13)</f>
        <v>0</v>
      </c>
      <c r="J13" s="26">
        <f>SUM(Enero!J13+Febrero!J13+'Marzo '!J13+'Abril '!J13+'Mayo '!J13+Junio!J13+Julio!J13+Agosto!J13+Septiembre!J13+'Octubre '!J13+Noviembre!J13+'Diciembre '!J13)</f>
        <v>0</v>
      </c>
      <c r="K13" s="26">
        <f>SUM(Enero!K13+Febrero!K13+'Marzo '!K13+'Abril '!K13+'Mayo '!K13+Junio!K13+Julio!K13+Agosto!K13+Septiembre!K13+'Octubre '!K13+Noviembre!K13+'Diciembre '!K13)</f>
        <v>0</v>
      </c>
      <c r="L13" s="26">
        <f>SUM(Enero!L13+Febrero!L13+'Marzo '!L13+'Abril '!L13+'Mayo '!L13+Junio!L13+Julio!L13+Agosto!L13+Septiembre!L13+'Octubre '!L13+Noviembre!L13+'Diciembre '!L13)</f>
        <v>0</v>
      </c>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26">
        <f>SUM(Enero!D14+Febrero!D14+'Marzo '!D14+'Abril '!D14+'Mayo '!D14+Junio!D14+Julio!D14+Agosto!D14+Septiembre!D14+'Octubre '!D14+Noviembre!D14+'Diciembre '!D14)</f>
        <v>0</v>
      </c>
      <c r="E14" s="26">
        <f>SUM(Enero!E14+Febrero!E14+'Marzo '!E14+'Abril '!E14+'Mayo '!E14+Junio!E14+Julio!E14+Agosto!E14+Septiembre!E14+'Octubre '!E14+Noviembre!E14+'Diciembre '!E14)</f>
        <v>0</v>
      </c>
      <c r="F14" s="26">
        <f>SUM(Enero!F14+Febrero!F14+'Marzo '!F14+'Abril '!F14+'Mayo '!F14+Junio!F14+Julio!F14+Agosto!F14+Septiembre!F14+'Octubre '!F14+Noviembre!F14+'Diciembre '!F14)</f>
        <v>0</v>
      </c>
      <c r="G14" s="26">
        <f>SUM(Enero!G14+Febrero!G14+'Marzo '!G14+'Abril '!G14+'Mayo '!G14+Junio!G14+Julio!G14+Agosto!G14+Septiembre!G14+'Octubre '!G14+Noviembre!G14+'Diciembre '!G14)</f>
        <v>0</v>
      </c>
      <c r="H14" s="26">
        <f>SUM(Enero!H14+Febrero!H14+'Marzo '!H14+'Abril '!H14+'Mayo '!H14+Junio!H14+Julio!H14+Agosto!H14+Septiembre!H14+'Octubre '!H14+Noviembre!H14+'Diciembre '!H14)</f>
        <v>0</v>
      </c>
      <c r="I14" s="26">
        <f>SUM(Enero!I14+Febrero!I14+'Marzo '!I14+'Abril '!I14+'Mayo '!I14+Junio!I14+Julio!I14+Agosto!I14+Septiembre!I14+'Octubre '!I14+Noviembre!I14+'Diciembre '!I14)</f>
        <v>0</v>
      </c>
      <c r="J14" s="26">
        <f>SUM(Enero!J14+Febrero!J14+'Marzo '!J14+'Abril '!J14+'Mayo '!J14+Junio!J14+Julio!J14+Agosto!J14+Septiembre!J14+'Octubre '!J14+Noviembre!J14+'Diciembre '!J14)</f>
        <v>0</v>
      </c>
      <c r="K14" s="26">
        <f>SUM(Enero!K14+Febrero!K14+'Marzo '!K14+'Abril '!K14+'Mayo '!K14+Junio!K14+Julio!K14+Agosto!K14+Septiembre!K14+'Octubre '!K14+Noviembre!K14+'Diciembre '!K14)</f>
        <v>0</v>
      </c>
      <c r="L14" s="26">
        <f>SUM(Enero!L14+Febrero!L14+'Marzo '!L14+'Abril '!L14+'Mayo '!L14+Junio!L14+Julio!L14+Agosto!L14+Septiembre!L14+'Octubre '!L14+Noviembre!L14+'Diciembre '!L14)</f>
        <v>0</v>
      </c>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26">
        <f>SUM(Enero!D15+Febrero!D15+'Marzo '!D15+'Abril '!D15+'Mayo '!D15+Junio!D15+Julio!D15+Agosto!D15+Septiembre!D15+'Octubre '!D15+Noviembre!D15+'Diciembre '!D15)</f>
        <v>0</v>
      </c>
      <c r="E15" s="26">
        <f>SUM(Enero!E15+Febrero!E15+'Marzo '!E15+'Abril '!E15+'Mayo '!E15+Junio!E15+Julio!E15+Agosto!E15+Septiembre!E15+'Octubre '!E15+Noviembre!E15+'Diciembre '!E15)</f>
        <v>0</v>
      </c>
      <c r="F15" s="26">
        <f>SUM(Enero!F15+Febrero!F15+'Marzo '!F15+'Abril '!F15+'Mayo '!F15+Junio!F15+Julio!F15+Agosto!F15+Septiembre!F15+'Octubre '!F15+Noviembre!F15+'Diciembre '!F15)</f>
        <v>0</v>
      </c>
      <c r="G15" s="26">
        <f>SUM(Enero!G15+Febrero!G15+'Marzo '!G15+'Abril '!G15+'Mayo '!G15+Junio!G15+Julio!G15+Agosto!G15+Septiembre!G15+'Octubre '!G15+Noviembre!G15+'Diciembre '!G15)</f>
        <v>0</v>
      </c>
      <c r="H15" s="26">
        <f>SUM(Enero!H15+Febrero!H15+'Marzo '!H15+'Abril '!H15+'Mayo '!H15+Junio!H15+Julio!H15+Agosto!H15+Septiembre!H15+'Octubre '!H15+Noviembre!H15+'Diciembre '!H15)</f>
        <v>0</v>
      </c>
      <c r="I15" s="26">
        <f>SUM(Enero!I15+Febrero!I15+'Marzo '!I15+'Abril '!I15+'Mayo '!I15+Junio!I15+Julio!I15+Agosto!I15+Septiembre!I15+'Octubre '!I15+Noviembre!I15+'Diciembre '!I15)</f>
        <v>0</v>
      </c>
      <c r="J15" s="26">
        <f>SUM(Enero!J15+Febrero!J15+'Marzo '!J15+'Abril '!J15+'Mayo '!J15+Junio!J15+Julio!J15+Agosto!J15+Septiembre!J15+'Octubre '!J15+Noviembre!J15+'Diciembre '!J15)</f>
        <v>0</v>
      </c>
      <c r="K15" s="26">
        <f>SUM(Enero!K15+Febrero!K15+'Marzo '!K15+'Abril '!K15+'Mayo '!K15+Junio!K15+Julio!K15+Agosto!K15+Septiembre!K15+'Octubre '!K15+Noviembre!K15+'Diciembre '!K15)</f>
        <v>0</v>
      </c>
      <c r="L15" s="26">
        <f>SUM(Enero!L15+Febrero!L15+'Marzo '!L15+'Abril '!L15+'Mayo '!L15+Junio!L15+Julio!L15+Agosto!L15+Septiembre!L15+'Octubre '!L15+Noviembre!L15+'Diciembre '!L15)</f>
        <v>0</v>
      </c>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f>SUM(Enero!C19+Febrero!C19+'Marzo '!C19+'Abril '!C19+'Mayo '!C19+Junio!C19+Julio!C19+Agosto!C19+Septiembre!C19+'Octubre '!C19+Noviembre!C19+'Diciembre '!C19)</f>
        <v>1877</v>
      </c>
      <c r="D19" s="460" t="str">
        <f t="shared" ref="D19:D29" si="1">+BA19</f>
        <v/>
      </c>
      <c r="E19" s="454"/>
      <c r="F19" s="454"/>
      <c r="G19" s="454"/>
      <c r="H19" s="454"/>
      <c r="I19" s="454"/>
      <c r="J19" s="454"/>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f>SUM(Enero!C20+Febrero!C20+'Marzo '!C20+'Abril '!C20+'Mayo '!C20+Junio!C20+Julio!C20+Agosto!C20+Septiembre!C20+'Octubre '!C20+Noviembre!C20+'Diciembre '!C20)</f>
        <v>30</v>
      </c>
      <c r="D20" s="460" t="str">
        <f t="shared" si="1"/>
        <v/>
      </c>
      <c r="E20" s="454"/>
      <c r="F20" s="454"/>
      <c r="G20" s="454"/>
      <c r="H20" s="454"/>
      <c r="I20" s="454"/>
      <c r="J20" s="454"/>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f>SUM(Enero!C21+Febrero!C21+'Marzo '!C21+'Abril '!C21+'Mayo '!C21+Junio!C21+Julio!C21+Agosto!C21+Septiembre!C21+'Octubre '!C21+Noviembre!C21+'Diciembre '!C21)</f>
        <v>63</v>
      </c>
      <c r="D21" s="460" t="str">
        <f t="shared" si="1"/>
        <v/>
      </c>
      <c r="E21" s="454"/>
      <c r="F21" s="454"/>
      <c r="G21" s="454"/>
      <c r="H21" s="454"/>
      <c r="I21" s="454"/>
      <c r="J21" s="454"/>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f>SUM(Enero!C22+Febrero!C22+'Marzo '!C22+'Abril '!C22+'Mayo '!C22+Junio!C22+Julio!C22+Agosto!C22+Septiembre!C22+'Octubre '!C22+Noviembre!C22+'Diciembre '!C22)</f>
        <v>310</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f>SUM(Enero!C23+Febrero!C23+'Marzo '!C23+'Abril '!C23+'Mayo '!C23+Junio!C23+Julio!C23+Agosto!C23+Septiembre!C23+'Octubre '!C23+Noviembre!C23+'Diciembre '!C23)</f>
        <v>11</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f>SUM(Enero!C24+Febrero!C24+'Marzo '!C24+'Abril '!C24+'Mayo '!C24+Junio!C24+Julio!C24+Agosto!C24+Septiembre!C24+'Octubre '!C24+Noviembre!C24+'Diciembre '!C24)</f>
        <v>0</v>
      </c>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f>SUM(Enero!C25+Febrero!C25+'Marzo '!C25+'Abril '!C25+'Mayo '!C25+Junio!C25+Julio!C25+Agosto!C25+Septiembre!C25+'Octubre '!C25+Noviembre!C25+'Diciembre '!C25)</f>
        <v>5</v>
      </c>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f>SUM(Enero!C26+Febrero!C26+'Marzo '!C26+'Abril '!C26+'Mayo '!C26+Junio!C26+Julio!C26+Agosto!C26+Septiembre!C26+'Octubre '!C26+Noviembre!C26+'Diciembre '!C26)</f>
        <v>301</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f>SUM(Enero!C27+Febrero!C27+'Marzo '!C27+'Abril '!C27+'Mayo '!C27+Junio!C27+Julio!C27+Agosto!C27+Septiembre!C27+'Octubre '!C27+Noviembre!C27+'Diciembre '!C27)</f>
        <v>188</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f>SUM(Enero!C28+Febrero!C28+'Marzo '!C28+'Abril '!C28+'Mayo '!C28+Junio!C28+Julio!C28+Agosto!C28+Septiembre!C28+'Octubre '!C28+Noviembre!C28+'Diciembre '!C28)</f>
        <v>58</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f>SUM(Enero!C29+Febrero!C29+'Marzo '!C29+'Abril '!C29+'Mayo '!C29+Junio!C29+Julio!C29+Agosto!C29+Septiembre!C29+'Octubre '!C29+Noviembre!C29+'Diciembre '!C29)</f>
        <v>911</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54" t="s">
        <v>6</v>
      </c>
      <c r="E32" s="55" t="s">
        <v>7</v>
      </c>
      <c r="F32" s="55" t="s">
        <v>8</v>
      </c>
      <c r="G32" s="55" t="s">
        <v>9</v>
      </c>
      <c r="H32" s="55" t="s">
        <v>10</v>
      </c>
      <c r="I32" s="55" t="s">
        <v>11</v>
      </c>
      <c r="J32" s="55" t="s">
        <v>12</v>
      </c>
      <c r="K32" s="55" t="s">
        <v>13</v>
      </c>
      <c r="L32" s="55"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f>SUM(Enero!D34+Febrero!D34+'Marzo '!D34+'Abril '!D34+'Mayo '!D34+Junio!D34+Julio!D34+Agosto!D34+Septiembre!D34+'Octubre '!D34+Noviembre!D34+'Diciembre '!D34)</f>
        <v>0</v>
      </c>
      <c r="E34" s="27">
        <f>SUM(Enero!E34+Febrero!E34+'Marzo '!E34+'Abril '!E34+'Mayo '!E34+Junio!E34+Julio!E34+Agosto!E34+Septiembre!E34+'Octubre '!E34+Noviembre!E34+'Diciembre '!E34)</f>
        <v>0</v>
      </c>
      <c r="F34" s="27">
        <f>SUM(Enero!F34+Febrero!F34+'Marzo '!F34+'Abril '!F34+'Mayo '!F34+Junio!F34+Julio!F34+Agosto!F34+Septiembre!F34+'Octubre '!F34+Noviembre!F34+'Diciembre '!F34)</f>
        <v>0</v>
      </c>
      <c r="G34" s="27">
        <f>SUM(Enero!G34+Febrero!G34+'Marzo '!G34+'Abril '!G34+'Mayo '!G34+Junio!G34+Julio!G34+Agosto!G34+Septiembre!G34+'Octubre '!G34+Noviembre!G34+'Diciembre '!G34)</f>
        <v>0</v>
      </c>
      <c r="H34" s="27">
        <f>SUM(Enero!H34+Febrero!H34+'Marzo '!H34+'Abril '!H34+'Mayo '!H34+Junio!H34+Julio!H34+Agosto!H34+Septiembre!H34+'Octubre '!H34+Noviembre!H34+'Diciembre '!H34)</f>
        <v>0</v>
      </c>
      <c r="I34" s="27">
        <f>SUM(Enero!I34+Febrero!I34+'Marzo '!I34+'Abril '!I34+'Mayo '!I34+Junio!I34+Julio!I34+Agosto!I34+Septiembre!I34+'Octubre '!I34+Noviembre!I34+'Diciembre '!I34)</f>
        <v>0</v>
      </c>
      <c r="J34" s="27">
        <f>SUM(Enero!J34+Febrero!J34+'Marzo '!J34+'Abril '!J34+'Mayo '!J34+Junio!J34+Julio!J34+Agosto!J34+Septiembre!J34+'Octubre '!J34+Noviembre!J34+'Diciembre '!J34)</f>
        <v>0</v>
      </c>
      <c r="K34" s="27">
        <f>SUM(Enero!K34+Febrero!K34+'Marzo '!K34+'Abril '!K34+'Mayo '!K34+Junio!K34+Julio!K34+Agosto!K34+Septiembre!K34+'Octubre '!K34+Noviembre!K34+'Diciembre '!K34)</f>
        <v>0</v>
      </c>
      <c r="L34" s="27">
        <f>SUM(Enero!L34+Febrero!L34+'Marzo '!L34+'Abril '!L34+'Mayo '!L34+Junio!L34+Julio!L34+Agosto!L34+Septiembre!L34+'Octubre '!L34+Noviembre!L34+'Diciembre '!L34)</f>
        <v>0</v>
      </c>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f>SUM(Enero!D35+Febrero!D35+'Marzo '!D35+'Abril '!D35+'Mayo '!D35+Junio!D35+Julio!D35+Agosto!D35+Septiembre!D35+'Octubre '!D35+Noviembre!D35+'Diciembre '!D35)</f>
        <v>0</v>
      </c>
      <c r="E35" s="48">
        <f>SUM(Enero!E35+Febrero!E35+'Marzo '!E35+'Abril '!E35+'Mayo '!E35+Junio!E35+Julio!E35+Agosto!E35+Septiembre!E35+'Octubre '!E35+Noviembre!E35+'Diciembre '!E35)</f>
        <v>0</v>
      </c>
      <c r="F35" s="48">
        <f>SUM(Enero!F35+Febrero!F35+'Marzo '!F35+'Abril '!F35+'Mayo '!F35+Junio!F35+Julio!F35+Agosto!F35+Septiembre!F35+'Octubre '!F35+Noviembre!F35+'Diciembre '!F35)</f>
        <v>0</v>
      </c>
      <c r="G35" s="48">
        <f>SUM(Enero!G35+Febrero!G35+'Marzo '!G35+'Abril '!G35+'Mayo '!G35+Junio!G35+Julio!G35+Agosto!G35+Septiembre!G35+'Octubre '!G35+Noviembre!G35+'Diciembre '!G35)</f>
        <v>0</v>
      </c>
      <c r="H35" s="48">
        <f>SUM(Enero!H35+Febrero!H35+'Marzo '!H35+'Abril '!H35+'Mayo '!H35+Junio!H35+Julio!H35+Agosto!H35+Septiembre!H35+'Octubre '!H35+Noviembre!H35+'Diciembre '!H35)</f>
        <v>0</v>
      </c>
      <c r="I35" s="48">
        <f>SUM(Enero!I35+Febrero!I35+'Marzo '!I35+'Abril '!I35+'Mayo '!I35+Junio!I35+Julio!I35+Agosto!I35+Septiembre!I35+'Octubre '!I35+Noviembre!I35+'Diciembre '!I35)</f>
        <v>0</v>
      </c>
      <c r="J35" s="48">
        <f>SUM(Enero!J35+Febrero!J35+'Marzo '!J35+'Abril '!J35+'Mayo '!J35+Junio!J35+Julio!J35+Agosto!J35+Septiembre!J35+'Octubre '!J35+Noviembre!J35+'Diciembre '!J35)</f>
        <v>0</v>
      </c>
      <c r="K35" s="48">
        <f>SUM(Enero!K35+Febrero!K35+'Marzo '!K35+'Abril '!K35+'Mayo '!K35+Junio!K35+Julio!K35+Agosto!K35+Septiembre!K35+'Octubre '!K35+Noviembre!K35+'Diciembre '!K35)</f>
        <v>0</v>
      </c>
      <c r="L35" s="48">
        <f>SUM(Enero!L35+Febrero!L35+'Marzo '!L35+'Abril '!L35+'Mayo '!L35+Junio!L35+Julio!L35+Agosto!L35+Septiembre!L35+'Octubre '!L35+Noviembre!L35+'Diciembre '!L35)</f>
        <v>0</v>
      </c>
      <c r="M35" s="60"/>
      <c r="N35" s="60"/>
      <c r="O35" s="60"/>
      <c r="P35" s="60"/>
      <c r="Q35" s="60"/>
      <c r="R35" s="60"/>
      <c r="S35" s="60"/>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f>SUM(Enero!D36+Febrero!D36+'Marzo '!D36+'Abril '!D36+'Mayo '!D36+Junio!D36+Julio!D36+Agosto!D36+Septiembre!D36+'Octubre '!D36+Noviembre!D36+'Diciembre '!D36)</f>
        <v>0</v>
      </c>
      <c r="E36" s="27">
        <f>SUM(Enero!E36+Febrero!E36+'Marzo '!E36+'Abril '!E36+'Mayo '!E36+Junio!E36+Julio!E36+Agosto!E36+Septiembre!E36+'Octubre '!E36+Noviembre!E36+'Diciembre '!E36)</f>
        <v>0</v>
      </c>
      <c r="F36" s="27">
        <f>SUM(Enero!F36+Febrero!F36+'Marzo '!F36+'Abril '!F36+'Mayo '!F36+Junio!F36+Julio!F36+Agosto!F36+Septiembre!F36+'Octubre '!F36+Noviembre!F36+'Diciembre '!F36)</f>
        <v>0</v>
      </c>
      <c r="G36" s="27">
        <f>SUM(Enero!G36+Febrero!G36+'Marzo '!G36+'Abril '!G36+'Mayo '!G36+Junio!G36+Julio!G36+Agosto!G36+Septiembre!G36+'Octubre '!G36+Noviembre!G36+'Diciembre '!G36)</f>
        <v>0</v>
      </c>
      <c r="H36" s="27">
        <f>SUM(Enero!H36+Febrero!H36+'Marzo '!H36+'Abril '!H36+'Mayo '!H36+Junio!H36+Julio!H36+Agosto!H36+Septiembre!H36+'Octubre '!H36+Noviembre!H36+'Diciembre '!H36)</f>
        <v>0</v>
      </c>
      <c r="I36" s="27">
        <f>SUM(Enero!I36+Febrero!I36+'Marzo '!I36+'Abril '!I36+'Mayo '!I36+Junio!I36+Julio!I36+Agosto!I36+Septiembre!I36+'Octubre '!I36+Noviembre!I36+'Diciembre '!I36)</f>
        <v>0</v>
      </c>
      <c r="J36" s="27">
        <f>SUM(Enero!J36+Febrero!J36+'Marzo '!J36+'Abril '!J36+'Mayo '!J36+Junio!J36+Julio!J36+Agosto!J36+Septiembre!J36+'Octubre '!J36+Noviembre!J36+'Diciembre '!J36)</f>
        <v>0</v>
      </c>
      <c r="K36" s="27">
        <f>SUM(Enero!K36+Febrero!K36+'Marzo '!K36+'Abril '!K36+'Mayo '!K36+Junio!K36+Julio!K36+Agosto!K36+Septiembre!K36+'Octubre '!K36+Noviembre!K36+'Diciembre '!K36)</f>
        <v>0</v>
      </c>
      <c r="L36" s="27">
        <f>SUM(Enero!L36+Febrero!L36+'Marzo '!L36+'Abril '!L36+'Mayo '!L36+Junio!L36+Julio!L36+Agosto!L36+Septiembre!L36+'Octubre '!L36+Noviembre!L36+'Diciembre '!L36)</f>
        <v>0</v>
      </c>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f>SUM(Enero!D37+Febrero!D37+'Marzo '!D37+'Abril '!D37+'Mayo '!D37+Junio!D37+Julio!D37+Agosto!D37+Septiembre!D37+'Octubre '!D37+Noviembre!D37+'Diciembre '!D37)</f>
        <v>0</v>
      </c>
      <c r="E37" s="34">
        <f>SUM(Enero!E37+Febrero!E37+'Marzo '!E37+'Abril '!E37+'Mayo '!E37+Junio!E37+Julio!E37+Agosto!E37+Septiembre!E37+'Octubre '!E37+Noviembre!E37+'Diciembre '!E37)</f>
        <v>0</v>
      </c>
      <c r="F37" s="34">
        <f>SUM(Enero!F37+Febrero!F37+'Marzo '!F37+'Abril '!F37+'Mayo '!F37+Junio!F37+Julio!F37+Agosto!F37+Septiembre!F37+'Octubre '!F37+Noviembre!F37+'Diciembre '!F37)</f>
        <v>0</v>
      </c>
      <c r="G37" s="34">
        <f>SUM(Enero!G37+Febrero!G37+'Marzo '!G37+'Abril '!G37+'Mayo '!G37+Junio!G37+Julio!G37+Agosto!G37+Septiembre!G37+'Octubre '!G37+Noviembre!G37+'Diciembre '!G37)</f>
        <v>0</v>
      </c>
      <c r="H37" s="34">
        <f>SUM(Enero!H37+Febrero!H37+'Marzo '!H37+'Abril '!H37+'Mayo '!H37+Junio!H37+Julio!H37+Agosto!H37+Septiembre!H37+'Octubre '!H37+Noviembre!H37+'Diciembre '!H37)</f>
        <v>0</v>
      </c>
      <c r="I37" s="34">
        <f>SUM(Enero!I37+Febrero!I37+'Marzo '!I37+'Abril '!I37+'Mayo '!I37+Junio!I37+Julio!I37+Agosto!I37+Septiembre!I37+'Octubre '!I37+Noviembre!I37+'Diciembre '!I37)</f>
        <v>0</v>
      </c>
      <c r="J37" s="34">
        <f>SUM(Enero!J37+Febrero!J37+'Marzo '!J37+'Abril '!J37+'Mayo '!J37+Junio!J37+Julio!J37+Agosto!J37+Septiembre!J37+'Octubre '!J37+Noviembre!J37+'Diciembre '!J37)</f>
        <v>0</v>
      </c>
      <c r="K37" s="34">
        <f>SUM(Enero!K37+Febrero!K37+'Marzo '!K37+'Abril '!K37+'Mayo '!K37+Junio!K37+Julio!K37+Agosto!K37+Septiembre!K37+'Octubre '!K37+Noviembre!K37+'Diciembre '!K37)</f>
        <v>0</v>
      </c>
      <c r="L37" s="34">
        <f>SUM(Enero!L37+Febrero!L37+'Marzo '!L37+'Abril '!L37+'Mayo '!L37+Junio!L37+Julio!L37+Agosto!L37+Septiembre!L37+'Octubre '!L37+Noviembre!L37+'Diciembre '!L37)</f>
        <v>0</v>
      </c>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f>SUM(Enero!D38+Febrero!D38+'Marzo '!D38+'Abril '!D38+'Mayo '!D38+Junio!D38+Julio!D38+Agosto!D38+Septiembre!D38+'Octubre '!D38+Noviembre!D38+'Diciembre '!D38)</f>
        <v>0</v>
      </c>
      <c r="E38" s="34">
        <f>SUM(Enero!E38+Febrero!E38+'Marzo '!E38+'Abril '!E38+'Mayo '!E38+Junio!E38+Julio!E38+Agosto!E38+Septiembre!E38+'Octubre '!E38+Noviembre!E38+'Diciembre '!E38)</f>
        <v>0</v>
      </c>
      <c r="F38" s="34">
        <f>SUM(Enero!F38+Febrero!F38+'Marzo '!F38+'Abril '!F38+'Mayo '!F38+Junio!F38+Julio!F38+Agosto!F38+Septiembre!F38+'Octubre '!F38+Noviembre!F38+'Diciembre '!F38)</f>
        <v>0</v>
      </c>
      <c r="G38" s="34">
        <f>SUM(Enero!G38+Febrero!G38+'Marzo '!G38+'Abril '!G38+'Mayo '!G38+Junio!G38+Julio!G38+Agosto!G38+Septiembre!G38+'Octubre '!G38+Noviembre!G38+'Diciembre '!G38)</f>
        <v>0</v>
      </c>
      <c r="H38" s="34">
        <f>SUM(Enero!H38+Febrero!H38+'Marzo '!H38+'Abril '!H38+'Mayo '!H38+Junio!H38+Julio!H38+Agosto!H38+Septiembre!H38+'Octubre '!H38+Noviembre!H38+'Diciembre '!H38)</f>
        <v>0</v>
      </c>
      <c r="I38" s="34">
        <f>SUM(Enero!I38+Febrero!I38+'Marzo '!I38+'Abril '!I38+'Mayo '!I38+Junio!I38+Julio!I38+Agosto!I38+Septiembre!I38+'Octubre '!I38+Noviembre!I38+'Diciembre '!I38)</f>
        <v>0</v>
      </c>
      <c r="J38" s="34">
        <f>SUM(Enero!J38+Febrero!J38+'Marzo '!J38+'Abril '!J38+'Mayo '!J38+Junio!J38+Julio!J38+Agosto!J38+Septiembre!J38+'Octubre '!J38+Noviembre!J38+'Diciembre '!J38)</f>
        <v>0</v>
      </c>
      <c r="K38" s="34">
        <f>SUM(Enero!K38+Febrero!K38+'Marzo '!K38+'Abril '!K38+'Mayo '!K38+Junio!K38+Julio!K38+Agosto!K38+Septiembre!K38+'Octubre '!K38+Noviembre!K38+'Diciembre '!K38)</f>
        <v>0</v>
      </c>
      <c r="L38" s="34">
        <f>SUM(Enero!L38+Febrero!L38+'Marzo '!L38+'Abril '!L38+'Mayo '!L38+Junio!L38+Julio!L38+Agosto!L38+Septiembre!L38+'Octubre '!L38+Noviembre!L38+'Diciembre '!L38)</f>
        <v>0</v>
      </c>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f>SUM(Enero!D39+Febrero!D39+'Marzo '!D39+'Abril '!D39+'Mayo '!D39+Junio!D39+Julio!D39+Agosto!D39+Septiembre!D39+'Octubre '!D39+Noviembre!D39+'Diciembre '!D39)</f>
        <v>0</v>
      </c>
      <c r="E39" s="34">
        <f>SUM(Enero!E39+Febrero!E39+'Marzo '!E39+'Abril '!E39+'Mayo '!E39+Junio!E39+Julio!E39+Agosto!E39+Septiembre!E39+'Octubre '!E39+Noviembre!E39+'Diciembre '!E39)</f>
        <v>0</v>
      </c>
      <c r="F39" s="34">
        <f>SUM(Enero!F39+Febrero!F39+'Marzo '!F39+'Abril '!F39+'Mayo '!F39+Junio!F39+Julio!F39+Agosto!F39+Septiembre!F39+'Octubre '!F39+Noviembre!F39+'Diciembre '!F39)</f>
        <v>0</v>
      </c>
      <c r="G39" s="34">
        <f>SUM(Enero!G39+Febrero!G39+'Marzo '!G39+'Abril '!G39+'Mayo '!G39+Junio!G39+Julio!G39+Agosto!G39+Septiembre!G39+'Octubre '!G39+Noviembre!G39+'Diciembre '!G39)</f>
        <v>0</v>
      </c>
      <c r="H39" s="34">
        <f>SUM(Enero!H39+Febrero!H39+'Marzo '!H39+'Abril '!H39+'Mayo '!H39+Junio!H39+Julio!H39+Agosto!H39+Septiembre!H39+'Octubre '!H39+Noviembre!H39+'Diciembre '!H39)</f>
        <v>0</v>
      </c>
      <c r="I39" s="34">
        <f>SUM(Enero!I39+Febrero!I39+'Marzo '!I39+'Abril '!I39+'Mayo '!I39+Junio!I39+Julio!I39+Agosto!I39+Septiembre!I39+'Octubre '!I39+Noviembre!I39+'Diciembre '!I39)</f>
        <v>0</v>
      </c>
      <c r="J39" s="34">
        <f>SUM(Enero!J39+Febrero!J39+'Marzo '!J39+'Abril '!J39+'Mayo '!J39+Junio!J39+Julio!J39+Agosto!J39+Septiembre!J39+'Octubre '!J39+Noviembre!J39+'Diciembre '!J39)</f>
        <v>0</v>
      </c>
      <c r="K39" s="34">
        <f>SUM(Enero!K39+Febrero!K39+'Marzo '!K39+'Abril '!K39+'Mayo '!K39+Junio!K39+Julio!K39+Agosto!K39+Septiembre!K39+'Octubre '!K39+Noviembre!K39+'Diciembre '!K39)</f>
        <v>0</v>
      </c>
      <c r="L39" s="34">
        <f>SUM(Enero!L39+Febrero!L39+'Marzo '!L39+'Abril '!L39+'Mayo '!L39+Junio!L39+Julio!L39+Agosto!L39+Septiembre!L39+'Octubre '!L39+Noviembre!L39+'Diciembre '!L39)</f>
        <v>0</v>
      </c>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f>SUM(Enero!D40+Febrero!D40+'Marzo '!D40+'Abril '!D40+'Mayo '!D40+Junio!D40+Julio!D40+Agosto!D40+Septiembre!D40+'Octubre '!D40+Noviembre!D40+'Diciembre '!D40)</f>
        <v>0</v>
      </c>
      <c r="E40" s="48">
        <f>SUM(Enero!E40+Febrero!E40+'Marzo '!E40+'Abril '!E40+'Mayo '!E40+Junio!E40+Julio!E40+Agosto!E40+Septiembre!E40+'Octubre '!E40+Noviembre!E40+'Diciembre '!E40)</f>
        <v>0</v>
      </c>
      <c r="F40" s="48">
        <f>SUM(Enero!F40+Febrero!F40+'Marzo '!F40+'Abril '!F40+'Mayo '!F40+Junio!F40+Julio!F40+Agosto!F40+Septiembre!F40+'Octubre '!F40+Noviembre!F40+'Diciembre '!F40)</f>
        <v>0</v>
      </c>
      <c r="G40" s="48">
        <f>SUM(Enero!G40+Febrero!G40+'Marzo '!G40+'Abril '!G40+'Mayo '!G40+Junio!G40+Julio!G40+Agosto!G40+Septiembre!G40+'Octubre '!G40+Noviembre!G40+'Diciembre '!G40)</f>
        <v>0</v>
      </c>
      <c r="H40" s="48">
        <f>SUM(Enero!H40+Febrero!H40+'Marzo '!H40+'Abril '!H40+'Mayo '!H40+Junio!H40+Julio!H40+Agosto!H40+Septiembre!H40+'Octubre '!H40+Noviembre!H40+'Diciembre '!H40)</f>
        <v>0</v>
      </c>
      <c r="I40" s="48">
        <f>SUM(Enero!I40+Febrero!I40+'Marzo '!I40+'Abril '!I40+'Mayo '!I40+Junio!I40+Julio!I40+Agosto!I40+Septiembre!I40+'Octubre '!I40+Noviembre!I40+'Diciembre '!I40)</f>
        <v>0</v>
      </c>
      <c r="J40" s="48">
        <f>SUM(Enero!J40+Febrero!J40+'Marzo '!J40+'Abril '!J40+'Mayo '!J40+Junio!J40+Julio!J40+Agosto!J40+Septiembre!J40+'Octubre '!J40+Noviembre!J40+'Diciembre '!J40)</f>
        <v>0</v>
      </c>
      <c r="K40" s="48">
        <f>SUM(Enero!K40+Febrero!K40+'Marzo '!K40+'Abril '!K40+'Mayo '!K40+Junio!K40+Julio!K40+Agosto!K40+Septiembre!K40+'Octubre '!K40+Noviembre!K40+'Diciembre '!K40)</f>
        <v>0</v>
      </c>
      <c r="L40" s="48">
        <f>SUM(Enero!L40+Febrero!L40+'Marzo '!L40+'Abril '!L40+'Mayo '!L40+Junio!L40+Julio!L40+Agosto!L40+Septiembre!L40+'Octubre '!L40+Noviembre!L40+'Diciembre '!L40)</f>
        <v>0</v>
      </c>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f>SUM(Enero!D41+Febrero!D41+'Marzo '!D41+'Abril '!D41+'Mayo '!D41+Junio!D41+Julio!D41+Agosto!D41+Septiembre!D41+'Octubre '!D41+Noviembre!D41+'Diciembre '!D41)</f>
        <v>0</v>
      </c>
      <c r="E41" s="67">
        <f>SUM(Enero!E41+Febrero!E41+'Marzo '!E41+'Abril '!E41+'Mayo '!E41+Junio!E41+Julio!E41+Agosto!E41+Septiembre!E41+'Octubre '!E41+Noviembre!E41+'Diciembre '!E41)</f>
        <v>0</v>
      </c>
      <c r="F41" s="67">
        <f>SUM(Enero!F41+Febrero!F41+'Marzo '!F41+'Abril '!F41+'Mayo '!F41+Junio!F41+Julio!F41+Agosto!F41+Septiembre!F41+'Octubre '!F41+Noviembre!F41+'Diciembre '!F41)</f>
        <v>0</v>
      </c>
      <c r="G41" s="67">
        <f>SUM(Enero!G41+Febrero!G41+'Marzo '!G41+'Abril '!G41+'Mayo '!G41+Junio!G41+Julio!G41+Agosto!G41+Septiembre!G41+'Octubre '!G41+Noviembre!G41+'Diciembre '!G41)</f>
        <v>0</v>
      </c>
      <c r="H41" s="67">
        <f>SUM(Enero!H41+Febrero!H41+'Marzo '!H41+'Abril '!H41+'Mayo '!H41+Junio!H41+Julio!H41+Agosto!H41+Septiembre!H41+'Octubre '!H41+Noviembre!H41+'Diciembre '!H41)</f>
        <v>0</v>
      </c>
      <c r="I41" s="67">
        <f>SUM(Enero!I41+Febrero!I41+'Marzo '!I41+'Abril '!I41+'Mayo '!I41+Junio!I41+Julio!I41+Agosto!I41+Septiembre!I41+'Octubre '!I41+Noviembre!I41+'Diciembre '!I41)</f>
        <v>0</v>
      </c>
      <c r="J41" s="67">
        <f>SUM(Enero!J41+Febrero!J41+'Marzo '!J41+'Abril '!J41+'Mayo '!J41+Junio!J41+Julio!J41+Agosto!J41+Septiembre!J41+'Octubre '!J41+Noviembre!J41+'Diciembre '!J41)</f>
        <v>0</v>
      </c>
      <c r="K41" s="67">
        <f>SUM(Enero!K41+Febrero!K41+'Marzo '!K41+'Abril '!K41+'Mayo '!K41+Junio!K41+Julio!K41+Agosto!K41+Septiembre!K41+'Octubre '!K41+Noviembre!K41+'Diciembre '!K41)</f>
        <v>0</v>
      </c>
      <c r="L41" s="67">
        <f>SUM(Enero!L41+Febrero!L41+'Marzo '!L41+'Abril '!L41+'Mayo '!L41+Junio!L41+Julio!L41+Agosto!L41+Septiembre!L41+'Octubre '!L41+Noviembre!L41+'Diciembre '!L41)</f>
        <v>0</v>
      </c>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f>SUM(Enero!D42+Febrero!D42+'Marzo '!D42+'Abril '!D42+'Mayo '!D42+Junio!D42+Julio!D42+Agosto!D42+Septiembre!D42+'Octubre '!D42+Noviembre!D42+'Diciembre '!D42)</f>
        <v>0</v>
      </c>
      <c r="E42" s="37">
        <f>SUM(Enero!E42+Febrero!E42+'Marzo '!E42+'Abril '!E42+'Mayo '!E42+Junio!E42+Julio!E42+Agosto!E42+Septiembre!E42+'Octubre '!E42+Noviembre!E42+'Diciembre '!E42)</f>
        <v>0</v>
      </c>
      <c r="F42" s="37">
        <f>SUM(Enero!F42+Febrero!F42+'Marzo '!F42+'Abril '!F42+'Mayo '!F42+Junio!F42+Julio!F42+Agosto!F42+Septiembre!F42+'Octubre '!F42+Noviembre!F42+'Diciembre '!F42)</f>
        <v>0</v>
      </c>
      <c r="G42" s="37">
        <f>SUM(Enero!G42+Febrero!G42+'Marzo '!G42+'Abril '!G42+'Mayo '!G42+Junio!G42+Julio!G42+Agosto!G42+Septiembre!G42+'Octubre '!G42+Noviembre!G42+'Diciembre '!G42)</f>
        <v>0</v>
      </c>
      <c r="H42" s="37">
        <f>SUM(Enero!H42+Febrero!H42+'Marzo '!H42+'Abril '!H42+'Mayo '!H42+Junio!H42+Julio!H42+Agosto!H42+Septiembre!H42+'Octubre '!H42+Noviembre!H42+'Diciembre '!H42)</f>
        <v>0</v>
      </c>
      <c r="I42" s="37">
        <f>SUM(Enero!I42+Febrero!I42+'Marzo '!I42+'Abril '!I42+'Mayo '!I42+Junio!I42+Julio!I42+Agosto!I42+Septiembre!I42+'Octubre '!I42+Noviembre!I42+'Diciembre '!I42)</f>
        <v>0</v>
      </c>
      <c r="J42" s="37">
        <f>SUM(Enero!J42+Febrero!J42+'Marzo '!J42+'Abril '!J42+'Mayo '!J42+Junio!J42+Julio!J42+Agosto!J42+Septiembre!J42+'Octubre '!J42+Noviembre!J42+'Diciembre '!J42)</f>
        <v>0</v>
      </c>
      <c r="K42" s="37">
        <f>SUM(Enero!K42+Febrero!K42+'Marzo '!K42+'Abril '!K42+'Mayo '!K42+Junio!K42+Julio!K42+Agosto!K42+Septiembre!K42+'Octubre '!K42+Noviembre!K42+'Diciembre '!K42)</f>
        <v>0</v>
      </c>
      <c r="L42" s="37">
        <f>SUM(Enero!L42+Febrero!L42+'Marzo '!L42+'Abril '!L42+'Mayo '!L42+Junio!L42+Julio!L42+Agosto!L42+Septiembre!L42+'Octubre '!L42+Noviembre!L42+'Diciembre '!L42)</f>
        <v>0</v>
      </c>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f>SUM(Enero!D43+Febrero!D43+'Marzo '!D43+'Abril '!D43+'Mayo '!D43+Junio!D43+Julio!D43+Agosto!D43+Septiembre!D43+'Octubre '!D43+Noviembre!D43+'Diciembre '!D43)</f>
        <v>0</v>
      </c>
      <c r="E43" s="71">
        <f>SUM(Enero!E43+Febrero!E43+'Marzo '!E43+'Abril '!E43+'Mayo '!E43+Junio!E43+Julio!E43+Agosto!E43+Septiembre!E43+'Octubre '!E43+Noviembre!E43+'Diciembre '!E43)</f>
        <v>0</v>
      </c>
      <c r="F43" s="71">
        <f>SUM(Enero!F43+Febrero!F43+'Marzo '!F43+'Abril '!F43+'Mayo '!F43+Junio!F43+Julio!F43+Agosto!F43+Septiembre!F43+'Octubre '!F43+Noviembre!F43+'Diciembre '!F43)</f>
        <v>0</v>
      </c>
      <c r="G43" s="71">
        <f>SUM(Enero!G43+Febrero!G43+'Marzo '!G43+'Abril '!G43+'Mayo '!G43+Junio!G43+Julio!G43+Agosto!G43+Septiembre!G43+'Octubre '!G43+Noviembre!G43+'Diciembre '!G43)</f>
        <v>0</v>
      </c>
      <c r="H43" s="71">
        <f>SUM(Enero!H43+Febrero!H43+'Marzo '!H43+'Abril '!H43+'Mayo '!H43+Junio!H43+Julio!H43+Agosto!H43+Septiembre!H43+'Octubre '!H43+Noviembre!H43+'Diciembre '!H43)</f>
        <v>0</v>
      </c>
      <c r="I43" s="71">
        <f>SUM(Enero!I43+Febrero!I43+'Marzo '!I43+'Abril '!I43+'Mayo '!I43+Junio!I43+Julio!I43+Agosto!I43+Septiembre!I43+'Octubre '!I43+Noviembre!I43+'Diciembre '!I43)</f>
        <v>0</v>
      </c>
      <c r="J43" s="71">
        <f>SUM(Enero!J43+Febrero!J43+'Marzo '!J43+'Abril '!J43+'Mayo '!J43+Junio!J43+Julio!J43+Agosto!J43+Septiembre!J43+'Octubre '!J43+Noviembre!J43+'Diciembre '!J43)</f>
        <v>0</v>
      </c>
      <c r="K43" s="71">
        <f>SUM(Enero!K43+Febrero!K43+'Marzo '!K43+'Abril '!K43+'Mayo '!K43+Junio!K43+Julio!K43+Agosto!K43+Septiembre!K43+'Octubre '!K43+Noviembre!K43+'Diciembre '!K43)</f>
        <v>0</v>
      </c>
      <c r="L43" s="71">
        <f>SUM(Enero!L43+Febrero!L43+'Marzo '!L43+'Abril '!L43+'Mayo '!L43+Junio!L43+Julio!L43+Agosto!L43+Septiembre!L43+'Octubre '!L43+Noviembre!L43+'Diciembre '!L43)</f>
        <v>0</v>
      </c>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73" t="s">
        <v>51</v>
      </c>
      <c r="B45" s="54"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f>SUM(Enero!B46+Febrero!B46+'Marzo '!B46+'Abril '!B46+'Mayo '!B46+Junio!B46+Julio!B46+Agosto!B46+Septiembre!B46+'Octubre '!B46+Noviembre!B46+'Diciembre '!B46)</f>
        <v>0</v>
      </c>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54"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f>SUM(Enero!D49+Febrero!D49+'Marzo '!D49+'Abril '!D49+'Mayo '!D49+Junio!D49+Julio!D49+Agosto!D49+Septiembre!D49+'Octubre '!D49+Noviembre!D49+'Diciembre '!D49)</f>
        <v>0</v>
      </c>
      <c r="E49" s="40">
        <f>SUM(Enero!E49+Febrero!E49+'Marzo '!E49+'Abril '!E49+'Mayo '!E49+Junio!E49+Julio!E49+Agosto!E49+Septiembre!E49+'Octubre '!E49+Noviembre!E49+'Diciembre '!E49)</f>
        <v>0</v>
      </c>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IF(AND(([1]A01!$C16+[1]A01!$C17+[1]A01!$C18+[1]A01!$C19+[1]A01!$D29+[1]A01!$D30+[1]A01!$D31)&lt;&gt;0,D49="",E49=""),"Observacion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IF(AND(([1]A01!$C16+[1]A01!$C17+[1]A01!$C18+[1]A01!$C19+[1]A01!$D29+[1]A01!$D30+[1]A01!$D31)&lt;&gt;0,D49="",E49=""),1,0)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f>SUM(Enero!D53+Febrero!D53+'Marzo '!D53+'Abril '!D53+'Mayo '!D53+Junio!D53+Julio!D53+Agosto!D53+Septiembre!D53+'Octubre '!D53+Noviembre!D53+'Diciembre '!D53)</f>
        <v>0</v>
      </c>
      <c r="E53" s="26">
        <f>SUM(Enero!E53+Febrero!E53+'Marzo '!E53+'Abril '!E53+'Mayo '!E53+Junio!E53+Julio!E53+Agosto!E53+Septiembre!E53+'Octubre '!E53+Noviembre!E53+'Diciembre '!E53)</f>
        <v>0</v>
      </c>
      <c r="F53" s="26">
        <f>SUM(Enero!F53+Febrero!F53+'Marzo '!F53+'Abril '!F53+'Mayo '!F53+Junio!F53+Julio!F53+Agosto!F53+Septiembre!F53+'Octubre '!F53+Noviembre!F53+'Diciembre '!F53)</f>
        <v>0</v>
      </c>
      <c r="G53" s="26">
        <f>SUM(Enero!G53+Febrero!G53+'Marzo '!G53+'Abril '!G53+'Mayo '!G53+Junio!G53+Julio!G53+Agosto!G53+Septiembre!G53+'Octubre '!G53+Noviembre!G53+'Diciembre '!G53)</f>
        <v>0</v>
      </c>
      <c r="H53" s="26">
        <f>SUM(Enero!H53+Febrero!H53+'Marzo '!H53+'Abril '!H53+'Mayo '!H53+Junio!H53+Julio!H53+Agosto!H53+Septiembre!H53+'Octubre '!H53+Noviembre!H53+'Diciembre '!H53)</f>
        <v>0</v>
      </c>
      <c r="I53" s="26">
        <f>SUM(Enero!I53+Febrero!I53+'Marzo '!I53+'Abril '!I53+'Mayo '!I53+Junio!I53+Julio!I53+Agosto!I53+Septiembre!I53+'Octubre '!I53+Noviembre!I53+'Diciembre '!I53)</f>
        <v>0</v>
      </c>
      <c r="J53" s="26">
        <f>SUM(Enero!J53+Febrero!J53+'Marzo '!J53+'Abril '!J53+'Mayo '!J53+Junio!J53+Julio!J53+Agosto!J53+Septiembre!J53+'Octubre '!J53+Noviembre!J53+'Diciembre '!J53)</f>
        <v>0</v>
      </c>
      <c r="K53" s="27">
        <f>SUM(Enero!K53+Febrero!K53+'Marzo '!K53+'Abril '!K53+'Mayo '!K53+Junio!K53+Julio!K53+Agosto!K53+Septiembre!K53+'Octubre '!K53+Noviembre!K53+'Diciembre '!K53)</f>
        <v>0</v>
      </c>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f>SUM(Enero!D54+Febrero!D54+'Marzo '!D54+'Abril '!D54+'Mayo '!D54+Junio!D54+Julio!D54+Agosto!D54+Septiembre!D54+'Octubre '!D54+Noviembre!D54+'Diciembre '!D54)</f>
        <v>0</v>
      </c>
      <c r="E54" s="33">
        <f>SUM(Enero!E54+Febrero!E54+'Marzo '!E54+'Abril '!E54+'Mayo '!E54+Junio!E54+Julio!E54+Agosto!E54+Septiembre!E54+'Octubre '!E54+Noviembre!E54+'Diciembre '!E54)</f>
        <v>0</v>
      </c>
      <c r="F54" s="33">
        <f>SUM(Enero!F54+Febrero!F54+'Marzo '!F54+'Abril '!F54+'Mayo '!F54+Junio!F54+Julio!F54+Agosto!F54+Septiembre!F54+'Octubre '!F54+Noviembre!F54+'Diciembre '!F54)</f>
        <v>0</v>
      </c>
      <c r="G54" s="33">
        <f>SUM(Enero!G54+Febrero!G54+'Marzo '!G54+'Abril '!G54+'Mayo '!G54+Junio!G54+Julio!G54+Agosto!G54+Septiembre!G54+'Octubre '!G54+Noviembre!G54+'Diciembre '!G54)</f>
        <v>0</v>
      </c>
      <c r="H54" s="33">
        <f>SUM(Enero!H54+Febrero!H54+'Marzo '!H54+'Abril '!H54+'Mayo '!H54+Junio!H54+Julio!H54+Agosto!H54+Septiembre!H54+'Octubre '!H54+Noviembre!H54+'Diciembre '!H54)</f>
        <v>0</v>
      </c>
      <c r="I54" s="33">
        <f>SUM(Enero!I54+Febrero!I54+'Marzo '!I54+'Abril '!I54+'Mayo '!I54+Junio!I54+Julio!I54+Agosto!I54+Septiembre!I54+'Octubre '!I54+Noviembre!I54+'Diciembre '!I54)</f>
        <v>0</v>
      </c>
      <c r="J54" s="33">
        <f>SUM(Enero!J54+Febrero!J54+'Marzo '!J54+'Abril '!J54+'Mayo '!J54+Junio!J54+Julio!J54+Agosto!J54+Septiembre!J54+'Octubre '!J54+Noviembre!J54+'Diciembre '!J54)</f>
        <v>0</v>
      </c>
      <c r="K54" s="34">
        <f>SUM(Enero!K54+Febrero!K54+'Marzo '!K54+'Abril '!K54+'Mayo '!K54+Junio!K54+Julio!K54+Agosto!K54+Septiembre!K54+'Octubre '!K54+Noviembre!K54+'Diciembre '!K54)</f>
        <v>0</v>
      </c>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f>SUM(Enero!D55+Febrero!D55+'Marzo '!D55+'Abril '!D55+'Mayo '!D55+Junio!D55+Julio!D55+Agosto!D55+Septiembre!D55+'Octubre '!D55+Noviembre!D55+'Diciembre '!D55)</f>
        <v>0</v>
      </c>
      <c r="E55" s="33">
        <f>SUM(Enero!E55+Febrero!E55+'Marzo '!E55+'Abril '!E55+'Mayo '!E55+Junio!E55+Julio!E55+Agosto!E55+Septiembre!E55+'Octubre '!E55+Noviembre!E55+'Diciembre '!E55)</f>
        <v>0</v>
      </c>
      <c r="F55" s="33">
        <f>SUM(Enero!F55+Febrero!F55+'Marzo '!F55+'Abril '!F55+'Mayo '!F55+Junio!F55+Julio!F55+Agosto!F55+Septiembre!F55+'Octubre '!F55+Noviembre!F55+'Diciembre '!F55)</f>
        <v>0</v>
      </c>
      <c r="G55" s="33">
        <f>SUM(Enero!G55+Febrero!G55+'Marzo '!G55+'Abril '!G55+'Mayo '!G55+Junio!G55+Julio!G55+Agosto!G55+Septiembre!G55+'Octubre '!G55+Noviembre!G55+'Diciembre '!G55)</f>
        <v>0</v>
      </c>
      <c r="H55" s="33">
        <f>SUM(Enero!H55+Febrero!H55+'Marzo '!H55+'Abril '!H55+'Mayo '!H55+Junio!H55+Julio!H55+Agosto!H55+Septiembre!H55+'Octubre '!H55+Noviembre!H55+'Diciembre '!H55)</f>
        <v>0</v>
      </c>
      <c r="I55" s="33">
        <f>SUM(Enero!I55+Febrero!I55+'Marzo '!I55+'Abril '!I55+'Mayo '!I55+Junio!I55+Julio!I55+Agosto!I55+Septiembre!I55+'Octubre '!I55+Noviembre!I55+'Diciembre '!I55)</f>
        <v>0</v>
      </c>
      <c r="J55" s="33">
        <f>SUM(Enero!J55+Febrero!J55+'Marzo '!J55+'Abril '!J55+'Mayo '!J55+Junio!J55+Julio!J55+Agosto!J55+Septiembre!J55+'Octubre '!J55+Noviembre!J55+'Diciembre '!J55)</f>
        <v>0</v>
      </c>
      <c r="K55" s="34">
        <f>SUM(Enero!K55+Febrero!K55+'Marzo '!K55+'Abril '!K55+'Mayo '!K55+Junio!K55+Julio!K55+Agosto!K55+Septiembre!K55+'Octubre '!K55+Noviembre!K55+'Diciembre '!K55)</f>
        <v>0</v>
      </c>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f>SUM(Enero!D56+Febrero!D56+'Marzo '!D56+'Abril '!D56+'Mayo '!D56+Junio!D56+Julio!D56+Agosto!D56+Septiembre!D56+'Octubre '!D56+Noviembre!D56+'Diciembre '!D56)</f>
        <v>0</v>
      </c>
      <c r="E56" s="91">
        <f>SUM(Enero!E56+Febrero!E56+'Marzo '!E56+'Abril '!E56+'Mayo '!E56+Junio!E56+Julio!E56+Agosto!E56+Septiembre!E56+'Octubre '!E56+Noviembre!E56+'Diciembre '!E56)</f>
        <v>0</v>
      </c>
      <c r="F56" s="91">
        <f>SUM(Enero!F56+Febrero!F56+'Marzo '!F56+'Abril '!F56+'Mayo '!F56+Junio!F56+Julio!F56+Agosto!F56+Septiembre!F56+'Octubre '!F56+Noviembre!F56+'Diciembre '!F56)</f>
        <v>0</v>
      </c>
      <c r="G56" s="91">
        <f>SUM(Enero!G56+Febrero!G56+'Marzo '!G56+'Abril '!G56+'Mayo '!G56+Junio!G56+Julio!G56+Agosto!G56+Septiembre!G56+'Octubre '!G56+Noviembre!G56+'Diciembre '!G56)</f>
        <v>0</v>
      </c>
      <c r="H56" s="91">
        <f>SUM(Enero!H56+Febrero!H56+'Marzo '!H56+'Abril '!H56+'Mayo '!H56+Junio!H56+Julio!H56+Agosto!H56+Septiembre!H56+'Octubre '!H56+Noviembre!H56+'Diciembre '!H56)</f>
        <v>0</v>
      </c>
      <c r="I56" s="91">
        <f>SUM(Enero!I56+Febrero!I56+'Marzo '!I56+'Abril '!I56+'Mayo '!I56+Junio!I56+Julio!I56+Agosto!I56+Septiembre!I56+'Octubre '!I56+Noviembre!I56+'Diciembre '!I56)</f>
        <v>0</v>
      </c>
      <c r="J56" s="91">
        <f>SUM(Enero!J56+Febrero!J56+'Marzo '!J56+'Abril '!J56+'Mayo '!J56+Junio!J56+Julio!J56+Agosto!J56+Septiembre!J56+'Octubre '!J56+Noviembre!J56+'Diciembre '!J56)</f>
        <v>0</v>
      </c>
      <c r="K56" s="48">
        <f>SUM(Enero!K56+Febrero!K56+'Marzo '!K56+'Abril '!K56+'Mayo '!K56+Junio!K56+Julio!K56+Agosto!K56+Septiembre!K56+'Octubre '!K56+Noviembre!K56+'Diciembre '!K56)</f>
        <v>0</v>
      </c>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94" t="s">
        <v>78</v>
      </c>
      <c r="E59" s="94" t="s">
        <v>79</v>
      </c>
      <c r="F59" s="95" t="s">
        <v>80</v>
      </c>
      <c r="G59" s="95" t="s">
        <v>81</v>
      </c>
      <c r="H59" s="94"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f>SUM(Enero!D60+Febrero!D60+'Marzo '!D60+'Abril '!D60+'Mayo '!D60+Junio!D60+Julio!D60+Agosto!D60+Septiembre!D60+'Octubre '!D60+Noviembre!D60+'Diciembre '!D60)</f>
        <v>0</v>
      </c>
      <c r="E60" s="26">
        <f>SUM(Enero!E60+Febrero!E60+'Marzo '!E60+'Abril '!E60+'Mayo '!E60+Junio!E60+Julio!E60+Agosto!E60+Septiembre!E60+'Octubre '!E60+Noviembre!E60+'Diciembre '!E60)</f>
        <v>0</v>
      </c>
      <c r="F60" s="96">
        <f>SUM(Enero!F60+Febrero!F60+'Marzo '!F60+'Abril '!F60+'Mayo '!F60+Junio!F60+Julio!F60+Agosto!F60+Septiembre!F60+'Octubre '!F60+Noviembre!F60+'Diciembre '!F60)</f>
        <v>0</v>
      </c>
      <c r="G60" s="96">
        <f>SUM(Enero!G60+Febrero!G60+'Marzo '!G60+'Abril '!G60+'Mayo '!G60+Junio!G60+Julio!G60+Agosto!G60+Septiembre!G60+'Octubre '!G60+Noviembre!G60+'Diciembre '!G60)</f>
        <v>0</v>
      </c>
      <c r="H60" s="27">
        <f>SUM(Enero!H60+Febrero!H60+'Marzo '!H60+'Abril '!H60+'Mayo '!H60+Junio!H60+Julio!H60+Agosto!H60+Septiembre!H60+'Octubre '!H60+Noviembre!H60+'Diciembre '!H60)</f>
        <v>0</v>
      </c>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f>SUM(Enero!D61+Febrero!D61+'Marzo '!D61+'Abril '!D61+'Mayo '!D61+Junio!D61+Julio!D61+Agosto!D61+Septiembre!D61+'Octubre '!D61+Noviembre!D61+'Diciembre '!D61)</f>
        <v>0</v>
      </c>
      <c r="E61" s="33">
        <f>SUM(Enero!E61+Febrero!E61+'Marzo '!E61+'Abril '!E61+'Mayo '!E61+Junio!E61+Julio!E61+Agosto!E61+Septiembre!E61+'Octubre '!E61+Noviembre!E61+'Diciembre '!E61)</f>
        <v>0</v>
      </c>
      <c r="F61" s="98">
        <f>SUM(Enero!F61+Febrero!F61+'Marzo '!F61+'Abril '!F61+'Mayo '!F61+Junio!F61+Julio!F61+Agosto!F61+Septiembre!F61+'Octubre '!F61+Noviembre!F61+'Diciembre '!F61)</f>
        <v>0</v>
      </c>
      <c r="G61" s="98">
        <f>SUM(Enero!G61+Febrero!G61+'Marzo '!G61+'Abril '!G61+'Mayo '!G61+Junio!G61+Julio!G61+Agosto!G61+Septiembre!G61+'Octubre '!G61+Noviembre!G61+'Diciembre '!G61)</f>
        <v>0</v>
      </c>
      <c r="H61" s="34">
        <f>SUM(Enero!H61+Febrero!H61+'Marzo '!H61+'Abril '!H61+'Mayo '!H61+Junio!H61+Julio!H61+Agosto!H61+Septiembre!H61+'Octubre '!H61+Noviembre!H61+'Diciembre '!H61)</f>
        <v>0</v>
      </c>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f>SUM(Enero!D62+Febrero!D62+'Marzo '!D62+'Abril '!D62+'Mayo '!D62+Junio!D62+Julio!D62+Agosto!D62+Septiembre!D62+'Octubre '!D62+Noviembre!D62+'Diciembre '!D62)</f>
        <v>0</v>
      </c>
      <c r="E62" s="33">
        <f>SUM(Enero!E62+Febrero!E62+'Marzo '!E62+'Abril '!E62+'Mayo '!E62+Junio!E62+Julio!E62+Agosto!E62+Septiembre!E62+'Octubre '!E62+Noviembre!E62+'Diciembre '!E62)</f>
        <v>0</v>
      </c>
      <c r="F62" s="98">
        <f>SUM(Enero!F62+Febrero!F62+'Marzo '!F62+'Abril '!F62+'Mayo '!F62+Junio!F62+Julio!F62+Agosto!F62+Septiembre!F62+'Octubre '!F62+Noviembre!F62+'Diciembre '!F62)</f>
        <v>0</v>
      </c>
      <c r="G62" s="98">
        <f>SUM(Enero!G62+Febrero!G62+'Marzo '!G62+'Abril '!G62+'Mayo '!G62+Junio!G62+Julio!G62+Agosto!G62+Septiembre!G62+'Octubre '!G62+Noviembre!G62+'Diciembre '!G62)</f>
        <v>0</v>
      </c>
      <c r="H62" s="34">
        <f>SUM(Enero!H62+Febrero!H62+'Marzo '!H62+'Abril '!H62+'Mayo '!H62+Junio!H62+Julio!H62+Agosto!H62+Septiembre!H62+'Octubre '!H62+Noviembre!H62+'Diciembre '!H62)</f>
        <v>0</v>
      </c>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f>SUM(Enero!D63+Febrero!D63+'Marzo '!D63+'Abril '!D63+'Mayo '!D63+Junio!D63+Julio!D63+Agosto!D63+Septiembre!D63+'Octubre '!D63+Noviembre!D63+'Diciembre '!D63)</f>
        <v>0</v>
      </c>
      <c r="E63" s="91">
        <f>SUM(Enero!E63+Febrero!E63+'Marzo '!E63+'Abril '!E63+'Mayo '!E63+Junio!E63+Julio!E63+Agosto!E63+Septiembre!E63+'Octubre '!E63+Noviembre!E63+'Diciembre '!E63)</f>
        <v>0</v>
      </c>
      <c r="F63" s="99">
        <f>SUM(Enero!F63+Febrero!F63+'Marzo '!F63+'Abril '!F63+'Mayo '!F63+Junio!F63+Julio!F63+Agosto!F63+Septiembre!F63+'Octubre '!F63+Noviembre!F63+'Diciembre '!F63)</f>
        <v>0</v>
      </c>
      <c r="G63" s="100">
        <f>SUM(Enero!G63+Febrero!G63+'Marzo '!G63+'Abril '!G63+'Mayo '!G63+Junio!G63+Julio!G63+Agosto!G63+Septiembre!G63+'Octubre '!G63+Noviembre!G63+'Diciembre '!G63)</f>
        <v>0</v>
      </c>
      <c r="H63" s="100">
        <f>SUM(Enero!H63+Febrero!H63+'Marzo '!H63+'Abril '!H63+'Mayo '!H63+Junio!H63+Julio!H63+Agosto!H63+Septiembre!H63+'Octubre '!H63+Noviembre!H63+'Diciembre '!H63)</f>
        <v>0</v>
      </c>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54" t="s">
        <v>98</v>
      </c>
      <c r="D67" s="54" t="s">
        <v>48</v>
      </c>
      <c r="E67" s="108"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07"/>
      <c r="CC67" s="107"/>
      <c r="CD67" s="107"/>
      <c r="CE67" s="107"/>
      <c r="CF67" s="107"/>
      <c r="CG67" s="107"/>
      <c r="CH67" s="107"/>
      <c r="CI67" s="107"/>
      <c r="CJ67" s="107"/>
      <c r="CK67" s="107"/>
      <c r="CL67" s="107"/>
      <c r="CM67" s="107"/>
      <c r="CN67" s="107"/>
      <c r="CO67" s="107"/>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row>
    <row r="68" spans="1:131" s="24" customFormat="1" ht="15.75" customHeight="1" x14ac:dyDescent="0.15">
      <c r="A68" s="497" t="s">
        <v>99</v>
      </c>
      <c r="B68" s="498"/>
      <c r="C68" s="56">
        <f t="shared" ref="C68:C73" si="6">SUM(D68:E68)</f>
        <v>71</v>
      </c>
      <c r="D68" s="56">
        <f>+F68+H68+J68+L68+N68+P68+R68+T68+V68+X68+Z68+AB68+AD68+AF68</f>
        <v>21</v>
      </c>
      <c r="E68" s="114">
        <f t="shared" ref="D68:E71" si="7">+G68+I68+K68+M68+O68+Q68+S68+U68+W68+Y68+AA68+AC68+AE68+AG68</f>
        <v>50</v>
      </c>
      <c r="F68" s="26">
        <f>SUM(Enero!F68+Febrero!F68+'Marzo '!F68+'Abril '!F68+'Mayo '!F68+Junio!F68+Julio!F68+Agosto!F68+Septiembre!F68+'Octubre '!F68+Noviembre!F68+'Diciembre '!F68)</f>
        <v>5</v>
      </c>
      <c r="G68" s="26">
        <f>SUM(Enero!G68+Febrero!G68+'Marzo '!G68+'Abril '!G68+'Mayo '!G68+Junio!G68+Julio!G68+Agosto!G68+Septiembre!G68+'Octubre '!G68+Noviembre!G68+'Diciembre '!G68)</f>
        <v>4</v>
      </c>
      <c r="H68" s="26">
        <f>SUM(Enero!H68+Febrero!H68+'Marzo '!H68+'Abril '!H68+'Mayo '!H68+Junio!H68+Julio!H68+Agosto!H68+Septiembre!H68+'Octubre '!H68+Noviembre!H68+'Diciembre '!H68)</f>
        <v>2</v>
      </c>
      <c r="I68" s="26">
        <f>SUM(Enero!I68+Febrero!I68+'Marzo '!I68+'Abril '!I68+'Mayo '!I68+Junio!I68+Julio!I68+Agosto!I68+Septiembre!I68+'Octubre '!I68+Noviembre!I68+'Diciembre '!I68)</f>
        <v>3</v>
      </c>
      <c r="J68" s="26">
        <f>SUM(Enero!J68+Febrero!J68+'Marzo '!J68+'Abril '!J68+'Mayo '!J68+Junio!J68+Julio!J68+Agosto!J68+Septiembre!J68+'Octubre '!J68+Noviembre!J68+'Diciembre '!J68)</f>
        <v>2</v>
      </c>
      <c r="K68" s="26">
        <f>SUM(Enero!K68+Febrero!K68+'Marzo '!K68+'Abril '!K68+'Mayo '!K68+Junio!K68+Julio!K68+Agosto!K68+Septiembre!K68+'Octubre '!K68+Noviembre!K68+'Diciembre '!K68)</f>
        <v>5</v>
      </c>
      <c r="L68" s="26">
        <f>SUM(Enero!L68+Febrero!L68+'Marzo '!L68+'Abril '!L68+'Mayo '!L68+Junio!L68+Julio!L68+Agosto!L68+Septiembre!L68+'Octubre '!L68+Noviembre!L68+'Diciembre '!L68)</f>
        <v>1</v>
      </c>
      <c r="M68" s="26">
        <f>SUM(Enero!M68+Febrero!M68+'Marzo '!M68+'Abril '!M68+'Mayo '!M68+Junio!M68+Julio!M68+Agosto!M68+Septiembre!M68+'Octubre '!M68+Noviembre!M68+'Diciembre '!M68)</f>
        <v>10</v>
      </c>
      <c r="N68" s="26">
        <f>SUM(Enero!N68+Febrero!N68+'Marzo '!N68+'Abril '!N68+'Mayo '!N68+Junio!N68+Julio!N68+Agosto!N68+Septiembre!N68+'Octubre '!N68+Noviembre!N68+'Diciembre '!N68)</f>
        <v>0</v>
      </c>
      <c r="O68" s="26">
        <f>SUM(Enero!O68+Febrero!O68+'Marzo '!O68+'Abril '!O68+'Mayo '!O68+Junio!O68+Julio!O68+Agosto!O68+Septiembre!O68+'Octubre '!O68+Noviembre!O68+'Diciembre '!O68)</f>
        <v>5</v>
      </c>
      <c r="P68" s="26">
        <f>SUM(Enero!P68+Febrero!P68+'Marzo '!P68+'Abril '!P68+'Mayo '!P68+Junio!P68+Julio!P68+Agosto!P68+Septiembre!P68+'Octubre '!P68+Noviembre!P68+'Diciembre '!P68)</f>
        <v>2</v>
      </c>
      <c r="Q68" s="26">
        <f>SUM(Enero!Q68+Febrero!Q68+'Marzo '!Q68+'Abril '!Q68+'Mayo '!Q68+Junio!Q68+Julio!Q68+Agosto!Q68+Septiembre!Q68+'Octubre '!Q68+Noviembre!Q68+'Diciembre '!Q68)</f>
        <v>3</v>
      </c>
      <c r="R68" s="26">
        <f>SUM(Enero!R68+Febrero!R68+'Marzo '!R68+'Abril '!R68+'Mayo '!R68+Junio!R68+Julio!R68+Agosto!R68+Septiembre!R68+'Octubre '!R68+Noviembre!R68+'Diciembre '!R68)</f>
        <v>0</v>
      </c>
      <c r="S68" s="26">
        <f>SUM(Enero!S68+Febrero!S68+'Marzo '!S68+'Abril '!S68+'Mayo '!S68+Junio!S68+Julio!S68+Agosto!S68+Septiembre!S68+'Octubre '!S68+Noviembre!S68+'Diciembre '!S68)</f>
        <v>2</v>
      </c>
      <c r="T68" s="26">
        <f>SUM(Enero!T68+Febrero!T68+'Marzo '!T68+'Abril '!T68+'Mayo '!T68+Junio!T68+Julio!T68+Agosto!T68+Septiembre!T68+'Octubre '!T68+Noviembre!T68+'Diciembre '!T68)</f>
        <v>5</v>
      </c>
      <c r="U68" s="26">
        <f>SUM(Enero!U68+Febrero!U68+'Marzo '!U68+'Abril '!U68+'Mayo '!U68+Junio!U68+Julio!U68+Agosto!U68+Septiembre!U68+'Octubre '!U68+Noviembre!U68+'Diciembre '!U68)</f>
        <v>8</v>
      </c>
      <c r="V68" s="26">
        <f>SUM(Enero!V68+Febrero!V68+'Marzo '!V68+'Abril '!V68+'Mayo '!V68+Junio!V68+Julio!V68+Agosto!V68+Septiembre!V68+'Octubre '!V68+Noviembre!V68+'Diciembre '!V68)</f>
        <v>2</v>
      </c>
      <c r="W68" s="26">
        <f>SUM(Enero!W68+Febrero!W68+'Marzo '!W68+'Abril '!W68+'Mayo '!W68+Junio!W68+Julio!W68+Agosto!W68+Septiembre!W68+'Octubre '!W68+Noviembre!W68+'Diciembre '!W68)</f>
        <v>5</v>
      </c>
      <c r="X68" s="26">
        <f>SUM(Enero!X68+Febrero!X68+'Marzo '!X68+'Abril '!X68+'Mayo '!X68+Junio!X68+Julio!X68+Agosto!X68+Septiembre!X68+'Octubre '!X68+Noviembre!X68+'Diciembre '!X68)</f>
        <v>0</v>
      </c>
      <c r="Y68" s="26">
        <f>SUM(Enero!Y68+Febrero!Y68+'Marzo '!Y68+'Abril '!Y68+'Mayo '!Y68+Junio!Y68+Julio!Y68+Agosto!Y68+Septiembre!Y68+'Octubre '!Y68+Noviembre!Y68+'Diciembre '!Y68)</f>
        <v>3</v>
      </c>
      <c r="Z68" s="26">
        <f>SUM(Enero!Z68+Febrero!Z68+'Marzo '!Z68+'Abril '!Z68+'Mayo '!Z68+Junio!Z68+Julio!Z68+Agosto!Z68+Septiembre!Z68+'Octubre '!Z68+Noviembre!Z68+'Diciembre '!Z68)</f>
        <v>0</v>
      </c>
      <c r="AA68" s="26">
        <f>SUM(Enero!AA68+Febrero!AA68+'Marzo '!AA68+'Abril '!AA68+'Mayo '!AA68+Junio!AA68+Julio!AA68+Agosto!AA68+Septiembre!AA68+'Octubre '!AA68+Noviembre!AA68+'Diciembre '!AA68)</f>
        <v>0</v>
      </c>
      <c r="AB68" s="26">
        <f>SUM(Enero!AB68+Febrero!AB68+'Marzo '!AB68+'Abril '!AB68+'Mayo '!AB68+Junio!AB68+Julio!AB68+Agosto!AB68+Septiembre!AB68+'Octubre '!AB68+Noviembre!AB68+'Diciembre '!AB68)</f>
        <v>1</v>
      </c>
      <c r="AC68" s="26">
        <f>SUM(Enero!AC68+Febrero!AC68+'Marzo '!AC68+'Abril '!AC68+'Mayo '!AC68+Junio!AC68+Julio!AC68+Agosto!AC68+Septiembre!AC68+'Octubre '!AC68+Noviembre!AC68+'Diciembre '!AC68)</f>
        <v>2</v>
      </c>
      <c r="AD68" s="26">
        <f>SUM(Enero!AD68+Febrero!AD68+'Marzo '!AD68+'Abril '!AD68+'Mayo '!AD68+Junio!AD68+Julio!AD68+Agosto!AD68+Septiembre!AD68+'Octubre '!AD68+Noviembre!AD68+'Diciembre '!AD68)</f>
        <v>0</v>
      </c>
      <c r="AE68" s="26">
        <f>SUM(Enero!AE68+Febrero!AE68+'Marzo '!AE68+'Abril '!AE68+'Mayo '!AE68+Junio!AE68+Julio!AE68+Agosto!AE68+Septiembre!AE68+'Octubre '!AE68+Noviembre!AE68+'Diciembre '!AE68)</f>
        <v>0</v>
      </c>
      <c r="AF68" s="26">
        <f>SUM(Enero!AF68+Febrero!AF68+'Marzo '!AF68+'Abril '!AF68+'Mayo '!AF68+Junio!AF68+Julio!AF68+Agosto!AF68+Septiembre!AF68+'Octubre '!AF68+Noviembre!AF68+'Diciembre '!AF68)</f>
        <v>1</v>
      </c>
      <c r="AG68" s="27">
        <f>SUM(Enero!AG68+Febrero!AG68+'Marzo '!AG68+'Abril '!AG68+'Mayo '!AG68+Junio!AG68+Julio!AG68+Agosto!AG68+Septiembre!AG68+'Octubre '!AG68+Noviembre!AG68+'Diciembre '!AG68)</f>
        <v>0</v>
      </c>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115" t="s">
        <v>101</v>
      </c>
      <c r="C69" s="58">
        <f t="shared" si="6"/>
        <v>0</v>
      </c>
      <c r="D69" s="58">
        <f t="shared" si="7"/>
        <v>0</v>
      </c>
      <c r="E69" s="58">
        <f t="shared" si="7"/>
        <v>0</v>
      </c>
      <c r="F69" s="27">
        <f>SUM(Enero!F69+Febrero!F69+'Marzo '!F69+'Abril '!F69+'Mayo '!F69+Junio!F69+Julio!F69+Agosto!F69+Septiembre!F69+'Octubre '!F69+Noviembre!F69+'Diciembre '!F69)</f>
        <v>0</v>
      </c>
      <c r="G69" s="27">
        <f>SUM(Enero!G69+Febrero!G69+'Marzo '!G69+'Abril '!G69+'Mayo '!G69+Junio!G69+Julio!G69+Agosto!G69+Septiembre!G69+'Octubre '!G69+Noviembre!G69+'Diciembre '!G69)</f>
        <v>0</v>
      </c>
      <c r="H69" s="27">
        <f>SUM(Enero!H69+Febrero!H69+'Marzo '!H69+'Abril '!H69+'Mayo '!H69+Junio!H69+Julio!H69+Agosto!H69+Septiembre!H69+'Octubre '!H69+Noviembre!H69+'Diciembre '!H69)</f>
        <v>0</v>
      </c>
      <c r="I69" s="27">
        <f>SUM(Enero!I69+Febrero!I69+'Marzo '!I69+'Abril '!I69+'Mayo '!I69+Junio!I69+Julio!I69+Agosto!I69+Septiembre!I69+'Octubre '!I69+Noviembre!I69+'Diciembre '!I69)</f>
        <v>0</v>
      </c>
      <c r="J69" s="27">
        <f>SUM(Enero!J69+Febrero!J69+'Marzo '!J69+'Abril '!J69+'Mayo '!J69+Junio!J69+Julio!J69+Agosto!J69+Septiembre!J69+'Octubre '!J69+Noviembre!J69+'Diciembre '!J69)</f>
        <v>0</v>
      </c>
      <c r="K69" s="27">
        <f>SUM(Enero!K69+Febrero!K69+'Marzo '!K69+'Abril '!K69+'Mayo '!K69+Junio!K69+Julio!K69+Agosto!K69+Septiembre!K69+'Octubre '!K69+Noviembre!K69+'Diciembre '!K69)</f>
        <v>0</v>
      </c>
      <c r="L69" s="27">
        <f>SUM(Enero!L69+Febrero!L69+'Marzo '!L69+'Abril '!L69+'Mayo '!L69+Junio!L69+Julio!L69+Agosto!L69+Septiembre!L69+'Octubre '!L69+Noviembre!L69+'Diciembre '!L69)</f>
        <v>0</v>
      </c>
      <c r="M69" s="27">
        <f>SUM(Enero!M69+Febrero!M69+'Marzo '!M69+'Abril '!M69+'Mayo '!M69+Junio!M69+Julio!M69+Agosto!M69+Septiembre!M69+'Octubre '!M69+Noviembre!M69+'Diciembre '!M69)</f>
        <v>0</v>
      </c>
      <c r="N69" s="27">
        <f>SUM(Enero!N69+Febrero!N69+'Marzo '!N69+'Abril '!N69+'Mayo '!N69+Junio!N69+Julio!N69+Agosto!N69+Septiembre!N69+'Octubre '!N69+Noviembre!N69+'Diciembre '!N69)</f>
        <v>0</v>
      </c>
      <c r="O69" s="27">
        <f>SUM(Enero!O69+Febrero!O69+'Marzo '!O69+'Abril '!O69+'Mayo '!O69+Junio!O69+Julio!O69+Agosto!O69+Septiembre!O69+'Octubre '!O69+Noviembre!O69+'Diciembre '!O69)</f>
        <v>0</v>
      </c>
      <c r="P69" s="27">
        <f>SUM(Enero!P69+Febrero!P69+'Marzo '!P69+'Abril '!P69+'Mayo '!P69+Junio!P69+Julio!P69+Agosto!P69+Septiembre!P69+'Octubre '!P69+Noviembre!P69+'Diciembre '!P69)</f>
        <v>0</v>
      </c>
      <c r="Q69" s="27">
        <f>SUM(Enero!Q69+Febrero!Q69+'Marzo '!Q69+'Abril '!Q69+'Mayo '!Q69+Junio!Q69+Julio!Q69+Agosto!Q69+Septiembre!Q69+'Octubre '!Q69+Noviembre!Q69+'Diciembre '!Q69)</f>
        <v>0</v>
      </c>
      <c r="R69" s="27">
        <f>SUM(Enero!R69+Febrero!R69+'Marzo '!R69+'Abril '!R69+'Mayo '!R69+Junio!R69+Julio!R69+Agosto!R69+Septiembre!R69+'Octubre '!R69+Noviembre!R69+'Diciembre '!R69)</f>
        <v>0</v>
      </c>
      <c r="S69" s="27">
        <f>SUM(Enero!S69+Febrero!S69+'Marzo '!S69+'Abril '!S69+'Mayo '!S69+Junio!S69+Julio!S69+Agosto!S69+Septiembre!S69+'Octubre '!S69+Noviembre!S69+'Diciembre '!S69)</f>
        <v>0</v>
      </c>
      <c r="T69" s="27">
        <f>SUM(Enero!T69+Febrero!T69+'Marzo '!T69+'Abril '!T69+'Mayo '!T69+Junio!T69+Julio!T69+Agosto!T69+Septiembre!T69+'Octubre '!T69+Noviembre!T69+'Diciembre '!T69)</f>
        <v>0</v>
      </c>
      <c r="U69" s="27">
        <f>SUM(Enero!U69+Febrero!U69+'Marzo '!U69+'Abril '!U69+'Mayo '!U69+Junio!U69+Julio!U69+Agosto!U69+Septiembre!U69+'Octubre '!U69+Noviembre!U69+'Diciembre '!U69)</f>
        <v>0</v>
      </c>
      <c r="V69" s="27">
        <f>SUM(Enero!V69+Febrero!V69+'Marzo '!V69+'Abril '!V69+'Mayo '!V69+Junio!V69+Julio!V69+Agosto!V69+Septiembre!V69+'Octubre '!V69+Noviembre!V69+'Diciembre '!V69)</f>
        <v>0</v>
      </c>
      <c r="W69" s="27">
        <f>SUM(Enero!W69+Febrero!W69+'Marzo '!W69+'Abril '!W69+'Mayo '!W69+Junio!W69+Julio!W69+Agosto!W69+Septiembre!W69+'Octubre '!W69+Noviembre!W69+'Diciembre '!W69)</f>
        <v>0</v>
      </c>
      <c r="X69" s="27">
        <f>SUM(Enero!X69+Febrero!X69+'Marzo '!X69+'Abril '!X69+'Mayo '!X69+Junio!X69+Julio!X69+Agosto!X69+Septiembre!X69+'Octubre '!X69+Noviembre!X69+'Diciembre '!X69)</f>
        <v>0</v>
      </c>
      <c r="Y69" s="27">
        <f>SUM(Enero!Y69+Febrero!Y69+'Marzo '!Y69+'Abril '!Y69+'Mayo '!Y69+Junio!Y69+Julio!Y69+Agosto!Y69+Septiembre!Y69+'Octubre '!Y69+Noviembre!Y69+'Diciembre '!Y69)</f>
        <v>0</v>
      </c>
      <c r="Z69" s="27">
        <f>SUM(Enero!Z69+Febrero!Z69+'Marzo '!Z69+'Abril '!Z69+'Mayo '!Z69+Junio!Z69+Julio!Z69+Agosto!Z69+Septiembre!Z69+'Octubre '!Z69+Noviembre!Z69+'Diciembre '!Z69)</f>
        <v>0</v>
      </c>
      <c r="AA69" s="27">
        <f>SUM(Enero!AA69+Febrero!AA69+'Marzo '!AA69+'Abril '!AA69+'Mayo '!AA69+Junio!AA69+Julio!AA69+Agosto!AA69+Septiembre!AA69+'Octubre '!AA69+Noviembre!AA69+'Diciembre '!AA69)</f>
        <v>0</v>
      </c>
      <c r="AB69" s="27">
        <f>SUM(Enero!AB69+Febrero!AB69+'Marzo '!AB69+'Abril '!AB69+'Mayo '!AB69+Junio!AB69+Julio!AB69+Agosto!AB69+Septiembre!AB69+'Octubre '!AB69+Noviembre!AB69+'Diciembre '!AB69)</f>
        <v>0</v>
      </c>
      <c r="AC69" s="27">
        <f>SUM(Enero!AC69+Febrero!AC69+'Marzo '!AC69+'Abril '!AC69+'Mayo '!AC69+Junio!AC69+Julio!AC69+Agosto!AC69+Septiembre!AC69+'Octubre '!AC69+Noviembre!AC69+'Diciembre '!AC69)</f>
        <v>0</v>
      </c>
      <c r="AD69" s="27">
        <f>SUM(Enero!AD69+Febrero!AD69+'Marzo '!AD69+'Abril '!AD69+'Mayo '!AD69+Junio!AD69+Julio!AD69+Agosto!AD69+Septiembre!AD69+'Octubre '!AD69+Noviembre!AD69+'Diciembre '!AD69)</f>
        <v>0</v>
      </c>
      <c r="AE69" s="27">
        <f>SUM(Enero!AE69+Febrero!AE69+'Marzo '!AE69+'Abril '!AE69+'Mayo '!AE69+Junio!AE69+Julio!AE69+Agosto!AE69+Septiembre!AE69+'Octubre '!AE69+Noviembre!AE69+'Diciembre '!AE69)</f>
        <v>0</v>
      </c>
      <c r="AF69" s="27">
        <f>SUM(Enero!AF69+Febrero!AF69+'Marzo '!AF69+'Abril '!AF69+'Mayo '!AF69+Junio!AF69+Julio!AF69+Agosto!AF69+Septiembre!AF69+'Octubre '!AF69+Noviembre!AF69+'Diciembre '!AF69)</f>
        <v>0</v>
      </c>
      <c r="AG69" s="27">
        <f>SUM(Enero!AG69+Febrero!AG69+'Marzo '!AG69+'Abril '!AG69+'Mayo '!AG69+Junio!AG69+Julio!AG69+Agosto!AG69+Septiembre!AG69+'Octubre '!AG69+Noviembre!AG69+'Diciembre '!AG69)</f>
        <v>0</v>
      </c>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116" t="s">
        <v>102</v>
      </c>
      <c r="C70" s="63">
        <f t="shared" si="6"/>
        <v>95</v>
      </c>
      <c r="D70" s="63">
        <f t="shared" si="7"/>
        <v>28</v>
      </c>
      <c r="E70" s="63">
        <f t="shared" si="7"/>
        <v>67</v>
      </c>
      <c r="F70" s="34">
        <f>SUM(Enero!F70+Febrero!F70+'Marzo '!F70+'Abril '!F70+'Mayo '!F70+Junio!F70+Julio!F70+Agosto!F70+Septiembre!F70+'Octubre '!F70+Noviembre!F70+'Diciembre '!F70)</f>
        <v>6</v>
      </c>
      <c r="G70" s="34">
        <f>SUM(Enero!G70+Febrero!G70+'Marzo '!G70+'Abril '!G70+'Mayo '!G70+Junio!G70+Julio!G70+Agosto!G70+Septiembre!G70+'Octubre '!G70+Noviembre!G70+'Diciembre '!G70)</f>
        <v>4</v>
      </c>
      <c r="H70" s="34">
        <f>SUM(Enero!H70+Febrero!H70+'Marzo '!H70+'Abril '!H70+'Mayo '!H70+Junio!H70+Julio!H70+Agosto!H70+Septiembre!H70+'Octubre '!H70+Noviembre!H70+'Diciembre '!H70)</f>
        <v>2</v>
      </c>
      <c r="I70" s="34">
        <f>SUM(Enero!I70+Febrero!I70+'Marzo '!I70+'Abril '!I70+'Mayo '!I70+Junio!I70+Julio!I70+Agosto!I70+Septiembre!I70+'Octubre '!I70+Noviembre!I70+'Diciembre '!I70)</f>
        <v>4</v>
      </c>
      <c r="J70" s="34">
        <f>SUM(Enero!J70+Febrero!J70+'Marzo '!J70+'Abril '!J70+'Mayo '!J70+Junio!J70+Julio!J70+Agosto!J70+Septiembre!J70+'Octubre '!J70+Noviembre!J70+'Diciembre '!J70)</f>
        <v>2</v>
      </c>
      <c r="K70" s="34">
        <f>SUM(Enero!K70+Febrero!K70+'Marzo '!K70+'Abril '!K70+'Mayo '!K70+Junio!K70+Julio!K70+Agosto!K70+Septiembre!K70+'Octubre '!K70+Noviembre!K70+'Diciembre '!K70)</f>
        <v>6</v>
      </c>
      <c r="L70" s="34">
        <f>SUM(Enero!L70+Febrero!L70+'Marzo '!L70+'Abril '!L70+'Mayo '!L70+Junio!L70+Julio!L70+Agosto!L70+Septiembre!L70+'Octubre '!L70+Noviembre!L70+'Diciembre '!L70)</f>
        <v>1</v>
      </c>
      <c r="M70" s="34">
        <f>SUM(Enero!M70+Febrero!M70+'Marzo '!M70+'Abril '!M70+'Mayo '!M70+Junio!M70+Julio!M70+Agosto!M70+Septiembre!M70+'Octubre '!M70+Noviembre!M70+'Diciembre '!M70)</f>
        <v>11</v>
      </c>
      <c r="N70" s="34">
        <f>SUM(Enero!N70+Febrero!N70+'Marzo '!N70+'Abril '!N70+'Mayo '!N70+Junio!N70+Julio!N70+Agosto!N70+Septiembre!N70+'Octubre '!N70+Noviembre!N70+'Diciembre '!N70)</f>
        <v>0</v>
      </c>
      <c r="O70" s="34">
        <f>SUM(Enero!O70+Febrero!O70+'Marzo '!O70+'Abril '!O70+'Mayo '!O70+Junio!O70+Julio!O70+Agosto!O70+Septiembre!O70+'Octubre '!O70+Noviembre!O70+'Diciembre '!O70)</f>
        <v>7</v>
      </c>
      <c r="P70" s="34">
        <f>SUM(Enero!P70+Febrero!P70+'Marzo '!P70+'Abril '!P70+'Mayo '!P70+Junio!P70+Julio!P70+Agosto!P70+Septiembre!P70+'Octubre '!P70+Noviembre!P70+'Diciembre '!P70)</f>
        <v>2</v>
      </c>
      <c r="Q70" s="34">
        <f>SUM(Enero!Q70+Febrero!Q70+'Marzo '!Q70+'Abril '!Q70+'Mayo '!Q70+Junio!Q70+Julio!Q70+Agosto!Q70+Septiembre!Q70+'Octubre '!Q70+Noviembre!Q70+'Diciembre '!Q70)</f>
        <v>6</v>
      </c>
      <c r="R70" s="34">
        <f>SUM(Enero!R70+Febrero!R70+'Marzo '!R70+'Abril '!R70+'Mayo '!R70+Junio!R70+Julio!R70+Agosto!R70+Septiembre!R70+'Octubre '!R70+Noviembre!R70+'Diciembre '!R70)</f>
        <v>2</v>
      </c>
      <c r="S70" s="34">
        <f>SUM(Enero!S70+Febrero!S70+'Marzo '!S70+'Abril '!S70+'Mayo '!S70+Junio!S70+Julio!S70+Agosto!S70+Septiembre!S70+'Octubre '!S70+Noviembre!S70+'Diciembre '!S70)</f>
        <v>5</v>
      </c>
      <c r="T70" s="34">
        <f>SUM(Enero!T70+Febrero!T70+'Marzo '!T70+'Abril '!T70+'Mayo '!T70+Junio!T70+Julio!T70+Agosto!T70+Septiembre!T70+'Octubre '!T70+Noviembre!T70+'Diciembre '!T70)</f>
        <v>5</v>
      </c>
      <c r="U70" s="34">
        <f>SUM(Enero!U70+Febrero!U70+'Marzo '!U70+'Abril '!U70+'Mayo '!U70+Junio!U70+Julio!U70+Agosto!U70+Septiembre!U70+'Octubre '!U70+Noviembre!U70+'Diciembre '!U70)</f>
        <v>9</v>
      </c>
      <c r="V70" s="34">
        <f>SUM(Enero!V70+Febrero!V70+'Marzo '!V70+'Abril '!V70+'Mayo '!V70+Junio!V70+Julio!V70+Agosto!V70+Septiembre!V70+'Octubre '!V70+Noviembre!V70+'Diciembre '!V70)</f>
        <v>3</v>
      </c>
      <c r="W70" s="34">
        <f>SUM(Enero!W70+Febrero!W70+'Marzo '!W70+'Abril '!W70+'Mayo '!W70+Junio!W70+Julio!W70+Agosto!W70+Septiembre!W70+'Octubre '!W70+Noviembre!W70+'Diciembre '!W70)</f>
        <v>7</v>
      </c>
      <c r="X70" s="34">
        <f>SUM(Enero!X70+Febrero!X70+'Marzo '!X70+'Abril '!X70+'Mayo '!X70+Junio!X70+Julio!X70+Agosto!X70+Septiembre!X70+'Octubre '!X70+Noviembre!X70+'Diciembre '!X70)</f>
        <v>1</v>
      </c>
      <c r="Y70" s="34">
        <f>SUM(Enero!Y70+Febrero!Y70+'Marzo '!Y70+'Abril '!Y70+'Mayo '!Y70+Junio!Y70+Julio!Y70+Agosto!Y70+Septiembre!Y70+'Octubre '!Y70+Noviembre!Y70+'Diciembre '!Y70)</f>
        <v>5</v>
      </c>
      <c r="Z70" s="34">
        <f>SUM(Enero!Z70+Febrero!Z70+'Marzo '!Z70+'Abril '!Z70+'Mayo '!Z70+Junio!Z70+Julio!Z70+Agosto!Z70+Septiembre!Z70+'Octubre '!Z70+Noviembre!Z70+'Diciembre '!Z70)</f>
        <v>2</v>
      </c>
      <c r="AA70" s="34">
        <f>SUM(Enero!AA70+Febrero!AA70+'Marzo '!AA70+'Abril '!AA70+'Mayo '!AA70+Junio!AA70+Julio!AA70+Agosto!AA70+Septiembre!AA70+'Octubre '!AA70+Noviembre!AA70+'Diciembre '!AA70)</f>
        <v>0</v>
      </c>
      <c r="AB70" s="34">
        <f>SUM(Enero!AB70+Febrero!AB70+'Marzo '!AB70+'Abril '!AB70+'Mayo '!AB70+Junio!AB70+Julio!AB70+Agosto!AB70+Septiembre!AB70+'Octubre '!AB70+Noviembre!AB70+'Diciembre '!AB70)</f>
        <v>1</v>
      </c>
      <c r="AC70" s="34">
        <f>SUM(Enero!AC70+Febrero!AC70+'Marzo '!AC70+'Abril '!AC70+'Mayo '!AC70+Junio!AC70+Julio!AC70+Agosto!AC70+Septiembre!AC70+'Octubre '!AC70+Noviembre!AC70+'Diciembre '!AC70)</f>
        <v>3</v>
      </c>
      <c r="AD70" s="34">
        <f>SUM(Enero!AD70+Febrero!AD70+'Marzo '!AD70+'Abril '!AD70+'Mayo '!AD70+Junio!AD70+Julio!AD70+Agosto!AD70+Septiembre!AD70+'Octubre '!AD70+Noviembre!AD70+'Diciembre '!AD70)</f>
        <v>0</v>
      </c>
      <c r="AE70" s="34">
        <f>SUM(Enero!AE70+Febrero!AE70+'Marzo '!AE70+'Abril '!AE70+'Mayo '!AE70+Junio!AE70+Julio!AE70+Agosto!AE70+Septiembre!AE70+'Octubre '!AE70+Noviembre!AE70+'Diciembre '!AE70)</f>
        <v>0</v>
      </c>
      <c r="AF70" s="34">
        <f>SUM(Enero!AF70+Febrero!AF70+'Marzo '!AF70+'Abril '!AF70+'Mayo '!AF70+Junio!AF70+Julio!AF70+Agosto!AF70+Septiembre!AF70+'Octubre '!AF70+Noviembre!AF70+'Diciembre '!AF70)</f>
        <v>1</v>
      </c>
      <c r="AG70" s="34">
        <f>SUM(Enero!AG70+Febrero!AG70+'Marzo '!AG70+'Abril '!AG70+'Mayo '!AG70+Junio!AG70+Julio!AG70+Agosto!AG70+Septiembre!AG70+'Octubre '!AG70+Noviembre!AG70+'Diciembre '!AG70)</f>
        <v>0</v>
      </c>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116" t="s">
        <v>103</v>
      </c>
      <c r="C71" s="63">
        <f t="shared" si="6"/>
        <v>0</v>
      </c>
      <c r="D71" s="63">
        <f t="shared" si="7"/>
        <v>0</v>
      </c>
      <c r="E71" s="63">
        <f t="shared" si="7"/>
        <v>0</v>
      </c>
      <c r="F71" s="34">
        <f>SUM(Enero!F71+Febrero!F71+'Marzo '!F71+'Abril '!F71+'Mayo '!F71+Junio!F71+Julio!F71+Agosto!F71+Septiembre!F71+'Octubre '!F71+Noviembre!F71+'Diciembre '!F71)</f>
        <v>0</v>
      </c>
      <c r="G71" s="34">
        <f>SUM(Enero!G71+Febrero!G71+'Marzo '!G71+'Abril '!G71+'Mayo '!G71+Junio!G71+Julio!G71+Agosto!G71+Septiembre!G71+'Octubre '!G71+Noviembre!G71+'Diciembre '!G71)</f>
        <v>0</v>
      </c>
      <c r="H71" s="34">
        <f>SUM(Enero!H71+Febrero!H71+'Marzo '!H71+'Abril '!H71+'Mayo '!H71+Junio!H71+Julio!H71+Agosto!H71+Septiembre!H71+'Octubre '!H71+Noviembre!H71+'Diciembre '!H71)</f>
        <v>0</v>
      </c>
      <c r="I71" s="34">
        <f>SUM(Enero!I71+Febrero!I71+'Marzo '!I71+'Abril '!I71+'Mayo '!I71+Junio!I71+Julio!I71+Agosto!I71+Septiembre!I71+'Octubre '!I71+Noviembre!I71+'Diciembre '!I71)</f>
        <v>0</v>
      </c>
      <c r="J71" s="34">
        <f>SUM(Enero!J71+Febrero!J71+'Marzo '!J71+'Abril '!J71+'Mayo '!J71+Junio!J71+Julio!J71+Agosto!J71+Septiembre!J71+'Octubre '!J71+Noviembre!J71+'Diciembre '!J71)</f>
        <v>0</v>
      </c>
      <c r="K71" s="34">
        <f>SUM(Enero!K71+Febrero!K71+'Marzo '!K71+'Abril '!K71+'Mayo '!K71+Junio!K71+Julio!K71+Agosto!K71+Septiembre!K71+'Octubre '!K71+Noviembre!K71+'Diciembre '!K71)</f>
        <v>0</v>
      </c>
      <c r="L71" s="34">
        <f>SUM(Enero!L71+Febrero!L71+'Marzo '!L71+'Abril '!L71+'Mayo '!L71+Junio!L71+Julio!L71+Agosto!L71+Septiembre!L71+'Octubre '!L71+Noviembre!L71+'Diciembre '!L71)</f>
        <v>0</v>
      </c>
      <c r="M71" s="34">
        <f>SUM(Enero!M71+Febrero!M71+'Marzo '!M71+'Abril '!M71+'Mayo '!M71+Junio!M71+Julio!M71+Agosto!M71+Septiembre!M71+'Octubre '!M71+Noviembre!M71+'Diciembre '!M71)</f>
        <v>0</v>
      </c>
      <c r="N71" s="34">
        <f>SUM(Enero!N71+Febrero!N71+'Marzo '!N71+'Abril '!N71+'Mayo '!N71+Junio!N71+Julio!N71+Agosto!N71+Septiembre!N71+'Octubre '!N71+Noviembre!N71+'Diciembre '!N71)</f>
        <v>0</v>
      </c>
      <c r="O71" s="34">
        <f>SUM(Enero!O71+Febrero!O71+'Marzo '!O71+'Abril '!O71+'Mayo '!O71+Junio!O71+Julio!O71+Agosto!O71+Septiembre!O71+'Octubre '!O71+Noviembre!O71+'Diciembre '!O71)</f>
        <v>0</v>
      </c>
      <c r="P71" s="34">
        <f>SUM(Enero!P71+Febrero!P71+'Marzo '!P71+'Abril '!P71+'Mayo '!P71+Junio!P71+Julio!P71+Agosto!P71+Septiembre!P71+'Octubre '!P71+Noviembre!P71+'Diciembre '!P71)</f>
        <v>0</v>
      </c>
      <c r="Q71" s="34">
        <f>SUM(Enero!Q71+Febrero!Q71+'Marzo '!Q71+'Abril '!Q71+'Mayo '!Q71+Junio!Q71+Julio!Q71+Agosto!Q71+Septiembre!Q71+'Octubre '!Q71+Noviembre!Q71+'Diciembre '!Q71)</f>
        <v>0</v>
      </c>
      <c r="R71" s="34">
        <f>SUM(Enero!R71+Febrero!R71+'Marzo '!R71+'Abril '!R71+'Mayo '!R71+Junio!R71+Julio!R71+Agosto!R71+Septiembre!R71+'Octubre '!R71+Noviembre!R71+'Diciembre '!R71)</f>
        <v>0</v>
      </c>
      <c r="S71" s="34">
        <f>SUM(Enero!S71+Febrero!S71+'Marzo '!S71+'Abril '!S71+'Mayo '!S71+Junio!S71+Julio!S71+Agosto!S71+Septiembre!S71+'Octubre '!S71+Noviembre!S71+'Diciembre '!S71)</f>
        <v>0</v>
      </c>
      <c r="T71" s="34">
        <f>SUM(Enero!T71+Febrero!T71+'Marzo '!T71+'Abril '!T71+'Mayo '!T71+Junio!T71+Julio!T71+Agosto!T71+Septiembre!T71+'Octubre '!T71+Noviembre!T71+'Diciembre '!T71)</f>
        <v>0</v>
      </c>
      <c r="U71" s="34">
        <f>SUM(Enero!U71+Febrero!U71+'Marzo '!U71+'Abril '!U71+'Mayo '!U71+Junio!U71+Julio!U71+Agosto!U71+Septiembre!U71+'Octubre '!U71+Noviembre!U71+'Diciembre '!U71)</f>
        <v>0</v>
      </c>
      <c r="V71" s="34">
        <f>SUM(Enero!V71+Febrero!V71+'Marzo '!V71+'Abril '!V71+'Mayo '!V71+Junio!V71+Julio!V71+Agosto!V71+Septiembre!V71+'Octubre '!V71+Noviembre!V71+'Diciembre '!V71)</f>
        <v>0</v>
      </c>
      <c r="W71" s="34">
        <f>SUM(Enero!W71+Febrero!W71+'Marzo '!W71+'Abril '!W71+'Mayo '!W71+Junio!W71+Julio!W71+Agosto!W71+Septiembre!W71+'Octubre '!W71+Noviembre!W71+'Diciembre '!W71)</f>
        <v>0</v>
      </c>
      <c r="X71" s="34">
        <f>SUM(Enero!X71+Febrero!X71+'Marzo '!X71+'Abril '!X71+'Mayo '!X71+Junio!X71+Julio!X71+Agosto!X71+Septiembre!X71+'Octubre '!X71+Noviembre!X71+'Diciembre '!X71)</f>
        <v>0</v>
      </c>
      <c r="Y71" s="34">
        <f>SUM(Enero!Y71+Febrero!Y71+'Marzo '!Y71+'Abril '!Y71+'Mayo '!Y71+Junio!Y71+Julio!Y71+Agosto!Y71+Septiembre!Y71+'Octubre '!Y71+Noviembre!Y71+'Diciembre '!Y71)</f>
        <v>0</v>
      </c>
      <c r="Z71" s="34">
        <f>SUM(Enero!Z71+Febrero!Z71+'Marzo '!Z71+'Abril '!Z71+'Mayo '!Z71+Junio!Z71+Julio!Z71+Agosto!Z71+Septiembre!Z71+'Octubre '!Z71+Noviembre!Z71+'Diciembre '!Z71)</f>
        <v>0</v>
      </c>
      <c r="AA71" s="34">
        <f>SUM(Enero!AA71+Febrero!AA71+'Marzo '!AA71+'Abril '!AA71+'Mayo '!AA71+Junio!AA71+Julio!AA71+Agosto!AA71+Septiembre!AA71+'Octubre '!AA71+Noviembre!AA71+'Diciembre '!AA71)</f>
        <v>0</v>
      </c>
      <c r="AB71" s="34">
        <f>SUM(Enero!AB71+Febrero!AB71+'Marzo '!AB71+'Abril '!AB71+'Mayo '!AB71+Junio!AB71+Julio!AB71+Agosto!AB71+Septiembre!AB71+'Octubre '!AB71+Noviembre!AB71+'Diciembre '!AB71)</f>
        <v>0</v>
      </c>
      <c r="AC71" s="34">
        <f>SUM(Enero!AC71+Febrero!AC71+'Marzo '!AC71+'Abril '!AC71+'Mayo '!AC71+Junio!AC71+Julio!AC71+Agosto!AC71+Septiembre!AC71+'Octubre '!AC71+Noviembre!AC71+'Diciembre '!AC71)</f>
        <v>0</v>
      </c>
      <c r="AD71" s="34">
        <f>SUM(Enero!AD71+Febrero!AD71+'Marzo '!AD71+'Abril '!AD71+'Mayo '!AD71+Junio!AD71+Julio!AD71+Agosto!AD71+Septiembre!AD71+'Octubre '!AD71+Noviembre!AD71+'Diciembre '!AD71)</f>
        <v>0</v>
      </c>
      <c r="AE71" s="34">
        <f>SUM(Enero!AE71+Febrero!AE71+'Marzo '!AE71+'Abril '!AE71+'Mayo '!AE71+Junio!AE71+Julio!AE71+Agosto!AE71+Septiembre!AE71+'Octubre '!AE71+Noviembre!AE71+'Diciembre '!AE71)</f>
        <v>0</v>
      </c>
      <c r="AF71" s="34">
        <f>SUM(Enero!AF71+Febrero!AF71+'Marzo '!AF71+'Abril '!AF71+'Mayo '!AF71+Junio!AF71+Julio!AF71+Agosto!AF71+Septiembre!AF71+'Octubre '!AF71+Noviembre!AF71+'Diciembre '!AF71)</f>
        <v>0</v>
      </c>
      <c r="AG71" s="34">
        <f>SUM(Enero!AG71+Febrero!AG71+'Marzo '!AG71+'Abril '!AG71+'Mayo '!AG71+Junio!AG71+Julio!AG71+Agosto!AG71+Septiembre!AG71+'Octubre '!AG71+Noviembre!AG71+'Diciembre '!AG71)</f>
        <v>0</v>
      </c>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f>SUM(Enero!F72+Febrero!F72+'Marzo '!F72+'Abril '!F72+'Mayo '!F72+Junio!F72+Julio!F72+Agosto!F72+Septiembre!F72+'Octubre '!F72+Noviembre!F72+'Diciembre '!F72)</f>
        <v>0</v>
      </c>
      <c r="G72" s="34">
        <f>SUM(Enero!G72+Febrero!G72+'Marzo '!G72+'Abril '!G72+'Mayo '!G72+Junio!G72+Julio!G72+Agosto!G72+Septiembre!G72+'Octubre '!G72+Noviembre!G72+'Diciembre '!G72)</f>
        <v>0</v>
      </c>
      <c r="H72" s="34">
        <f>SUM(Enero!H72+Febrero!H72+'Marzo '!H72+'Abril '!H72+'Mayo '!H72+Junio!H72+Julio!H72+Agosto!H72+Septiembre!H72+'Octubre '!H72+Noviembre!H72+'Diciembre '!H72)</f>
        <v>0</v>
      </c>
      <c r="I72" s="34">
        <f>SUM(Enero!I72+Febrero!I72+'Marzo '!I72+'Abril '!I72+'Mayo '!I72+Junio!I72+Julio!I72+Agosto!I72+Septiembre!I72+'Octubre '!I72+Noviembre!I72+'Diciembre '!I72)</f>
        <v>0</v>
      </c>
      <c r="J72" s="34">
        <f>SUM(Enero!J72+Febrero!J72+'Marzo '!J72+'Abril '!J72+'Mayo '!J72+Junio!J72+Julio!J72+Agosto!J72+Septiembre!J72+'Octubre '!J72+Noviembre!J72+'Diciembre '!J72)</f>
        <v>0</v>
      </c>
      <c r="K72" s="34">
        <f>SUM(Enero!K72+Febrero!K72+'Marzo '!K72+'Abril '!K72+'Mayo '!K72+Junio!K72+Julio!K72+Agosto!K72+Septiembre!K72+'Octubre '!K72+Noviembre!K72+'Diciembre '!K72)</f>
        <v>0</v>
      </c>
      <c r="L72" s="34">
        <f>SUM(Enero!L72+Febrero!L72+'Marzo '!L72+'Abril '!L72+'Mayo '!L72+Junio!L72+Julio!L72+Agosto!L72+Septiembre!L72+'Octubre '!L72+Noviembre!L72+'Diciembre '!L72)</f>
        <v>0</v>
      </c>
      <c r="M72" s="34">
        <f>SUM(Enero!M72+Febrero!M72+'Marzo '!M72+'Abril '!M72+'Mayo '!M72+Junio!M72+Julio!M72+Agosto!M72+Septiembre!M72+'Octubre '!M72+Noviembre!M72+'Diciembre '!M72)</f>
        <v>0</v>
      </c>
      <c r="N72" s="34">
        <f>SUM(Enero!N72+Febrero!N72+'Marzo '!N72+'Abril '!N72+'Mayo '!N72+Junio!N72+Julio!N72+Agosto!N72+Septiembre!N72+'Octubre '!N72+Noviembre!N72+'Diciembre '!N72)</f>
        <v>0</v>
      </c>
      <c r="O72" s="34">
        <f>SUM(Enero!O72+Febrero!O72+'Marzo '!O72+'Abril '!O72+'Mayo '!O72+Junio!O72+Julio!O72+Agosto!O72+Septiembre!O72+'Octubre '!O72+Noviembre!O72+'Diciembre '!O72)</f>
        <v>0</v>
      </c>
      <c r="P72" s="34">
        <f>SUM(Enero!P72+Febrero!P72+'Marzo '!P72+'Abril '!P72+'Mayo '!P72+Junio!P72+Julio!P72+Agosto!P72+Septiembre!P72+'Octubre '!P72+Noviembre!P72+'Diciembre '!P72)</f>
        <v>0</v>
      </c>
      <c r="Q72" s="34">
        <f>SUM(Enero!Q72+Febrero!Q72+'Marzo '!Q72+'Abril '!Q72+'Mayo '!Q72+Junio!Q72+Julio!Q72+Agosto!Q72+Septiembre!Q72+'Octubre '!Q72+Noviembre!Q72+'Diciembre '!Q72)</f>
        <v>0</v>
      </c>
      <c r="R72" s="34">
        <f>SUM(Enero!R72+Febrero!R72+'Marzo '!R72+'Abril '!R72+'Mayo '!R72+Junio!R72+Julio!R72+Agosto!R72+Septiembre!R72+'Octubre '!R72+Noviembre!R72+'Diciembre '!R72)</f>
        <v>0</v>
      </c>
      <c r="S72" s="34">
        <f>SUM(Enero!S72+Febrero!S72+'Marzo '!S72+'Abril '!S72+'Mayo '!S72+Junio!S72+Julio!S72+Agosto!S72+Septiembre!S72+'Octubre '!S72+Noviembre!S72+'Diciembre '!S72)</f>
        <v>0</v>
      </c>
      <c r="T72" s="34">
        <f>SUM(Enero!T72+Febrero!T72+'Marzo '!T72+'Abril '!T72+'Mayo '!T72+Junio!T72+Julio!T72+Agosto!T72+Septiembre!T72+'Octubre '!T72+Noviembre!T72+'Diciembre '!T72)</f>
        <v>0</v>
      </c>
      <c r="U72" s="34">
        <f>SUM(Enero!U72+Febrero!U72+'Marzo '!U72+'Abril '!U72+'Mayo '!U72+Junio!U72+Julio!U72+Agosto!U72+Septiembre!U72+'Octubre '!U72+Noviembre!U72+'Diciembre '!U72)</f>
        <v>0</v>
      </c>
      <c r="V72" s="34">
        <f>SUM(Enero!V72+Febrero!V72+'Marzo '!V72+'Abril '!V72+'Mayo '!V72+Junio!V72+Julio!V72+Agosto!V72+Septiembre!V72+'Octubre '!V72+Noviembre!V72+'Diciembre '!V72)</f>
        <v>0</v>
      </c>
      <c r="W72" s="34">
        <f>SUM(Enero!W72+Febrero!W72+'Marzo '!W72+'Abril '!W72+'Mayo '!W72+Junio!W72+Julio!W72+Agosto!W72+Septiembre!W72+'Octubre '!W72+Noviembre!W72+'Diciembre '!W72)</f>
        <v>0</v>
      </c>
      <c r="X72" s="34">
        <f>SUM(Enero!X72+Febrero!X72+'Marzo '!X72+'Abril '!X72+'Mayo '!X72+Junio!X72+Julio!X72+Agosto!X72+Septiembre!X72+'Octubre '!X72+Noviembre!X72+'Diciembre '!X72)</f>
        <v>0</v>
      </c>
      <c r="Y72" s="34">
        <f>SUM(Enero!Y72+Febrero!Y72+'Marzo '!Y72+'Abril '!Y72+'Mayo '!Y72+Junio!Y72+Julio!Y72+Agosto!Y72+Septiembre!Y72+'Octubre '!Y72+Noviembre!Y72+'Diciembre '!Y72)</f>
        <v>0</v>
      </c>
      <c r="Z72" s="34">
        <f>SUM(Enero!Z72+Febrero!Z72+'Marzo '!Z72+'Abril '!Z72+'Mayo '!Z72+Junio!Z72+Julio!Z72+Agosto!Z72+Septiembre!Z72+'Octubre '!Z72+Noviembre!Z72+'Diciembre '!Z72)</f>
        <v>0</v>
      </c>
      <c r="AA72" s="34">
        <f>SUM(Enero!AA72+Febrero!AA72+'Marzo '!AA72+'Abril '!AA72+'Mayo '!AA72+Junio!AA72+Julio!AA72+Agosto!AA72+Septiembre!AA72+'Octubre '!AA72+Noviembre!AA72+'Diciembre '!AA72)</f>
        <v>0</v>
      </c>
      <c r="AB72" s="34">
        <f>SUM(Enero!AB72+Febrero!AB72+'Marzo '!AB72+'Abril '!AB72+'Mayo '!AB72+Junio!AB72+Julio!AB72+Agosto!AB72+Septiembre!AB72+'Octubre '!AB72+Noviembre!AB72+'Diciembre '!AB72)</f>
        <v>0</v>
      </c>
      <c r="AC72" s="34">
        <f>SUM(Enero!AC72+Febrero!AC72+'Marzo '!AC72+'Abril '!AC72+'Mayo '!AC72+Junio!AC72+Julio!AC72+Agosto!AC72+Septiembre!AC72+'Octubre '!AC72+Noviembre!AC72+'Diciembre '!AC72)</f>
        <v>0</v>
      </c>
      <c r="AD72" s="34">
        <f>SUM(Enero!AD72+Febrero!AD72+'Marzo '!AD72+'Abril '!AD72+'Mayo '!AD72+Junio!AD72+Julio!AD72+Agosto!AD72+Septiembre!AD72+'Octubre '!AD72+Noviembre!AD72+'Diciembre '!AD72)</f>
        <v>0</v>
      </c>
      <c r="AE72" s="34">
        <f>SUM(Enero!AE72+Febrero!AE72+'Marzo '!AE72+'Abril '!AE72+'Mayo '!AE72+Junio!AE72+Julio!AE72+Agosto!AE72+Septiembre!AE72+'Octubre '!AE72+Noviembre!AE72+'Diciembre '!AE72)</f>
        <v>0</v>
      </c>
      <c r="AF72" s="34">
        <f>SUM(Enero!AF72+Febrero!AF72+'Marzo '!AF72+'Abril '!AF72+'Mayo '!AF72+Junio!AF72+Julio!AF72+Agosto!AF72+Septiembre!AF72+'Octubre '!AF72+Noviembre!AF72+'Diciembre '!AF72)</f>
        <v>0</v>
      </c>
      <c r="AG72" s="34">
        <f>SUM(Enero!AG72+Febrero!AG72+'Marzo '!AG72+'Abril '!AG72+'Mayo '!AG72+Junio!AG72+Julio!AG72+Agosto!AG72+Septiembre!AG72+'Octubre '!AG72+Noviembre!AG72+'Diciembre '!AG72)</f>
        <v>0</v>
      </c>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119" t="s">
        <v>105</v>
      </c>
      <c r="C73" s="59">
        <f t="shared" si="6"/>
        <v>0</v>
      </c>
      <c r="D73" s="59">
        <f>+F73+H73+J73+L73+N73+P73+R73+T73+V73+X73+Z73+AB73+AD73+AF73</f>
        <v>0</v>
      </c>
      <c r="E73" s="59">
        <f>+G73+I73+K73+M73+O73+Q73+S73+U73+W73+Y73+AA73+AC73+AE73+AG73</f>
        <v>0</v>
      </c>
      <c r="F73" s="48">
        <f>SUM(Enero!F73+Febrero!F73+'Marzo '!F73+'Abril '!F73+'Mayo '!F73+Junio!F73+Julio!F73+Agosto!F73+Septiembre!F73+'Octubre '!F73+Noviembre!F73+'Diciembre '!F73)</f>
        <v>0</v>
      </c>
      <c r="G73" s="48">
        <f>SUM(Enero!G73+Febrero!G73+'Marzo '!G73+'Abril '!G73+'Mayo '!G73+Junio!G73+Julio!G73+Agosto!G73+Septiembre!G73+'Octubre '!G73+Noviembre!G73+'Diciembre '!G73)</f>
        <v>0</v>
      </c>
      <c r="H73" s="48">
        <f>SUM(Enero!H73+Febrero!H73+'Marzo '!H73+'Abril '!H73+'Mayo '!H73+Junio!H73+Julio!H73+Agosto!H73+Septiembre!H73+'Octubre '!H73+Noviembre!H73+'Diciembre '!H73)</f>
        <v>0</v>
      </c>
      <c r="I73" s="48">
        <f>SUM(Enero!I73+Febrero!I73+'Marzo '!I73+'Abril '!I73+'Mayo '!I73+Junio!I73+Julio!I73+Agosto!I73+Septiembre!I73+'Octubre '!I73+Noviembre!I73+'Diciembre '!I73)</f>
        <v>0</v>
      </c>
      <c r="J73" s="48">
        <f>SUM(Enero!J73+Febrero!J73+'Marzo '!J73+'Abril '!J73+'Mayo '!J73+Junio!J73+Julio!J73+Agosto!J73+Septiembre!J73+'Octubre '!J73+Noviembre!J73+'Diciembre '!J73)</f>
        <v>0</v>
      </c>
      <c r="K73" s="48">
        <f>SUM(Enero!K73+Febrero!K73+'Marzo '!K73+'Abril '!K73+'Mayo '!K73+Junio!K73+Julio!K73+Agosto!K73+Septiembre!K73+'Octubre '!K73+Noviembre!K73+'Diciembre '!K73)</f>
        <v>0</v>
      </c>
      <c r="L73" s="48">
        <f>SUM(Enero!L73+Febrero!L73+'Marzo '!L73+'Abril '!L73+'Mayo '!L73+Junio!L73+Julio!L73+Agosto!L73+Septiembre!L73+'Octubre '!L73+Noviembre!L73+'Diciembre '!L73)</f>
        <v>0</v>
      </c>
      <c r="M73" s="48">
        <f>SUM(Enero!M73+Febrero!M73+'Marzo '!M73+'Abril '!M73+'Mayo '!M73+Junio!M73+Julio!M73+Agosto!M73+Septiembre!M73+'Octubre '!M73+Noviembre!M73+'Diciembre '!M73)</f>
        <v>0</v>
      </c>
      <c r="N73" s="48">
        <f>SUM(Enero!N73+Febrero!N73+'Marzo '!N73+'Abril '!N73+'Mayo '!N73+Junio!N73+Julio!N73+Agosto!N73+Septiembre!N73+'Octubre '!N73+Noviembre!N73+'Diciembre '!N73)</f>
        <v>0</v>
      </c>
      <c r="O73" s="48">
        <f>SUM(Enero!O73+Febrero!O73+'Marzo '!O73+'Abril '!O73+'Mayo '!O73+Junio!O73+Julio!O73+Agosto!O73+Septiembre!O73+'Octubre '!O73+Noviembre!O73+'Diciembre '!O73)</f>
        <v>0</v>
      </c>
      <c r="P73" s="48">
        <f>SUM(Enero!P73+Febrero!P73+'Marzo '!P73+'Abril '!P73+'Mayo '!P73+Junio!P73+Julio!P73+Agosto!P73+Septiembre!P73+'Octubre '!P73+Noviembre!P73+'Diciembre '!P73)</f>
        <v>0</v>
      </c>
      <c r="Q73" s="48">
        <f>SUM(Enero!Q73+Febrero!Q73+'Marzo '!Q73+'Abril '!Q73+'Mayo '!Q73+Junio!Q73+Julio!Q73+Agosto!Q73+Septiembre!Q73+'Octubre '!Q73+Noviembre!Q73+'Diciembre '!Q73)</f>
        <v>0</v>
      </c>
      <c r="R73" s="48">
        <f>SUM(Enero!R73+Febrero!R73+'Marzo '!R73+'Abril '!R73+'Mayo '!R73+Junio!R73+Julio!R73+Agosto!R73+Septiembre!R73+'Octubre '!R73+Noviembre!R73+'Diciembre '!R73)</f>
        <v>0</v>
      </c>
      <c r="S73" s="48">
        <f>SUM(Enero!S73+Febrero!S73+'Marzo '!S73+'Abril '!S73+'Mayo '!S73+Junio!S73+Julio!S73+Agosto!S73+Septiembre!S73+'Octubre '!S73+Noviembre!S73+'Diciembre '!S73)</f>
        <v>0</v>
      </c>
      <c r="T73" s="48">
        <f>SUM(Enero!T73+Febrero!T73+'Marzo '!T73+'Abril '!T73+'Mayo '!T73+Junio!T73+Julio!T73+Agosto!T73+Septiembre!T73+'Octubre '!T73+Noviembre!T73+'Diciembre '!T73)</f>
        <v>0</v>
      </c>
      <c r="U73" s="48">
        <f>SUM(Enero!U73+Febrero!U73+'Marzo '!U73+'Abril '!U73+'Mayo '!U73+Junio!U73+Julio!U73+Agosto!U73+Septiembre!U73+'Octubre '!U73+Noviembre!U73+'Diciembre '!U73)</f>
        <v>0</v>
      </c>
      <c r="V73" s="48">
        <f>SUM(Enero!V73+Febrero!V73+'Marzo '!V73+'Abril '!V73+'Mayo '!V73+Junio!V73+Julio!V73+Agosto!V73+Septiembre!V73+'Octubre '!V73+Noviembre!V73+'Diciembre '!V73)</f>
        <v>0</v>
      </c>
      <c r="W73" s="48">
        <f>SUM(Enero!W73+Febrero!W73+'Marzo '!W73+'Abril '!W73+'Mayo '!W73+Junio!W73+Julio!W73+Agosto!W73+Septiembre!W73+'Octubre '!W73+Noviembre!W73+'Diciembre '!W73)</f>
        <v>0</v>
      </c>
      <c r="X73" s="48">
        <f>SUM(Enero!X73+Febrero!X73+'Marzo '!X73+'Abril '!X73+'Mayo '!X73+Junio!X73+Julio!X73+Agosto!X73+Septiembre!X73+'Octubre '!X73+Noviembre!X73+'Diciembre '!X73)</f>
        <v>0</v>
      </c>
      <c r="Y73" s="48">
        <f>SUM(Enero!Y73+Febrero!Y73+'Marzo '!Y73+'Abril '!Y73+'Mayo '!Y73+Junio!Y73+Julio!Y73+Agosto!Y73+Septiembre!Y73+'Octubre '!Y73+Noviembre!Y73+'Diciembre '!Y73)</f>
        <v>0</v>
      </c>
      <c r="Z73" s="48">
        <f>SUM(Enero!Z73+Febrero!Z73+'Marzo '!Z73+'Abril '!Z73+'Mayo '!Z73+Junio!Z73+Julio!Z73+Agosto!Z73+Septiembre!Z73+'Octubre '!Z73+Noviembre!Z73+'Diciembre '!Z73)</f>
        <v>0</v>
      </c>
      <c r="AA73" s="48">
        <f>SUM(Enero!AA73+Febrero!AA73+'Marzo '!AA73+'Abril '!AA73+'Mayo '!AA73+Junio!AA73+Julio!AA73+Agosto!AA73+Septiembre!AA73+'Octubre '!AA73+Noviembre!AA73+'Diciembre '!AA73)</f>
        <v>0</v>
      </c>
      <c r="AB73" s="48">
        <f>SUM(Enero!AB73+Febrero!AB73+'Marzo '!AB73+'Abril '!AB73+'Mayo '!AB73+Junio!AB73+Julio!AB73+Agosto!AB73+Septiembre!AB73+'Octubre '!AB73+Noviembre!AB73+'Diciembre '!AB73)</f>
        <v>0</v>
      </c>
      <c r="AC73" s="48">
        <f>SUM(Enero!AC73+Febrero!AC73+'Marzo '!AC73+'Abril '!AC73+'Mayo '!AC73+Junio!AC73+Julio!AC73+Agosto!AC73+Septiembre!AC73+'Octubre '!AC73+Noviembre!AC73+'Diciembre '!AC73)</f>
        <v>0</v>
      </c>
      <c r="AD73" s="48">
        <f>SUM(Enero!AD73+Febrero!AD73+'Marzo '!AD73+'Abril '!AD73+'Mayo '!AD73+Junio!AD73+Julio!AD73+Agosto!AD73+Septiembre!AD73+'Octubre '!AD73+Noviembre!AD73+'Diciembre '!AD73)</f>
        <v>0</v>
      </c>
      <c r="AE73" s="48">
        <f>SUM(Enero!AE73+Febrero!AE73+'Marzo '!AE73+'Abril '!AE73+'Mayo '!AE73+Junio!AE73+Julio!AE73+Agosto!AE73+Septiembre!AE73+'Octubre '!AE73+Noviembre!AE73+'Diciembre '!AE73)</f>
        <v>0</v>
      </c>
      <c r="AF73" s="48">
        <f>SUM(Enero!AF73+Febrero!AF73+'Marzo '!AF73+'Abril '!AF73+'Mayo '!AF73+Junio!AF73+Julio!AF73+Agosto!AF73+Septiembre!AF73+'Octubre '!AF73+Noviembre!AF73+'Diciembre '!AF73)</f>
        <v>0</v>
      </c>
      <c r="AG73" s="48">
        <f>SUM(Enero!AG73+Febrero!AG73+'Marzo '!AG73+'Abril '!AG73+'Mayo '!AG73+Junio!AG73+Julio!AG73+Agosto!AG73+Septiembre!AG73+'Octubre '!AG73+Noviembre!AG73+'Diciembre '!AG73)</f>
        <v>0</v>
      </c>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54" t="s">
        <v>98</v>
      </c>
      <c r="D77" s="54" t="s">
        <v>48</v>
      </c>
      <c r="E77" s="54" t="s">
        <v>70</v>
      </c>
      <c r="F77" s="121" t="s">
        <v>48</v>
      </c>
      <c r="G77" s="121" t="s">
        <v>70</v>
      </c>
      <c r="H77" s="121" t="s">
        <v>48</v>
      </c>
      <c r="I77" s="121" t="s">
        <v>70</v>
      </c>
      <c r="J77" s="121" t="s">
        <v>48</v>
      </c>
      <c r="K77" s="121" t="s">
        <v>70</v>
      </c>
      <c r="L77" s="121" t="s">
        <v>48</v>
      </c>
      <c r="M77" s="121" t="s">
        <v>70</v>
      </c>
      <c r="N77" s="121" t="s">
        <v>48</v>
      </c>
      <c r="O77" s="121" t="s">
        <v>70</v>
      </c>
      <c r="P77" s="121" t="s">
        <v>48</v>
      </c>
      <c r="Q77" s="121" t="s">
        <v>70</v>
      </c>
      <c r="R77" s="121" t="s">
        <v>48</v>
      </c>
      <c r="S77" s="121" t="s">
        <v>70</v>
      </c>
      <c r="T77" s="121" t="s">
        <v>48</v>
      </c>
      <c r="U77" s="121" t="s">
        <v>70</v>
      </c>
      <c r="V77" s="121" t="s">
        <v>48</v>
      </c>
      <c r="W77" s="121" t="s">
        <v>70</v>
      </c>
      <c r="X77" s="121" t="s">
        <v>48</v>
      </c>
      <c r="Y77" s="121" t="s">
        <v>70</v>
      </c>
      <c r="Z77" s="121" t="s">
        <v>48</v>
      </c>
      <c r="AA77" s="121" t="s">
        <v>70</v>
      </c>
      <c r="AB77" s="121" t="s">
        <v>48</v>
      </c>
      <c r="AC77" s="121" t="s">
        <v>70</v>
      </c>
      <c r="AD77" s="121" t="s">
        <v>48</v>
      </c>
      <c r="AE77" s="121" t="s">
        <v>70</v>
      </c>
      <c r="AF77" s="121" t="s">
        <v>48</v>
      </c>
      <c r="AG77" s="121"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45</v>
      </c>
      <c r="D78" s="56">
        <f t="shared" ref="D78:E81" si="9">+F78+H78+J78+L78+N78+P78+R78+T78+V78+X78+Z78+AB78+AD78+AF78</f>
        <v>14</v>
      </c>
      <c r="E78" s="56">
        <f t="shared" si="9"/>
        <v>31</v>
      </c>
      <c r="F78" s="27">
        <f>SUM(Enero!F78+Febrero!F78+'Marzo '!F78+'Abril '!F78+'Mayo '!F78+Junio!F78+Julio!F78+Agosto!F78+Septiembre!F78+'Octubre '!F78+Noviembre!F78+'Diciembre '!F78)</f>
        <v>0</v>
      </c>
      <c r="G78" s="27">
        <f>SUM(Enero!G78+Febrero!G78+'Marzo '!G78+'Abril '!G78+'Mayo '!G78+Junio!G78+Julio!G78+Agosto!G78+Septiembre!G78+'Octubre '!G78+Noviembre!G78+'Diciembre '!G78)</f>
        <v>0</v>
      </c>
      <c r="H78" s="27">
        <f>SUM(Enero!H78+Febrero!H78+'Marzo '!H78+'Abril '!H78+'Mayo '!H78+Junio!H78+Julio!H78+Agosto!H78+Septiembre!H78+'Octubre '!H78+Noviembre!H78+'Diciembre '!H78)</f>
        <v>0</v>
      </c>
      <c r="I78" s="27">
        <f>SUM(Enero!I78+Febrero!I78+'Marzo '!I78+'Abril '!I78+'Mayo '!I78+Junio!I78+Julio!I78+Agosto!I78+Septiembre!I78+'Octubre '!I78+Noviembre!I78+'Diciembre '!I78)</f>
        <v>0</v>
      </c>
      <c r="J78" s="27">
        <f>SUM(Enero!J78+Febrero!J78+'Marzo '!J78+'Abril '!J78+'Mayo '!J78+Junio!J78+Julio!J78+Agosto!J78+Septiembre!J78+'Octubre '!J78+Noviembre!J78+'Diciembre '!J78)</f>
        <v>0</v>
      </c>
      <c r="K78" s="27">
        <f>SUM(Enero!K78+Febrero!K78+'Marzo '!K78+'Abril '!K78+'Mayo '!K78+Junio!K78+Julio!K78+Agosto!K78+Septiembre!K78+'Octubre '!K78+Noviembre!K78+'Diciembre '!K78)</f>
        <v>0</v>
      </c>
      <c r="L78" s="27">
        <f>SUM(Enero!L78+Febrero!L78+'Marzo '!L78+'Abril '!L78+'Mayo '!L78+Junio!L78+Julio!L78+Agosto!L78+Septiembre!L78+'Octubre '!L78+Noviembre!L78+'Diciembre '!L78)</f>
        <v>1</v>
      </c>
      <c r="M78" s="27">
        <f>SUM(Enero!M78+Febrero!M78+'Marzo '!M78+'Abril '!M78+'Mayo '!M78+Junio!M78+Julio!M78+Agosto!M78+Septiembre!M78+'Octubre '!M78+Noviembre!M78+'Diciembre '!M78)</f>
        <v>1</v>
      </c>
      <c r="N78" s="27">
        <f>SUM(Enero!N78+Febrero!N78+'Marzo '!N78+'Abril '!N78+'Mayo '!N78+Junio!N78+Julio!N78+Agosto!N78+Septiembre!N78+'Octubre '!N78+Noviembre!N78+'Diciembre '!N78)</f>
        <v>1</v>
      </c>
      <c r="O78" s="27">
        <f>SUM(Enero!O78+Febrero!O78+'Marzo '!O78+'Abril '!O78+'Mayo '!O78+Junio!O78+Julio!O78+Agosto!O78+Septiembre!O78+'Octubre '!O78+Noviembre!O78+'Diciembre '!O78)</f>
        <v>0</v>
      </c>
      <c r="P78" s="27">
        <f>SUM(Enero!P78+Febrero!P78+'Marzo '!P78+'Abril '!P78+'Mayo '!P78+Junio!P78+Julio!P78+Agosto!P78+Septiembre!P78+'Octubre '!P78+Noviembre!P78+'Diciembre '!P78)</f>
        <v>0</v>
      </c>
      <c r="Q78" s="27">
        <f>SUM(Enero!Q78+Febrero!Q78+'Marzo '!Q78+'Abril '!Q78+'Mayo '!Q78+Junio!Q78+Julio!Q78+Agosto!Q78+Septiembre!Q78+'Octubre '!Q78+Noviembre!Q78+'Diciembre '!Q78)</f>
        <v>2</v>
      </c>
      <c r="R78" s="27">
        <f>SUM(Enero!R78+Febrero!R78+'Marzo '!R78+'Abril '!R78+'Mayo '!R78+Junio!R78+Julio!R78+Agosto!R78+Septiembre!R78+'Octubre '!R78+Noviembre!R78+'Diciembre '!R78)</f>
        <v>2</v>
      </c>
      <c r="S78" s="27">
        <f>SUM(Enero!S78+Febrero!S78+'Marzo '!S78+'Abril '!S78+'Mayo '!S78+Junio!S78+Julio!S78+Agosto!S78+Septiembre!S78+'Octubre '!S78+Noviembre!S78+'Diciembre '!S78)</f>
        <v>1</v>
      </c>
      <c r="T78" s="27">
        <f>SUM(Enero!T78+Febrero!T78+'Marzo '!T78+'Abril '!T78+'Mayo '!T78+Junio!T78+Julio!T78+Agosto!T78+Septiembre!T78+'Octubre '!T78+Noviembre!T78+'Diciembre '!T78)</f>
        <v>1</v>
      </c>
      <c r="U78" s="27">
        <f>SUM(Enero!U78+Febrero!U78+'Marzo '!U78+'Abril '!U78+'Mayo '!U78+Junio!U78+Julio!U78+Agosto!U78+Septiembre!U78+'Octubre '!U78+Noviembre!U78+'Diciembre '!U78)</f>
        <v>3</v>
      </c>
      <c r="V78" s="27">
        <f>SUM(Enero!V78+Febrero!V78+'Marzo '!V78+'Abril '!V78+'Mayo '!V78+Junio!V78+Julio!V78+Agosto!V78+Septiembre!V78+'Octubre '!V78+Noviembre!V78+'Diciembre '!V78)</f>
        <v>0</v>
      </c>
      <c r="W78" s="27">
        <f>SUM(Enero!W78+Febrero!W78+'Marzo '!W78+'Abril '!W78+'Mayo '!W78+Junio!W78+Julio!W78+Agosto!W78+Septiembre!W78+'Octubre '!W78+Noviembre!W78+'Diciembre '!W78)</f>
        <v>2</v>
      </c>
      <c r="X78" s="27">
        <f>SUM(Enero!X78+Febrero!X78+'Marzo '!X78+'Abril '!X78+'Mayo '!X78+Junio!X78+Julio!X78+Agosto!X78+Septiembre!X78+'Octubre '!X78+Noviembre!X78+'Diciembre '!X78)</f>
        <v>0</v>
      </c>
      <c r="Y78" s="27">
        <f>SUM(Enero!Y78+Febrero!Y78+'Marzo '!Y78+'Abril '!Y78+'Mayo '!Y78+Junio!Y78+Julio!Y78+Agosto!Y78+Septiembre!Y78+'Octubre '!Y78+Noviembre!Y78+'Diciembre '!Y78)</f>
        <v>4</v>
      </c>
      <c r="Z78" s="27">
        <f>SUM(Enero!Z78+Febrero!Z78+'Marzo '!Z78+'Abril '!Z78+'Mayo '!Z78+Junio!Z78+Julio!Z78+Agosto!Z78+Septiembre!Z78+'Octubre '!Z78+Noviembre!Z78+'Diciembre '!Z78)</f>
        <v>1</v>
      </c>
      <c r="AA78" s="27">
        <f>SUM(Enero!AA78+Febrero!AA78+'Marzo '!AA78+'Abril '!AA78+'Mayo '!AA78+Junio!AA78+Julio!AA78+Agosto!AA78+Septiembre!AA78+'Octubre '!AA78+Noviembre!AA78+'Diciembre '!AA78)</f>
        <v>5</v>
      </c>
      <c r="AB78" s="27">
        <f>SUM(Enero!AB78+Febrero!AB78+'Marzo '!AB78+'Abril '!AB78+'Mayo '!AB78+Junio!AB78+Julio!AB78+Agosto!AB78+Septiembre!AB78+'Octubre '!AB78+Noviembre!AB78+'Diciembre '!AB78)</f>
        <v>1</v>
      </c>
      <c r="AC78" s="27">
        <f>SUM(Enero!AC78+Febrero!AC78+'Marzo '!AC78+'Abril '!AC78+'Mayo '!AC78+Junio!AC78+Julio!AC78+Agosto!AC78+Septiembre!AC78+'Octubre '!AC78+Noviembre!AC78+'Diciembre '!AC78)</f>
        <v>4</v>
      </c>
      <c r="AD78" s="27">
        <f>SUM(Enero!AD78+Febrero!AD78+'Marzo '!AD78+'Abril '!AD78+'Mayo '!AD78+Junio!AD78+Julio!AD78+Agosto!AD78+Septiembre!AD78+'Octubre '!AD78+Noviembre!AD78+'Diciembre '!AD78)</f>
        <v>4</v>
      </c>
      <c r="AE78" s="27">
        <f>SUM(Enero!AE78+Febrero!AE78+'Marzo '!AE78+'Abril '!AE78+'Mayo '!AE78+Junio!AE78+Julio!AE78+Agosto!AE78+Septiembre!AE78+'Octubre '!AE78+Noviembre!AE78+'Diciembre '!AE78)</f>
        <v>2</v>
      </c>
      <c r="AF78" s="27">
        <f>SUM(Enero!AF78+Febrero!AF78+'Marzo '!AF78+'Abril '!AF78+'Mayo '!AF78+Junio!AF78+Julio!AF78+Agosto!AF78+Septiembre!AF78+'Octubre '!AF78+Noviembre!AF78+'Diciembre '!AF78)</f>
        <v>3</v>
      </c>
      <c r="AG78" s="27">
        <f>SUM(Enero!AG78+Febrero!AG78+'Marzo '!AG78+'Abril '!AG78+'Mayo '!AG78+Junio!AG78+Julio!AG78+Agosto!AG78+Septiembre!AG78+'Octubre '!AG78+Noviembre!AG78+'Diciembre '!AG78)</f>
        <v>7</v>
      </c>
      <c r="AH78" s="27">
        <f>SUM(Enero!AH78+Febrero!AH78+'Marzo '!AH78+'Abril '!AH78+'Mayo '!AH78+Junio!AH78+Julio!AH78+Agosto!AH78+Septiembre!AH78+'Octubre '!AH78+Noviembre!AH78+'Diciembre '!AH78)</f>
        <v>0</v>
      </c>
      <c r="AI78" s="27">
        <f>SUM(Enero!AI78+Febrero!AI78+'Marzo '!AI78+'Abril '!AI78+'Mayo '!AI78+Junio!AI78+Julio!AI78+Agosto!AI78+Septiembre!AI78+'Octubre '!AI78+Noviembre!AI78+'Diciembre '!AI78)</f>
        <v>0</v>
      </c>
      <c r="AJ78" s="27">
        <f>SUM(Enero!AJ78+Febrero!AJ78+'Marzo '!AJ78+'Abril '!AJ78+'Mayo '!AJ78+Junio!AJ78+Julio!AJ78+Agosto!AJ78+Septiembre!AJ78+'Octubre '!AJ78+Noviembre!AJ78+'Diciembre '!AJ78)</f>
        <v>0</v>
      </c>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115" t="s">
        <v>101</v>
      </c>
      <c r="C79" s="58">
        <f t="shared" si="8"/>
        <v>6</v>
      </c>
      <c r="D79" s="58">
        <f>+F79+H79+J79+L79+N79+P79+R79+T79+V79+X79+Z79+AB79+AD79+AF79</f>
        <v>2</v>
      </c>
      <c r="E79" s="58">
        <f t="shared" si="9"/>
        <v>4</v>
      </c>
      <c r="F79" s="27">
        <f>SUM(Enero!F79+Febrero!F79+'Marzo '!F79+'Abril '!F79+'Mayo '!F79+Junio!F79+Julio!F79+Agosto!F79+Septiembre!F79+'Octubre '!F79+Noviembre!F79+'Diciembre '!F79)</f>
        <v>0</v>
      </c>
      <c r="G79" s="27">
        <f>SUM(Enero!G79+Febrero!G79+'Marzo '!G79+'Abril '!G79+'Mayo '!G79+Junio!G79+Julio!G79+Agosto!G79+Septiembre!G79+'Octubre '!G79+Noviembre!G79+'Diciembre '!G79)</f>
        <v>0</v>
      </c>
      <c r="H79" s="27">
        <f>SUM(Enero!H79+Febrero!H79+'Marzo '!H79+'Abril '!H79+'Mayo '!H79+Junio!H79+Julio!H79+Agosto!H79+Septiembre!H79+'Octubre '!H79+Noviembre!H79+'Diciembre '!H79)</f>
        <v>0</v>
      </c>
      <c r="I79" s="27">
        <f>SUM(Enero!I79+Febrero!I79+'Marzo '!I79+'Abril '!I79+'Mayo '!I79+Junio!I79+Julio!I79+Agosto!I79+Septiembre!I79+'Octubre '!I79+Noviembre!I79+'Diciembre '!I79)</f>
        <v>0</v>
      </c>
      <c r="J79" s="27">
        <f>SUM(Enero!J79+Febrero!J79+'Marzo '!J79+'Abril '!J79+'Mayo '!J79+Junio!J79+Julio!J79+Agosto!J79+Septiembre!J79+'Octubre '!J79+Noviembre!J79+'Diciembre '!J79)</f>
        <v>0</v>
      </c>
      <c r="K79" s="27">
        <f>SUM(Enero!K79+Febrero!K79+'Marzo '!K79+'Abril '!K79+'Mayo '!K79+Junio!K79+Julio!K79+Agosto!K79+Septiembre!K79+'Octubre '!K79+Noviembre!K79+'Diciembre '!K79)</f>
        <v>0</v>
      </c>
      <c r="L79" s="27">
        <f>SUM(Enero!L79+Febrero!L79+'Marzo '!L79+'Abril '!L79+'Mayo '!L79+Junio!L79+Julio!L79+Agosto!L79+Septiembre!L79+'Octubre '!L79+Noviembre!L79+'Diciembre '!L79)</f>
        <v>0</v>
      </c>
      <c r="M79" s="27">
        <f>SUM(Enero!M79+Febrero!M79+'Marzo '!M79+'Abril '!M79+'Mayo '!M79+Junio!M79+Julio!M79+Agosto!M79+Septiembre!M79+'Octubre '!M79+Noviembre!M79+'Diciembre '!M79)</f>
        <v>0</v>
      </c>
      <c r="N79" s="27">
        <f>SUM(Enero!N79+Febrero!N79+'Marzo '!N79+'Abril '!N79+'Mayo '!N79+Junio!N79+Julio!N79+Agosto!N79+Septiembre!N79+'Octubre '!N79+Noviembre!N79+'Diciembre '!N79)</f>
        <v>1</v>
      </c>
      <c r="O79" s="27">
        <f>SUM(Enero!O79+Febrero!O79+'Marzo '!O79+'Abril '!O79+'Mayo '!O79+Junio!O79+Julio!O79+Agosto!O79+Septiembre!O79+'Octubre '!O79+Noviembre!O79+'Diciembre '!O79)</f>
        <v>0</v>
      </c>
      <c r="P79" s="27">
        <f>SUM(Enero!P79+Febrero!P79+'Marzo '!P79+'Abril '!P79+'Mayo '!P79+Junio!P79+Julio!P79+Agosto!P79+Septiembre!P79+'Octubre '!P79+Noviembre!P79+'Diciembre '!P79)</f>
        <v>0</v>
      </c>
      <c r="Q79" s="27">
        <f>SUM(Enero!Q79+Febrero!Q79+'Marzo '!Q79+'Abril '!Q79+'Mayo '!Q79+Junio!Q79+Julio!Q79+Agosto!Q79+Septiembre!Q79+'Octubre '!Q79+Noviembre!Q79+'Diciembre '!Q79)</f>
        <v>1</v>
      </c>
      <c r="R79" s="27">
        <f>SUM(Enero!R79+Febrero!R79+'Marzo '!R79+'Abril '!R79+'Mayo '!R79+Junio!R79+Julio!R79+Agosto!R79+Septiembre!R79+'Octubre '!R79+Noviembre!R79+'Diciembre '!R79)</f>
        <v>0</v>
      </c>
      <c r="S79" s="27">
        <f>SUM(Enero!S79+Febrero!S79+'Marzo '!S79+'Abril '!S79+'Mayo '!S79+Junio!S79+Julio!S79+Agosto!S79+Septiembre!S79+'Octubre '!S79+Noviembre!S79+'Diciembre '!S79)</f>
        <v>0</v>
      </c>
      <c r="T79" s="27">
        <f>SUM(Enero!T79+Febrero!T79+'Marzo '!T79+'Abril '!T79+'Mayo '!T79+Junio!T79+Julio!T79+Agosto!T79+Septiembre!T79+'Octubre '!T79+Noviembre!T79+'Diciembre '!T79)</f>
        <v>0</v>
      </c>
      <c r="U79" s="27">
        <f>SUM(Enero!U79+Febrero!U79+'Marzo '!U79+'Abril '!U79+'Mayo '!U79+Junio!U79+Julio!U79+Agosto!U79+Septiembre!U79+'Octubre '!U79+Noviembre!U79+'Diciembre '!U79)</f>
        <v>0</v>
      </c>
      <c r="V79" s="27">
        <f>SUM(Enero!V79+Febrero!V79+'Marzo '!V79+'Abril '!V79+'Mayo '!V79+Junio!V79+Julio!V79+Agosto!V79+Septiembre!V79+'Octubre '!V79+Noviembre!V79+'Diciembre '!V79)</f>
        <v>0</v>
      </c>
      <c r="W79" s="27">
        <f>SUM(Enero!W79+Febrero!W79+'Marzo '!W79+'Abril '!W79+'Mayo '!W79+Junio!W79+Julio!W79+Agosto!W79+Septiembre!W79+'Octubre '!W79+Noviembre!W79+'Diciembre '!W79)</f>
        <v>0</v>
      </c>
      <c r="X79" s="27">
        <f>SUM(Enero!X79+Febrero!X79+'Marzo '!X79+'Abril '!X79+'Mayo '!X79+Junio!X79+Julio!X79+Agosto!X79+Septiembre!X79+'Octubre '!X79+Noviembre!X79+'Diciembre '!X79)</f>
        <v>0</v>
      </c>
      <c r="Y79" s="27">
        <f>SUM(Enero!Y79+Febrero!Y79+'Marzo '!Y79+'Abril '!Y79+'Mayo '!Y79+Junio!Y79+Julio!Y79+Agosto!Y79+Septiembre!Y79+'Octubre '!Y79+Noviembre!Y79+'Diciembre '!Y79)</f>
        <v>0</v>
      </c>
      <c r="Z79" s="27">
        <f>SUM(Enero!Z79+Febrero!Z79+'Marzo '!Z79+'Abril '!Z79+'Mayo '!Z79+Junio!Z79+Julio!Z79+Agosto!Z79+Septiembre!Z79+'Octubre '!Z79+Noviembre!Z79+'Diciembre '!Z79)</f>
        <v>0</v>
      </c>
      <c r="AA79" s="27">
        <f>SUM(Enero!AA79+Febrero!AA79+'Marzo '!AA79+'Abril '!AA79+'Mayo '!AA79+Junio!AA79+Julio!AA79+Agosto!AA79+Septiembre!AA79+'Octubre '!AA79+Noviembre!AA79+'Diciembre '!AA79)</f>
        <v>2</v>
      </c>
      <c r="AB79" s="27">
        <f>SUM(Enero!AB79+Febrero!AB79+'Marzo '!AB79+'Abril '!AB79+'Mayo '!AB79+Junio!AB79+Julio!AB79+Agosto!AB79+Septiembre!AB79+'Octubre '!AB79+Noviembre!AB79+'Diciembre '!AB79)</f>
        <v>0</v>
      </c>
      <c r="AC79" s="27">
        <f>SUM(Enero!AC79+Febrero!AC79+'Marzo '!AC79+'Abril '!AC79+'Mayo '!AC79+Junio!AC79+Julio!AC79+Agosto!AC79+Septiembre!AC79+'Octubre '!AC79+Noviembre!AC79+'Diciembre '!AC79)</f>
        <v>1</v>
      </c>
      <c r="AD79" s="27">
        <f>SUM(Enero!AD79+Febrero!AD79+'Marzo '!AD79+'Abril '!AD79+'Mayo '!AD79+Junio!AD79+Julio!AD79+Agosto!AD79+Septiembre!AD79+'Octubre '!AD79+Noviembre!AD79+'Diciembre '!AD79)</f>
        <v>1</v>
      </c>
      <c r="AE79" s="27">
        <f>SUM(Enero!AE79+Febrero!AE79+'Marzo '!AE79+'Abril '!AE79+'Mayo '!AE79+Junio!AE79+Julio!AE79+Agosto!AE79+Septiembre!AE79+'Octubre '!AE79+Noviembre!AE79+'Diciembre '!AE79)</f>
        <v>0</v>
      </c>
      <c r="AF79" s="27">
        <f>SUM(Enero!AF79+Febrero!AF79+'Marzo '!AF79+'Abril '!AF79+'Mayo '!AF79+Junio!AF79+Julio!AF79+Agosto!AF79+Septiembre!AF79+'Octubre '!AF79+Noviembre!AF79+'Diciembre '!AF79)</f>
        <v>0</v>
      </c>
      <c r="AG79" s="27">
        <f>SUM(Enero!AG79+Febrero!AG79+'Marzo '!AG79+'Abril '!AG79+'Mayo '!AG79+Junio!AG79+Julio!AG79+Agosto!AG79+Septiembre!AG79+'Octubre '!AG79+Noviembre!AG79+'Diciembre '!AG79)</f>
        <v>0</v>
      </c>
      <c r="AH79" s="27">
        <f>SUM(Enero!AH79+Febrero!AH79+'Marzo '!AH79+'Abril '!AH79+'Mayo '!AH79+Junio!AH79+Julio!AH79+Agosto!AH79+Septiembre!AH79+'Octubre '!AH79+Noviembre!AH79+'Diciembre '!AH79)</f>
        <v>0</v>
      </c>
      <c r="AI79" s="27">
        <f>SUM(Enero!AI79+Febrero!AI79+'Marzo '!AI79+'Abril '!AI79+'Mayo '!AI79+Junio!AI79+Julio!AI79+Agosto!AI79+Septiembre!AI79+'Octubre '!AI79+Noviembre!AI79+'Diciembre '!AI79)</f>
        <v>0</v>
      </c>
      <c r="AJ79" s="27">
        <f>SUM(Enero!AJ79+Febrero!AJ79+'Marzo '!AJ79+'Abril '!AJ79+'Mayo '!AJ79+Junio!AJ79+Julio!AJ79+Agosto!AJ79+Septiembre!AJ79+'Octubre '!AJ79+Noviembre!AJ79+'Diciembre '!AJ79)</f>
        <v>0</v>
      </c>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116" t="s">
        <v>102</v>
      </c>
      <c r="C80" s="63">
        <f t="shared" si="8"/>
        <v>68</v>
      </c>
      <c r="D80" s="63">
        <f t="shared" si="9"/>
        <v>17</v>
      </c>
      <c r="E80" s="63">
        <f t="shared" si="9"/>
        <v>51</v>
      </c>
      <c r="F80" s="34">
        <f>SUM(Enero!F80+Febrero!F80+'Marzo '!F80+'Abril '!F80+'Mayo '!F80+Junio!F80+Julio!F80+Agosto!F80+Septiembre!F80+'Octubre '!F80+Noviembre!F80+'Diciembre '!F80)</f>
        <v>0</v>
      </c>
      <c r="G80" s="34">
        <f>SUM(Enero!G80+Febrero!G80+'Marzo '!G80+'Abril '!G80+'Mayo '!G80+Junio!G80+Julio!G80+Agosto!G80+Septiembre!G80+'Octubre '!G80+Noviembre!G80+'Diciembre '!G80)</f>
        <v>0</v>
      </c>
      <c r="H80" s="34">
        <f>SUM(Enero!H80+Febrero!H80+'Marzo '!H80+'Abril '!H80+'Mayo '!H80+Junio!H80+Julio!H80+Agosto!H80+Septiembre!H80+'Octubre '!H80+Noviembre!H80+'Diciembre '!H80)</f>
        <v>0</v>
      </c>
      <c r="I80" s="34">
        <f>SUM(Enero!I80+Febrero!I80+'Marzo '!I80+'Abril '!I80+'Mayo '!I80+Junio!I80+Julio!I80+Agosto!I80+Septiembre!I80+'Octubre '!I80+Noviembre!I80+'Diciembre '!I80)</f>
        <v>1</v>
      </c>
      <c r="J80" s="34">
        <f>SUM(Enero!J80+Febrero!J80+'Marzo '!J80+'Abril '!J80+'Mayo '!J80+Junio!J80+Julio!J80+Agosto!J80+Septiembre!J80+'Octubre '!J80+Noviembre!J80+'Diciembre '!J80)</f>
        <v>1</v>
      </c>
      <c r="K80" s="34">
        <f>SUM(Enero!K80+Febrero!K80+'Marzo '!K80+'Abril '!K80+'Mayo '!K80+Junio!K80+Julio!K80+Agosto!K80+Septiembre!K80+'Octubre '!K80+Noviembre!K80+'Diciembre '!K80)</f>
        <v>0</v>
      </c>
      <c r="L80" s="34">
        <f>SUM(Enero!L80+Febrero!L80+'Marzo '!L80+'Abril '!L80+'Mayo '!L80+Junio!L80+Julio!L80+Agosto!L80+Septiembre!L80+'Octubre '!L80+Noviembre!L80+'Diciembre '!L80)</f>
        <v>1</v>
      </c>
      <c r="M80" s="34">
        <f>SUM(Enero!M80+Febrero!M80+'Marzo '!M80+'Abril '!M80+'Mayo '!M80+Junio!M80+Julio!M80+Agosto!M80+Septiembre!M80+'Octubre '!M80+Noviembre!M80+'Diciembre '!M80)</f>
        <v>1</v>
      </c>
      <c r="N80" s="34">
        <f>SUM(Enero!N80+Febrero!N80+'Marzo '!N80+'Abril '!N80+'Mayo '!N80+Junio!N80+Julio!N80+Agosto!N80+Septiembre!N80+'Octubre '!N80+Noviembre!N80+'Diciembre '!N80)</f>
        <v>0</v>
      </c>
      <c r="O80" s="34">
        <f>SUM(Enero!O80+Febrero!O80+'Marzo '!O80+'Abril '!O80+'Mayo '!O80+Junio!O80+Julio!O80+Agosto!O80+Septiembre!O80+'Octubre '!O80+Noviembre!O80+'Diciembre '!O80)</f>
        <v>0</v>
      </c>
      <c r="P80" s="34">
        <f>SUM(Enero!P80+Febrero!P80+'Marzo '!P80+'Abril '!P80+'Mayo '!P80+Junio!P80+Julio!P80+Agosto!P80+Septiembre!P80+'Octubre '!P80+Noviembre!P80+'Diciembre '!P80)</f>
        <v>0</v>
      </c>
      <c r="Q80" s="34">
        <f>SUM(Enero!Q80+Febrero!Q80+'Marzo '!Q80+'Abril '!Q80+'Mayo '!Q80+Junio!Q80+Julio!Q80+Agosto!Q80+Septiembre!Q80+'Octubre '!Q80+Noviembre!Q80+'Diciembre '!Q80)</f>
        <v>2</v>
      </c>
      <c r="R80" s="34">
        <f>SUM(Enero!R80+Febrero!R80+'Marzo '!R80+'Abril '!R80+'Mayo '!R80+Junio!R80+Julio!R80+Agosto!R80+Septiembre!R80+'Octubre '!R80+Noviembre!R80+'Diciembre '!R80)</f>
        <v>3</v>
      </c>
      <c r="S80" s="34">
        <f>SUM(Enero!S80+Febrero!S80+'Marzo '!S80+'Abril '!S80+'Mayo '!S80+Junio!S80+Julio!S80+Agosto!S80+Septiembre!S80+'Octubre '!S80+Noviembre!S80+'Diciembre '!S80)</f>
        <v>5</v>
      </c>
      <c r="T80" s="34">
        <f>SUM(Enero!T80+Febrero!T80+'Marzo '!T80+'Abril '!T80+'Mayo '!T80+Junio!T80+Julio!T80+Agosto!T80+Septiembre!T80+'Octubre '!T80+Noviembre!T80+'Diciembre '!T80)</f>
        <v>1</v>
      </c>
      <c r="U80" s="34">
        <f>SUM(Enero!U80+Febrero!U80+'Marzo '!U80+'Abril '!U80+'Mayo '!U80+Junio!U80+Julio!U80+Agosto!U80+Septiembre!U80+'Octubre '!U80+Noviembre!U80+'Diciembre '!U80)</f>
        <v>7</v>
      </c>
      <c r="V80" s="34">
        <f>SUM(Enero!V80+Febrero!V80+'Marzo '!V80+'Abril '!V80+'Mayo '!V80+Junio!V80+Julio!V80+Agosto!V80+Septiembre!V80+'Octubre '!V80+Noviembre!V80+'Diciembre '!V80)</f>
        <v>0</v>
      </c>
      <c r="W80" s="34">
        <f>SUM(Enero!W80+Febrero!W80+'Marzo '!W80+'Abril '!W80+'Mayo '!W80+Junio!W80+Julio!W80+Agosto!W80+Septiembre!W80+'Octubre '!W80+Noviembre!W80+'Diciembre '!W80)</f>
        <v>6</v>
      </c>
      <c r="X80" s="34">
        <f>SUM(Enero!X80+Febrero!X80+'Marzo '!X80+'Abril '!X80+'Mayo '!X80+Junio!X80+Julio!X80+Agosto!X80+Septiembre!X80+'Octubre '!X80+Noviembre!X80+'Diciembre '!X80)</f>
        <v>0</v>
      </c>
      <c r="Y80" s="34">
        <f>SUM(Enero!Y80+Febrero!Y80+'Marzo '!Y80+'Abril '!Y80+'Mayo '!Y80+Junio!Y80+Julio!Y80+Agosto!Y80+Septiembre!Y80+'Octubre '!Y80+Noviembre!Y80+'Diciembre '!Y80)</f>
        <v>9</v>
      </c>
      <c r="Z80" s="34">
        <f>SUM(Enero!Z80+Febrero!Z80+'Marzo '!Z80+'Abril '!Z80+'Mayo '!Z80+Junio!Z80+Julio!Z80+Agosto!Z80+Septiembre!Z80+'Octubre '!Z80+Noviembre!Z80+'Diciembre '!Z80)</f>
        <v>3</v>
      </c>
      <c r="AA80" s="34">
        <f>SUM(Enero!AA80+Febrero!AA80+'Marzo '!AA80+'Abril '!AA80+'Mayo '!AA80+Junio!AA80+Julio!AA80+Agosto!AA80+Septiembre!AA80+'Octubre '!AA80+Noviembre!AA80+'Diciembre '!AA80)</f>
        <v>5</v>
      </c>
      <c r="AB80" s="34">
        <f>SUM(Enero!AB80+Febrero!AB80+'Marzo '!AB80+'Abril '!AB80+'Mayo '!AB80+Junio!AB80+Julio!AB80+Agosto!AB80+Septiembre!AB80+'Octubre '!AB80+Noviembre!AB80+'Diciembre '!AB80)</f>
        <v>1</v>
      </c>
      <c r="AC80" s="34">
        <f>SUM(Enero!AC80+Febrero!AC80+'Marzo '!AC80+'Abril '!AC80+'Mayo '!AC80+Junio!AC80+Julio!AC80+Agosto!AC80+Septiembre!AC80+'Octubre '!AC80+Noviembre!AC80+'Diciembre '!AC80)</f>
        <v>5</v>
      </c>
      <c r="AD80" s="34">
        <f>SUM(Enero!AD80+Febrero!AD80+'Marzo '!AD80+'Abril '!AD80+'Mayo '!AD80+Junio!AD80+Julio!AD80+Agosto!AD80+Septiembre!AD80+'Octubre '!AD80+Noviembre!AD80+'Diciembre '!AD80)</f>
        <v>4</v>
      </c>
      <c r="AE80" s="34">
        <f>SUM(Enero!AE80+Febrero!AE80+'Marzo '!AE80+'Abril '!AE80+'Mayo '!AE80+Junio!AE80+Julio!AE80+Agosto!AE80+Septiembre!AE80+'Octubre '!AE80+Noviembre!AE80+'Diciembre '!AE80)</f>
        <v>2</v>
      </c>
      <c r="AF80" s="34">
        <f>SUM(Enero!AF80+Febrero!AF80+'Marzo '!AF80+'Abril '!AF80+'Mayo '!AF80+Junio!AF80+Julio!AF80+Agosto!AF80+Septiembre!AF80+'Octubre '!AF80+Noviembre!AF80+'Diciembre '!AF80)</f>
        <v>3</v>
      </c>
      <c r="AG80" s="34">
        <f>SUM(Enero!AG80+Febrero!AG80+'Marzo '!AG80+'Abril '!AG80+'Mayo '!AG80+Junio!AG80+Julio!AG80+Agosto!AG80+Septiembre!AG80+'Octubre '!AG80+Noviembre!AG80+'Diciembre '!AG80)</f>
        <v>8</v>
      </c>
      <c r="AH80" s="34">
        <f>SUM(Enero!AH80+Febrero!AH80+'Marzo '!AH80+'Abril '!AH80+'Mayo '!AH80+Junio!AH80+Julio!AH80+Agosto!AH80+Septiembre!AH80+'Octubre '!AH80+Noviembre!AH80+'Diciembre '!AH80)</f>
        <v>0</v>
      </c>
      <c r="AI80" s="34">
        <f>SUM(Enero!AI80+Febrero!AI80+'Marzo '!AI80+'Abril '!AI80+'Mayo '!AI80+Junio!AI80+Julio!AI80+Agosto!AI80+Septiembre!AI80+'Octubre '!AI80+Noviembre!AI80+'Diciembre '!AI80)</f>
        <v>0</v>
      </c>
      <c r="AJ80" s="34">
        <f>SUM(Enero!AJ80+Febrero!AJ80+'Marzo '!AJ80+'Abril '!AJ80+'Mayo '!AJ80+Junio!AJ80+Julio!AJ80+Agosto!AJ80+Septiembre!AJ80+'Octubre '!AJ80+Noviembre!AJ80+'Diciembre '!AJ80)</f>
        <v>0</v>
      </c>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116" t="s">
        <v>103</v>
      </c>
      <c r="C81" s="63">
        <f t="shared" si="8"/>
        <v>0</v>
      </c>
      <c r="D81" s="63">
        <f t="shared" si="9"/>
        <v>0</v>
      </c>
      <c r="E81" s="63">
        <f t="shared" si="9"/>
        <v>0</v>
      </c>
      <c r="F81" s="34">
        <f>SUM(Enero!F81+Febrero!F81+'Marzo '!F81+'Abril '!F81+'Mayo '!F81+Junio!F81+Julio!F81+Agosto!F81+Septiembre!F81+'Octubre '!F81+Noviembre!F81+'Diciembre '!F81)</f>
        <v>0</v>
      </c>
      <c r="G81" s="34">
        <f>SUM(Enero!G81+Febrero!G81+'Marzo '!G81+'Abril '!G81+'Mayo '!G81+Junio!G81+Julio!G81+Agosto!G81+Septiembre!G81+'Octubre '!G81+Noviembre!G81+'Diciembre '!G81)</f>
        <v>0</v>
      </c>
      <c r="H81" s="34">
        <f>SUM(Enero!H81+Febrero!H81+'Marzo '!H81+'Abril '!H81+'Mayo '!H81+Junio!H81+Julio!H81+Agosto!H81+Septiembre!H81+'Octubre '!H81+Noviembre!H81+'Diciembre '!H81)</f>
        <v>0</v>
      </c>
      <c r="I81" s="34">
        <f>SUM(Enero!I81+Febrero!I81+'Marzo '!I81+'Abril '!I81+'Mayo '!I81+Junio!I81+Julio!I81+Agosto!I81+Septiembre!I81+'Octubre '!I81+Noviembre!I81+'Diciembre '!I81)</f>
        <v>0</v>
      </c>
      <c r="J81" s="34">
        <f>SUM(Enero!J81+Febrero!J81+'Marzo '!J81+'Abril '!J81+'Mayo '!J81+Junio!J81+Julio!J81+Agosto!J81+Septiembre!J81+'Octubre '!J81+Noviembre!J81+'Diciembre '!J81)</f>
        <v>0</v>
      </c>
      <c r="K81" s="34">
        <f>SUM(Enero!K81+Febrero!K81+'Marzo '!K81+'Abril '!K81+'Mayo '!K81+Junio!K81+Julio!K81+Agosto!K81+Septiembre!K81+'Octubre '!K81+Noviembre!K81+'Diciembre '!K81)</f>
        <v>0</v>
      </c>
      <c r="L81" s="34">
        <f>SUM(Enero!L81+Febrero!L81+'Marzo '!L81+'Abril '!L81+'Mayo '!L81+Junio!L81+Julio!L81+Agosto!L81+Septiembre!L81+'Octubre '!L81+Noviembre!L81+'Diciembre '!L81)</f>
        <v>0</v>
      </c>
      <c r="M81" s="34">
        <f>SUM(Enero!M81+Febrero!M81+'Marzo '!M81+'Abril '!M81+'Mayo '!M81+Junio!M81+Julio!M81+Agosto!M81+Septiembre!M81+'Octubre '!M81+Noviembre!M81+'Diciembre '!M81)</f>
        <v>0</v>
      </c>
      <c r="N81" s="34">
        <f>SUM(Enero!N81+Febrero!N81+'Marzo '!N81+'Abril '!N81+'Mayo '!N81+Junio!N81+Julio!N81+Agosto!N81+Septiembre!N81+'Octubre '!N81+Noviembre!N81+'Diciembre '!N81)</f>
        <v>0</v>
      </c>
      <c r="O81" s="34">
        <f>SUM(Enero!O81+Febrero!O81+'Marzo '!O81+'Abril '!O81+'Mayo '!O81+Junio!O81+Julio!O81+Agosto!O81+Septiembre!O81+'Octubre '!O81+Noviembre!O81+'Diciembre '!O81)</f>
        <v>0</v>
      </c>
      <c r="P81" s="34">
        <f>SUM(Enero!P81+Febrero!P81+'Marzo '!P81+'Abril '!P81+'Mayo '!P81+Junio!P81+Julio!P81+Agosto!P81+Septiembre!P81+'Octubre '!P81+Noviembre!P81+'Diciembre '!P81)</f>
        <v>0</v>
      </c>
      <c r="Q81" s="34">
        <f>SUM(Enero!Q81+Febrero!Q81+'Marzo '!Q81+'Abril '!Q81+'Mayo '!Q81+Junio!Q81+Julio!Q81+Agosto!Q81+Septiembre!Q81+'Octubre '!Q81+Noviembre!Q81+'Diciembre '!Q81)</f>
        <v>0</v>
      </c>
      <c r="R81" s="34">
        <f>SUM(Enero!R81+Febrero!R81+'Marzo '!R81+'Abril '!R81+'Mayo '!R81+Junio!R81+Julio!R81+Agosto!R81+Septiembre!R81+'Octubre '!R81+Noviembre!R81+'Diciembre '!R81)</f>
        <v>0</v>
      </c>
      <c r="S81" s="34">
        <f>SUM(Enero!S81+Febrero!S81+'Marzo '!S81+'Abril '!S81+'Mayo '!S81+Junio!S81+Julio!S81+Agosto!S81+Septiembre!S81+'Octubre '!S81+Noviembre!S81+'Diciembre '!S81)</f>
        <v>0</v>
      </c>
      <c r="T81" s="34">
        <f>SUM(Enero!T81+Febrero!T81+'Marzo '!T81+'Abril '!T81+'Mayo '!T81+Junio!T81+Julio!T81+Agosto!T81+Septiembre!T81+'Octubre '!T81+Noviembre!T81+'Diciembre '!T81)</f>
        <v>0</v>
      </c>
      <c r="U81" s="34">
        <f>SUM(Enero!U81+Febrero!U81+'Marzo '!U81+'Abril '!U81+'Mayo '!U81+Junio!U81+Julio!U81+Agosto!U81+Septiembre!U81+'Octubre '!U81+Noviembre!U81+'Diciembre '!U81)</f>
        <v>0</v>
      </c>
      <c r="V81" s="34">
        <f>SUM(Enero!V81+Febrero!V81+'Marzo '!V81+'Abril '!V81+'Mayo '!V81+Junio!V81+Julio!V81+Agosto!V81+Septiembre!V81+'Octubre '!V81+Noviembre!V81+'Diciembre '!V81)</f>
        <v>0</v>
      </c>
      <c r="W81" s="34">
        <f>SUM(Enero!W81+Febrero!W81+'Marzo '!W81+'Abril '!W81+'Mayo '!W81+Junio!W81+Julio!W81+Agosto!W81+Septiembre!W81+'Octubre '!W81+Noviembre!W81+'Diciembre '!W81)</f>
        <v>0</v>
      </c>
      <c r="X81" s="34">
        <f>SUM(Enero!X81+Febrero!X81+'Marzo '!X81+'Abril '!X81+'Mayo '!X81+Junio!X81+Julio!X81+Agosto!X81+Septiembre!X81+'Octubre '!X81+Noviembre!X81+'Diciembre '!X81)</f>
        <v>0</v>
      </c>
      <c r="Y81" s="34">
        <f>SUM(Enero!Y81+Febrero!Y81+'Marzo '!Y81+'Abril '!Y81+'Mayo '!Y81+Junio!Y81+Julio!Y81+Agosto!Y81+Septiembre!Y81+'Octubre '!Y81+Noviembre!Y81+'Diciembre '!Y81)</f>
        <v>0</v>
      </c>
      <c r="Z81" s="34">
        <f>SUM(Enero!Z81+Febrero!Z81+'Marzo '!Z81+'Abril '!Z81+'Mayo '!Z81+Junio!Z81+Julio!Z81+Agosto!Z81+Septiembre!Z81+'Octubre '!Z81+Noviembre!Z81+'Diciembre '!Z81)</f>
        <v>0</v>
      </c>
      <c r="AA81" s="34">
        <f>SUM(Enero!AA81+Febrero!AA81+'Marzo '!AA81+'Abril '!AA81+'Mayo '!AA81+Junio!AA81+Julio!AA81+Agosto!AA81+Septiembre!AA81+'Octubre '!AA81+Noviembre!AA81+'Diciembre '!AA81)</f>
        <v>0</v>
      </c>
      <c r="AB81" s="34">
        <f>SUM(Enero!AB81+Febrero!AB81+'Marzo '!AB81+'Abril '!AB81+'Mayo '!AB81+Junio!AB81+Julio!AB81+Agosto!AB81+Septiembre!AB81+'Octubre '!AB81+Noviembre!AB81+'Diciembre '!AB81)</f>
        <v>0</v>
      </c>
      <c r="AC81" s="34">
        <f>SUM(Enero!AC81+Febrero!AC81+'Marzo '!AC81+'Abril '!AC81+'Mayo '!AC81+Junio!AC81+Julio!AC81+Agosto!AC81+Septiembre!AC81+'Octubre '!AC81+Noviembre!AC81+'Diciembre '!AC81)</f>
        <v>0</v>
      </c>
      <c r="AD81" s="34">
        <f>SUM(Enero!AD81+Febrero!AD81+'Marzo '!AD81+'Abril '!AD81+'Mayo '!AD81+Junio!AD81+Julio!AD81+Agosto!AD81+Septiembre!AD81+'Octubre '!AD81+Noviembre!AD81+'Diciembre '!AD81)</f>
        <v>0</v>
      </c>
      <c r="AE81" s="34">
        <f>SUM(Enero!AE81+Febrero!AE81+'Marzo '!AE81+'Abril '!AE81+'Mayo '!AE81+Junio!AE81+Julio!AE81+Agosto!AE81+Septiembre!AE81+'Octubre '!AE81+Noviembre!AE81+'Diciembre '!AE81)</f>
        <v>0</v>
      </c>
      <c r="AF81" s="34">
        <f>SUM(Enero!AF81+Febrero!AF81+'Marzo '!AF81+'Abril '!AF81+'Mayo '!AF81+Junio!AF81+Julio!AF81+Agosto!AF81+Septiembre!AF81+'Octubre '!AF81+Noviembre!AF81+'Diciembre '!AF81)</f>
        <v>0</v>
      </c>
      <c r="AG81" s="34">
        <f>SUM(Enero!AG81+Febrero!AG81+'Marzo '!AG81+'Abril '!AG81+'Mayo '!AG81+Junio!AG81+Julio!AG81+Agosto!AG81+Septiembre!AG81+'Octubre '!AG81+Noviembre!AG81+'Diciembre '!AG81)</f>
        <v>0</v>
      </c>
      <c r="AH81" s="34">
        <f>SUM(Enero!AH81+Febrero!AH81+'Marzo '!AH81+'Abril '!AH81+'Mayo '!AH81+Junio!AH81+Julio!AH81+Agosto!AH81+Septiembre!AH81+'Octubre '!AH81+Noviembre!AH81+'Diciembre '!AH81)</f>
        <v>0</v>
      </c>
      <c r="AI81" s="34">
        <f>SUM(Enero!AI81+Febrero!AI81+'Marzo '!AI81+'Abril '!AI81+'Mayo '!AI81+Junio!AI81+Julio!AI81+Agosto!AI81+Septiembre!AI81+'Octubre '!AI81+Noviembre!AI81+'Diciembre '!AI81)</f>
        <v>0</v>
      </c>
      <c r="AJ81" s="34">
        <f>SUM(Enero!AJ81+Febrero!AJ81+'Marzo '!AJ81+'Abril '!AJ81+'Mayo '!AJ81+Junio!AJ81+Julio!AJ81+Agosto!AJ81+Septiembre!AJ81+'Octubre '!AJ81+Noviembre!AJ81+'Diciembre '!AJ81)</f>
        <v>0</v>
      </c>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f>SUM(Enero!F82+Febrero!F82+'Marzo '!F82+'Abril '!F82+'Mayo '!F82+Junio!F82+Julio!F82+Agosto!F82+Septiembre!F82+'Octubre '!F82+Noviembre!F82+'Diciembre '!F82)</f>
        <v>0</v>
      </c>
      <c r="G82" s="34">
        <f>SUM(Enero!G82+Febrero!G82+'Marzo '!G82+'Abril '!G82+'Mayo '!G82+Junio!G82+Julio!G82+Agosto!G82+Septiembre!G82+'Octubre '!G82+Noviembre!G82+'Diciembre '!G82)</f>
        <v>0</v>
      </c>
      <c r="H82" s="34">
        <f>SUM(Enero!H82+Febrero!H82+'Marzo '!H82+'Abril '!H82+'Mayo '!H82+Junio!H82+Julio!H82+Agosto!H82+Septiembre!H82+'Octubre '!H82+Noviembre!H82+'Diciembre '!H82)</f>
        <v>0</v>
      </c>
      <c r="I82" s="34">
        <f>SUM(Enero!I82+Febrero!I82+'Marzo '!I82+'Abril '!I82+'Mayo '!I82+Junio!I82+Julio!I82+Agosto!I82+Septiembre!I82+'Octubre '!I82+Noviembre!I82+'Diciembre '!I82)</f>
        <v>0</v>
      </c>
      <c r="J82" s="34">
        <f>SUM(Enero!J82+Febrero!J82+'Marzo '!J82+'Abril '!J82+'Mayo '!J82+Junio!J82+Julio!J82+Agosto!J82+Septiembre!J82+'Octubre '!J82+Noviembre!J82+'Diciembre '!J82)</f>
        <v>0</v>
      </c>
      <c r="K82" s="34">
        <f>SUM(Enero!K82+Febrero!K82+'Marzo '!K82+'Abril '!K82+'Mayo '!K82+Junio!K82+Julio!K82+Agosto!K82+Septiembre!K82+'Octubre '!K82+Noviembre!K82+'Diciembre '!K82)</f>
        <v>0</v>
      </c>
      <c r="L82" s="34">
        <f>SUM(Enero!L82+Febrero!L82+'Marzo '!L82+'Abril '!L82+'Mayo '!L82+Junio!L82+Julio!L82+Agosto!L82+Septiembre!L82+'Octubre '!L82+Noviembre!L82+'Diciembre '!L82)</f>
        <v>0</v>
      </c>
      <c r="M82" s="34">
        <f>SUM(Enero!M82+Febrero!M82+'Marzo '!M82+'Abril '!M82+'Mayo '!M82+Junio!M82+Julio!M82+Agosto!M82+Septiembre!M82+'Octubre '!M82+Noviembre!M82+'Diciembre '!M82)</f>
        <v>0</v>
      </c>
      <c r="N82" s="34">
        <f>SUM(Enero!N82+Febrero!N82+'Marzo '!N82+'Abril '!N82+'Mayo '!N82+Junio!N82+Julio!N82+Agosto!N82+Septiembre!N82+'Octubre '!N82+Noviembre!N82+'Diciembre '!N82)</f>
        <v>0</v>
      </c>
      <c r="O82" s="34">
        <f>SUM(Enero!O82+Febrero!O82+'Marzo '!O82+'Abril '!O82+'Mayo '!O82+Junio!O82+Julio!O82+Agosto!O82+Septiembre!O82+'Octubre '!O82+Noviembre!O82+'Diciembre '!O82)</f>
        <v>0</v>
      </c>
      <c r="P82" s="34">
        <f>SUM(Enero!P82+Febrero!P82+'Marzo '!P82+'Abril '!P82+'Mayo '!P82+Junio!P82+Julio!P82+Agosto!P82+Septiembre!P82+'Octubre '!P82+Noviembre!P82+'Diciembre '!P82)</f>
        <v>0</v>
      </c>
      <c r="Q82" s="34">
        <f>SUM(Enero!Q82+Febrero!Q82+'Marzo '!Q82+'Abril '!Q82+'Mayo '!Q82+Junio!Q82+Julio!Q82+Agosto!Q82+Septiembre!Q82+'Octubre '!Q82+Noviembre!Q82+'Diciembre '!Q82)</f>
        <v>0</v>
      </c>
      <c r="R82" s="34">
        <f>SUM(Enero!R82+Febrero!R82+'Marzo '!R82+'Abril '!R82+'Mayo '!R82+Junio!R82+Julio!R82+Agosto!R82+Septiembre!R82+'Octubre '!R82+Noviembre!R82+'Diciembre '!R82)</f>
        <v>0</v>
      </c>
      <c r="S82" s="34">
        <f>SUM(Enero!S82+Febrero!S82+'Marzo '!S82+'Abril '!S82+'Mayo '!S82+Junio!S82+Julio!S82+Agosto!S82+Septiembre!S82+'Octubre '!S82+Noviembre!S82+'Diciembre '!S82)</f>
        <v>0</v>
      </c>
      <c r="T82" s="34">
        <f>SUM(Enero!T82+Febrero!T82+'Marzo '!T82+'Abril '!T82+'Mayo '!T82+Junio!T82+Julio!T82+Agosto!T82+Septiembre!T82+'Octubre '!T82+Noviembre!T82+'Diciembre '!T82)</f>
        <v>0</v>
      </c>
      <c r="U82" s="34">
        <f>SUM(Enero!U82+Febrero!U82+'Marzo '!U82+'Abril '!U82+'Mayo '!U82+Junio!U82+Julio!U82+Agosto!U82+Septiembre!U82+'Octubre '!U82+Noviembre!U82+'Diciembre '!U82)</f>
        <v>0</v>
      </c>
      <c r="V82" s="34">
        <f>SUM(Enero!V82+Febrero!V82+'Marzo '!V82+'Abril '!V82+'Mayo '!V82+Junio!V82+Julio!V82+Agosto!V82+Septiembre!V82+'Octubre '!V82+Noviembre!V82+'Diciembre '!V82)</f>
        <v>0</v>
      </c>
      <c r="W82" s="34">
        <f>SUM(Enero!W82+Febrero!W82+'Marzo '!W82+'Abril '!W82+'Mayo '!W82+Junio!W82+Julio!W82+Agosto!W82+Septiembre!W82+'Octubre '!W82+Noviembre!W82+'Diciembre '!W82)</f>
        <v>0</v>
      </c>
      <c r="X82" s="34">
        <f>SUM(Enero!X82+Febrero!X82+'Marzo '!X82+'Abril '!X82+'Mayo '!X82+Junio!X82+Julio!X82+Agosto!X82+Septiembre!X82+'Octubre '!X82+Noviembre!X82+'Diciembre '!X82)</f>
        <v>0</v>
      </c>
      <c r="Y82" s="34">
        <f>SUM(Enero!Y82+Febrero!Y82+'Marzo '!Y82+'Abril '!Y82+'Mayo '!Y82+Junio!Y82+Julio!Y82+Agosto!Y82+Septiembre!Y82+'Octubre '!Y82+Noviembre!Y82+'Diciembre '!Y82)</f>
        <v>0</v>
      </c>
      <c r="Z82" s="34">
        <f>SUM(Enero!Z82+Febrero!Z82+'Marzo '!Z82+'Abril '!Z82+'Mayo '!Z82+Junio!Z82+Julio!Z82+Agosto!Z82+Septiembre!Z82+'Octubre '!Z82+Noviembre!Z82+'Diciembre '!Z82)</f>
        <v>0</v>
      </c>
      <c r="AA82" s="34">
        <f>SUM(Enero!AA82+Febrero!AA82+'Marzo '!AA82+'Abril '!AA82+'Mayo '!AA82+Junio!AA82+Julio!AA82+Agosto!AA82+Septiembre!AA82+'Octubre '!AA82+Noviembre!AA82+'Diciembre '!AA82)</f>
        <v>0</v>
      </c>
      <c r="AB82" s="34">
        <f>SUM(Enero!AB82+Febrero!AB82+'Marzo '!AB82+'Abril '!AB82+'Mayo '!AB82+Junio!AB82+Julio!AB82+Agosto!AB82+Septiembre!AB82+'Octubre '!AB82+Noviembre!AB82+'Diciembre '!AB82)</f>
        <v>0</v>
      </c>
      <c r="AC82" s="34">
        <f>SUM(Enero!AC82+Febrero!AC82+'Marzo '!AC82+'Abril '!AC82+'Mayo '!AC82+Junio!AC82+Julio!AC82+Agosto!AC82+Septiembre!AC82+'Octubre '!AC82+Noviembre!AC82+'Diciembre '!AC82)</f>
        <v>0</v>
      </c>
      <c r="AD82" s="34">
        <f>SUM(Enero!AD82+Febrero!AD82+'Marzo '!AD82+'Abril '!AD82+'Mayo '!AD82+Junio!AD82+Julio!AD82+Agosto!AD82+Septiembre!AD82+'Octubre '!AD82+Noviembre!AD82+'Diciembre '!AD82)</f>
        <v>0</v>
      </c>
      <c r="AE82" s="34">
        <f>SUM(Enero!AE82+Febrero!AE82+'Marzo '!AE82+'Abril '!AE82+'Mayo '!AE82+Junio!AE82+Julio!AE82+Agosto!AE82+Septiembre!AE82+'Octubre '!AE82+Noviembre!AE82+'Diciembre '!AE82)</f>
        <v>0</v>
      </c>
      <c r="AF82" s="34">
        <f>SUM(Enero!AF82+Febrero!AF82+'Marzo '!AF82+'Abril '!AF82+'Mayo '!AF82+Junio!AF82+Julio!AF82+Agosto!AF82+Septiembre!AF82+'Octubre '!AF82+Noviembre!AF82+'Diciembre '!AF82)</f>
        <v>0</v>
      </c>
      <c r="AG82" s="34">
        <f>SUM(Enero!AG82+Febrero!AG82+'Marzo '!AG82+'Abril '!AG82+'Mayo '!AG82+Junio!AG82+Julio!AG82+Agosto!AG82+Septiembre!AG82+'Octubre '!AG82+Noviembre!AG82+'Diciembre '!AG82)</f>
        <v>0</v>
      </c>
      <c r="AH82" s="34">
        <f>SUM(Enero!AH82+Febrero!AH82+'Marzo '!AH82+'Abril '!AH82+'Mayo '!AH82+Junio!AH82+Julio!AH82+Agosto!AH82+Septiembre!AH82+'Octubre '!AH82+Noviembre!AH82+'Diciembre '!AH82)</f>
        <v>0</v>
      </c>
      <c r="AI82" s="34">
        <f>SUM(Enero!AI82+Febrero!AI82+'Marzo '!AI82+'Abril '!AI82+'Mayo '!AI82+Junio!AI82+Julio!AI82+Agosto!AI82+Septiembre!AI82+'Octubre '!AI82+Noviembre!AI82+'Diciembre '!AI82)</f>
        <v>0</v>
      </c>
      <c r="AJ82" s="34">
        <f>SUM(Enero!AJ82+Febrero!AJ82+'Marzo '!AJ82+'Abril '!AJ82+'Mayo '!AJ82+Junio!AJ82+Julio!AJ82+Agosto!AJ82+Septiembre!AJ82+'Octubre '!AJ82+Noviembre!AJ82+'Diciembre '!AJ82)</f>
        <v>0</v>
      </c>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119" t="s">
        <v>105</v>
      </c>
      <c r="C83" s="59">
        <f t="shared" si="8"/>
        <v>0</v>
      </c>
      <c r="D83" s="59">
        <f>+F83+H83+J83+L83+N83+P83+R83+T83+V83+X83+Z83+AB83+AD83+AF83</f>
        <v>0</v>
      </c>
      <c r="E83" s="59">
        <f>+G83+I83+K83+M83+O83+Q83+S83+U83+W83+Y83+AA83+AC83+AE83+AG83</f>
        <v>0</v>
      </c>
      <c r="F83" s="48">
        <f>SUM(Enero!F83+Febrero!F83+'Marzo '!F83+'Abril '!F83+'Mayo '!F83+Junio!F83+Julio!F83+Agosto!F83+Septiembre!F83+'Octubre '!F83+Noviembre!F83+'Diciembre '!F83)</f>
        <v>0</v>
      </c>
      <c r="G83" s="48">
        <f>SUM(Enero!G83+Febrero!G83+'Marzo '!G83+'Abril '!G83+'Mayo '!G83+Junio!G83+Julio!G83+Agosto!G83+Septiembre!G83+'Octubre '!G83+Noviembre!G83+'Diciembre '!G83)</f>
        <v>0</v>
      </c>
      <c r="H83" s="48">
        <f>SUM(Enero!H83+Febrero!H83+'Marzo '!H83+'Abril '!H83+'Mayo '!H83+Junio!H83+Julio!H83+Agosto!H83+Septiembre!H83+'Octubre '!H83+Noviembre!H83+'Diciembre '!H83)</f>
        <v>0</v>
      </c>
      <c r="I83" s="48">
        <f>SUM(Enero!I83+Febrero!I83+'Marzo '!I83+'Abril '!I83+'Mayo '!I83+Junio!I83+Julio!I83+Agosto!I83+Septiembre!I83+'Octubre '!I83+Noviembre!I83+'Diciembre '!I83)</f>
        <v>0</v>
      </c>
      <c r="J83" s="48">
        <f>SUM(Enero!J83+Febrero!J83+'Marzo '!J83+'Abril '!J83+'Mayo '!J83+Junio!J83+Julio!J83+Agosto!J83+Septiembre!J83+'Octubre '!J83+Noviembre!J83+'Diciembre '!J83)</f>
        <v>0</v>
      </c>
      <c r="K83" s="48">
        <f>SUM(Enero!K83+Febrero!K83+'Marzo '!K83+'Abril '!K83+'Mayo '!K83+Junio!K83+Julio!K83+Agosto!K83+Septiembre!K83+'Octubre '!K83+Noviembre!K83+'Diciembre '!K83)</f>
        <v>0</v>
      </c>
      <c r="L83" s="48">
        <f>SUM(Enero!L83+Febrero!L83+'Marzo '!L83+'Abril '!L83+'Mayo '!L83+Junio!L83+Julio!L83+Agosto!L83+Septiembre!L83+'Octubre '!L83+Noviembre!L83+'Diciembre '!L83)</f>
        <v>0</v>
      </c>
      <c r="M83" s="48">
        <f>SUM(Enero!M83+Febrero!M83+'Marzo '!M83+'Abril '!M83+'Mayo '!M83+Junio!M83+Julio!M83+Agosto!M83+Septiembre!M83+'Octubre '!M83+Noviembre!M83+'Diciembre '!M83)</f>
        <v>0</v>
      </c>
      <c r="N83" s="48">
        <f>SUM(Enero!N83+Febrero!N83+'Marzo '!N83+'Abril '!N83+'Mayo '!N83+Junio!N83+Julio!N83+Agosto!N83+Septiembre!N83+'Octubre '!N83+Noviembre!N83+'Diciembre '!N83)</f>
        <v>0</v>
      </c>
      <c r="O83" s="48">
        <f>SUM(Enero!O83+Febrero!O83+'Marzo '!O83+'Abril '!O83+'Mayo '!O83+Junio!O83+Julio!O83+Agosto!O83+Septiembre!O83+'Octubre '!O83+Noviembre!O83+'Diciembre '!O83)</f>
        <v>0</v>
      </c>
      <c r="P83" s="48">
        <f>SUM(Enero!P83+Febrero!P83+'Marzo '!P83+'Abril '!P83+'Mayo '!P83+Junio!P83+Julio!P83+Agosto!P83+Septiembre!P83+'Octubre '!P83+Noviembre!P83+'Diciembre '!P83)</f>
        <v>0</v>
      </c>
      <c r="Q83" s="48">
        <f>SUM(Enero!Q83+Febrero!Q83+'Marzo '!Q83+'Abril '!Q83+'Mayo '!Q83+Junio!Q83+Julio!Q83+Agosto!Q83+Septiembre!Q83+'Octubre '!Q83+Noviembre!Q83+'Diciembre '!Q83)</f>
        <v>0</v>
      </c>
      <c r="R83" s="48">
        <f>SUM(Enero!R83+Febrero!R83+'Marzo '!R83+'Abril '!R83+'Mayo '!R83+Junio!R83+Julio!R83+Agosto!R83+Septiembre!R83+'Octubre '!R83+Noviembre!R83+'Diciembre '!R83)</f>
        <v>0</v>
      </c>
      <c r="S83" s="48">
        <f>SUM(Enero!S83+Febrero!S83+'Marzo '!S83+'Abril '!S83+'Mayo '!S83+Junio!S83+Julio!S83+Agosto!S83+Septiembre!S83+'Octubre '!S83+Noviembre!S83+'Diciembre '!S83)</f>
        <v>0</v>
      </c>
      <c r="T83" s="48">
        <f>SUM(Enero!T83+Febrero!T83+'Marzo '!T83+'Abril '!T83+'Mayo '!T83+Junio!T83+Julio!T83+Agosto!T83+Septiembre!T83+'Octubre '!T83+Noviembre!T83+'Diciembre '!T83)</f>
        <v>0</v>
      </c>
      <c r="U83" s="48">
        <f>SUM(Enero!U83+Febrero!U83+'Marzo '!U83+'Abril '!U83+'Mayo '!U83+Junio!U83+Julio!U83+Agosto!U83+Septiembre!U83+'Octubre '!U83+Noviembre!U83+'Diciembre '!U83)</f>
        <v>0</v>
      </c>
      <c r="V83" s="48">
        <f>SUM(Enero!V83+Febrero!V83+'Marzo '!V83+'Abril '!V83+'Mayo '!V83+Junio!V83+Julio!V83+Agosto!V83+Septiembre!V83+'Octubre '!V83+Noviembre!V83+'Diciembre '!V83)</f>
        <v>0</v>
      </c>
      <c r="W83" s="48">
        <f>SUM(Enero!W83+Febrero!W83+'Marzo '!W83+'Abril '!W83+'Mayo '!W83+Junio!W83+Julio!W83+Agosto!W83+Septiembre!W83+'Octubre '!W83+Noviembre!W83+'Diciembre '!W83)</f>
        <v>0</v>
      </c>
      <c r="X83" s="48">
        <f>SUM(Enero!X83+Febrero!X83+'Marzo '!X83+'Abril '!X83+'Mayo '!X83+Junio!X83+Julio!X83+Agosto!X83+Septiembre!X83+'Octubre '!X83+Noviembre!X83+'Diciembre '!X83)</f>
        <v>0</v>
      </c>
      <c r="Y83" s="48">
        <f>SUM(Enero!Y83+Febrero!Y83+'Marzo '!Y83+'Abril '!Y83+'Mayo '!Y83+Junio!Y83+Julio!Y83+Agosto!Y83+Septiembre!Y83+'Octubre '!Y83+Noviembre!Y83+'Diciembre '!Y83)</f>
        <v>0</v>
      </c>
      <c r="Z83" s="48">
        <f>SUM(Enero!Z83+Febrero!Z83+'Marzo '!Z83+'Abril '!Z83+'Mayo '!Z83+Junio!Z83+Julio!Z83+Agosto!Z83+Septiembre!Z83+'Octubre '!Z83+Noviembre!Z83+'Diciembre '!Z83)</f>
        <v>0</v>
      </c>
      <c r="AA83" s="48">
        <f>SUM(Enero!AA83+Febrero!AA83+'Marzo '!AA83+'Abril '!AA83+'Mayo '!AA83+Junio!AA83+Julio!AA83+Agosto!AA83+Septiembre!AA83+'Octubre '!AA83+Noviembre!AA83+'Diciembre '!AA83)</f>
        <v>0</v>
      </c>
      <c r="AB83" s="48">
        <f>SUM(Enero!AB83+Febrero!AB83+'Marzo '!AB83+'Abril '!AB83+'Mayo '!AB83+Junio!AB83+Julio!AB83+Agosto!AB83+Septiembre!AB83+'Octubre '!AB83+Noviembre!AB83+'Diciembre '!AB83)</f>
        <v>0</v>
      </c>
      <c r="AC83" s="48">
        <f>SUM(Enero!AC83+Febrero!AC83+'Marzo '!AC83+'Abril '!AC83+'Mayo '!AC83+Junio!AC83+Julio!AC83+Agosto!AC83+Septiembre!AC83+'Octubre '!AC83+Noviembre!AC83+'Diciembre '!AC83)</f>
        <v>0</v>
      </c>
      <c r="AD83" s="48">
        <f>SUM(Enero!AD83+Febrero!AD83+'Marzo '!AD83+'Abril '!AD83+'Mayo '!AD83+Junio!AD83+Julio!AD83+Agosto!AD83+Septiembre!AD83+'Octubre '!AD83+Noviembre!AD83+'Diciembre '!AD83)</f>
        <v>0</v>
      </c>
      <c r="AE83" s="48">
        <f>SUM(Enero!AE83+Febrero!AE83+'Marzo '!AE83+'Abril '!AE83+'Mayo '!AE83+Junio!AE83+Julio!AE83+Agosto!AE83+Septiembre!AE83+'Octubre '!AE83+Noviembre!AE83+'Diciembre '!AE83)</f>
        <v>0</v>
      </c>
      <c r="AF83" s="48">
        <f>SUM(Enero!AF83+Febrero!AF83+'Marzo '!AF83+'Abril '!AF83+'Mayo '!AF83+Junio!AF83+Julio!AF83+Agosto!AF83+Septiembre!AF83+'Octubre '!AF83+Noviembre!AF83+'Diciembre '!AF83)</f>
        <v>0</v>
      </c>
      <c r="AG83" s="48">
        <f>SUM(Enero!AG83+Febrero!AG83+'Marzo '!AG83+'Abril '!AG83+'Mayo '!AG83+Junio!AG83+Julio!AG83+Agosto!AG83+Septiembre!AG83+'Octubre '!AG83+Noviembre!AG83+'Diciembre '!AG83)</f>
        <v>0</v>
      </c>
      <c r="AH83" s="48">
        <f>SUM(Enero!AH83+Febrero!AH83+'Marzo '!AH83+'Abril '!AH83+'Mayo '!AH83+Junio!AH83+Julio!AH83+Agosto!AH83+Septiembre!AH83+'Octubre '!AH83+Noviembre!AH83+'Diciembre '!AH83)</f>
        <v>0</v>
      </c>
      <c r="AI83" s="48">
        <f>SUM(Enero!AI83+Febrero!AI83+'Marzo '!AI83+'Abril '!AI83+'Mayo '!AI83+Junio!AI83+Julio!AI83+Agosto!AI83+Septiembre!AI83+'Octubre '!AI83+Noviembre!AI83+'Diciembre '!AI83)</f>
        <v>0</v>
      </c>
      <c r="AJ83" s="48">
        <f>SUM(Enero!AJ83+Febrero!AJ83+'Marzo '!AJ83+'Abril '!AJ83+'Mayo '!AJ83+Junio!AJ83+Julio!AJ83+Agosto!AJ83+Septiembre!AJ83+'Octubre '!AJ83+Noviembre!AJ83+'Diciembre '!AJ83)</f>
        <v>0</v>
      </c>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54" t="s">
        <v>98</v>
      </c>
      <c r="D87" s="54" t="s">
        <v>48</v>
      </c>
      <c r="E87" s="54" t="s">
        <v>70</v>
      </c>
      <c r="F87" s="121" t="s">
        <v>48</v>
      </c>
      <c r="G87" s="121" t="s">
        <v>70</v>
      </c>
      <c r="H87" s="121" t="s">
        <v>48</v>
      </c>
      <c r="I87" s="121" t="s">
        <v>70</v>
      </c>
      <c r="J87" s="121" t="s">
        <v>48</v>
      </c>
      <c r="K87" s="121" t="s">
        <v>70</v>
      </c>
      <c r="L87" s="121" t="s">
        <v>48</v>
      </c>
      <c r="M87" s="121" t="s">
        <v>70</v>
      </c>
      <c r="N87" s="121" t="s">
        <v>48</v>
      </c>
      <c r="O87" s="121" t="s">
        <v>70</v>
      </c>
      <c r="P87" s="121" t="s">
        <v>48</v>
      </c>
      <c r="Q87" s="121" t="s">
        <v>70</v>
      </c>
      <c r="R87" s="121" t="s">
        <v>48</v>
      </c>
      <c r="S87" s="121" t="s">
        <v>70</v>
      </c>
      <c r="T87" s="121" t="s">
        <v>48</v>
      </c>
      <c r="U87" s="121" t="s">
        <v>70</v>
      </c>
      <c r="V87" s="121" t="s">
        <v>48</v>
      </c>
      <c r="W87" s="121" t="s">
        <v>70</v>
      </c>
      <c r="X87" s="121" t="s">
        <v>48</v>
      </c>
      <c r="Y87" s="121" t="s">
        <v>70</v>
      </c>
      <c r="Z87" s="121" t="s">
        <v>48</v>
      </c>
      <c r="AA87" s="121" t="s">
        <v>70</v>
      </c>
      <c r="AB87" s="121" t="s">
        <v>48</v>
      </c>
      <c r="AC87" s="121" t="s">
        <v>70</v>
      </c>
      <c r="AD87" s="121" t="s">
        <v>48</v>
      </c>
      <c r="AE87" s="121" t="s">
        <v>70</v>
      </c>
      <c r="AF87" s="121" t="s">
        <v>48</v>
      </c>
      <c r="AG87" s="121"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f>SUM(Enero!F88+Febrero!F88+'Marzo '!F88+'Abril '!F88+'Mayo '!F88+Junio!F88+Julio!F88+Agosto!F88+Septiembre!F88+'Octubre '!F88+Noviembre!F88+'Diciembre '!F88)</f>
        <v>0</v>
      </c>
      <c r="G88" s="27">
        <f>SUM(Enero!G88+Febrero!G88+'Marzo '!G88+'Abril '!G88+'Mayo '!G88+Junio!G88+Julio!G88+Agosto!G88+Septiembre!G88+'Octubre '!G88+Noviembre!G88+'Diciembre '!G88)</f>
        <v>0</v>
      </c>
      <c r="H88" s="27">
        <f>SUM(Enero!H88+Febrero!H88+'Marzo '!H88+'Abril '!H88+'Mayo '!H88+Junio!H88+Julio!H88+Agosto!H88+Septiembre!H88+'Octubre '!H88+Noviembre!H88+'Diciembre '!H88)</f>
        <v>0</v>
      </c>
      <c r="I88" s="27">
        <f>SUM(Enero!I88+Febrero!I88+'Marzo '!I88+'Abril '!I88+'Mayo '!I88+Junio!I88+Julio!I88+Agosto!I88+Septiembre!I88+'Octubre '!I88+Noviembre!I88+'Diciembre '!I88)</f>
        <v>0</v>
      </c>
      <c r="J88" s="27">
        <f>SUM(Enero!J88+Febrero!J88+'Marzo '!J88+'Abril '!J88+'Mayo '!J88+Junio!J88+Julio!J88+Agosto!J88+Septiembre!J88+'Octubre '!J88+Noviembre!J88+'Diciembre '!J88)</f>
        <v>0</v>
      </c>
      <c r="K88" s="27">
        <f>SUM(Enero!K88+Febrero!K88+'Marzo '!K88+'Abril '!K88+'Mayo '!K88+Junio!K88+Julio!K88+Agosto!K88+Septiembre!K88+'Octubre '!K88+Noviembre!K88+'Diciembre '!K88)</f>
        <v>0</v>
      </c>
      <c r="L88" s="27">
        <f>SUM(Enero!L88+Febrero!L88+'Marzo '!L88+'Abril '!L88+'Mayo '!L88+Junio!L88+Julio!L88+Agosto!L88+Septiembre!L88+'Octubre '!L88+Noviembre!L88+'Diciembre '!L88)</f>
        <v>0</v>
      </c>
      <c r="M88" s="27">
        <f>SUM(Enero!M88+Febrero!M88+'Marzo '!M88+'Abril '!M88+'Mayo '!M88+Junio!M88+Julio!M88+Agosto!M88+Septiembre!M88+'Octubre '!M88+Noviembre!M88+'Diciembre '!M88)</f>
        <v>0</v>
      </c>
      <c r="N88" s="27">
        <f>SUM(Enero!N88+Febrero!N88+'Marzo '!N88+'Abril '!N88+'Mayo '!N88+Junio!N88+Julio!N88+Agosto!N88+Septiembre!N88+'Octubre '!N88+Noviembre!N88+'Diciembre '!N88)</f>
        <v>0</v>
      </c>
      <c r="O88" s="27">
        <f>SUM(Enero!O88+Febrero!O88+'Marzo '!O88+'Abril '!O88+'Mayo '!O88+Junio!O88+Julio!O88+Agosto!O88+Septiembre!O88+'Octubre '!O88+Noviembre!O88+'Diciembre '!O88)</f>
        <v>0</v>
      </c>
      <c r="P88" s="27">
        <f>SUM(Enero!P88+Febrero!P88+'Marzo '!P88+'Abril '!P88+'Mayo '!P88+Junio!P88+Julio!P88+Agosto!P88+Septiembre!P88+'Octubre '!P88+Noviembre!P88+'Diciembre '!P88)</f>
        <v>0</v>
      </c>
      <c r="Q88" s="27">
        <f>SUM(Enero!Q88+Febrero!Q88+'Marzo '!Q88+'Abril '!Q88+'Mayo '!Q88+Junio!Q88+Julio!Q88+Agosto!Q88+Septiembre!Q88+'Octubre '!Q88+Noviembre!Q88+'Diciembre '!Q88)</f>
        <v>0</v>
      </c>
      <c r="R88" s="27">
        <f>SUM(Enero!R88+Febrero!R88+'Marzo '!R88+'Abril '!R88+'Mayo '!R88+Junio!R88+Julio!R88+Agosto!R88+Septiembre!R88+'Octubre '!R88+Noviembre!R88+'Diciembre '!R88)</f>
        <v>0</v>
      </c>
      <c r="S88" s="27">
        <f>SUM(Enero!S88+Febrero!S88+'Marzo '!S88+'Abril '!S88+'Mayo '!S88+Junio!S88+Julio!S88+Agosto!S88+Septiembre!S88+'Octubre '!S88+Noviembre!S88+'Diciembre '!S88)</f>
        <v>0</v>
      </c>
      <c r="T88" s="27">
        <f>SUM(Enero!T88+Febrero!T88+'Marzo '!T88+'Abril '!T88+'Mayo '!T88+Junio!T88+Julio!T88+Agosto!T88+Septiembre!T88+'Octubre '!T88+Noviembre!T88+'Diciembre '!T88)</f>
        <v>0</v>
      </c>
      <c r="U88" s="27">
        <f>SUM(Enero!U88+Febrero!U88+'Marzo '!U88+'Abril '!U88+'Mayo '!U88+Junio!U88+Julio!U88+Agosto!U88+Septiembre!U88+'Octubre '!U88+Noviembre!U88+'Diciembre '!U88)</f>
        <v>0</v>
      </c>
      <c r="V88" s="27">
        <f>SUM(Enero!V88+Febrero!V88+'Marzo '!V88+'Abril '!V88+'Mayo '!V88+Junio!V88+Julio!V88+Agosto!V88+Septiembre!V88+'Octubre '!V88+Noviembre!V88+'Diciembre '!V88)</f>
        <v>0</v>
      </c>
      <c r="W88" s="27">
        <f>SUM(Enero!W88+Febrero!W88+'Marzo '!W88+'Abril '!W88+'Mayo '!W88+Junio!W88+Julio!W88+Agosto!W88+Septiembre!W88+'Octubre '!W88+Noviembre!W88+'Diciembre '!W88)</f>
        <v>0</v>
      </c>
      <c r="X88" s="27">
        <f>SUM(Enero!X88+Febrero!X88+'Marzo '!X88+'Abril '!X88+'Mayo '!X88+Junio!X88+Julio!X88+Agosto!X88+Septiembre!X88+'Octubre '!X88+Noviembre!X88+'Diciembre '!X88)</f>
        <v>0</v>
      </c>
      <c r="Y88" s="27">
        <f>SUM(Enero!Y88+Febrero!Y88+'Marzo '!Y88+'Abril '!Y88+'Mayo '!Y88+Junio!Y88+Julio!Y88+Agosto!Y88+Septiembre!Y88+'Octubre '!Y88+Noviembre!Y88+'Diciembre '!Y88)</f>
        <v>0</v>
      </c>
      <c r="Z88" s="27">
        <f>SUM(Enero!Z88+Febrero!Z88+'Marzo '!Z88+'Abril '!Z88+'Mayo '!Z88+Junio!Z88+Julio!Z88+Agosto!Z88+Septiembre!Z88+'Octubre '!Z88+Noviembre!Z88+'Diciembre '!Z88)</f>
        <v>0</v>
      </c>
      <c r="AA88" s="27">
        <f>SUM(Enero!AA88+Febrero!AA88+'Marzo '!AA88+'Abril '!AA88+'Mayo '!AA88+Junio!AA88+Julio!AA88+Agosto!AA88+Septiembre!AA88+'Octubre '!AA88+Noviembre!AA88+'Diciembre '!AA88)</f>
        <v>0</v>
      </c>
      <c r="AB88" s="27">
        <f>SUM(Enero!AB88+Febrero!AB88+'Marzo '!AB88+'Abril '!AB88+'Mayo '!AB88+Junio!AB88+Julio!AB88+Agosto!AB88+Septiembre!AB88+'Octubre '!AB88+Noviembre!AB88+'Diciembre '!AB88)</f>
        <v>0</v>
      </c>
      <c r="AC88" s="27">
        <f>SUM(Enero!AC88+Febrero!AC88+'Marzo '!AC88+'Abril '!AC88+'Mayo '!AC88+Junio!AC88+Julio!AC88+Agosto!AC88+Septiembre!AC88+'Octubre '!AC88+Noviembre!AC88+'Diciembre '!AC88)</f>
        <v>0</v>
      </c>
      <c r="AD88" s="27">
        <f>SUM(Enero!AD88+Febrero!AD88+'Marzo '!AD88+'Abril '!AD88+'Mayo '!AD88+Junio!AD88+Julio!AD88+Agosto!AD88+Septiembre!AD88+'Octubre '!AD88+Noviembre!AD88+'Diciembre '!AD88)</f>
        <v>0</v>
      </c>
      <c r="AE88" s="27">
        <f>SUM(Enero!AE88+Febrero!AE88+'Marzo '!AE88+'Abril '!AE88+'Mayo '!AE88+Junio!AE88+Julio!AE88+Agosto!AE88+Septiembre!AE88+'Octubre '!AE88+Noviembre!AE88+'Diciembre '!AE88)</f>
        <v>0</v>
      </c>
      <c r="AF88" s="27">
        <f>SUM(Enero!AF88+Febrero!AF88+'Marzo '!AF88+'Abril '!AF88+'Mayo '!AF88+Junio!AF88+Julio!AF88+Agosto!AF88+Septiembre!AF88+'Octubre '!AF88+Noviembre!AF88+'Diciembre '!AF88)</f>
        <v>0</v>
      </c>
      <c r="AG88" s="27">
        <f>SUM(Enero!AG88+Febrero!AG88+'Marzo '!AG88+'Abril '!AG88+'Mayo '!AG88+Junio!AG88+Julio!AG88+Agosto!AG88+Septiembre!AG88+'Octubre '!AG88+Noviembre!AG88+'Diciembre '!AG88)</f>
        <v>0</v>
      </c>
      <c r="AH88" s="27">
        <f>SUM(Enero!AH88+Febrero!AH88+'Marzo '!AH88+'Abril '!AH88+'Mayo '!AH88+Junio!AH88+Julio!AH88+Agosto!AH88+Septiembre!AH88+'Octubre '!AH88+Noviembre!AH88+'Diciembre '!AH88)</f>
        <v>0</v>
      </c>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f>SUM(Enero!F89+Febrero!F89+'Marzo '!F89+'Abril '!F89+'Mayo '!F89+Junio!F89+Julio!F89+Agosto!F89+Septiembre!F89+'Octubre '!F89+Noviembre!F89+'Diciembre '!F89)</f>
        <v>0</v>
      </c>
      <c r="G89" s="37">
        <f>SUM(Enero!G89+Febrero!G89+'Marzo '!G89+'Abril '!G89+'Mayo '!G89+Junio!G89+Julio!G89+Agosto!G89+Septiembre!G89+'Octubre '!G89+Noviembre!G89+'Diciembre '!G89)</f>
        <v>0</v>
      </c>
      <c r="H89" s="37">
        <f>SUM(Enero!H89+Febrero!H89+'Marzo '!H89+'Abril '!H89+'Mayo '!H89+Junio!H89+Julio!H89+Agosto!H89+Septiembre!H89+'Octubre '!H89+Noviembre!H89+'Diciembre '!H89)</f>
        <v>0</v>
      </c>
      <c r="I89" s="37">
        <f>SUM(Enero!I89+Febrero!I89+'Marzo '!I89+'Abril '!I89+'Mayo '!I89+Junio!I89+Julio!I89+Agosto!I89+Septiembre!I89+'Octubre '!I89+Noviembre!I89+'Diciembre '!I89)</f>
        <v>0</v>
      </c>
      <c r="J89" s="37">
        <f>SUM(Enero!J89+Febrero!J89+'Marzo '!J89+'Abril '!J89+'Mayo '!J89+Junio!J89+Julio!J89+Agosto!J89+Septiembre!J89+'Octubre '!J89+Noviembre!J89+'Diciembre '!J89)</f>
        <v>0</v>
      </c>
      <c r="K89" s="37">
        <f>SUM(Enero!K89+Febrero!K89+'Marzo '!K89+'Abril '!K89+'Mayo '!K89+Junio!K89+Julio!K89+Agosto!K89+Septiembre!K89+'Octubre '!K89+Noviembre!K89+'Diciembre '!K89)</f>
        <v>0</v>
      </c>
      <c r="L89" s="37">
        <f>SUM(Enero!L89+Febrero!L89+'Marzo '!L89+'Abril '!L89+'Mayo '!L89+Junio!L89+Julio!L89+Agosto!L89+Septiembre!L89+'Octubre '!L89+Noviembre!L89+'Diciembre '!L89)</f>
        <v>0</v>
      </c>
      <c r="M89" s="37">
        <f>SUM(Enero!M89+Febrero!M89+'Marzo '!M89+'Abril '!M89+'Mayo '!M89+Junio!M89+Julio!M89+Agosto!M89+Septiembre!M89+'Octubre '!M89+Noviembre!M89+'Diciembre '!M89)</f>
        <v>0</v>
      </c>
      <c r="N89" s="37">
        <f>SUM(Enero!N89+Febrero!N89+'Marzo '!N89+'Abril '!N89+'Mayo '!N89+Junio!N89+Julio!N89+Agosto!N89+Septiembre!N89+'Octubre '!N89+Noviembre!N89+'Diciembre '!N89)</f>
        <v>0</v>
      </c>
      <c r="O89" s="37">
        <f>SUM(Enero!O89+Febrero!O89+'Marzo '!O89+'Abril '!O89+'Mayo '!O89+Junio!O89+Julio!O89+Agosto!O89+Septiembre!O89+'Octubre '!O89+Noviembre!O89+'Diciembre '!O89)</f>
        <v>0</v>
      </c>
      <c r="P89" s="37">
        <f>SUM(Enero!P89+Febrero!P89+'Marzo '!P89+'Abril '!P89+'Mayo '!P89+Junio!P89+Julio!P89+Agosto!P89+Septiembre!P89+'Octubre '!P89+Noviembre!P89+'Diciembre '!P89)</f>
        <v>0</v>
      </c>
      <c r="Q89" s="37">
        <f>SUM(Enero!Q89+Febrero!Q89+'Marzo '!Q89+'Abril '!Q89+'Mayo '!Q89+Junio!Q89+Julio!Q89+Agosto!Q89+Septiembre!Q89+'Octubre '!Q89+Noviembre!Q89+'Diciembre '!Q89)</f>
        <v>0</v>
      </c>
      <c r="R89" s="37">
        <f>SUM(Enero!R89+Febrero!R89+'Marzo '!R89+'Abril '!R89+'Mayo '!R89+Junio!R89+Julio!R89+Agosto!R89+Septiembre!R89+'Octubre '!R89+Noviembre!R89+'Diciembre '!R89)</f>
        <v>0</v>
      </c>
      <c r="S89" s="37">
        <f>SUM(Enero!S89+Febrero!S89+'Marzo '!S89+'Abril '!S89+'Mayo '!S89+Junio!S89+Julio!S89+Agosto!S89+Septiembre!S89+'Octubre '!S89+Noviembre!S89+'Diciembre '!S89)</f>
        <v>0</v>
      </c>
      <c r="T89" s="37">
        <f>SUM(Enero!T89+Febrero!T89+'Marzo '!T89+'Abril '!T89+'Mayo '!T89+Junio!T89+Julio!T89+Agosto!T89+Septiembre!T89+'Octubre '!T89+Noviembre!T89+'Diciembre '!T89)</f>
        <v>0</v>
      </c>
      <c r="U89" s="37">
        <f>SUM(Enero!U89+Febrero!U89+'Marzo '!U89+'Abril '!U89+'Mayo '!U89+Junio!U89+Julio!U89+Agosto!U89+Septiembre!U89+'Octubre '!U89+Noviembre!U89+'Diciembre '!U89)</f>
        <v>0</v>
      </c>
      <c r="V89" s="37">
        <f>SUM(Enero!V89+Febrero!V89+'Marzo '!V89+'Abril '!V89+'Mayo '!V89+Junio!V89+Julio!V89+Agosto!V89+Septiembre!V89+'Octubre '!V89+Noviembre!V89+'Diciembre '!V89)</f>
        <v>0</v>
      </c>
      <c r="W89" s="37">
        <f>SUM(Enero!W89+Febrero!W89+'Marzo '!W89+'Abril '!W89+'Mayo '!W89+Junio!W89+Julio!W89+Agosto!W89+Septiembre!W89+'Octubre '!W89+Noviembre!W89+'Diciembre '!W89)</f>
        <v>0</v>
      </c>
      <c r="X89" s="37">
        <f>SUM(Enero!X89+Febrero!X89+'Marzo '!X89+'Abril '!X89+'Mayo '!X89+Junio!X89+Julio!X89+Agosto!X89+Septiembre!X89+'Octubre '!X89+Noviembre!X89+'Diciembre '!X89)</f>
        <v>0</v>
      </c>
      <c r="Y89" s="37">
        <f>SUM(Enero!Y89+Febrero!Y89+'Marzo '!Y89+'Abril '!Y89+'Mayo '!Y89+Junio!Y89+Julio!Y89+Agosto!Y89+Septiembre!Y89+'Octubre '!Y89+Noviembre!Y89+'Diciembre '!Y89)</f>
        <v>0</v>
      </c>
      <c r="Z89" s="37">
        <f>SUM(Enero!Z89+Febrero!Z89+'Marzo '!Z89+'Abril '!Z89+'Mayo '!Z89+Junio!Z89+Julio!Z89+Agosto!Z89+Septiembre!Z89+'Octubre '!Z89+Noviembre!Z89+'Diciembre '!Z89)</f>
        <v>0</v>
      </c>
      <c r="AA89" s="37">
        <f>SUM(Enero!AA89+Febrero!AA89+'Marzo '!AA89+'Abril '!AA89+'Mayo '!AA89+Junio!AA89+Julio!AA89+Agosto!AA89+Septiembre!AA89+'Octubre '!AA89+Noviembre!AA89+'Diciembre '!AA89)</f>
        <v>0</v>
      </c>
      <c r="AB89" s="37">
        <f>SUM(Enero!AB89+Febrero!AB89+'Marzo '!AB89+'Abril '!AB89+'Mayo '!AB89+Junio!AB89+Julio!AB89+Agosto!AB89+Septiembre!AB89+'Octubre '!AB89+Noviembre!AB89+'Diciembre '!AB89)</f>
        <v>0</v>
      </c>
      <c r="AC89" s="37">
        <f>SUM(Enero!AC89+Febrero!AC89+'Marzo '!AC89+'Abril '!AC89+'Mayo '!AC89+Junio!AC89+Julio!AC89+Agosto!AC89+Septiembre!AC89+'Octubre '!AC89+Noviembre!AC89+'Diciembre '!AC89)</f>
        <v>0</v>
      </c>
      <c r="AD89" s="37">
        <f>SUM(Enero!AD89+Febrero!AD89+'Marzo '!AD89+'Abril '!AD89+'Mayo '!AD89+Junio!AD89+Julio!AD89+Agosto!AD89+Septiembre!AD89+'Octubre '!AD89+Noviembre!AD89+'Diciembre '!AD89)</f>
        <v>0</v>
      </c>
      <c r="AE89" s="37">
        <f>SUM(Enero!AE89+Febrero!AE89+'Marzo '!AE89+'Abril '!AE89+'Mayo '!AE89+Junio!AE89+Julio!AE89+Agosto!AE89+Septiembre!AE89+'Octubre '!AE89+Noviembre!AE89+'Diciembre '!AE89)</f>
        <v>0</v>
      </c>
      <c r="AF89" s="37">
        <f>SUM(Enero!AF89+Febrero!AF89+'Marzo '!AF89+'Abril '!AF89+'Mayo '!AF89+Junio!AF89+Julio!AF89+Agosto!AF89+Septiembre!AF89+'Octubre '!AF89+Noviembre!AF89+'Diciembre '!AF89)</f>
        <v>0</v>
      </c>
      <c r="AG89" s="37">
        <f>SUM(Enero!AG89+Febrero!AG89+'Marzo '!AG89+'Abril '!AG89+'Mayo '!AG89+Junio!AG89+Julio!AG89+Agosto!AG89+Septiembre!AG89+'Octubre '!AG89+Noviembre!AG89+'Diciembre '!AG89)</f>
        <v>0</v>
      </c>
      <c r="AH89" s="37">
        <f>SUM(Enero!AH89+Febrero!AH89+'Marzo '!AH89+'Abril '!AH89+'Mayo '!AH89+Junio!AH89+Julio!AH89+Agosto!AH89+Septiembre!AH89+'Octubre '!AH89+Noviembre!AH89+'Diciembre '!AH89)</f>
        <v>0</v>
      </c>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f>SUM(Enero!F90+Febrero!F90+'Marzo '!F90+'Abril '!F90+'Mayo '!F90+Junio!F90+Julio!F90+Agosto!F90+Septiembre!F90+'Octubre '!F90+Noviembre!F90+'Diciembre '!F90)</f>
        <v>0</v>
      </c>
      <c r="G90" s="27">
        <f>SUM(Enero!G90+Febrero!G90+'Marzo '!G90+'Abril '!G90+'Mayo '!G90+Junio!G90+Julio!G90+Agosto!G90+Septiembre!G90+'Octubre '!G90+Noviembre!G90+'Diciembre '!G90)</f>
        <v>0</v>
      </c>
      <c r="H90" s="27">
        <f>SUM(Enero!H90+Febrero!H90+'Marzo '!H90+'Abril '!H90+'Mayo '!H90+Junio!H90+Julio!H90+Agosto!H90+Septiembre!H90+'Octubre '!H90+Noviembre!H90+'Diciembre '!H90)</f>
        <v>0</v>
      </c>
      <c r="I90" s="27">
        <f>SUM(Enero!I90+Febrero!I90+'Marzo '!I90+'Abril '!I90+'Mayo '!I90+Junio!I90+Julio!I90+Agosto!I90+Septiembre!I90+'Octubre '!I90+Noviembre!I90+'Diciembre '!I90)</f>
        <v>0</v>
      </c>
      <c r="J90" s="27">
        <f>SUM(Enero!J90+Febrero!J90+'Marzo '!J90+'Abril '!J90+'Mayo '!J90+Junio!J90+Julio!J90+Agosto!J90+Septiembre!J90+'Octubre '!J90+Noviembre!J90+'Diciembre '!J90)</f>
        <v>0</v>
      </c>
      <c r="K90" s="27">
        <f>SUM(Enero!K90+Febrero!K90+'Marzo '!K90+'Abril '!K90+'Mayo '!K90+Junio!K90+Julio!K90+Agosto!K90+Septiembre!K90+'Octubre '!K90+Noviembre!K90+'Diciembre '!K90)</f>
        <v>0</v>
      </c>
      <c r="L90" s="27">
        <f>SUM(Enero!L90+Febrero!L90+'Marzo '!L90+'Abril '!L90+'Mayo '!L90+Junio!L90+Julio!L90+Agosto!L90+Septiembre!L90+'Octubre '!L90+Noviembre!L90+'Diciembre '!L90)</f>
        <v>0</v>
      </c>
      <c r="M90" s="27">
        <f>SUM(Enero!M90+Febrero!M90+'Marzo '!M90+'Abril '!M90+'Mayo '!M90+Junio!M90+Julio!M90+Agosto!M90+Septiembre!M90+'Octubre '!M90+Noviembre!M90+'Diciembre '!M90)</f>
        <v>0</v>
      </c>
      <c r="N90" s="27">
        <f>SUM(Enero!N90+Febrero!N90+'Marzo '!N90+'Abril '!N90+'Mayo '!N90+Junio!N90+Julio!N90+Agosto!N90+Septiembre!N90+'Octubre '!N90+Noviembre!N90+'Diciembre '!N90)</f>
        <v>0</v>
      </c>
      <c r="O90" s="27">
        <f>SUM(Enero!O90+Febrero!O90+'Marzo '!O90+'Abril '!O90+'Mayo '!O90+Junio!O90+Julio!O90+Agosto!O90+Septiembre!O90+'Octubre '!O90+Noviembre!O90+'Diciembre '!O90)</f>
        <v>0</v>
      </c>
      <c r="P90" s="27">
        <f>SUM(Enero!P90+Febrero!P90+'Marzo '!P90+'Abril '!P90+'Mayo '!P90+Junio!P90+Julio!P90+Agosto!P90+Septiembre!P90+'Octubre '!P90+Noviembre!P90+'Diciembre '!P90)</f>
        <v>0</v>
      </c>
      <c r="Q90" s="27">
        <f>SUM(Enero!Q90+Febrero!Q90+'Marzo '!Q90+'Abril '!Q90+'Mayo '!Q90+Junio!Q90+Julio!Q90+Agosto!Q90+Septiembre!Q90+'Octubre '!Q90+Noviembre!Q90+'Diciembre '!Q90)</f>
        <v>0</v>
      </c>
      <c r="R90" s="27">
        <f>SUM(Enero!R90+Febrero!R90+'Marzo '!R90+'Abril '!R90+'Mayo '!R90+Junio!R90+Julio!R90+Agosto!R90+Septiembre!R90+'Octubre '!R90+Noviembre!R90+'Diciembre '!R90)</f>
        <v>0</v>
      </c>
      <c r="S90" s="27">
        <f>SUM(Enero!S90+Febrero!S90+'Marzo '!S90+'Abril '!S90+'Mayo '!S90+Junio!S90+Julio!S90+Agosto!S90+Septiembre!S90+'Octubre '!S90+Noviembre!S90+'Diciembre '!S90)</f>
        <v>0</v>
      </c>
      <c r="T90" s="27">
        <f>SUM(Enero!T90+Febrero!T90+'Marzo '!T90+'Abril '!T90+'Mayo '!T90+Junio!T90+Julio!T90+Agosto!T90+Septiembre!T90+'Octubre '!T90+Noviembre!T90+'Diciembre '!T90)</f>
        <v>0</v>
      </c>
      <c r="U90" s="27">
        <f>SUM(Enero!U90+Febrero!U90+'Marzo '!U90+'Abril '!U90+'Mayo '!U90+Junio!U90+Julio!U90+Agosto!U90+Septiembre!U90+'Octubre '!U90+Noviembre!U90+'Diciembre '!U90)</f>
        <v>0</v>
      </c>
      <c r="V90" s="27">
        <f>SUM(Enero!V90+Febrero!V90+'Marzo '!V90+'Abril '!V90+'Mayo '!V90+Junio!V90+Julio!V90+Agosto!V90+Septiembre!V90+'Octubre '!V90+Noviembre!V90+'Diciembre '!V90)</f>
        <v>0</v>
      </c>
      <c r="W90" s="27">
        <f>SUM(Enero!W90+Febrero!W90+'Marzo '!W90+'Abril '!W90+'Mayo '!W90+Junio!W90+Julio!W90+Agosto!W90+Septiembre!W90+'Octubre '!W90+Noviembre!W90+'Diciembre '!W90)</f>
        <v>0</v>
      </c>
      <c r="X90" s="27">
        <f>SUM(Enero!X90+Febrero!X90+'Marzo '!X90+'Abril '!X90+'Mayo '!X90+Junio!X90+Julio!X90+Agosto!X90+Septiembre!X90+'Octubre '!X90+Noviembre!X90+'Diciembre '!X90)</f>
        <v>0</v>
      </c>
      <c r="Y90" s="27">
        <f>SUM(Enero!Y90+Febrero!Y90+'Marzo '!Y90+'Abril '!Y90+'Mayo '!Y90+Junio!Y90+Julio!Y90+Agosto!Y90+Septiembre!Y90+'Octubre '!Y90+Noviembre!Y90+'Diciembre '!Y90)</f>
        <v>0</v>
      </c>
      <c r="Z90" s="27">
        <f>SUM(Enero!Z90+Febrero!Z90+'Marzo '!Z90+'Abril '!Z90+'Mayo '!Z90+Junio!Z90+Julio!Z90+Agosto!Z90+Septiembre!Z90+'Octubre '!Z90+Noviembre!Z90+'Diciembre '!Z90)</f>
        <v>0</v>
      </c>
      <c r="AA90" s="27">
        <f>SUM(Enero!AA90+Febrero!AA90+'Marzo '!AA90+'Abril '!AA90+'Mayo '!AA90+Junio!AA90+Julio!AA90+Agosto!AA90+Septiembre!AA90+'Octubre '!AA90+Noviembre!AA90+'Diciembre '!AA90)</f>
        <v>0</v>
      </c>
      <c r="AB90" s="27">
        <f>SUM(Enero!AB90+Febrero!AB90+'Marzo '!AB90+'Abril '!AB90+'Mayo '!AB90+Junio!AB90+Julio!AB90+Agosto!AB90+Septiembre!AB90+'Octubre '!AB90+Noviembre!AB90+'Diciembre '!AB90)</f>
        <v>0</v>
      </c>
      <c r="AC90" s="27">
        <f>SUM(Enero!AC90+Febrero!AC90+'Marzo '!AC90+'Abril '!AC90+'Mayo '!AC90+Junio!AC90+Julio!AC90+Agosto!AC90+Septiembre!AC90+'Octubre '!AC90+Noviembre!AC90+'Diciembre '!AC90)</f>
        <v>0</v>
      </c>
      <c r="AD90" s="27">
        <f>SUM(Enero!AD90+Febrero!AD90+'Marzo '!AD90+'Abril '!AD90+'Mayo '!AD90+Junio!AD90+Julio!AD90+Agosto!AD90+Septiembre!AD90+'Octubre '!AD90+Noviembre!AD90+'Diciembre '!AD90)</f>
        <v>0</v>
      </c>
      <c r="AE90" s="27">
        <f>SUM(Enero!AE90+Febrero!AE90+'Marzo '!AE90+'Abril '!AE90+'Mayo '!AE90+Junio!AE90+Julio!AE90+Agosto!AE90+Septiembre!AE90+'Octubre '!AE90+Noviembre!AE90+'Diciembre '!AE90)</f>
        <v>0</v>
      </c>
      <c r="AF90" s="27">
        <f>SUM(Enero!AF90+Febrero!AF90+'Marzo '!AF90+'Abril '!AF90+'Mayo '!AF90+Junio!AF90+Julio!AF90+Agosto!AF90+Septiembre!AF90+'Octubre '!AF90+Noviembre!AF90+'Diciembre '!AF90)</f>
        <v>0</v>
      </c>
      <c r="AG90" s="27">
        <f>SUM(Enero!AG90+Febrero!AG90+'Marzo '!AG90+'Abril '!AG90+'Mayo '!AG90+Junio!AG90+Julio!AG90+Agosto!AG90+Septiembre!AG90+'Octubre '!AG90+Noviembre!AG90+'Diciembre '!AG90)</f>
        <v>0</v>
      </c>
      <c r="AH90" s="27">
        <f>SUM(Enero!AH90+Febrero!AH90+'Marzo '!AH90+'Abril '!AH90+'Mayo '!AH90+Junio!AH90+Julio!AH90+Agosto!AH90+Septiembre!AH90+'Octubre '!AH90+Noviembre!AH90+'Diciembre '!AH90)</f>
        <v>0</v>
      </c>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f>SUM(Enero!F91+Febrero!F91+'Marzo '!F91+'Abril '!F91+'Mayo '!F91+Junio!F91+Julio!F91+Agosto!F91+Septiembre!F91+'Octubre '!F91+Noviembre!F91+'Diciembre '!F91)</f>
        <v>0</v>
      </c>
      <c r="G91" s="48">
        <f>SUM(Enero!G91+Febrero!G91+'Marzo '!G91+'Abril '!G91+'Mayo '!G91+Junio!G91+Julio!G91+Agosto!G91+Septiembre!G91+'Octubre '!G91+Noviembre!G91+'Diciembre '!G91)</f>
        <v>0</v>
      </c>
      <c r="H91" s="48">
        <f>SUM(Enero!H91+Febrero!H91+'Marzo '!H91+'Abril '!H91+'Mayo '!H91+Junio!H91+Julio!H91+Agosto!H91+Septiembre!H91+'Octubre '!H91+Noviembre!H91+'Diciembre '!H91)</f>
        <v>0</v>
      </c>
      <c r="I91" s="48">
        <f>SUM(Enero!I91+Febrero!I91+'Marzo '!I91+'Abril '!I91+'Mayo '!I91+Junio!I91+Julio!I91+Agosto!I91+Septiembre!I91+'Octubre '!I91+Noviembre!I91+'Diciembre '!I91)</f>
        <v>0</v>
      </c>
      <c r="J91" s="48">
        <f>SUM(Enero!J91+Febrero!J91+'Marzo '!J91+'Abril '!J91+'Mayo '!J91+Junio!J91+Julio!J91+Agosto!J91+Septiembre!J91+'Octubre '!J91+Noviembre!J91+'Diciembre '!J91)</f>
        <v>0</v>
      </c>
      <c r="K91" s="48">
        <f>SUM(Enero!K91+Febrero!K91+'Marzo '!K91+'Abril '!K91+'Mayo '!K91+Junio!K91+Julio!K91+Agosto!K91+Septiembre!K91+'Octubre '!K91+Noviembre!K91+'Diciembre '!K91)</f>
        <v>0</v>
      </c>
      <c r="L91" s="48">
        <f>SUM(Enero!L91+Febrero!L91+'Marzo '!L91+'Abril '!L91+'Mayo '!L91+Junio!L91+Julio!L91+Agosto!L91+Septiembre!L91+'Octubre '!L91+Noviembre!L91+'Diciembre '!L91)</f>
        <v>0</v>
      </c>
      <c r="M91" s="48">
        <f>SUM(Enero!M91+Febrero!M91+'Marzo '!M91+'Abril '!M91+'Mayo '!M91+Junio!M91+Julio!M91+Agosto!M91+Septiembre!M91+'Octubre '!M91+Noviembre!M91+'Diciembre '!M91)</f>
        <v>0</v>
      </c>
      <c r="N91" s="48">
        <f>SUM(Enero!N91+Febrero!N91+'Marzo '!N91+'Abril '!N91+'Mayo '!N91+Junio!N91+Julio!N91+Agosto!N91+Septiembre!N91+'Octubre '!N91+Noviembre!N91+'Diciembre '!N91)</f>
        <v>0</v>
      </c>
      <c r="O91" s="48">
        <f>SUM(Enero!O91+Febrero!O91+'Marzo '!O91+'Abril '!O91+'Mayo '!O91+Junio!O91+Julio!O91+Agosto!O91+Septiembre!O91+'Octubre '!O91+Noviembre!O91+'Diciembre '!O91)</f>
        <v>0</v>
      </c>
      <c r="P91" s="48">
        <f>SUM(Enero!P91+Febrero!P91+'Marzo '!P91+'Abril '!P91+'Mayo '!P91+Junio!P91+Julio!P91+Agosto!P91+Septiembre!P91+'Octubre '!P91+Noviembre!P91+'Diciembre '!P91)</f>
        <v>0</v>
      </c>
      <c r="Q91" s="48">
        <f>SUM(Enero!Q91+Febrero!Q91+'Marzo '!Q91+'Abril '!Q91+'Mayo '!Q91+Junio!Q91+Julio!Q91+Agosto!Q91+Septiembre!Q91+'Octubre '!Q91+Noviembre!Q91+'Diciembre '!Q91)</f>
        <v>0</v>
      </c>
      <c r="R91" s="48">
        <f>SUM(Enero!R91+Febrero!R91+'Marzo '!R91+'Abril '!R91+'Mayo '!R91+Junio!R91+Julio!R91+Agosto!R91+Septiembre!R91+'Octubre '!R91+Noviembre!R91+'Diciembre '!R91)</f>
        <v>0</v>
      </c>
      <c r="S91" s="48">
        <f>SUM(Enero!S91+Febrero!S91+'Marzo '!S91+'Abril '!S91+'Mayo '!S91+Junio!S91+Julio!S91+Agosto!S91+Septiembre!S91+'Octubre '!S91+Noviembre!S91+'Diciembre '!S91)</f>
        <v>0</v>
      </c>
      <c r="T91" s="48">
        <f>SUM(Enero!T91+Febrero!T91+'Marzo '!T91+'Abril '!T91+'Mayo '!T91+Junio!T91+Julio!T91+Agosto!T91+Septiembre!T91+'Octubre '!T91+Noviembre!T91+'Diciembre '!T91)</f>
        <v>0</v>
      </c>
      <c r="U91" s="48">
        <f>SUM(Enero!U91+Febrero!U91+'Marzo '!U91+'Abril '!U91+'Mayo '!U91+Junio!U91+Julio!U91+Agosto!U91+Septiembre!U91+'Octubre '!U91+Noviembre!U91+'Diciembre '!U91)</f>
        <v>0</v>
      </c>
      <c r="V91" s="48">
        <f>SUM(Enero!V91+Febrero!V91+'Marzo '!V91+'Abril '!V91+'Mayo '!V91+Junio!V91+Julio!V91+Agosto!V91+Septiembre!V91+'Octubre '!V91+Noviembre!V91+'Diciembre '!V91)</f>
        <v>0</v>
      </c>
      <c r="W91" s="48">
        <f>SUM(Enero!W91+Febrero!W91+'Marzo '!W91+'Abril '!W91+'Mayo '!W91+Junio!W91+Julio!W91+Agosto!W91+Septiembre!W91+'Octubre '!W91+Noviembre!W91+'Diciembre '!W91)</f>
        <v>0</v>
      </c>
      <c r="X91" s="48">
        <f>SUM(Enero!X91+Febrero!X91+'Marzo '!X91+'Abril '!X91+'Mayo '!X91+Junio!X91+Julio!X91+Agosto!X91+Septiembre!X91+'Octubre '!X91+Noviembre!X91+'Diciembre '!X91)</f>
        <v>0</v>
      </c>
      <c r="Y91" s="48">
        <f>SUM(Enero!Y91+Febrero!Y91+'Marzo '!Y91+'Abril '!Y91+'Mayo '!Y91+Junio!Y91+Julio!Y91+Agosto!Y91+Septiembre!Y91+'Octubre '!Y91+Noviembre!Y91+'Diciembre '!Y91)</f>
        <v>0</v>
      </c>
      <c r="Z91" s="48">
        <f>SUM(Enero!Z91+Febrero!Z91+'Marzo '!Z91+'Abril '!Z91+'Mayo '!Z91+Junio!Z91+Julio!Z91+Agosto!Z91+Septiembre!Z91+'Octubre '!Z91+Noviembre!Z91+'Diciembre '!Z91)</f>
        <v>0</v>
      </c>
      <c r="AA91" s="48">
        <f>SUM(Enero!AA91+Febrero!AA91+'Marzo '!AA91+'Abril '!AA91+'Mayo '!AA91+Junio!AA91+Julio!AA91+Agosto!AA91+Septiembre!AA91+'Octubre '!AA91+Noviembre!AA91+'Diciembre '!AA91)</f>
        <v>0</v>
      </c>
      <c r="AB91" s="48">
        <f>SUM(Enero!AB91+Febrero!AB91+'Marzo '!AB91+'Abril '!AB91+'Mayo '!AB91+Junio!AB91+Julio!AB91+Agosto!AB91+Septiembre!AB91+'Octubre '!AB91+Noviembre!AB91+'Diciembre '!AB91)</f>
        <v>0</v>
      </c>
      <c r="AC91" s="48">
        <f>SUM(Enero!AC91+Febrero!AC91+'Marzo '!AC91+'Abril '!AC91+'Mayo '!AC91+Junio!AC91+Julio!AC91+Agosto!AC91+Septiembre!AC91+'Octubre '!AC91+Noviembre!AC91+'Diciembre '!AC91)</f>
        <v>0</v>
      </c>
      <c r="AD91" s="48">
        <f>SUM(Enero!AD91+Febrero!AD91+'Marzo '!AD91+'Abril '!AD91+'Mayo '!AD91+Junio!AD91+Julio!AD91+Agosto!AD91+Septiembre!AD91+'Octubre '!AD91+Noviembre!AD91+'Diciembre '!AD91)</f>
        <v>0</v>
      </c>
      <c r="AE91" s="48">
        <f>SUM(Enero!AE91+Febrero!AE91+'Marzo '!AE91+'Abril '!AE91+'Mayo '!AE91+Junio!AE91+Julio!AE91+Agosto!AE91+Septiembre!AE91+'Octubre '!AE91+Noviembre!AE91+'Diciembre '!AE91)</f>
        <v>0</v>
      </c>
      <c r="AF91" s="48">
        <f>SUM(Enero!AF91+Febrero!AF91+'Marzo '!AF91+'Abril '!AF91+'Mayo '!AF91+Junio!AF91+Julio!AF91+Agosto!AF91+Septiembre!AF91+'Octubre '!AF91+Noviembre!AF91+'Diciembre '!AF91)</f>
        <v>0</v>
      </c>
      <c r="AG91" s="48">
        <f>SUM(Enero!AG91+Febrero!AG91+'Marzo '!AG91+'Abril '!AG91+'Mayo '!AG91+Junio!AG91+Julio!AG91+Agosto!AG91+Septiembre!AG91+'Octubre '!AG91+Noviembre!AG91+'Diciembre '!AG91)</f>
        <v>0</v>
      </c>
      <c r="AH91" s="48">
        <f>SUM(Enero!AH91+Febrero!AH91+'Marzo '!AH91+'Abril '!AH91+'Mayo '!AH91+Junio!AH91+Julio!AH91+Agosto!AH91+Septiembre!AH91+'Octubre '!AH91+Noviembre!AH91+'Diciembre '!AH91)</f>
        <v>0</v>
      </c>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f>SUM(Enero!F92+Febrero!F92+'Marzo '!F92+'Abril '!F92+'Mayo '!F92+Junio!F92+Julio!F92+Agosto!F92+Septiembre!F92+'Octubre '!F92+Noviembre!F92+'Diciembre '!F92)</f>
        <v>0</v>
      </c>
      <c r="G92" s="128">
        <f>SUM(Enero!G92+Febrero!G92+'Marzo '!G92+'Abril '!G92+'Mayo '!G92+Junio!G92+Julio!G92+Agosto!G92+Septiembre!G92+'Octubre '!G92+Noviembre!G92+'Diciembre '!G92)</f>
        <v>0</v>
      </c>
      <c r="H92" s="128">
        <f>SUM(Enero!H92+Febrero!H92+'Marzo '!H92+'Abril '!H92+'Mayo '!H92+Junio!H92+Julio!H92+Agosto!H92+Septiembre!H92+'Octubre '!H92+Noviembre!H92+'Diciembre '!H92)</f>
        <v>0</v>
      </c>
      <c r="I92" s="128">
        <f>SUM(Enero!I92+Febrero!I92+'Marzo '!I92+'Abril '!I92+'Mayo '!I92+Junio!I92+Julio!I92+Agosto!I92+Septiembre!I92+'Octubre '!I92+Noviembre!I92+'Diciembre '!I92)</f>
        <v>0</v>
      </c>
      <c r="J92" s="128">
        <f>SUM(Enero!J92+Febrero!J92+'Marzo '!J92+'Abril '!J92+'Mayo '!J92+Junio!J92+Julio!J92+Agosto!J92+Septiembre!J92+'Octubre '!J92+Noviembre!J92+'Diciembre '!J92)</f>
        <v>0</v>
      </c>
      <c r="K92" s="128">
        <f>SUM(Enero!K92+Febrero!K92+'Marzo '!K92+'Abril '!K92+'Mayo '!K92+Junio!K92+Julio!K92+Agosto!K92+Septiembre!K92+'Octubre '!K92+Noviembre!K92+'Diciembre '!K92)</f>
        <v>0</v>
      </c>
      <c r="L92" s="128">
        <f>SUM(Enero!L92+Febrero!L92+'Marzo '!L92+'Abril '!L92+'Mayo '!L92+Junio!L92+Julio!L92+Agosto!L92+Septiembre!L92+'Octubre '!L92+Noviembre!L92+'Diciembre '!L92)</f>
        <v>0</v>
      </c>
      <c r="M92" s="128">
        <f>SUM(Enero!M92+Febrero!M92+'Marzo '!M92+'Abril '!M92+'Mayo '!M92+Junio!M92+Julio!M92+Agosto!M92+Septiembre!M92+'Octubre '!M92+Noviembre!M92+'Diciembre '!M92)</f>
        <v>0</v>
      </c>
      <c r="N92" s="128">
        <f>SUM(Enero!N92+Febrero!N92+'Marzo '!N92+'Abril '!N92+'Mayo '!N92+Junio!N92+Julio!N92+Agosto!N92+Septiembre!N92+'Octubre '!N92+Noviembre!N92+'Diciembre '!N92)</f>
        <v>0</v>
      </c>
      <c r="O92" s="128">
        <f>SUM(Enero!O92+Febrero!O92+'Marzo '!O92+'Abril '!O92+'Mayo '!O92+Junio!O92+Julio!O92+Agosto!O92+Septiembre!O92+'Octubre '!O92+Noviembre!O92+'Diciembre '!O92)</f>
        <v>0</v>
      </c>
      <c r="P92" s="128">
        <f>SUM(Enero!P92+Febrero!P92+'Marzo '!P92+'Abril '!P92+'Mayo '!P92+Junio!P92+Julio!P92+Agosto!P92+Septiembre!P92+'Octubre '!P92+Noviembre!P92+'Diciembre '!P92)</f>
        <v>0</v>
      </c>
      <c r="Q92" s="128">
        <f>SUM(Enero!Q92+Febrero!Q92+'Marzo '!Q92+'Abril '!Q92+'Mayo '!Q92+Junio!Q92+Julio!Q92+Agosto!Q92+Septiembre!Q92+'Octubre '!Q92+Noviembre!Q92+'Diciembre '!Q92)</f>
        <v>0</v>
      </c>
      <c r="R92" s="128">
        <f>SUM(Enero!R92+Febrero!R92+'Marzo '!R92+'Abril '!R92+'Mayo '!R92+Junio!R92+Julio!R92+Agosto!R92+Septiembre!R92+'Octubre '!R92+Noviembre!R92+'Diciembre '!R92)</f>
        <v>0</v>
      </c>
      <c r="S92" s="128">
        <f>SUM(Enero!S92+Febrero!S92+'Marzo '!S92+'Abril '!S92+'Mayo '!S92+Junio!S92+Julio!S92+Agosto!S92+Septiembre!S92+'Octubre '!S92+Noviembre!S92+'Diciembre '!S92)</f>
        <v>0</v>
      </c>
      <c r="T92" s="128">
        <f>SUM(Enero!T92+Febrero!T92+'Marzo '!T92+'Abril '!T92+'Mayo '!T92+Junio!T92+Julio!T92+Agosto!T92+Septiembre!T92+'Octubre '!T92+Noviembre!T92+'Diciembre '!T92)</f>
        <v>0</v>
      </c>
      <c r="U92" s="128">
        <f>SUM(Enero!U92+Febrero!U92+'Marzo '!U92+'Abril '!U92+'Mayo '!U92+Junio!U92+Julio!U92+Agosto!U92+Septiembre!U92+'Octubre '!U92+Noviembre!U92+'Diciembre '!U92)</f>
        <v>0</v>
      </c>
      <c r="V92" s="128">
        <f>SUM(Enero!V92+Febrero!V92+'Marzo '!V92+'Abril '!V92+'Mayo '!V92+Junio!V92+Julio!V92+Agosto!V92+Septiembre!V92+'Octubre '!V92+Noviembre!V92+'Diciembre '!V92)</f>
        <v>0</v>
      </c>
      <c r="W92" s="128">
        <f>SUM(Enero!W92+Febrero!W92+'Marzo '!W92+'Abril '!W92+'Mayo '!W92+Junio!W92+Julio!W92+Agosto!W92+Septiembre!W92+'Octubre '!W92+Noviembre!W92+'Diciembre '!W92)</f>
        <v>0</v>
      </c>
      <c r="X92" s="128">
        <f>SUM(Enero!X92+Febrero!X92+'Marzo '!X92+'Abril '!X92+'Mayo '!X92+Junio!X92+Julio!X92+Agosto!X92+Septiembre!X92+'Octubre '!X92+Noviembre!X92+'Diciembre '!X92)</f>
        <v>0</v>
      </c>
      <c r="Y92" s="128">
        <f>SUM(Enero!Y92+Febrero!Y92+'Marzo '!Y92+'Abril '!Y92+'Mayo '!Y92+Junio!Y92+Julio!Y92+Agosto!Y92+Septiembre!Y92+'Octubre '!Y92+Noviembre!Y92+'Diciembre '!Y92)</f>
        <v>0</v>
      </c>
      <c r="Z92" s="128">
        <f>SUM(Enero!Z92+Febrero!Z92+'Marzo '!Z92+'Abril '!Z92+'Mayo '!Z92+Junio!Z92+Julio!Z92+Agosto!Z92+Septiembre!Z92+'Octubre '!Z92+Noviembre!Z92+'Diciembre '!Z92)</f>
        <v>0</v>
      </c>
      <c r="AA92" s="128">
        <f>SUM(Enero!AA92+Febrero!AA92+'Marzo '!AA92+'Abril '!AA92+'Mayo '!AA92+Junio!AA92+Julio!AA92+Agosto!AA92+Septiembre!AA92+'Octubre '!AA92+Noviembre!AA92+'Diciembre '!AA92)</f>
        <v>0</v>
      </c>
      <c r="AB92" s="128">
        <f>SUM(Enero!AB92+Febrero!AB92+'Marzo '!AB92+'Abril '!AB92+'Mayo '!AB92+Junio!AB92+Julio!AB92+Agosto!AB92+Septiembre!AB92+'Octubre '!AB92+Noviembre!AB92+'Diciembre '!AB92)</f>
        <v>0</v>
      </c>
      <c r="AC92" s="128">
        <f>SUM(Enero!AC92+Febrero!AC92+'Marzo '!AC92+'Abril '!AC92+'Mayo '!AC92+Junio!AC92+Julio!AC92+Agosto!AC92+Septiembre!AC92+'Octubre '!AC92+Noviembre!AC92+'Diciembre '!AC92)</f>
        <v>0</v>
      </c>
      <c r="AD92" s="128">
        <f>SUM(Enero!AD92+Febrero!AD92+'Marzo '!AD92+'Abril '!AD92+'Mayo '!AD92+Junio!AD92+Julio!AD92+Agosto!AD92+Septiembre!AD92+'Octubre '!AD92+Noviembre!AD92+'Diciembre '!AD92)</f>
        <v>0</v>
      </c>
      <c r="AE92" s="128">
        <f>SUM(Enero!AE92+Febrero!AE92+'Marzo '!AE92+'Abril '!AE92+'Mayo '!AE92+Junio!AE92+Julio!AE92+Agosto!AE92+Septiembre!AE92+'Octubre '!AE92+Noviembre!AE92+'Diciembre '!AE92)</f>
        <v>0</v>
      </c>
      <c r="AF92" s="128">
        <f>SUM(Enero!AF92+Febrero!AF92+'Marzo '!AF92+'Abril '!AF92+'Mayo '!AF92+Junio!AF92+Julio!AF92+Agosto!AF92+Septiembre!AF92+'Octubre '!AF92+Noviembre!AF92+'Diciembre '!AF92)</f>
        <v>0</v>
      </c>
      <c r="AG92" s="128">
        <f>SUM(Enero!AG92+Febrero!AG92+'Marzo '!AG92+'Abril '!AG92+'Mayo '!AG92+Junio!AG92+Julio!AG92+Agosto!AG92+Septiembre!AG92+'Octubre '!AG92+Noviembre!AG92+'Diciembre '!AG92)</f>
        <v>0</v>
      </c>
      <c r="AH92" s="128">
        <f>SUM(Enero!AH92+Febrero!AH92+'Marzo '!AH92+'Abril '!AH92+'Mayo '!AH92+Junio!AH92+Julio!AH92+Agosto!AH92+Septiembre!AH92+'Octubre '!AH92+Noviembre!AH92+'Diciembre '!AH92)</f>
        <v>0</v>
      </c>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54" t="s">
        <v>98</v>
      </c>
      <c r="D95" s="54" t="s">
        <v>48</v>
      </c>
      <c r="E95" s="54" t="s">
        <v>70</v>
      </c>
      <c r="F95" s="54" t="s">
        <v>48</v>
      </c>
      <c r="G95" s="54" t="s">
        <v>70</v>
      </c>
      <c r="H95" s="54" t="s">
        <v>48</v>
      </c>
      <c r="I95" s="54" t="s">
        <v>70</v>
      </c>
      <c r="J95" s="54" t="s">
        <v>48</v>
      </c>
      <c r="K95" s="54" t="s">
        <v>70</v>
      </c>
      <c r="L95" s="54" t="s">
        <v>48</v>
      </c>
      <c r="M95" s="133" t="s">
        <v>70</v>
      </c>
      <c r="N95" s="134" t="s">
        <v>124</v>
      </c>
      <c r="O95" s="54" t="s">
        <v>125</v>
      </c>
      <c r="P95" s="54" t="s">
        <v>48</v>
      </c>
      <c r="Q95" s="54" t="s">
        <v>70</v>
      </c>
      <c r="R95" s="54" t="s">
        <v>48</v>
      </c>
      <c r="S95" s="54" t="s">
        <v>70</v>
      </c>
      <c r="T95" s="54" t="s">
        <v>48</v>
      </c>
      <c r="U95" s="54" t="s">
        <v>70</v>
      </c>
      <c r="V95" s="54" t="s">
        <v>48</v>
      </c>
      <c r="W95" s="54"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f>SUM(Enero!F96+Febrero!F96+'Marzo '!F96+'Abril '!F96+'Mayo '!F96+Junio!F96+Julio!F96+Agosto!F96+Septiembre!F96+'Octubre '!F96+Noviembre!F96+'Diciembre '!F96)</f>
        <v>0</v>
      </c>
      <c r="G96" s="67">
        <f>SUM(Enero!G96+Febrero!G96+'Marzo '!G96+'Abril '!G96+'Mayo '!G96+Junio!G96+Julio!G96+Agosto!G96+Septiembre!G96+'Octubre '!G96+Noviembre!G96+'Diciembre '!G96)</f>
        <v>0</v>
      </c>
      <c r="H96" s="67">
        <f>SUM(Enero!H96+Febrero!H96+'Marzo '!H96+'Abril '!H96+'Mayo '!H96+Junio!H96+Julio!H96+Agosto!H96+Septiembre!H96+'Octubre '!H96+Noviembre!H96+'Diciembre '!H96)</f>
        <v>0</v>
      </c>
      <c r="I96" s="67">
        <f>SUM(Enero!I96+Febrero!I96+'Marzo '!I96+'Abril '!I96+'Mayo '!I96+Junio!I96+Julio!I96+Agosto!I96+Septiembre!I96+'Octubre '!I96+Noviembre!I96+'Diciembre '!I96)</f>
        <v>0</v>
      </c>
      <c r="J96" s="67">
        <f>SUM(Enero!J96+Febrero!J96+'Marzo '!J96+'Abril '!J96+'Mayo '!J96+Junio!J96+Julio!J96+Agosto!J96+Septiembre!J96+'Octubre '!J96+Noviembre!J96+'Diciembre '!J96)</f>
        <v>0</v>
      </c>
      <c r="K96" s="67">
        <f>SUM(Enero!K96+Febrero!K96+'Marzo '!K96+'Abril '!K96+'Mayo '!K96+Junio!K96+Julio!K96+Agosto!K96+Septiembre!K96+'Octubre '!K96+Noviembre!K96+'Diciembre '!K96)</f>
        <v>0</v>
      </c>
      <c r="L96" s="67">
        <f>SUM(Enero!L96+Febrero!L96+'Marzo '!L96+'Abril '!L96+'Mayo '!L96+Junio!L96+Julio!L96+Agosto!L96+Septiembre!L96+'Octubre '!L96+Noviembre!L96+'Diciembre '!L96)</f>
        <v>0</v>
      </c>
      <c r="M96" s="135">
        <f>SUM(Enero!M96+Febrero!M96+'Marzo '!M96+'Abril '!M96+'Mayo '!M96+Junio!M96+Julio!M96+Agosto!M96+Septiembre!M96+'Octubre '!M96+Noviembre!M96+'Diciembre '!M96)</f>
        <v>0</v>
      </c>
      <c r="N96" s="136">
        <f t="shared" ref="N96:O98" si="12">+P96+R96+T96+V96</f>
        <v>0</v>
      </c>
      <c r="O96" s="66">
        <f t="shared" si="12"/>
        <v>0</v>
      </c>
      <c r="P96" s="67">
        <f>SUM(Enero!P96+Febrero!P96+'Marzo '!P96+'Abril '!P96+'Mayo '!P96+Junio!P96+Julio!P96+Agosto!P96+Septiembre!P96+'Octubre '!P96+Noviembre!P96+'Diciembre '!P96)</f>
        <v>0</v>
      </c>
      <c r="Q96" s="67">
        <f>SUM(Enero!Q96+Febrero!Q96+'Marzo '!Q96+'Abril '!Q96+'Mayo '!Q96+Junio!Q96+Julio!Q96+Agosto!Q96+Septiembre!Q96+'Octubre '!Q96+Noviembre!Q96+'Diciembre '!Q96)</f>
        <v>0</v>
      </c>
      <c r="R96" s="67">
        <f>SUM(Enero!R96+Febrero!R96+'Marzo '!R96+'Abril '!R96+'Mayo '!R96+Junio!R96+Julio!R96+Agosto!R96+Septiembre!R96+'Octubre '!R96+Noviembre!R96+'Diciembre '!R96)</f>
        <v>0</v>
      </c>
      <c r="S96" s="67">
        <f>SUM(Enero!S96+Febrero!S96+'Marzo '!S96+'Abril '!S96+'Mayo '!S96+Junio!S96+Julio!S96+Agosto!S96+Septiembre!S96+'Octubre '!S96+Noviembre!S96+'Diciembre '!S96)</f>
        <v>0</v>
      </c>
      <c r="T96" s="67">
        <f>SUM(Enero!T96+Febrero!T96+'Marzo '!T96+'Abril '!T96+'Mayo '!T96+Junio!T96+Julio!T96+Agosto!T96+Septiembre!T96+'Octubre '!T96+Noviembre!T96+'Diciembre '!T96)</f>
        <v>0</v>
      </c>
      <c r="U96" s="67">
        <f>SUM(Enero!U96+Febrero!U96+'Marzo '!U96+'Abril '!U96+'Mayo '!U96+Junio!U96+Julio!U96+Agosto!U96+Septiembre!U96+'Octubre '!U96+Noviembre!U96+'Diciembre '!U96)</f>
        <v>0</v>
      </c>
      <c r="V96" s="67">
        <f>SUM(Enero!V96+Febrero!V96+'Marzo '!V96+'Abril '!V96+'Mayo '!V96+Junio!V96+Julio!V96+Agosto!V96+Septiembre!V96+'Octubre '!V96+Noviembre!V96+'Diciembre '!V96)</f>
        <v>0</v>
      </c>
      <c r="W96" s="67">
        <f>SUM(Enero!W96+Febrero!W96+'Marzo '!W96+'Abril '!W96+'Mayo '!W96+Junio!W96+Julio!W96+Agosto!W96+Septiembre!W96+'Octubre '!W96+Noviembre!W96+'Diciembre '!W96)</f>
        <v>0</v>
      </c>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f>SUM(Enero!F97+Febrero!F97+'Marzo '!F97+'Abril '!F97+'Mayo '!F97+Junio!F97+Julio!F97+Agosto!F97+Septiembre!F97+'Octubre '!F97+Noviembre!F97+'Diciembre '!F97)</f>
        <v>0</v>
      </c>
      <c r="G97" s="67">
        <f>SUM(Enero!G97+Febrero!G97+'Marzo '!G97+'Abril '!G97+'Mayo '!G97+Junio!G97+Julio!G97+Agosto!G97+Septiembre!G97+'Octubre '!G97+Noviembre!G97+'Diciembre '!G97)</f>
        <v>0</v>
      </c>
      <c r="H97" s="67">
        <f>SUM(Enero!H97+Febrero!H97+'Marzo '!H97+'Abril '!H97+'Mayo '!H97+Junio!H97+Julio!H97+Agosto!H97+Septiembre!H97+'Octubre '!H97+Noviembre!H97+'Diciembre '!H97)</f>
        <v>0</v>
      </c>
      <c r="I97" s="67">
        <f>SUM(Enero!I97+Febrero!I97+'Marzo '!I97+'Abril '!I97+'Mayo '!I97+Junio!I97+Julio!I97+Agosto!I97+Septiembre!I97+'Octubre '!I97+Noviembre!I97+'Diciembre '!I97)</f>
        <v>0</v>
      </c>
      <c r="J97" s="67">
        <f>SUM(Enero!J97+Febrero!J97+'Marzo '!J97+'Abril '!J97+'Mayo '!J97+Junio!J97+Julio!J97+Agosto!J97+Septiembre!J97+'Octubre '!J97+Noviembre!J97+'Diciembre '!J97)</f>
        <v>0</v>
      </c>
      <c r="K97" s="67">
        <f>SUM(Enero!K97+Febrero!K97+'Marzo '!K97+'Abril '!K97+'Mayo '!K97+Junio!K97+Julio!K97+Agosto!K97+Septiembre!K97+'Octubre '!K97+Noviembre!K97+'Diciembre '!K97)</f>
        <v>0</v>
      </c>
      <c r="L97" s="67">
        <f>SUM(Enero!L97+Febrero!L97+'Marzo '!L97+'Abril '!L97+'Mayo '!L97+Junio!L97+Julio!L97+Agosto!L97+Septiembre!L97+'Octubre '!L97+Noviembre!L97+'Diciembre '!L97)</f>
        <v>0</v>
      </c>
      <c r="M97" s="135">
        <f>SUM(Enero!M97+Febrero!M97+'Marzo '!M97+'Abril '!M97+'Mayo '!M97+Junio!M97+Julio!M97+Agosto!M97+Septiembre!M97+'Octubre '!M97+Noviembre!M97+'Diciembre '!M97)</f>
        <v>0</v>
      </c>
      <c r="N97" s="136">
        <f t="shared" si="12"/>
        <v>0</v>
      </c>
      <c r="O97" s="66">
        <f t="shared" si="12"/>
        <v>0</v>
      </c>
      <c r="P97" s="67">
        <f>SUM(Enero!P97+Febrero!P97+'Marzo '!P97+'Abril '!P97+'Mayo '!P97+Junio!P97+Julio!P97+Agosto!P97+Septiembre!P97+'Octubre '!P97+Noviembre!P97+'Diciembre '!P97)</f>
        <v>0</v>
      </c>
      <c r="Q97" s="67">
        <f>SUM(Enero!Q97+Febrero!Q97+'Marzo '!Q97+'Abril '!Q97+'Mayo '!Q97+Junio!Q97+Julio!Q97+Agosto!Q97+Septiembre!Q97+'Octubre '!Q97+Noviembre!Q97+'Diciembre '!Q97)</f>
        <v>0</v>
      </c>
      <c r="R97" s="67">
        <f>SUM(Enero!R97+Febrero!R97+'Marzo '!R97+'Abril '!R97+'Mayo '!R97+Junio!R97+Julio!R97+Agosto!R97+Septiembre!R97+'Octubre '!R97+Noviembre!R97+'Diciembre '!R97)</f>
        <v>0</v>
      </c>
      <c r="S97" s="67">
        <f>SUM(Enero!S97+Febrero!S97+'Marzo '!S97+'Abril '!S97+'Mayo '!S97+Junio!S97+Julio!S97+Agosto!S97+Septiembre!S97+'Octubre '!S97+Noviembre!S97+'Diciembre '!S97)</f>
        <v>0</v>
      </c>
      <c r="T97" s="67">
        <f>SUM(Enero!T97+Febrero!T97+'Marzo '!T97+'Abril '!T97+'Mayo '!T97+Junio!T97+Julio!T97+Agosto!T97+Septiembre!T97+'Octubre '!T97+Noviembre!T97+'Diciembre '!T97)</f>
        <v>0</v>
      </c>
      <c r="U97" s="67">
        <f>SUM(Enero!U97+Febrero!U97+'Marzo '!U97+'Abril '!U97+'Mayo '!U97+Junio!U97+Julio!U97+Agosto!U97+Septiembre!U97+'Octubre '!U97+Noviembre!U97+'Diciembre '!U97)</f>
        <v>0</v>
      </c>
      <c r="V97" s="67">
        <f>SUM(Enero!V97+Febrero!V97+'Marzo '!V97+'Abril '!V97+'Mayo '!V97+Junio!V97+Julio!V97+Agosto!V97+Septiembre!V97+'Octubre '!V97+Noviembre!V97+'Diciembre '!V97)</f>
        <v>0</v>
      </c>
      <c r="W97" s="67">
        <f>SUM(Enero!W97+Febrero!W97+'Marzo '!W97+'Abril '!W97+'Mayo '!W97+Junio!W97+Julio!W97+Agosto!W97+Septiembre!W97+'Octubre '!W97+Noviembre!W97+'Diciembre '!W97)</f>
        <v>0</v>
      </c>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f>SUM(Enero!F98+Febrero!F98+'Marzo '!F98+'Abril '!F98+'Mayo '!F98+Junio!F98+Julio!F98+Agosto!F98+Septiembre!F98+'Octubre '!F98+Noviembre!F98+'Diciembre '!F98)</f>
        <v>0</v>
      </c>
      <c r="G98" s="67">
        <f>SUM(Enero!G98+Febrero!G98+'Marzo '!G98+'Abril '!G98+'Mayo '!G98+Junio!G98+Julio!G98+Agosto!G98+Septiembre!G98+'Octubre '!G98+Noviembre!G98+'Diciembre '!G98)</f>
        <v>0</v>
      </c>
      <c r="H98" s="67">
        <f>SUM(Enero!H98+Febrero!H98+'Marzo '!H98+'Abril '!H98+'Mayo '!H98+Junio!H98+Julio!H98+Agosto!H98+Septiembre!H98+'Octubre '!H98+Noviembre!H98+'Diciembre '!H98)</f>
        <v>0</v>
      </c>
      <c r="I98" s="67">
        <f>SUM(Enero!I98+Febrero!I98+'Marzo '!I98+'Abril '!I98+'Mayo '!I98+Junio!I98+Julio!I98+Agosto!I98+Septiembre!I98+'Octubre '!I98+Noviembre!I98+'Diciembre '!I98)</f>
        <v>0</v>
      </c>
      <c r="J98" s="67">
        <f>SUM(Enero!J98+Febrero!J98+'Marzo '!J98+'Abril '!J98+'Mayo '!J98+Junio!J98+Julio!J98+Agosto!J98+Septiembre!J98+'Octubre '!J98+Noviembre!J98+'Diciembre '!J98)</f>
        <v>0</v>
      </c>
      <c r="K98" s="67">
        <f>SUM(Enero!K98+Febrero!K98+'Marzo '!K98+'Abril '!K98+'Mayo '!K98+Junio!K98+Julio!K98+Agosto!K98+Septiembre!K98+'Octubre '!K98+Noviembre!K98+'Diciembre '!K98)</f>
        <v>0</v>
      </c>
      <c r="L98" s="67">
        <f>SUM(Enero!L98+Febrero!L98+'Marzo '!L98+'Abril '!L98+'Mayo '!L98+Junio!L98+Julio!L98+Agosto!L98+Septiembre!L98+'Octubre '!L98+Noviembre!L98+'Diciembre '!L98)</f>
        <v>0</v>
      </c>
      <c r="M98" s="135">
        <f>SUM(Enero!M98+Febrero!M98+'Marzo '!M98+'Abril '!M98+'Mayo '!M98+Junio!M98+Julio!M98+Agosto!M98+Septiembre!M98+'Octubre '!M98+Noviembre!M98+'Diciembre '!M98)</f>
        <v>0</v>
      </c>
      <c r="N98" s="137">
        <f t="shared" si="12"/>
        <v>0</v>
      </c>
      <c r="O98" s="127">
        <f t="shared" si="12"/>
        <v>0</v>
      </c>
      <c r="P98" s="67">
        <f>SUM(Enero!P98+Febrero!P98+'Marzo '!P98+'Abril '!P98+'Mayo '!P98+Junio!P98+Julio!P98+Agosto!P98+Septiembre!P98+'Octubre '!P98+Noviembre!P98+'Diciembre '!P98)</f>
        <v>0</v>
      </c>
      <c r="Q98" s="67">
        <f>SUM(Enero!Q98+Febrero!Q98+'Marzo '!Q98+'Abril '!Q98+'Mayo '!Q98+Junio!Q98+Julio!Q98+Agosto!Q98+Septiembre!Q98+'Octubre '!Q98+Noviembre!Q98+'Diciembre '!Q98)</f>
        <v>0</v>
      </c>
      <c r="R98" s="67">
        <f>SUM(Enero!R98+Febrero!R98+'Marzo '!R98+'Abril '!R98+'Mayo '!R98+Junio!R98+Julio!R98+Agosto!R98+Septiembre!R98+'Octubre '!R98+Noviembre!R98+'Diciembre '!R98)</f>
        <v>0</v>
      </c>
      <c r="S98" s="67">
        <f>SUM(Enero!S98+Febrero!S98+'Marzo '!S98+'Abril '!S98+'Mayo '!S98+Junio!S98+Julio!S98+Agosto!S98+Septiembre!S98+'Octubre '!S98+Noviembre!S98+'Diciembre '!S98)</f>
        <v>0</v>
      </c>
      <c r="T98" s="67">
        <f>SUM(Enero!T98+Febrero!T98+'Marzo '!T98+'Abril '!T98+'Mayo '!T98+Junio!T98+Julio!T98+Agosto!T98+Septiembre!T98+'Octubre '!T98+Noviembre!T98+'Diciembre '!T98)</f>
        <v>0</v>
      </c>
      <c r="U98" s="67">
        <f>SUM(Enero!U98+Febrero!U98+'Marzo '!U98+'Abril '!U98+'Mayo '!U98+Junio!U98+Julio!U98+Agosto!U98+Septiembre!U98+'Octubre '!U98+Noviembre!U98+'Diciembre '!U98)</f>
        <v>0</v>
      </c>
      <c r="V98" s="67">
        <f>SUM(Enero!V98+Febrero!V98+'Marzo '!V98+'Abril '!V98+'Mayo '!V98+Junio!V98+Julio!V98+Agosto!V98+Septiembre!V98+'Octubre '!V98+Noviembre!V98+'Diciembre '!V98)</f>
        <v>0</v>
      </c>
      <c r="W98" s="67">
        <f>SUM(Enero!W98+Febrero!W98+'Marzo '!W98+'Abril '!W98+'Mayo '!W98+Junio!W98+Julio!W98+Agosto!W98+Septiembre!W98+'Octubre '!W98+Noviembre!W98+'Diciembre '!W98)</f>
        <v>0</v>
      </c>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SUM(Enero!F99+Febrero!F99+'Marzo '!F99+'Abril '!F99+'Mayo '!F99+Junio!F99+Julio!F99+Agosto!F99+Septiembre!F99+'Octubre '!F99+Noviembre!F99+'Diciembre '!F99)</f>
        <v>0</v>
      </c>
      <c r="G99" s="56">
        <f>SUM(Enero!G99+Febrero!G99+'Marzo '!G99+'Abril '!G99+'Mayo '!G99+Junio!G99+Julio!G99+Agosto!G99+Septiembre!G99+'Octubre '!G99+Noviembre!G99+'Diciembre '!G99)</f>
        <v>0</v>
      </c>
      <c r="H99" s="56">
        <f>SUM(Enero!H99+Febrero!H99+'Marzo '!H99+'Abril '!H99+'Mayo '!H99+Junio!H99+Julio!H99+Agosto!H99+Septiembre!H99+'Octubre '!H99+Noviembre!H99+'Diciembre '!H99)</f>
        <v>0</v>
      </c>
      <c r="I99" s="56">
        <f>SUM(Enero!I99+Febrero!I99+'Marzo '!I99+'Abril '!I99+'Mayo '!I99+Junio!I99+Julio!I99+Agosto!I99+Septiembre!I99+'Octubre '!I99+Noviembre!I99+'Diciembre '!I99)</f>
        <v>0</v>
      </c>
      <c r="J99" s="56">
        <f>SUM(Enero!J99+Febrero!J99+'Marzo '!J99+'Abril '!J99+'Mayo '!J99+Junio!J99+Julio!J99+Agosto!J99+Septiembre!J99+'Octubre '!J99+Noviembre!J99+'Diciembre '!J99)</f>
        <v>0</v>
      </c>
      <c r="K99" s="56">
        <f>SUM(Enero!K99+Febrero!K99+'Marzo '!K99+'Abril '!K99+'Mayo '!K99+Junio!K99+Julio!K99+Agosto!K99+Septiembre!K99+'Octubre '!K99+Noviembre!K99+'Diciembre '!K99)</f>
        <v>0</v>
      </c>
      <c r="L99" s="56">
        <f>SUM(Enero!L99+Febrero!L99+'Marzo '!L99+'Abril '!L99+'Mayo '!L99+Junio!L99+Julio!L99+Agosto!L99+Septiembre!L99+'Octubre '!L99+Noviembre!L99+'Diciembre '!L99)</f>
        <v>0</v>
      </c>
      <c r="M99" s="138">
        <f>SUM(Enero!M99+Febrero!M99+'Marzo '!M99+'Abril '!M99+'Mayo '!M99+Junio!M99+Julio!M99+Agosto!M99+Septiembre!M99+'Octubre '!M99+Noviembre!M99+'Diciembre '!M99)</f>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f>SUM(Enero!F100+Febrero!F100+'Marzo '!F100+'Abril '!F100+'Mayo '!F100+Junio!F100+Julio!F100+Agosto!F100+Septiembre!F100+'Octubre '!F100+Noviembre!F100+'Diciembre '!F100)</f>
        <v>0</v>
      </c>
      <c r="G100" s="67">
        <f>SUM(Enero!G100+Febrero!G100+'Marzo '!G100+'Abril '!G100+'Mayo '!G100+Junio!G100+Julio!G100+Agosto!G100+Septiembre!G100+'Octubre '!G100+Noviembre!G100+'Diciembre '!G100)</f>
        <v>0</v>
      </c>
      <c r="H100" s="67">
        <f>SUM(Enero!H100+Febrero!H100+'Marzo '!H100+'Abril '!H100+'Mayo '!H100+Junio!H100+Julio!H100+Agosto!H100+Septiembre!H100+'Octubre '!H100+Noviembre!H100+'Diciembre '!H100)</f>
        <v>0</v>
      </c>
      <c r="I100" s="67">
        <f>SUM(Enero!I100+Febrero!I100+'Marzo '!I100+'Abril '!I100+'Mayo '!I100+Junio!I100+Julio!I100+Agosto!I100+Septiembre!I100+'Octubre '!I100+Noviembre!I100+'Diciembre '!I100)</f>
        <v>0</v>
      </c>
      <c r="J100" s="67">
        <f>SUM(Enero!J100+Febrero!J100+'Marzo '!J100+'Abril '!J100+'Mayo '!J100+Junio!J100+Julio!J100+Agosto!J100+Septiembre!J100+'Octubre '!J100+Noviembre!J100+'Diciembre '!J100)</f>
        <v>0</v>
      </c>
      <c r="K100" s="67">
        <f>SUM(Enero!K100+Febrero!K100+'Marzo '!K100+'Abril '!K100+'Mayo '!K100+Junio!K100+Julio!K100+Agosto!K100+Septiembre!K100+'Octubre '!K100+Noviembre!K100+'Diciembre '!K100)</f>
        <v>0</v>
      </c>
      <c r="L100" s="67">
        <f>SUM(Enero!L100+Febrero!L100+'Marzo '!L100+'Abril '!L100+'Mayo '!L100+Junio!L100+Julio!L100+Agosto!L100+Septiembre!L100+'Octubre '!L100+Noviembre!L100+'Diciembre '!L100)</f>
        <v>0</v>
      </c>
      <c r="M100" s="67">
        <f>SUM(Enero!M100+Febrero!M100+'Marzo '!M100+'Abril '!M100+'Mayo '!M100+Junio!M100+Julio!M100+Agosto!M100+Septiembre!M100+'Octubre '!M100+Noviembre!M100+'Diciembre '!M100)</f>
        <v>0</v>
      </c>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f>SUM(Enero!F101+Febrero!F101+'Marzo '!F101+'Abril '!F101+'Mayo '!F101+Junio!F101+Julio!F101+Agosto!F101+Septiembre!F101+'Octubre '!F101+Noviembre!F101+'Diciembre '!F101)</f>
        <v>0</v>
      </c>
      <c r="G101" s="34">
        <f>SUM(Enero!G101+Febrero!G101+'Marzo '!G101+'Abril '!G101+'Mayo '!G101+Junio!G101+Julio!G101+Agosto!G101+Septiembre!G101+'Octubre '!G101+Noviembre!G101+'Diciembre '!G101)</f>
        <v>0</v>
      </c>
      <c r="H101" s="34">
        <f>SUM(Enero!H101+Febrero!H101+'Marzo '!H101+'Abril '!H101+'Mayo '!H101+Junio!H101+Julio!H101+Agosto!H101+Septiembre!H101+'Octubre '!H101+Noviembre!H101+'Diciembre '!H101)</f>
        <v>0</v>
      </c>
      <c r="I101" s="34">
        <f>SUM(Enero!I101+Febrero!I101+'Marzo '!I101+'Abril '!I101+'Mayo '!I101+Junio!I101+Julio!I101+Agosto!I101+Septiembre!I101+'Octubre '!I101+Noviembre!I101+'Diciembre '!I101)</f>
        <v>0</v>
      </c>
      <c r="J101" s="34">
        <f>SUM(Enero!J101+Febrero!J101+'Marzo '!J101+'Abril '!J101+'Mayo '!J101+Junio!J101+Julio!J101+Agosto!J101+Septiembre!J101+'Octubre '!J101+Noviembre!J101+'Diciembre '!J101)</f>
        <v>0</v>
      </c>
      <c r="K101" s="34">
        <f>SUM(Enero!K101+Febrero!K101+'Marzo '!K101+'Abril '!K101+'Mayo '!K101+Junio!K101+Julio!K101+Agosto!K101+Septiembre!K101+'Octubre '!K101+Noviembre!K101+'Diciembre '!K101)</f>
        <v>0</v>
      </c>
      <c r="L101" s="34">
        <f>SUM(Enero!L101+Febrero!L101+'Marzo '!L101+'Abril '!L101+'Mayo '!L101+Junio!L101+Julio!L101+Agosto!L101+Septiembre!L101+'Octubre '!L101+Noviembre!L101+'Diciembre '!L101)</f>
        <v>0</v>
      </c>
      <c r="M101" s="34">
        <f>SUM(Enero!M101+Febrero!M101+'Marzo '!M101+'Abril '!M101+'Mayo '!M101+Junio!M101+Julio!M101+Agosto!M101+Septiembre!M101+'Octubre '!M101+Noviembre!M101+'Diciembre '!M101)</f>
        <v>0</v>
      </c>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f>SUM(Enero!F102+Febrero!F102+'Marzo '!F102+'Abril '!F102+'Mayo '!F102+Junio!F102+Julio!F102+Agosto!F102+Septiembre!F102+'Octubre '!F102+Noviembre!F102+'Diciembre '!F102)</f>
        <v>0</v>
      </c>
      <c r="G102" s="34">
        <f>SUM(Enero!G102+Febrero!G102+'Marzo '!G102+'Abril '!G102+'Mayo '!G102+Junio!G102+Julio!G102+Agosto!G102+Septiembre!G102+'Octubre '!G102+Noviembre!G102+'Diciembre '!G102)</f>
        <v>0</v>
      </c>
      <c r="H102" s="34">
        <f>SUM(Enero!H102+Febrero!H102+'Marzo '!H102+'Abril '!H102+'Mayo '!H102+Junio!H102+Julio!H102+Agosto!H102+Septiembre!H102+'Octubre '!H102+Noviembre!H102+'Diciembre '!H102)</f>
        <v>0</v>
      </c>
      <c r="I102" s="34">
        <f>SUM(Enero!I102+Febrero!I102+'Marzo '!I102+'Abril '!I102+'Mayo '!I102+Junio!I102+Julio!I102+Agosto!I102+Septiembre!I102+'Octubre '!I102+Noviembre!I102+'Diciembre '!I102)</f>
        <v>0</v>
      </c>
      <c r="J102" s="34">
        <f>SUM(Enero!J102+Febrero!J102+'Marzo '!J102+'Abril '!J102+'Mayo '!J102+Junio!J102+Julio!J102+Agosto!J102+Septiembre!J102+'Octubre '!J102+Noviembre!J102+'Diciembre '!J102)</f>
        <v>0</v>
      </c>
      <c r="K102" s="34">
        <f>SUM(Enero!K102+Febrero!K102+'Marzo '!K102+'Abril '!K102+'Mayo '!K102+Junio!K102+Julio!K102+Agosto!K102+Septiembre!K102+'Octubre '!K102+Noviembre!K102+'Diciembre '!K102)</f>
        <v>0</v>
      </c>
      <c r="L102" s="34">
        <f>SUM(Enero!L102+Febrero!L102+'Marzo '!L102+'Abril '!L102+'Mayo '!L102+Junio!L102+Julio!L102+Agosto!L102+Septiembre!L102+'Octubre '!L102+Noviembre!L102+'Diciembre '!L102)</f>
        <v>0</v>
      </c>
      <c r="M102" s="34">
        <f>SUM(Enero!M102+Febrero!M102+'Marzo '!M102+'Abril '!M102+'Mayo '!M102+Junio!M102+Julio!M102+Agosto!M102+Septiembre!M102+'Octubre '!M102+Noviembre!M102+'Diciembre '!M102)</f>
        <v>0</v>
      </c>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f>SUM(Enero!F103+Febrero!F103+'Marzo '!F103+'Abril '!F103+'Mayo '!F103+Junio!F103+Julio!F103+Agosto!F103+Septiembre!F103+'Octubre '!F103+Noviembre!F103+'Diciembre '!F103)</f>
        <v>0</v>
      </c>
      <c r="G103" s="37">
        <f>SUM(Enero!G103+Febrero!G103+'Marzo '!G103+'Abril '!G103+'Mayo '!G103+Junio!G103+Julio!G103+Agosto!G103+Septiembre!G103+'Octubre '!G103+Noviembre!G103+'Diciembre '!G103)</f>
        <v>0</v>
      </c>
      <c r="H103" s="37">
        <f>SUM(Enero!H103+Febrero!H103+'Marzo '!H103+'Abril '!H103+'Mayo '!H103+Junio!H103+Julio!H103+Agosto!H103+Septiembre!H103+'Octubre '!H103+Noviembre!H103+'Diciembre '!H103)</f>
        <v>0</v>
      </c>
      <c r="I103" s="37">
        <f>SUM(Enero!I103+Febrero!I103+'Marzo '!I103+'Abril '!I103+'Mayo '!I103+Junio!I103+Julio!I103+Agosto!I103+Septiembre!I103+'Octubre '!I103+Noviembre!I103+'Diciembre '!I103)</f>
        <v>0</v>
      </c>
      <c r="J103" s="37">
        <f>SUM(Enero!J103+Febrero!J103+'Marzo '!J103+'Abril '!J103+'Mayo '!J103+Junio!J103+Julio!J103+Agosto!J103+Septiembre!J103+'Octubre '!J103+Noviembre!J103+'Diciembre '!J103)</f>
        <v>0</v>
      </c>
      <c r="K103" s="37">
        <f>SUM(Enero!K103+Febrero!K103+'Marzo '!K103+'Abril '!K103+'Mayo '!K103+Junio!K103+Julio!K103+Agosto!K103+Septiembre!K103+'Octubre '!K103+Noviembre!K103+'Diciembre '!K103)</f>
        <v>0</v>
      </c>
      <c r="L103" s="37">
        <f>SUM(Enero!L103+Febrero!L103+'Marzo '!L103+'Abril '!L103+'Mayo '!L103+Junio!L103+Julio!L103+Agosto!L103+Septiembre!L103+'Octubre '!L103+Noviembre!L103+'Diciembre '!L103)</f>
        <v>0</v>
      </c>
      <c r="M103" s="37">
        <f>SUM(Enero!M103+Febrero!M103+'Marzo '!M103+'Abril '!M103+'Mayo '!M103+Junio!M103+Julio!M103+Agosto!M103+Septiembre!M103+'Octubre '!M103+Noviembre!M103+'Diciembre '!M103)</f>
        <v>0</v>
      </c>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54" t="s">
        <v>98</v>
      </c>
      <c r="D108" s="54" t="s">
        <v>48</v>
      </c>
      <c r="E108" s="54" t="s">
        <v>70</v>
      </c>
      <c r="F108" s="54" t="s">
        <v>48</v>
      </c>
      <c r="G108" s="54" t="s">
        <v>70</v>
      </c>
      <c r="H108" s="54" t="s">
        <v>48</v>
      </c>
      <c r="I108" s="54" t="s">
        <v>70</v>
      </c>
      <c r="J108" s="54" t="s">
        <v>48</v>
      </c>
      <c r="K108" s="54" t="s">
        <v>70</v>
      </c>
      <c r="L108" s="54" t="s">
        <v>48</v>
      </c>
      <c r="M108" s="142" t="s">
        <v>70</v>
      </c>
      <c r="N108" s="546"/>
      <c r="O108" s="134" t="s">
        <v>124</v>
      </c>
      <c r="P108" s="54" t="s">
        <v>125</v>
      </c>
      <c r="Q108" s="54" t="s">
        <v>48</v>
      </c>
      <c r="R108" s="54" t="s">
        <v>70</v>
      </c>
      <c r="S108" s="54" t="s">
        <v>48</v>
      </c>
      <c r="T108" s="54" t="s">
        <v>70</v>
      </c>
      <c r="U108" s="54" t="s">
        <v>48</v>
      </c>
      <c r="V108" s="54" t="s">
        <v>70</v>
      </c>
      <c r="W108" s="54" t="s">
        <v>48</v>
      </c>
      <c r="X108" s="54"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f>SUM(Enero!F109+Febrero!F109+'Marzo '!F109+'Abril '!F109+'Mayo '!F109+Junio!F109+Julio!F109+Agosto!F109+Septiembre!F109+'Octubre '!F109+Noviembre!F109+'Diciembre '!F109)</f>
        <v>0</v>
      </c>
      <c r="G109" s="27">
        <f>SUM(Enero!G109+Febrero!G109+'Marzo '!G109+'Abril '!G109+'Mayo '!G109+Junio!G109+Julio!G109+Agosto!G109+Septiembre!G109+'Octubre '!G109+Noviembre!G109+'Diciembre '!G109)</f>
        <v>0</v>
      </c>
      <c r="H109" s="27">
        <f>SUM(Enero!H109+Febrero!H109+'Marzo '!H109+'Abril '!H109+'Mayo '!H109+Junio!H109+Julio!H109+Agosto!H109+Septiembre!H109+'Octubre '!H109+Noviembre!H109+'Diciembre '!H109)</f>
        <v>0</v>
      </c>
      <c r="I109" s="27">
        <f>SUM(Enero!I109+Febrero!I109+'Marzo '!I109+'Abril '!I109+'Mayo '!I109+Junio!I109+Julio!I109+Agosto!I109+Septiembre!I109+'Octubre '!I109+Noviembre!I109+'Diciembre '!I109)</f>
        <v>0</v>
      </c>
      <c r="J109" s="27">
        <f>SUM(Enero!J109+Febrero!J109+'Marzo '!J109+'Abril '!J109+'Mayo '!J109+Junio!J109+Julio!J109+Agosto!J109+Septiembre!J109+'Octubre '!J109+Noviembre!J109+'Diciembre '!J109)</f>
        <v>0</v>
      </c>
      <c r="K109" s="27">
        <f>SUM(Enero!K109+Febrero!K109+'Marzo '!K109+'Abril '!K109+'Mayo '!K109+Junio!K109+Julio!K109+Agosto!K109+Septiembre!K109+'Octubre '!K109+Noviembre!K109+'Diciembre '!K109)</f>
        <v>0</v>
      </c>
      <c r="L109" s="27">
        <f>SUM(Enero!L109+Febrero!L109+'Marzo '!L109+'Abril '!L109+'Mayo '!L109+Junio!L109+Julio!L109+Agosto!L109+Septiembre!L109+'Octubre '!L109+Noviembre!L109+'Diciembre '!L109)</f>
        <v>0</v>
      </c>
      <c r="M109" s="145">
        <f>SUM(Enero!M109+Febrero!M109+'Marzo '!M109+'Abril '!M109+'Mayo '!M109+Junio!M109+Julio!M109+Agosto!M109+Septiembre!M109+'Octubre '!M109+Noviembre!M109+'Diciembre '!M109)</f>
        <v>0</v>
      </c>
      <c r="N109" s="146">
        <f>SUM(Enero!N109+Febrero!N109+'Marzo '!N109+'Abril '!N109+'Mayo '!N109+Junio!N109+Julio!N109+Agosto!N109+Septiembre!N109+'Octubre '!N109+Noviembre!N109+'Diciembre '!N109)</f>
        <v>0</v>
      </c>
      <c r="O109" s="136">
        <f t="shared" ref="O109:P111" si="18">+Q109+S109+U109+W109</f>
        <v>0</v>
      </c>
      <c r="P109" s="66">
        <f t="shared" si="18"/>
        <v>0</v>
      </c>
      <c r="Q109" s="67">
        <f>SUM(Enero!Q109+Febrero!Q109+'Marzo '!Q109+'Abril '!Q109+'Mayo '!Q109+Junio!Q109+Julio!Q109+Agosto!Q109+Septiembre!Q109+'Octubre '!Q109+Noviembre!Q109+'Diciembre '!Q109)</f>
        <v>0</v>
      </c>
      <c r="R109" s="67">
        <f>SUM(Enero!R109+Febrero!R109+'Marzo '!R109+'Abril '!R109+'Mayo '!R109+Junio!R109+Julio!R109+Agosto!R109+Septiembre!R109+'Octubre '!R109+Noviembre!R109+'Diciembre '!R109)</f>
        <v>0</v>
      </c>
      <c r="S109" s="67">
        <f>SUM(Enero!S109+Febrero!S109+'Marzo '!S109+'Abril '!S109+'Mayo '!S109+Junio!S109+Julio!S109+Agosto!S109+Septiembre!S109+'Octubre '!S109+Noviembre!S109+'Diciembre '!S109)</f>
        <v>0</v>
      </c>
      <c r="T109" s="67">
        <f>SUM(Enero!T109+Febrero!T109+'Marzo '!T109+'Abril '!T109+'Mayo '!T109+Junio!T109+Julio!T109+Agosto!T109+Septiembre!T109+'Octubre '!T109+Noviembre!T109+'Diciembre '!T109)</f>
        <v>0</v>
      </c>
      <c r="U109" s="67">
        <f>SUM(Enero!U109+Febrero!U109+'Marzo '!U109+'Abril '!U109+'Mayo '!U109+Junio!U109+Julio!U109+Agosto!U109+Septiembre!U109+'Octubre '!U109+Noviembre!U109+'Diciembre '!U109)</f>
        <v>0</v>
      </c>
      <c r="V109" s="67">
        <f>SUM(Enero!V109+Febrero!V109+'Marzo '!V109+'Abril '!V109+'Mayo '!V109+Junio!V109+Julio!V109+Agosto!V109+Septiembre!V109+'Octubre '!V109+Noviembre!V109+'Diciembre '!V109)</f>
        <v>0</v>
      </c>
      <c r="W109" s="67">
        <f>SUM(Enero!W109+Febrero!W109+'Marzo '!W109+'Abril '!W109+'Mayo '!W109+Junio!W109+Julio!W109+Agosto!W109+Septiembre!W109+'Octubre '!W109+Noviembre!W109+'Diciembre '!W109)</f>
        <v>0</v>
      </c>
      <c r="X109" s="67">
        <f>SUM(Enero!X109+Febrero!X109+'Marzo '!X109+'Abril '!X109+'Mayo '!X109+Junio!X109+Julio!X109+Agosto!X109+Septiembre!X109+'Octubre '!X109+Noviembre!X109+'Diciembre '!X109)</f>
        <v>0</v>
      </c>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f>SUM(Enero!F110+Febrero!F110+'Marzo '!F110+'Abril '!F110+'Mayo '!F110+Junio!F110+Julio!F110+Agosto!F110+Septiembre!F110+'Octubre '!F110+Noviembre!F110+'Diciembre '!F110)</f>
        <v>0</v>
      </c>
      <c r="G110" s="34">
        <f>SUM(Enero!G110+Febrero!G110+'Marzo '!G110+'Abril '!G110+'Mayo '!G110+Junio!G110+Julio!G110+Agosto!G110+Septiembre!G110+'Octubre '!G110+Noviembre!G110+'Diciembre '!G110)</f>
        <v>0</v>
      </c>
      <c r="H110" s="34">
        <f>SUM(Enero!H110+Febrero!H110+'Marzo '!H110+'Abril '!H110+'Mayo '!H110+Junio!H110+Julio!H110+Agosto!H110+Septiembre!H110+'Octubre '!H110+Noviembre!H110+'Diciembre '!H110)</f>
        <v>0</v>
      </c>
      <c r="I110" s="34">
        <f>SUM(Enero!I110+Febrero!I110+'Marzo '!I110+'Abril '!I110+'Mayo '!I110+Junio!I110+Julio!I110+Agosto!I110+Septiembre!I110+'Octubre '!I110+Noviembre!I110+'Diciembre '!I110)</f>
        <v>0</v>
      </c>
      <c r="J110" s="34">
        <f>SUM(Enero!J110+Febrero!J110+'Marzo '!J110+'Abril '!J110+'Mayo '!J110+Junio!J110+Julio!J110+Agosto!J110+Septiembre!J110+'Octubre '!J110+Noviembre!J110+'Diciembre '!J110)</f>
        <v>0</v>
      </c>
      <c r="K110" s="34">
        <f>SUM(Enero!K110+Febrero!K110+'Marzo '!K110+'Abril '!K110+'Mayo '!K110+Junio!K110+Julio!K110+Agosto!K110+Septiembre!K110+'Octubre '!K110+Noviembre!K110+'Diciembre '!K110)</f>
        <v>0</v>
      </c>
      <c r="L110" s="34">
        <f>SUM(Enero!L110+Febrero!L110+'Marzo '!L110+'Abril '!L110+'Mayo '!L110+Junio!L110+Julio!L110+Agosto!L110+Septiembre!L110+'Octubre '!L110+Noviembre!L110+'Diciembre '!L110)</f>
        <v>0</v>
      </c>
      <c r="M110" s="148">
        <f>SUM(Enero!M110+Febrero!M110+'Marzo '!M110+'Abril '!M110+'Mayo '!M110+Junio!M110+Julio!M110+Agosto!M110+Septiembre!M110+'Octubre '!M110+Noviembre!M110+'Diciembre '!M110)</f>
        <v>0</v>
      </c>
      <c r="N110" s="149">
        <f>SUM(Enero!N110+Febrero!N110+'Marzo '!N110+'Abril '!N110+'Mayo '!N110+Junio!N110+Julio!N110+Agosto!N110+Septiembre!N110+'Octubre '!N110+Noviembre!N110+'Diciembre '!N110)</f>
        <v>0</v>
      </c>
      <c r="O110" s="136">
        <f t="shared" si="18"/>
        <v>0</v>
      </c>
      <c r="P110" s="66">
        <f t="shared" si="18"/>
        <v>0</v>
      </c>
      <c r="Q110" s="67">
        <f>SUM(Enero!Q110+Febrero!Q110+'Marzo '!Q110+'Abril '!Q110+'Mayo '!Q110+Junio!Q110+Julio!Q110+Agosto!Q110+Septiembre!Q110+'Octubre '!Q110+Noviembre!Q110+'Diciembre '!Q110)</f>
        <v>0</v>
      </c>
      <c r="R110" s="67">
        <f>SUM(Enero!R110+Febrero!R110+'Marzo '!R110+'Abril '!R110+'Mayo '!R110+Junio!R110+Julio!R110+Agosto!R110+Septiembre!R110+'Octubre '!R110+Noviembre!R110+'Diciembre '!R110)</f>
        <v>0</v>
      </c>
      <c r="S110" s="67">
        <f>SUM(Enero!S110+Febrero!S110+'Marzo '!S110+'Abril '!S110+'Mayo '!S110+Junio!S110+Julio!S110+Agosto!S110+Septiembre!S110+'Octubre '!S110+Noviembre!S110+'Diciembre '!S110)</f>
        <v>0</v>
      </c>
      <c r="T110" s="67">
        <f>SUM(Enero!T110+Febrero!T110+'Marzo '!T110+'Abril '!T110+'Mayo '!T110+Junio!T110+Julio!T110+Agosto!T110+Septiembre!T110+'Octubre '!T110+Noviembre!T110+'Diciembre '!T110)</f>
        <v>0</v>
      </c>
      <c r="U110" s="67">
        <f>SUM(Enero!U110+Febrero!U110+'Marzo '!U110+'Abril '!U110+'Mayo '!U110+Junio!U110+Julio!U110+Agosto!U110+Septiembre!U110+'Octubre '!U110+Noviembre!U110+'Diciembre '!U110)</f>
        <v>0</v>
      </c>
      <c r="V110" s="67">
        <f>SUM(Enero!V110+Febrero!V110+'Marzo '!V110+'Abril '!V110+'Mayo '!V110+Junio!V110+Julio!V110+Agosto!V110+Septiembre!V110+'Octubre '!V110+Noviembre!V110+'Diciembre '!V110)</f>
        <v>0</v>
      </c>
      <c r="W110" s="67">
        <f>SUM(Enero!W110+Febrero!W110+'Marzo '!W110+'Abril '!W110+'Mayo '!W110+Junio!W110+Julio!W110+Agosto!W110+Septiembre!W110+'Octubre '!W110+Noviembre!W110+'Diciembre '!W110)</f>
        <v>0</v>
      </c>
      <c r="X110" s="67">
        <f>SUM(Enero!X110+Febrero!X110+'Marzo '!X110+'Abril '!X110+'Mayo '!X110+Junio!X110+Julio!X110+Agosto!X110+Septiembre!X110+'Octubre '!X110+Noviembre!X110+'Diciembre '!X110)</f>
        <v>0</v>
      </c>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f>SUM(Enero!F111+Febrero!F111+'Marzo '!F111+'Abril '!F111+'Mayo '!F111+Junio!F111+Julio!F111+Agosto!F111+Septiembre!F111+'Octubre '!F111+Noviembre!F111+'Diciembre '!F111)</f>
        <v>0</v>
      </c>
      <c r="G111" s="37">
        <f>SUM(Enero!G111+Febrero!G111+'Marzo '!G111+'Abril '!G111+'Mayo '!G111+Junio!G111+Julio!G111+Agosto!G111+Septiembre!G111+'Octubre '!G111+Noviembre!G111+'Diciembre '!G111)</f>
        <v>0</v>
      </c>
      <c r="H111" s="37">
        <f>SUM(Enero!H111+Febrero!H111+'Marzo '!H111+'Abril '!H111+'Mayo '!H111+Junio!H111+Julio!H111+Agosto!H111+Septiembre!H111+'Octubre '!H111+Noviembre!H111+'Diciembre '!H111)</f>
        <v>0</v>
      </c>
      <c r="I111" s="37">
        <f>SUM(Enero!I111+Febrero!I111+'Marzo '!I111+'Abril '!I111+'Mayo '!I111+Junio!I111+Julio!I111+Agosto!I111+Septiembre!I111+'Octubre '!I111+Noviembre!I111+'Diciembre '!I111)</f>
        <v>0</v>
      </c>
      <c r="J111" s="37">
        <f>SUM(Enero!J111+Febrero!J111+'Marzo '!J111+'Abril '!J111+'Mayo '!J111+Junio!J111+Julio!J111+Agosto!J111+Septiembre!J111+'Octubre '!J111+Noviembre!J111+'Diciembre '!J111)</f>
        <v>0</v>
      </c>
      <c r="K111" s="37">
        <f>SUM(Enero!K111+Febrero!K111+'Marzo '!K111+'Abril '!K111+'Mayo '!K111+Junio!K111+Julio!K111+Agosto!K111+Septiembre!K111+'Octubre '!K111+Noviembre!K111+'Diciembre '!K111)</f>
        <v>0</v>
      </c>
      <c r="L111" s="37">
        <f>SUM(Enero!L111+Febrero!L111+'Marzo '!L111+'Abril '!L111+'Mayo '!L111+Junio!L111+Julio!L111+Agosto!L111+Septiembre!L111+'Octubre '!L111+Noviembre!L111+'Diciembre '!L111)</f>
        <v>0</v>
      </c>
      <c r="M111" s="151">
        <f>SUM(Enero!M111+Febrero!M111+'Marzo '!M111+'Abril '!M111+'Mayo '!M111+Junio!M111+Julio!M111+Agosto!M111+Septiembre!M111+'Octubre '!M111+Noviembre!M111+'Diciembre '!M111)</f>
        <v>0</v>
      </c>
      <c r="N111" s="152">
        <f>SUM(Enero!N111+Febrero!N111+'Marzo '!N111+'Abril '!N111+'Mayo '!N111+Junio!N111+Julio!N111+Agosto!N111+Septiembre!N111+'Octubre '!N111+Noviembre!N111+'Diciembre '!N111)</f>
        <v>0</v>
      </c>
      <c r="O111" s="137">
        <f t="shared" si="18"/>
        <v>0</v>
      </c>
      <c r="P111" s="127">
        <f t="shared" si="18"/>
        <v>0</v>
      </c>
      <c r="Q111" s="67">
        <f>SUM(Enero!Q111+Febrero!Q111+'Marzo '!Q111+'Abril '!Q111+'Mayo '!Q111+Junio!Q111+Julio!Q111+Agosto!Q111+Septiembre!Q111+'Octubre '!Q111+Noviembre!Q111+'Diciembre '!Q111)</f>
        <v>0</v>
      </c>
      <c r="R111" s="67">
        <f>SUM(Enero!R111+Febrero!R111+'Marzo '!R111+'Abril '!R111+'Mayo '!R111+Junio!R111+Julio!R111+Agosto!R111+Septiembre!R111+'Octubre '!R111+Noviembre!R111+'Diciembre '!R111)</f>
        <v>0</v>
      </c>
      <c r="S111" s="67">
        <f>SUM(Enero!S111+Febrero!S111+'Marzo '!S111+'Abril '!S111+'Mayo '!S111+Junio!S111+Julio!S111+Agosto!S111+Septiembre!S111+'Octubre '!S111+Noviembre!S111+'Diciembre '!S111)</f>
        <v>0</v>
      </c>
      <c r="T111" s="67">
        <f>SUM(Enero!T111+Febrero!T111+'Marzo '!T111+'Abril '!T111+'Mayo '!T111+Junio!T111+Julio!T111+Agosto!T111+Septiembre!T111+'Octubre '!T111+Noviembre!T111+'Diciembre '!T111)</f>
        <v>0</v>
      </c>
      <c r="U111" s="67">
        <f>SUM(Enero!U111+Febrero!U111+'Marzo '!U111+'Abril '!U111+'Mayo '!U111+Junio!U111+Julio!U111+Agosto!U111+Septiembre!U111+'Octubre '!U111+Noviembre!U111+'Diciembre '!U111)</f>
        <v>0</v>
      </c>
      <c r="V111" s="67">
        <f>SUM(Enero!V111+Febrero!V111+'Marzo '!V111+'Abril '!V111+'Mayo '!V111+Junio!V111+Julio!V111+Agosto!V111+Septiembre!V111+'Octubre '!V111+Noviembre!V111+'Diciembre '!V111)</f>
        <v>0</v>
      </c>
      <c r="W111" s="67">
        <f>SUM(Enero!W111+Febrero!W111+'Marzo '!W111+'Abril '!W111+'Mayo '!W111+Junio!W111+Julio!W111+Agosto!W111+Septiembre!W111+'Octubre '!W111+Noviembre!W111+'Diciembre '!W111)</f>
        <v>0</v>
      </c>
      <c r="X111" s="67">
        <f>SUM(Enero!X111+Febrero!X111+'Marzo '!X111+'Abril '!X111+'Mayo '!X111+Junio!X111+Julio!X111+Agosto!X111+Septiembre!X111+'Octubre '!X111+Noviembre!X111+'Diciembre '!X111)</f>
        <v>0</v>
      </c>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f>SUM(Enero!F113+Febrero!F113+'Marzo '!F113+'Abril '!F113+'Mayo '!F113+Junio!F113+Julio!F113+Agosto!F113+Septiembre!F113+'Octubre '!F113+Noviembre!F113+'Diciembre '!F113)</f>
        <v>0</v>
      </c>
      <c r="G113" s="67">
        <f>SUM(Enero!G113+Febrero!G113+'Marzo '!G113+'Abril '!G113+'Mayo '!G113+Junio!G113+Julio!G113+Agosto!G113+Septiembre!G113+'Octubre '!G113+Noviembre!G113+'Diciembre '!G113)</f>
        <v>0</v>
      </c>
      <c r="H113" s="67">
        <f>SUM(Enero!H113+Febrero!H113+'Marzo '!H113+'Abril '!H113+'Mayo '!H113+Junio!H113+Julio!H113+Agosto!H113+Septiembre!H113+'Octubre '!H113+Noviembre!H113+'Diciembre '!H113)</f>
        <v>0</v>
      </c>
      <c r="I113" s="67">
        <f>SUM(Enero!I113+Febrero!I113+'Marzo '!I113+'Abril '!I113+'Mayo '!I113+Junio!I113+Julio!I113+Agosto!I113+Septiembre!I113+'Octubre '!I113+Noviembre!I113+'Diciembre '!I113)</f>
        <v>0</v>
      </c>
      <c r="J113" s="67">
        <f>SUM(Enero!J113+Febrero!J113+'Marzo '!J113+'Abril '!J113+'Mayo '!J113+Junio!J113+Julio!J113+Agosto!J113+Septiembre!J113+'Octubre '!J113+Noviembre!J113+'Diciembre '!J113)</f>
        <v>0</v>
      </c>
      <c r="K113" s="67">
        <f>SUM(Enero!K113+Febrero!K113+'Marzo '!K113+'Abril '!K113+'Mayo '!K113+Junio!K113+Julio!K113+Agosto!K113+Septiembre!K113+'Octubre '!K113+Noviembre!K113+'Diciembre '!K113)</f>
        <v>0</v>
      </c>
      <c r="L113" s="67">
        <f>SUM(Enero!L113+Febrero!L113+'Marzo '!L113+'Abril '!L113+'Mayo '!L113+Junio!L113+Julio!L113+Agosto!L113+Septiembre!L113+'Octubre '!L113+Noviembre!L113+'Diciembre '!L113)</f>
        <v>0</v>
      </c>
      <c r="M113" s="157">
        <f>SUM(Enero!M113+Febrero!M113+'Marzo '!M113+'Abril '!M113+'Mayo '!M113+Junio!M113+Julio!M113+Agosto!M113+Septiembre!M113+'Octubre '!M113+Noviembre!M113+'Diciembre '!M113)</f>
        <v>0</v>
      </c>
      <c r="N113" s="158">
        <f>SUM(Enero!N113+Febrero!N113+'Marzo '!N113+'Abril '!N113+'Mayo '!N113+Junio!N113+Julio!N113+Agosto!N113+Septiembre!N113+'Octubre '!N113+Noviembre!N113+'Diciembre '!N113)</f>
        <v>0</v>
      </c>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f>SUM(Enero!F114+Febrero!F114+'Marzo '!F114+'Abril '!F114+'Mayo '!F114+Junio!F114+Julio!F114+Agosto!F114+Septiembre!F114+'Octubre '!F114+Noviembre!F114+'Diciembre '!F114)</f>
        <v>0</v>
      </c>
      <c r="G114" s="34">
        <f>SUM(Enero!G114+Febrero!G114+'Marzo '!G114+'Abril '!G114+'Mayo '!G114+Junio!G114+Julio!G114+Agosto!G114+Septiembre!G114+'Octubre '!G114+Noviembre!G114+'Diciembre '!G114)</f>
        <v>0</v>
      </c>
      <c r="H114" s="34">
        <f>SUM(Enero!H114+Febrero!H114+'Marzo '!H114+'Abril '!H114+'Mayo '!H114+Junio!H114+Julio!H114+Agosto!H114+Septiembre!H114+'Octubre '!H114+Noviembre!H114+'Diciembre '!H114)</f>
        <v>0</v>
      </c>
      <c r="I114" s="34">
        <f>SUM(Enero!I114+Febrero!I114+'Marzo '!I114+'Abril '!I114+'Mayo '!I114+Junio!I114+Julio!I114+Agosto!I114+Septiembre!I114+'Octubre '!I114+Noviembre!I114+'Diciembre '!I114)</f>
        <v>0</v>
      </c>
      <c r="J114" s="34">
        <f>SUM(Enero!J114+Febrero!J114+'Marzo '!J114+'Abril '!J114+'Mayo '!J114+Junio!J114+Julio!J114+Agosto!J114+Septiembre!J114+'Octubre '!J114+Noviembre!J114+'Diciembre '!J114)</f>
        <v>0</v>
      </c>
      <c r="K114" s="34">
        <f>SUM(Enero!K114+Febrero!K114+'Marzo '!K114+'Abril '!K114+'Mayo '!K114+Junio!K114+Julio!K114+Agosto!K114+Septiembre!K114+'Octubre '!K114+Noviembre!K114+'Diciembre '!K114)</f>
        <v>0</v>
      </c>
      <c r="L114" s="34">
        <f>SUM(Enero!L114+Febrero!L114+'Marzo '!L114+'Abril '!L114+'Mayo '!L114+Junio!L114+Julio!L114+Agosto!L114+Septiembre!L114+'Octubre '!L114+Noviembre!L114+'Diciembre '!L114)</f>
        <v>0</v>
      </c>
      <c r="M114" s="148">
        <f>SUM(Enero!M114+Febrero!M114+'Marzo '!M114+'Abril '!M114+'Mayo '!M114+Junio!M114+Julio!M114+Agosto!M114+Septiembre!M114+'Octubre '!M114+Noviembre!M114+'Diciembre '!M114)</f>
        <v>0</v>
      </c>
      <c r="N114" s="159">
        <f>SUM(Enero!N114+Febrero!N114+'Marzo '!N114+'Abril '!N114+'Mayo '!N114+Junio!N114+Julio!N114+Agosto!N114+Septiembre!N114+'Octubre '!N114+Noviembre!N114+'Diciembre '!N114)</f>
        <v>0</v>
      </c>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f>SUM(Enero!F115+Febrero!F115+'Marzo '!F115+'Abril '!F115+'Mayo '!F115+Junio!F115+Julio!F115+Agosto!F115+Septiembre!F115+'Octubre '!F115+Noviembre!F115+'Diciembre '!F115)</f>
        <v>0</v>
      </c>
      <c r="G115" s="34">
        <f>SUM(Enero!G115+Febrero!G115+'Marzo '!G115+'Abril '!G115+'Mayo '!G115+Junio!G115+Julio!G115+Agosto!G115+Septiembre!G115+'Octubre '!G115+Noviembre!G115+'Diciembre '!G115)</f>
        <v>0</v>
      </c>
      <c r="H115" s="34">
        <f>SUM(Enero!H115+Febrero!H115+'Marzo '!H115+'Abril '!H115+'Mayo '!H115+Junio!H115+Julio!H115+Agosto!H115+Septiembre!H115+'Octubre '!H115+Noviembre!H115+'Diciembre '!H115)</f>
        <v>0</v>
      </c>
      <c r="I115" s="34">
        <f>SUM(Enero!I115+Febrero!I115+'Marzo '!I115+'Abril '!I115+'Mayo '!I115+Junio!I115+Julio!I115+Agosto!I115+Septiembre!I115+'Octubre '!I115+Noviembre!I115+'Diciembre '!I115)</f>
        <v>0</v>
      </c>
      <c r="J115" s="34">
        <f>SUM(Enero!J115+Febrero!J115+'Marzo '!J115+'Abril '!J115+'Mayo '!J115+Junio!J115+Julio!J115+Agosto!J115+Septiembre!J115+'Octubre '!J115+Noviembre!J115+'Diciembre '!J115)</f>
        <v>0</v>
      </c>
      <c r="K115" s="34">
        <f>SUM(Enero!K115+Febrero!K115+'Marzo '!K115+'Abril '!K115+'Mayo '!K115+Junio!K115+Julio!K115+Agosto!K115+Septiembre!K115+'Octubre '!K115+Noviembre!K115+'Diciembre '!K115)</f>
        <v>0</v>
      </c>
      <c r="L115" s="34">
        <f>SUM(Enero!L115+Febrero!L115+'Marzo '!L115+'Abril '!L115+'Mayo '!L115+Junio!L115+Julio!L115+Agosto!L115+Septiembre!L115+'Octubre '!L115+Noviembre!L115+'Diciembre '!L115)</f>
        <v>0</v>
      </c>
      <c r="M115" s="148">
        <f>SUM(Enero!M115+Febrero!M115+'Marzo '!M115+'Abril '!M115+'Mayo '!M115+Junio!M115+Julio!M115+Agosto!M115+Septiembre!M115+'Octubre '!M115+Noviembre!M115+'Diciembre '!M115)</f>
        <v>0</v>
      </c>
      <c r="N115" s="159">
        <f>SUM(Enero!N115+Febrero!N115+'Marzo '!N115+'Abril '!N115+'Mayo '!N115+Junio!N115+Julio!N115+Agosto!N115+Septiembre!N115+'Octubre '!N115+Noviembre!N115+'Diciembre '!N115)</f>
        <v>0</v>
      </c>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f>SUM(Enero!F116+Febrero!F116+'Marzo '!F116+'Abril '!F116+'Mayo '!F116+Junio!F116+Julio!F116+Agosto!F116+Septiembre!F116+'Octubre '!F116+Noviembre!F116+'Diciembre '!F116)</f>
        <v>0</v>
      </c>
      <c r="G116" s="37">
        <f>SUM(Enero!G116+Febrero!G116+'Marzo '!G116+'Abril '!G116+'Mayo '!G116+Junio!G116+Julio!G116+Agosto!G116+Septiembre!G116+'Octubre '!G116+Noviembre!G116+'Diciembre '!G116)</f>
        <v>0</v>
      </c>
      <c r="H116" s="37">
        <f>SUM(Enero!H116+Febrero!H116+'Marzo '!H116+'Abril '!H116+'Mayo '!H116+Junio!H116+Julio!H116+Agosto!H116+Septiembre!H116+'Octubre '!H116+Noviembre!H116+'Diciembre '!H116)</f>
        <v>0</v>
      </c>
      <c r="I116" s="37">
        <f>SUM(Enero!I116+Febrero!I116+'Marzo '!I116+'Abril '!I116+'Mayo '!I116+Junio!I116+Julio!I116+Agosto!I116+Septiembre!I116+'Octubre '!I116+Noviembre!I116+'Diciembre '!I116)</f>
        <v>0</v>
      </c>
      <c r="J116" s="37">
        <f>SUM(Enero!J116+Febrero!J116+'Marzo '!J116+'Abril '!J116+'Mayo '!J116+Junio!J116+Julio!J116+Agosto!J116+Septiembre!J116+'Octubre '!J116+Noviembre!J116+'Diciembre '!J116)</f>
        <v>0</v>
      </c>
      <c r="K116" s="37">
        <f>SUM(Enero!K116+Febrero!K116+'Marzo '!K116+'Abril '!K116+'Mayo '!K116+Junio!K116+Julio!K116+Agosto!K116+Septiembre!K116+'Octubre '!K116+Noviembre!K116+'Diciembre '!K116)</f>
        <v>0</v>
      </c>
      <c r="L116" s="37">
        <f>SUM(Enero!L116+Febrero!L116+'Marzo '!L116+'Abril '!L116+'Mayo '!L116+Junio!L116+Julio!L116+Agosto!L116+Septiembre!L116+'Octubre '!L116+Noviembre!L116+'Diciembre '!L116)</f>
        <v>0</v>
      </c>
      <c r="M116" s="151">
        <f>SUM(Enero!M116+Febrero!M116+'Marzo '!M116+'Abril '!M116+'Mayo '!M116+Junio!M116+Julio!M116+Agosto!M116+Septiembre!M116+'Octubre '!M116+Noviembre!M116+'Diciembre '!M116)</f>
        <v>0</v>
      </c>
      <c r="N116" s="160">
        <f>SUM(Enero!N116+Febrero!N116+'Marzo '!N116+'Abril '!N116+'Mayo '!N116+Junio!N116+Julio!N116+Agosto!N116+Septiembre!N116+'Octubre '!N116+Noviembre!N116+'Diciembre '!N116)</f>
        <v>0</v>
      </c>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54" t="s">
        <v>98</v>
      </c>
      <c r="D121" s="54" t="s">
        <v>48</v>
      </c>
      <c r="E121" s="54" t="s">
        <v>70</v>
      </c>
      <c r="F121" s="54" t="s">
        <v>48</v>
      </c>
      <c r="G121" s="54" t="s">
        <v>70</v>
      </c>
      <c r="H121" s="54" t="s">
        <v>48</v>
      </c>
      <c r="I121" s="54" t="s">
        <v>70</v>
      </c>
      <c r="J121" s="54" t="s">
        <v>48</v>
      </c>
      <c r="K121" s="54" t="s">
        <v>70</v>
      </c>
      <c r="L121" s="54" t="s">
        <v>48</v>
      </c>
      <c r="M121" s="54"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173" t="s">
        <v>149</v>
      </c>
      <c r="E126" s="174" t="s">
        <v>48</v>
      </c>
      <c r="F126" s="174" t="s">
        <v>70</v>
      </c>
      <c r="G126" s="175" t="s">
        <v>48</v>
      </c>
      <c r="H126" s="175" t="s">
        <v>70</v>
      </c>
      <c r="I126" s="175" t="s">
        <v>48</v>
      </c>
      <c r="J126" s="175" t="s">
        <v>70</v>
      </c>
      <c r="K126" s="175" t="s">
        <v>48</v>
      </c>
      <c r="L126" s="175" t="s">
        <v>70</v>
      </c>
      <c r="M126" s="175" t="s">
        <v>48</v>
      </c>
      <c r="N126" s="175" t="s">
        <v>70</v>
      </c>
      <c r="O126" s="175" t="s">
        <v>48</v>
      </c>
      <c r="P126" s="175" t="s">
        <v>70</v>
      </c>
      <c r="Q126" s="175" t="s">
        <v>48</v>
      </c>
      <c r="R126" s="175" t="s">
        <v>70</v>
      </c>
      <c r="S126" s="175" t="s">
        <v>48</v>
      </c>
      <c r="T126" s="175" t="s">
        <v>70</v>
      </c>
      <c r="U126" s="175" t="s">
        <v>48</v>
      </c>
      <c r="V126" s="175" t="s">
        <v>70</v>
      </c>
      <c r="W126" s="175" t="s">
        <v>48</v>
      </c>
      <c r="X126" s="175" t="s">
        <v>70</v>
      </c>
      <c r="Y126" s="175" t="s">
        <v>48</v>
      </c>
      <c r="Z126" s="175" t="s">
        <v>70</v>
      </c>
      <c r="AA126" s="175" t="s">
        <v>48</v>
      </c>
      <c r="AB126" s="175" t="s">
        <v>70</v>
      </c>
      <c r="AC126" s="175" t="s">
        <v>48</v>
      </c>
      <c r="AD126" s="175" t="s">
        <v>70</v>
      </c>
      <c r="AE126" s="175" t="s">
        <v>48</v>
      </c>
      <c r="AF126" s="175" t="s">
        <v>70</v>
      </c>
      <c r="AG126" s="175" t="s">
        <v>48</v>
      </c>
      <c r="AH126" s="175" t="s">
        <v>70</v>
      </c>
      <c r="AI126" s="175" t="s">
        <v>48</v>
      </c>
      <c r="AJ126" s="175" t="s">
        <v>70</v>
      </c>
      <c r="AK126" s="175" t="s">
        <v>48</v>
      </c>
      <c r="AL126" s="175" t="s">
        <v>70</v>
      </c>
      <c r="AM126" s="175" t="s">
        <v>48</v>
      </c>
      <c r="AN126" s="176" t="s">
        <v>70</v>
      </c>
      <c r="AO126" s="552"/>
      <c r="AP126" s="554"/>
      <c r="AQ126" s="177" t="s">
        <v>48</v>
      </c>
      <c r="AR126" s="177" t="s">
        <v>70</v>
      </c>
      <c r="AY126" s="5"/>
      <c r="AZ126" s="175" t="s">
        <v>48</v>
      </c>
      <c r="BA126" s="175" t="s">
        <v>70</v>
      </c>
      <c r="BB126" s="175" t="s">
        <v>48</v>
      </c>
      <c r="BC126" s="175" t="s">
        <v>70</v>
      </c>
      <c r="BD126" s="175" t="s">
        <v>48</v>
      </c>
      <c r="BE126" s="175" t="s">
        <v>70</v>
      </c>
      <c r="BF126" s="175" t="s">
        <v>48</v>
      </c>
      <c r="BG126" s="175" t="s">
        <v>70</v>
      </c>
      <c r="BH126" s="175" t="s">
        <v>48</v>
      </c>
      <c r="BI126" s="175" t="s">
        <v>70</v>
      </c>
      <c r="BJ126" s="175" t="s">
        <v>48</v>
      </c>
      <c r="BK126" s="175" t="s">
        <v>70</v>
      </c>
      <c r="BL126" s="175" t="s">
        <v>48</v>
      </c>
      <c r="BM126" s="175" t="s">
        <v>70</v>
      </c>
      <c r="BN126" s="175" t="s">
        <v>48</v>
      </c>
      <c r="BO126" s="175" t="s">
        <v>70</v>
      </c>
      <c r="BP126" s="175" t="s">
        <v>48</v>
      </c>
      <c r="BQ126" s="175" t="s">
        <v>70</v>
      </c>
      <c r="BR126" s="175" t="s">
        <v>48</v>
      </c>
      <c r="BS126" s="175" t="s">
        <v>70</v>
      </c>
      <c r="BT126" s="175" t="s">
        <v>48</v>
      </c>
      <c r="BU126" s="175" t="s">
        <v>70</v>
      </c>
      <c r="BV126" s="175" t="s">
        <v>48</v>
      </c>
      <c r="BW126" s="175" t="s">
        <v>70</v>
      </c>
      <c r="BX126" s="175" t="s">
        <v>48</v>
      </c>
      <c r="BY126" s="175" t="s">
        <v>70</v>
      </c>
      <c r="BZ126" s="175" t="s">
        <v>48</v>
      </c>
      <c r="CA126" s="175" t="s">
        <v>70</v>
      </c>
      <c r="CB126" s="175" t="s">
        <v>48</v>
      </c>
      <c r="CC126" s="175" t="s">
        <v>70</v>
      </c>
      <c r="CD126" s="175" t="s">
        <v>48</v>
      </c>
      <c r="CE126" s="175" t="s">
        <v>70</v>
      </c>
      <c r="CF126" s="175" t="s">
        <v>48</v>
      </c>
      <c r="CG126" s="176" t="s">
        <v>70</v>
      </c>
      <c r="CH126" s="107"/>
      <c r="CI126" s="107"/>
      <c r="CJ126" s="107"/>
      <c r="CK126" s="107"/>
      <c r="CL126" s="107"/>
      <c r="CM126" s="132"/>
      <c r="CN126" s="107"/>
      <c r="CO126" s="107"/>
      <c r="CP126" s="175" t="s">
        <v>48</v>
      </c>
      <c r="CQ126" s="175" t="s">
        <v>70</v>
      </c>
      <c r="CR126" s="175" t="s">
        <v>48</v>
      </c>
      <c r="CS126" s="175" t="s">
        <v>70</v>
      </c>
      <c r="CT126" s="175" t="s">
        <v>48</v>
      </c>
      <c r="CU126" s="175" t="s">
        <v>70</v>
      </c>
      <c r="CV126" s="175" t="s">
        <v>48</v>
      </c>
      <c r="CW126" s="175" t="s">
        <v>70</v>
      </c>
      <c r="CX126" s="175" t="s">
        <v>48</v>
      </c>
      <c r="CY126" s="175" t="s">
        <v>70</v>
      </c>
      <c r="CZ126" s="175" t="s">
        <v>48</v>
      </c>
      <c r="DA126" s="175" t="s">
        <v>70</v>
      </c>
      <c r="DB126" s="175" t="s">
        <v>48</v>
      </c>
      <c r="DC126" s="175" t="s">
        <v>70</v>
      </c>
      <c r="DD126" s="175" t="s">
        <v>48</v>
      </c>
      <c r="DE126" s="175" t="s">
        <v>70</v>
      </c>
      <c r="DF126" s="175" t="s">
        <v>48</v>
      </c>
      <c r="DG126" s="175" t="s">
        <v>70</v>
      </c>
      <c r="DH126" s="175" t="s">
        <v>48</v>
      </c>
      <c r="DI126" s="175" t="s">
        <v>70</v>
      </c>
      <c r="DJ126" s="175" t="s">
        <v>48</v>
      </c>
      <c r="DK126" s="175" t="s">
        <v>70</v>
      </c>
      <c r="DL126" s="175" t="s">
        <v>48</v>
      </c>
      <c r="DM126" s="175" t="s">
        <v>70</v>
      </c>
      <c r="DN126" s="175" t="s">
        <v>48</v>
      </c>
      <c r="DO126" s="175" t="s">
        <v>70</v>
      </c>
      <c r="DP126" s="175" t="s">
        <v>48</v>
      </c>
      <c r="DQ126" s="175" t="s">
        <v>70</v>
      </c>
      <c r="DR126" s="175" t="s">
        <v>48</v>
      </c>
      <c r="DS126" s="175" t="s">
        <v>70</v>
      </c>
      <c r="DT126" s="175" t="s">
        <v>48</v>
      </c>
      <c r="DU126" s="175" t="s">
        <v>70</v>
      </c>
      <c r="DV126" s="175" t="s">
        <v>48</v>
      </c>
      <c r="DW126" s="176" t="s">
        <v>70</v>
      </c>
      <c r="DX126" s="107"/>
      <c r="DY126" s="107"/>
      <c r="DZ126" s="107"/>
    </row>
    <row r="127" spans="1:130" s="24" customFormat="1" ht="15.75" customHeight="1" x14ac:dyDescent="0.15">
      <c r="A127" s="178" t="s">
        <v>150</v>
      </c>
      <c r="B127" s="179"/>
      <c r="C127" s="180"/>
      <c r="D127" s="181">
        <f>SUM(E127:F127)</f>
        <v>561</v>
      </c>
      <c r="E127" s="181">
        <f>+G127+I127+K127+M127+O127+Q127+S127+U127+W127+Y127+AA127+AC127+AE127+AG127+AI127+AK127+AM127</f>
        <v>287</v>
      </c>
      <c r="F127" s="181">
        <f>+H127+J127+L127+N127+P127+R127+T127+V127+X127+Z127+AB127+AD127+AF127+AH127+AJ127+AL127+AN127</f>
        <v>274</v>
      </c>
      <c r="G127" s="182">
        <f>SUM(Enero!G127+Febrero!G127+'Marzo '!G127+'Abril '!G127+'Mayo '!G127+Junio!G127+Julio!G127+Agosto!G127+Septiembre!G127+'Octubre '!G127+Noviembre!G127+'Diciembre '!G127)</f>
        <v>21</v>
      </c>
      <c r="H127" s="182">
        <f>SUM(Enero!H127+Febrero!H127+'Marzo '!H127+'Abril '!H127+'Mayo '!H127+Junio!H127+Julio!H127+Agosto!H127+Septiembre!H127+'Octubre '!H127+Noviembre!H127+'Diciembre '!H127)</f>
        <v>16</v>
      </c>
      <c r="I127" s="182">
        <f>SUM(Enero!I127+Febrero!I127+'Marzo '!I127+'Abril '!I127+'Mayo '!I127+Junio!I127+Julio!I127+Agosto!I127+Septiembre!I127+'Octubre '!I127+Noviembre!I127+'Diciembre '!I127)</f>
        <v>121</v>
      </c>
      <c r="J127" s="182">
        <f>SUM(Enero!J127+Febrero!J127+'Marzo '!J127+'Abril '!J127+'Mayo '!J127+Junio!J127+Julio!J127+Agosto!J127+Septiembre!J127+'Octubre '!J127+Noviembre!J127+'Diciembre '!J127)</f>
        <v>51</v>
      </c>
      <c r="K127" s="182">
        <f>SUM(Enero!K127+Febrero!K127+'Marzo '!K127+'Abril '!K127+'Mayo '!K127+Junio!K127+Julio!K127+Agosto!K127+Septiembre!K127+'Octubre '!K127+Noviembre!K127+'Diciembre '!K127)</f>
        <v>58</v>
      </c>
      <c r="L127" s="182">
        <f>SUM(Enero!L127+Febrero!L127+'Marzo '!L127+'Abril '!L127+'Mayo '!L127+Junio!L127+Julio!L127+Agosto!L127+Septiembre!L127+'Octubre '!L127+Noviembre!L127+'Diciembre '!L127)</f>
        <v>45</v>
      </c>
      <c r="M127" s="182">
        <f>SUM(Enero!M127+Febrero!M127+'Marzo '!M127+'Abril '!M127+'Mayo '!M127+Junio!M127+Julio!M127+Agosto!M127+Septiembre!M127+'Octubre '!M127+Noviembre!M127+'Diciembre '!M127)</f>
        <v>25</v>
      </c>
      <c r="N127" s="182">
        <f>SUM(Enero!N127+Febrero!N127+'Marzo '!N127+'Abril '!N127+'Mayo '!N127+Junio!N127+Julio!N127+Agosto!N127+Septiembre!N127+'Octubre '!N127+Noviembre!N127+'Diciembre '!N127)</f>
        <v>21</v>
      </c>
      <c r="O127" s="182">
        <f>SUM(Enero!O127+Febrero!O127+'Marzo '!O127+'Abril '!O127+'Mayo '!O127+Junio!O127+Julio!O127+Agosto!O127+Septiembre!O127+'Octubre '!O127+Noviembre!O127+'Diciembre '!O127)</f>
        <v>10</v>
      </c>
      <c r="P127" s="182">
        <f>SUM(Enero!P127+Febrero!P127+'Marzo '!P127+'Abril '!P127+'Mayo '!P127+Junio!P127+Julio!P127+Agosto!P127+Septiembre!P127+'Octubre '!P127+Noviembre!P127+'Diciembre '!P127)</f>
        <v>14</v>
      </c>
      <c r="Q127" s="182">
        <f>SUM(Enero!Q127+Febrero!Q127+'Marzo '!Q127+'Abril '!Q127+'Mayo '!Q127+Junio!Q127+Julio!Q127+Agosto!Q127+Septiembre!Q127+'Octubre '!Q127+Noviembre!Q127+'Diciembre '!Q127)</f>
        <v>4</v>
      </c>
      <c r="R127" s="182">
        <f>SUM(Enero!R127+Febrero!R127+'Marzo '!R127+'Abril '!R127+'Mayo '!R127+Junio!R127+Julio!R127+Agosto!R127+Septiembre!R127+'Octubre '!R127+Noviembre!R127+'Diciembre '!R127)</f>
        <v>10</v>
      </c>
      <c r="S127" s="182">
        <f>SUM(Enero!S127+Febrero!S127+'Marzo '!S127+'Abril '!S127+'Mayo '!S127+Junio!S127+Julio!S127+Agosto!S127+Septiembre!S127+'Octubre '!S127+Noviembre!S127+'Diciembre '!S127)</f>
        <v>9</v>
      </c>
      <c r="T127" s="182">
        <f>SUM(Enero!T127+Febrero!T127+'Marzo '!T127+'Abril '!T127+'Mayo '!T127+Junio!T127+Julio!T127+Agosto!T127+Septiembre!T127+'Octubre '!T127+Noviembre!T127+'Diciembre '!T127)</f>
        <v>24</v>
      </c>
      <c r="U127" s="182">
        <f>SUM(Enero!U127+Febrero!U127+'Marzo '!U127+'Abril '!U127+'Mayo '!U127+Junio!U127+Julio!U127+Agosto!U127+Septiembre!U127+'Octubre '!U127+Noviembre!U127+'Diciembre '!U127)</f>
        <v>5</v>
      </c>
      <c r="V127" s="182">
        <f>SUM(Enero!V127+Febrero!V127+'Marzo '!V127+'Abril '!V127+'Mayo '!V127+Junio!V127+Julio!V127+Agosto!V127+Septiembre!V127+'Octubre '!V127+Noviembre!V127+'Diciembre '!V127)</f>
        <v>13</v>
      </c>
      <c r="W127" s="182">
        <f>SUM(Enero!W127+Febrero!W127+'Marzo '!W127+'Abril '!W127+'Mayo '!W127+Junio!W127+Julio!W127+Agosto!W127+Septiembre!W127+'Octubre '!W127+Noviembre!W127+'Diciembre '!W127)</f>
        <v>2</v>
      </c>
      <c r="X127" s="182">
        <f>SUM(Enero!X127+Febrero!X127+'Marzo '!X127+'Abril '!X127+'Mayo '!X127+Junio!X127+Julio!X127+Agosto!X127+Septiembre!X127+'Octubre '!X127+Noviembre!X127+'Diciembre '!X127)</f>
        <v>17</v>
      </c>
      <c r="Y127" s="182">
        <f>SUM(Enero!Y127+Febrero!Y127+'Marzo '!Y127+'Abril '!Y127+'Mayo '!Y127+Junio!Y127+Julio!Y127+Agosto!Y127+Septiembre!Y127+'Octubre '!Y127+Noviembre!Y127+'Diciembre '!Y127)</f>
        <v>11</v>
      </c>
      <c r="Z127" s="182">
        <f>SUM(Enero!Z127+Febrero!Z127+'Marzo '!Z127+'Abril '!Z127+'Mayo '!Z127+Junio!Z127+Julio!Z127+Agosto!Z127+Septiembre!Z127+'Octubre '!Z127+Noviembre!Z127+'Diciembre '!Z127)</f>
        <v>17</v>
      </c>
      <c r="AA127" s="182">
        <f>SUM(Enero!AA127+Febrero!AA127+'Marzo '!AA127+'Abril '!AA127+'Mayo '!AA127+Junio!AA127+Julio!AA127+Agosto!AA127+Septiembre!AA127+'Octubre '!AA127+Noviembre!AA127+'Diciembre '!AA127)</f>
        <v>9</v>
      </c>
      <c r="AB127" s="182">
        <f>SUM(Enero!AB127+Febrero!AB127+'Marzo '!AB127+'Abril '!AB127+'Mayo '!AB127+Junio!AB127+Julio!AB127+Agosto!AB127+Septiembre!AB127+'Octubre '!AB127+Noviembre!AB127+'Diciembre '!AB127)</f>
        <v>18</v>
      </c>
      <c r="AC127" s="182">
        <f>SUM(Enero!AC127+Febrero!AC127+'Marzo '!AC127+'Abril '!AC127+'Mayo '!AC127+Junio!AC127+Julio!AC127+Agosto!AC127+Septiembre!AC127+'Octubre '!AC127+Noviembre!AC127+'Diciembre '!AC127)</f>
        <v>8</v>
      </c>
      <c r="AD127" s="182">
        <f>SUM(Enero!AD127+Febrero!AD127+'Marzo '!AD127+'Abril '!AD127+'Mayo '!AD127+Junio!AD127+Julio!AD127+Agosto!AD127+Septiembre!AD127+'Octubre '!AD127+Noviembre!AD127+'Diciembre '!AD127)</f>
        <v>13</v>
      </c>
      <c r="AE127" s="182">
        <f>SUM(Enero!AE127+Febrero!AE127+'Marzo '!AE127+'Abril '!AE127+'Mayo '!AE127+Junio!AE127+Julio!AE127+Agosto!AE127+Septiembre!AE127+'Octubre '!AE127+Noviembre!AE127+'Diciembre '!AE127)</f>
        <v>3</v>
      </c>
      <c r="AF127" s="182">
        <f>SUM(Enero!AF127+Febrero!AF127+'Marzo '!AF127+'Abril '!AF127+'Mayo '!AF127+Junio!AF127+Julio!AF127+Agosto!AF127+Septiembre!AF127+'Octubre '!AF127+Noviembre!AF127+'Diciembre '!AF127)</f>
        <v>10</v>
      </c>
      <c r="AG127" s="182">
        <f>SUM(Enero!AG127+Febrero!AG127+'Marzo '!AG127+'Abril '!AG127+'Mayo '!AG127+Junio!AG127+Julio!AG127+Agosto!AG127+Septiembre!AG127+'Octubre '!AG127+Noviembre!AG127+'Diciembre '!AG127)</f>
        <v>1</v>
      </c>
      <c r="AH127" s="182">
        <f>SUM(Enero!AH127+Febrero!AH127+'Marzo '!AH127+'Abril '!AH127+'Mayo '!AH127+Junio!AH127+Julio!AH127+Agosto!AH127+Septiembre!AH127+'Octubre '!AH127+Noviembre!AH127+'Diciembre '!AH127)</f>
        <v>5</v>
      </c>
      <c r="AI127" s="182">
        <f>SUM(Enero!AI127+Febrero!AI127+'Marzo '!AI127+'Abril '!AI127+'Mayo '!AI127+Junio!AI127+Julio!AI127+Agosto!AI127+Septiembre!AI127+'Octubre '!AI127+Noviembre!AI127+'Diciembre '!AI127)</f>
        <v>0</v>
      </c>
      <c r="AJ127" s="182">
        <f>SUM(Enero!AJ127+Febrero!AJ127+'Marzo '!AJ127+'Abril '!AJ127+'Mayo '!AJ127+Junio!AJ127+Julio!AJ127+Agosto!AJ127+Septiembre!AJ127+'Octubre '!AJ127+Noviembre!AJ127+'Diciembre '!AJ127)</f>
        <v>0</v>
      </c>
      <c r="AK127" s="182">
        <f>SUM(Enero!AK127+Febrero!AK127+'Marzo '!AK127+'Abril '!AK127+'Mayo '!AK127+Junio!AK127+Julio!AK127+Agosto!AK127+Septiembre!AK127+'Octubre '!AK127+Noviembre!AK127+'Diciembre '!AK127)</f>
        <v>0</v>
      </c>
      <c r="AL127" s="182">
        <f>SUM(Enero!AL127+Febrero!AL127+'Marzo '!AL127+'Abril '!AL127+'Mayo '!AL127+Junio!AL127+Julio!AL127+Agosto!AL127+Septiembre!AL127+'Octubre '!AL127+Noviembre!AL127+'Diciembre '!AL127)</f>
        <v>0</v>
      </c>
      <c r="AM127" s="182">
        <f>SUM(Enero!AM127+Febrero!AM127+'Marzo '!AM127+'Abril '!AM127+'Mayo '!AM127+Junio!AM127+Julio!AM127+Agosto!AM127+Septiembre!AM127+'Octubre '!AM127+Noviembre!AM127+'Diciembre '!AM127)</f>
        <v>0</v>
      </c>
      <c r="AN127" s="183">
        <f>SUM(Enero!AN127+Febrero!AN127+'Marzo '!AN127+'Abril '!AN127+'Mayo '!AN127+Junio!AN127+Julio!AN127+Agosto!AN127+Septiembre!AN127+'Octubre '!AN127+Noviembre!AN127+'Diciembre '!AN127)</f>
        <v>0</v>
      </c>
      <c r="AO127" s="184">
        <f>SUM(Enero!AO127+Febrero!AO127+'Marzo '!AO127+'Abril '!AO127+'Mayo '!AO127+Junio!AO127+Julio!AO127+Agosto!AO127+Septiembre!AO127+'Octubre '!AO127+Noviembre!AO127+'Diciembre '!AO127)</f>
        <v>0</v>
      </c>
      <c r="AP127" s="182">
        <f>SUM(Enero!AP127+Febrero!AP127+'Marzo '!AP127+'Abril '!AP127+'Mayo '!AP127+Junio!AP127+Julio!AP127+Agosto!AP127+Septiembre!AP127+'Octubre '!AP127+Noviembre!AP127+'Diciembre '!AP127)</f>
        <v>0</v>
      </c>
      <c r="AQ127" s="182">
        <f>SUM(Enero!AQ127+Febrero!AQ127+'Marzo '!AQ127+'Abril '!AQ127+'Mayo '!AQ127+Junio!AQ127+Julio!AQ127+Agosto!AQ127+Septiembre!AQ127+'Octubre '!AQ127+Noviembre!AQ127+'Diciembre '!AQ127)</f>
        <v>0</v>
      </c>
      <c r="AR127" s="182">
        <f>SUM(Enero!AR127+Febrero!AR127+'Marzo '!AR127+'Abril '!AR127+'Mayo '!AR127+Junio!AR127+Julio!AR127+Agosto!AR127+Septiembre!AR127+'Octubre '!AR127+Noviembre!AR127+'Diciembre '!AR127)</f>
        <v>0</v>
      </c>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f>SUM(Enero!G129+Febrero!G129+'Marzo '!G129+'Abril '!G129+'Mayo '!G129+Junio!G129+Julio!G129+Agosto!G129+Septiembre!G129+'Octubre '!G129+Noviembre!G129+'Diciembre '!G129)</f>
        <v>0</v>
      </c>
      <c r="H129" s="27">
        <f>SUM(Enero!H129+Febrero!H129+'Marzo '!H129+'Abril '!H129+'Mayo '!H129+Junio!H129+Julio!H129+Agosto!H129+Septiembre!H129+'Octubre '!H129+Noviembre!H129+'Diciembre '!H129)</f>
        <v>0</v>
      </c>
      <c r="I129" s="27">
        <f>SUM(Enero!I129+Febrero!I129+'Marzo '!I129+'Abril '!I129+'Mayo '!I129+Junio!I129+Julio!I129+Agosto!I129+Septiembre!I129+'Octubre '!I129+Noviembre!I129+'Diciembre '!I129)</f>
        <v>0</v>
      </c>
      <c r="J129" s="27">
        <f>SUM(Enero!J129+Febrero!J129+'Marzo '!J129+'Abril '!J129+'Mayo '!J129+Junio!J129+Julio!J129+Agosto!J129+Septiembre!J129+'Octubre '!J129+Noviembre!J129+'Diciembre '!J129)</f>
        <v>0</v>
      </c>
      <c r="K129" s="27">
        <f>SUM(Enero!K129+Febrero!K129+'Marzo '!K129+'Abril '!K129+'Mayo '!K129+Junio!K129+Julio!K129+Agosto!K129+Septiembre!K129+'Octubre '!K129+Noviembre!K129+'Diciembre '!K129)</f>
        <v>0</v>
      </c>
      <c r="L129" s="27">
        <f>SUM(Enero!L129+Febrero!L129+'Marzo '!L129+'Abril '!L129+'Mayo '!L129+Junio!L129+Julio!L129+Agosto!L129+Septiembre!L129+'Octubre '!L129+Noviembre!L129+'Diciembre '!L129)</f>
        <v>0</v>
      </c>
      <c r="M129" s="27">
        <f>SUM(Enero!M129+Febrero!M129+'Marzo '!M129+'Abril '!M129+'Mayo '!M129+Junio!M129+Julio!M129+Agosto!M129+Septiembre!M129+'Octubre '!M129+Noviembre!M129+'Diciembre '!M129)</f>
        <v>0</v>
      </c>
      <c r="N129" s="27">
        <f>SUM(Enero!N129+Febrero!N129+'Marzo '!N129+'Abril '!N129+'Mayo '!N129+Junio!N129+Julio!N129+Agosto!N129+Septiembre!N129+'Octubre '!N129+Noviembre!N129+'Diciembre '!N129)</f>
        <v>0</v>
      </c>
      <c r="O129" s="27">
        <f>SUM(Enero!O129+Febrero!O129+'Marzo '!O129+'Abril '!O129+'Mayo '!O129+Junio!O129+Julio!O129+Agosto!O129+Septiembre!O129+'Octubre '!O129+Noviembre!O129+'Diciembre '!O129)</f>
        <v>0</v>
      </c>
      <c r="P129" s="27">
        <f>SUM(Enero!P129+Febrero!P129+'Marzo '!P129+'Abril '!P129+'Mayo '!P129+Junio!P129+Julio!P129+Agosto!P129+Septiembre!P129+'Octubre '!P129+Noviembre!P129+'Diciembre '!P129)</f>
        <v>0</v>
      </c>
      <c r="Q129" s="27">
        <f>SUM(Enero!Q129+Febrero!Q129+'Marzo '!Q129+'Abril '!Q129+'Mayo '!Q129+Junio!Q129+Julio!Q129+Agosto!Q129+Septiembre!Q129+'Octubre '!Q129+Noviembre!Q129+'Diciembre '!Q129)</f>
        <v>0</v>
      </c>
      <c r="R129" s="27">
        <f>SUM(Enero!R129+Febrero!R129+'Marzo '!R129+'Abril '!R129+'Mayo '!R129+Junio!R129+Julio!R129+Agosto!R129+Septiembre!R129+'Octubre '!R129+Noviembre!R129+'Diciembre '!R129)</f>
        <v>0</v>
      </c>
      <c r="S129" s="27">
        <f>SUM(Enero!S129+Febrero!S129+'Marzo '!S129+'Abril '!S129+'Mayo '!S129+Junio!S129+Julio!S129+Agosto!S129+Septiembre!S129+'Octubre '!S129+Noviembre!S129+'Diciembre '!S129)</f>
        <v>0</v>
      </c>
      <c r="T129" s="27">
        <f>SUM(Enero!T129+Febrero!T129+'Marzo '!T129+'Abril '!T129+'Mayo '!T129+Junio!T129+Julio!T129+Agosto!T129+Septiembre!T129+'Octubre '!T129+Noviembre!T129+'Diciembre '!T129)</f>
        <v>0</v>
      </c>
      <c r="U129" s="27">
        <f>SUM(Enero!U129+Febrero!U129+'Marzo '!U129+'Abril '!U129+'Mayo '!U129+Junio!U129+Julio!U129+Agosto!U129+Septiembre!U129+'Octubre '!U129+Noviembre!U129+'Diciembre '!U129)</f>
        <v>0</v>
      </c>
      <c r="V129" s="27">
        <f>SUM(Enero!V129+Febrero!V129+'Marzo '!V129+'Abril '!V129+'Mayo '!V129+Junio!V129+Julio!V129+Agosto!V129+Septiembre!V129+'Octubre '!V129+Noviembre!V129+'Diciembre '!V129)</f>
        <v>0</v>
      </c>
      <c r="W129" s="27">
        <f>SUM(Enero!W129+Febrero!W129+'Marzo '!W129+'Abril '!W129+'Mayo '!W129+Junio!W129+Julio!W129+Agosto!W129+Septiembre!W129+'Octubre '!W129+Noviembre!W129+'Diciembre '!W129)</f>
        <v>0</v>
      </c>
      <c r="X129" s="27">
        <f>SUM(Enero!X129+Febrero!X129+'Marzo '!X129+'Abril '!X129+'Mayo '!X129+Junio!X129+Julio!X129+Agosto!X129+Septiembre!X129+'Octubre '!X129+Noviembre!X129+'Diciembre '!X129)</f>
        <v>0</v>
      </c>
      <c r="Y129" s="27">
        <f>SUM(Enero!Y129+Febrero!Y129+'Marzo '!Y129+'Abril '!Y129+'Mayo '!Y129+Junio!Y129+Julio!Y129+Agosto!Y129+Septiembre!Y129+'Octubre '!Y129+Noviembre!Y129+'Diciembre '!Y129)</f>
        <v>0</v>
      </c>
      <c r="Z129" s="27">
        <f>SUM(Enero!Z129+Febrero!Z129+'Marzo '!Z129+'Abril '!Z129+'Mayo '!Z129+Junio!Z129+Julio!Z129+Agosto!Z129+Septiembre!Z129+'Octubre '!Z129+Noviembre!Z129+'Diciembre '!Z129)</f>
        <v>0</v>
      </c>
      <c r="AA129" s="27">
        <f>SUM(Enero!AA129+Febrero!AA129+'Marzo '!AA129+'Abril '!AA129+'Mayo '!AA129+Junio!AA129+Julio!AA129+Agosto!AA129+Septiembre!AA129+'Octubre '!AA129+Noviembre!AA129+'Diciembre '!AA129)</f>
        <v>0</v>
      </c>
      <c r="AB129" s="27">
        <f>SUM(Enero!AB129+Febrero!AB129+'Marzo '!AB129+'Abril '!AB129+'Mayo '!AB129+Junio!AB129+Julio!AB129+Agosto!AB129+Septiembre!AB129+'Octubre '!AB129+Noviembre!AB129+'Diciembre '!AB129)</f>
        <v>0</v>
      </c>
      <c r="AC129" s="27">
        <f>SUM(Enero!AC129+Febrero!AC129+'Marzo '!AC129+'Abril '!AC129+'Mayo '!AC129+Junio!AC129+Julio!AC129+Agosto!AC129+Septiembre!AC129+'Octubre '!AC129+Noviembre!AC129+'Diciembre '!AC129)</f>
        <v>0</v>
      </c>
      <c r="AD129" s="27">
        <f>SUM(Enero!AD129+Febrero!AD129+'Marzo '!AD129+'Abril '!AD129+'Mayo '!AD129+Junio!AD129+Julio!AD129+Agosto!AD129+Septiembre!AD129+'Octubre '!AD129+Noviembre!AD129+'Diciembre '!AD129)</f>
        <v>0</v>
      </c>
      <c r="AE129" s="27">
        <f>SUM(Enero!AE129+Febrero!AE129+'Marzo '!AE129+'Abril '!AE129+'Mayo '!AE129+Junio!AE129+Julio!AE129+Agosto!AE129+Septiembre!AE129+'Octubre '!AE129+Noviembre!AE129+'Diciembre '!AE129)</f>
        <v>0</v>
      </c>
      <c r="AF129" s="27">
        <f>SUM(Enero!AF129+Febrero!AF129+'Marzo '!AF129+'Abril '!AF129+'Mayo '!AF129+Junio!AF129+Julio!AF129+Agosto!AF129+Septiembre!AF129+'Octubre '!AF129+Noviembre!AF129+'Diciembre '!AF129)</f>
        <v>0</v>
      </c>
      <c r="AG129" s="27">
        <f>SUM(Enero!AG129+Febrero!AG129+'Marzo '!AG129+'Abril '!AG129+'Mayo '!AG129+Junio!AG129+Julio!AG129+Agosto!AG129+Septiembre!AG129+'Octubre '!AG129+Noviembre!AG129+'Diciembre '!AG129)</f>
        <v>0</v>
      </c>
      <c r="AH129" s="27">
        <f>SUM(Enero!AH129+Febrero!AH129+'Marzo '!AH129+'Abril '!AH129+'Mayo '!AH129+Junio!AH129+Julio!AH129+Agosto!AH129+Septiembre!AH129+'Octubre '!AH129+Noviembre!AH129+'Diciembre '!AH129)</f>
        <v>0</v>
      </c>
      <c r="AI129" s="27">
        <f>SUM(Enero!AI129+Febrero!AI129+'Marzo '!AI129+'Abril '!AI129+'Mayo '!AI129+Junio!AI129+Julio!AI129+Agosto!AI129+Septiembre!AI129+'Octubre '!AI129+Noviembre!AI129+'Diciembre '!AI129)</f>
        <v>0</v>
      </c>
      <c r="AJ129" s="27">
        <f>SUM(Enero!AJ129+Febrero!AJ129+'Marzo '!AJ129+'Abril '!AJ129+'Mayo '!AJ129+Junio!AJ129+Julio!AJ129+Agosto!AJ129+Septiembre!AJ129+'Octubre '!AJ129+Noviembre!AJ129+'Diciembre '!AJ129)</f>
        <v>0</v>
      </c>
      <c r="AK129" s="27">
        <f>SUM(Enero!AK129+Febrero!AK129+'Marzo '!AK129+'Abril '!AK129+'Mayo '!AK129+Junio!AK129+Julio!AK129+Agosto!AK129+Septiembre!AK129+'Octubre '!AK129+Noviembre!AK129+'Diciembre '!AK129)</f>
        <v>0</v>
      </c>
      <c r="AL129" s="27">
        <f>SUM(Enero!AL129+Febrero!AL129+'Marzo '!AL129+'Abril '!AL129+'Mayo '!AL129+Junio!AL129+Julio!AL129+Agosto!AL129+Septiembre!AL129+'Octubre '!AL129+Noviembre!AL129+'Diciembre '!AL129)</f>
        <v>0</v>
      </c>
      <c r="AM129" s="27">
        <f>SUM(Enero!AM129+Febrero!AM129+'Marzo '!AM129+'Abril '!AM129+'Mayo '!AM129+Junio!AM129+Julio!AM129+Agosto!AM129+Septiembre!AM129+'Octubre '!AM129+Noviembre!AM129+'Diciembre '!AM129)</f>
        <v>0</v>
      </c>
      <c r="AN129" s="96">
        <f>SUM(Enero!AN129+Febrero!AN129+'Marzo '!AN129+'Abril '!AN129+'Mayo '!AN129+Junio!AN129+Julio!AN129+Agosto!AN129+Septiembre!AN129+'Octubre '!AN129+Noviembre!AN129+'Diciembre '!AN129)</f>
        <v>0</v>
      </c>
      <c r="AO129" s="159">
        <f>SUM(Enero!AO129+Febrero!AO129+'Marzo '!AO129+'Abril '!AO129+'Mayo '!AO129+Junio!AO129+Julio!AO129+Agosto!AO129+Septiembre!AO129+'Octubre '!AO129+Noviembre!AO129+'Diciembre '!AO129)</f>
        <v>0</v>
      </c>
      <c r="AP129" s="34">
        <f>SUM(Enero!AP129+Febrero!AP129+'Marzo '!AP129+'Abril '!AP129+'Mayo '!AP129+Junio!AP129+Julio!AP129+Agosto!AP129+Septiembre!AP129+'Octubre '!AP129+Noviembre!AP129+'Diciembre '!AP129)</f>
        <v>0</v>
      </c>
      <c r="AQ129" s="27">
        <f>SUM(Enero!AQ129+Febrero!AQ129+'Marzo '!AQ129+'Abril '!AQ129+'Mayo '!AQ129+Junio!AQ129+Julio!AQ129+Agosto!AQ129+Septiembre!AQ129+'Octubre '!AQ129+Noviembre!AQ129+'Diciembre '!AQ129)</f>
        <v>0</v>
      </c>
      <c r="AR129" s="27">
        <f>SUM(Enero!AR129+Febrero!AR129+'Marzo '!AR129+'Abril '!AR129+'Mayo '!AR129+Junio!AR129+Julio!AR129+Agosto!AR129+Septiembre!AR129+'Octubre '!AR129+Noviembre!AR129+'Diciembre '!AR129)</f>
        <v>0</v>
      </c>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f>SUM(Enero!G130+Febrero!G130+'Marzo '!G130+'Abril '!G130+'Mayo '!G130+Junio!G130+Julio!G130+Agosto!G130+Septiembre!G130+'Octubre '!G130+Noviembre!G130+'Diciembre '!G130)</f>
        <v>0</v>
      </c>
      <c r="H130" s="48">
        <f>SUM(Enero!H130+Febrero!H130+'Marzo '!H130+'Abril '!H130+'Mayo '!H130+Junio!H130+Julio!H130+Agosto!H130+Septiembre!H130+'Octubre '!H130+Noviembre!H130+'Diciembre '!H130)</f>
        <v>0</v>
      </c>
      <c r="I130" s="48">
        <f>SUM(Enero!I130+Febrero!I130+'Marzo '!I130+'Abril '!I130+'Mayo '!I130+Junio!I130+Julio!I130+Agosto!I130+Septiembre!I130+'Octubre '!I130+Noviembre!I130+'Diciembre '!I130)</f>
        <v>0</v>
      </c>
      <c r="J130" s="48">
        <f>SUM(Enero!J130+Febrero!J130+'Marzo '!J130+'Abril '!J130+'Mayo '!J130+Junio!J130+Julio!J130+Agosto!J130+Septiembre!J130+'Octubre '!J130+Noviembre!J130+'Diciembre '!J130)</f>
        <v>0</v>
      </c>
      <c r="K130" s="48">
        <f>SUM(Enero!K130+Febrero!K130+'Marzo '!K130+'Abril '!K130+'Mayo '!K130+Junio!K130+Julio!K130+Agosto!K130+Septiembre!K130+'Octubre '!K130+Noviembre!K130+'Diciembre '!K130)</f>
        <v>0</v>
      </c>
      <c r="L130" s="48">
        <f>SUM(Enero!L130+Febrero!L130+'Marzo '!L130+'Abril '!L130+'Mayo '!L130+Junio!L130+Julio!L130+Agosto!L130+Septiembre!L130+'Octubre '!L130+Noviembre!L130+'Diciembre '!L130)</f>
        <v>0</v>
      </c>
      <c r="M130" s="48">
        <f>SUM(Enero!M130+Febrero!M130+'Marzo '!M130+'Abril '!M130+'Mayo '!M130+Junio!M130+Julio!M130+Agosto!M130+Septiembre!M130+'Octubre '!M130+Noviembre!M130+'Diciembre '!M130)</f>
        <v>0</v>
      </c>
      <c r="N130" s="48">
        <f>SUM(Enero!N130+Febrero!N130+'Marzo '!N130+'Abril '!N130+'Mayo '!N130+Junio!N130+Julio!N130+Agosto!N130+Septiembre!N130+'Octubre '!N130+Noviembre!N130+'Diciembre '!N130)</f>
        <v>0</v>
      </c>
      <c r="O130" s="48">
        <f>SUM(Enero!O130+Febrero!O130+'Marzo '!O130+'Abril '!O130+'Mayo '!O130+Junio!O130+Julio!O130+Agosto!O130+Septiembre!O130+'Octubre '!O130+Noviembre!O130+'Diciembre '!O130)</f>
        <v>0</v>
      </c>
      <c r="P130" s="48">
        <f>SUM(Enero!P130+Febrero!P130+'Marzo '!P130+'Abril '!P130+'Mayo '!P130+Junio!P130+Julio!P130+Agosto!P130+Septiembre!P130+'Octubre '!P130+Noviembre!P130+'Diciembre '!P130)</f>
        <v>0</v>
      </c>
      <c r="Q130" s="48">
        <f>SUM(Enero!Q130+Febrero!Q130+'Marzo '!Q130+'Abril '!Q130+'Mayo '!Q130+Junio!Q130+Julio!Q130+Agosto!Q130+Septiembre!Q130+'Octubre '!Q130+Noviembre!Q130+'Diciembre '!Q130)</f>
        <v>0</v>
      </c>
      <c r="R130" s="48">
        <f>SUM(Enero!R130+Febrero!R130+'Marzo '!R130+'Abril '!R130+'Mayo '!R130+Junio!R130+Julio!R130+Agosto!R130+Septiembre!R130+'Octubre '!R130+Noviembre!R130+'Diciembre '!R130)</f>
        <v>0</v>
      </c>
      <c r="S130" s="48">
        <f>SUM(Enero!S130+Febrero!S130+'Marzo '!S130+'Abril '!S130+'Mayo '!S130+Junio!S130+Julio!S130+Agosto!S130+Septiembre!S130+'Octubre '!S130+Noviembre!S130+'Diciembre '!S130)</f>
        <v>0</v>
      </c>
      <c r="T130" s="48">
        <f>SUM(Enero!T130+Febrero!T130+'Marzo '!T130+'Abril '!T130+'Mayo '!T130+Junio!T130+Julio!T130+Agosto!T130+Septiembre!T130+'Octubre '!T130+Noviembre!T130+'Diciembre '!T130)</f>
        <v>0</v>
      </c>
      <c r="U130" s="48">
        <f>SUM(Enero!U130+Febrero!U130+'Marzo '!U130+'Abril '!U130+'Mayo '!U130+Junio!U130+Julio!U130+Agosto!U130+Septiembre!U130+'Octubre '!U130+Noviembre!U130+'Diciembre '!U130)</f>
        <v>0</v>
      </c>
      <c r="V130" s="48">
        <f>SUM(Enero!V130+Febrero!V130+'Marzo '!V130+'Abril '!V130+'Mayo '!V130+Junio!V130+Julio!V130+Agosto!V130+Septiembre!V130+'Octubre '!V130+Noviembre!V130+'Diciembre '!V130)</f>
        <v>0</v>
      </c>
      <c r="W130" s="48">
        <f>SUM(Enero!W130+Febrero!W130+'Marzo '!W130+'Abril '!W130+'Mayo '!W130+Junio!W130+Julio!W130+Agosto!W130+Septiembre!W130+'Octubre '!W130+Noviembre!W130+'Diciembre '!W130)</f>
        <v>0</v>
      </c>
      <c r="X130" s="48">
        <f>SUM(Enero!X130+Febrero!X130+'Marzo '!X130+'Abril '!X130+'Mayo '!X130+Junio!X130+Julio!X130+Agosto!X130+Septiembre!X130+'Octubre '!X130+Noviembre!X130+'Diciembre '!X130)</f>
        <v>0</v>
      </c>
      <c r="Y130" s="48">
        <f>SUM(Enero!Y130+Febrero!Y130+'Marzo '!Y130+'Abril '!Y130+'Mayo '!Y130+Junio!Y130+Julio!Y130+Agosto!Y130+Septiembre!Y130+'Octubre '!Y130+Noviembre!Y130+'Diciembre '!Y130)</f>
        <v>0</v>
      </c>
      <c r="Z130" s="48">
        <f>SUM(Enero!Z130+Febrero!Z130+'Marzo '!Z130+'Abril '!Z130+'Mayo '!Z130+Junio!Z130+Julio!Z130+Agosto!Z130+Septiembre!Z130+'Octubre '!Z130+Noviembre!Z130+'Diciembre '!Z130)</f>
        <v>0</v>
      </c>
      <c r="AA130" s="48">
        <f>SUM(Enero!AA130+Febrero!AA130+'Marzo '!AA130+'Abril '!AA130+'Mayo '!AA130+Junio!AA130+Julio!AA130+Agosto!AA130+Septiembre!AA130+'Octubre '!AA130+Noviembre!AA130+'Diciembre '!AA130)</f>
        <v>0</v>
      </c>
      <c r="AB130" s="48">
        <f>SUM(Enero!AB130+Febrero!AB130+'Marzo '!AB130+'Abril '!AB130+'Mayo '!AB130+Junio!AB130+Julio!AB130+Agosto!AB130+Septiembre!AB130+'Octubre '!AB130+Noviembre!AB130+'Diciembre '!AB130)</f>
        <v>0</v>
      </c>
      <c r="AC130" s="48">
        <f>SUM(Enero!AC130+Febrero!AC130+'Marzo '!AC130+'Abril '!AC130+'Mayo '!AC130+Junio!AC130+Julio!AC130+Agosto!AC130+Septiembre!AC130+'Octubre '!AC130+Noviembre!AC130+'Diciembre '!AC130)</f>
        <v>0</v>
      </c>
      <c r="AD130" s="48">
        <f>SUM(Enero!AD130+Febrero!AD130+'Marzo '!AD130+'Abril '!AD130+'Mayo '!AD130+Junio!AD130+Julio!AD130+Agosto!AD130+Septiembre!AD130+'Octubre '!AD130+Noviembre!AD130+'Diciembre '!AD130)</f>
        <v>0</v>
      </c>
      <c r="AE130" s="48">
        <f>SUM(Enero!AE130+Febrero!AE130+'Marzo '!AE130+'Abril '!AE130+'Mayo '!AE130+Junio!AE130+Julio!AE130+Agosto!AE130+Septiembre!AE130+'Octubre '!AE130+Noviembre!AE130+'Diciembre '!AE130)</f>
        <v>0</v>
      </c>
      <c r="AF130" s="48">
        <f>SUM(Enero!AF130+Febrero!AF130+'Marzo '!AF130+'Abril '!AF130+'Mayo '!AF130+Junio!AF130+Julio!AF130+Agosto!AF130+Septiembre!AF130+'Octubre '!AF130+Noviembre!AF130+'Diciembre '!AF130)</f>
        <v>0</v>
      </c>
      <c r="AG130" s="48">
        <f>SUM(Enero!AG130+Febrero!AG130+'Marzo '!AG130+'Abril '!AG130+'Mayo '!AG130+Junio!AG130+Julio!AG130+Agosto!AG130+Septiembre!AG130+'Octubre '!AG130+Noviembre!AG130+'Diciembre '!AG130)</f>
        <v>0</v>
      </c>
      <c r="AH130" s="48">
        <f>SUM(Enero!AH130+Febrero!AH130+'Marzo '!AH130+'Abril '!AH130+'Mayo '!AH130+Junio!AH130+Julio!AH130+Agosto!AH130+Septiembre!AH130+'Octubre '!AH130+Noviembre!AH130+'Diciembre '!AH130)</f>
        <v>0</v>
      </c>
      <c r="AI130" s="48">
        <f>SUM(Enero!AI130+Febrero!AI130+'Marzo '!AI130+'Abril '!AI130+'Mayo '!AI130+Junio!AI130+Julio!AI130+Agosto!AI130+Septiembre!AI130+'Octubre '!AI130+Noviembre!AI130+'Diciembre '!AI130)</f>
        <v>0</v>
      </c>
      <c r="AJ130" s="48">
        <f>SUM(Enero!AJ130+Febrero!AJ130+'Marzo '!AJ130+'Abril '!AJ130+'Mayo '!AJ130+Junio!AJ130+Julio!AJ130+Agosto!AJ130+Septiembre!AJ130+'Octubre '!AJ130+Noviembre!AJ130+'Diciembre '!AJ130)</f>
        <v>0</v>
      </c>
      <c r="AK130" s="48">
        <f>SUM(Enero!AK130+Febrero!AK130+'Marzo '!AK130+'Abril '!AK130+'Mayo '!AK130+Junio!AK130+Julio!AK130+Agosto!AK130+Septiembre!AK130+'Octubre '!AK130+Noviembre!AK130+'Diciembre '!AK130)</f>
        <v>0</v>
      </c>
      <c r="AL130" s="48">
        <f>SUM(Enero!AL130+Febrero!AL130+'Marzo '!AL130+'Abril '!AL130+'Mayo '!AL130+Junio!AL130+Julio!AL130+Agosto!AL130+Septiembre!AL130+'Octubre '!AL130+Noviembre!AL130+'Diciembre '!AL130)</f>
        <v>0</v>
      </c>
      <c r="AM130" s="48">
        <f>SUM(Enero!AM130+Febrero!AM130+'Marzo '!AM130+'Abril '!AM130+'Mayo '!AM130+Junio!AM130+Julio!AM130+Agosto!AM130+Septiembre!AM130+'Octubre '!AM130+Noviembre!AM130+'Diciembre '!AM130)</f>
        <v>0</v>
      </c>
      <c r="AN130" s="99">
        <f>SUM(Enero!AN130+Febrero!AN130+'Marzo '!AN130+'Abril '!AN130+'Mayo '!AN130+Junio!AN130+Julio!AN130+Agosto!AN130+Septiembre!AN130+'Octubre '!AN130+Noviembre!AN130+'Diciembre '!AN130)</f>
        <v>0</v>
      </c>
      <c r="AO130" s="160">
        <f>SUM(Enero!AO130+Febrero!AO130+'Marzo '!AO130+'Abril '!AO130+'Mayo '!AO130+Junio!AO130+Julio!AO130+Agosto!AO130+Septiembre!AO130+'Octubre '!AO130+Noviembre!AO130+'Diciembre '!AO130)</f>
        <v>0</v>
      </c>
      <c r="AP130" s="37">
        <f>SUM(Enero!AP130+Febrero!AP130+'Marzo '!AP130+'Abril '!AP130+'Mayo '!AP130+Junio!AP130+Julio!AP130+Agosto!AP130+Septiembre!AP130+'Octubre '!AP130+Noviembre!AP130+'Diciembre '!AP130)</f>
        <v>0</v>
      </c>
      <c r="AQ130" s="48">
        <f>SUM(Enero!AQ130+Febrero!AQ130+'Marzo '!AQ130+'Abril '!AQ130+'Mayo '!AQ130+Junio!AQ130+Julio!AQ130+Agosto!AQ130+Septiembre!AQ130+'Octubre '!AQ130+Noviembre!AQ130+'Diciembre '!AQ130)</f>
        <v>0</v>
      </c>
      <c r="AR130" s="48">
        <f>SUM(Enero!AR130+Febrero!AR130+'Marzo '!AR130+'Abril '!AR130+'Mayo '!AR130+Junio!AR130+Julio!AR130+Agosto!AR130+Septiembre!AR130+'Octubre '!AR130+Noviembre!AR130+'Diciembre '!AR130)</f>
        <v>0</v>
      </c>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f>SUM(Enero!G131+Febrero!G131+'Marzo '!G131+'Abril '!G131+'Mayo '!G131+Junio!G131+Julio!G131+Agosto!G131+Septiembre!G131+'Octubre '!G131+Noviembre!G131+'Diciembre '!G131)</f>
        <v>0</v>
      </c>
      <c r="H131" s="188">
        <f>SUM(Enero!H131+Febrero!H131+'Marzo '!H131+'Abril '!H131+'Mayo '!H131+Junio!H131+Julio!H131+Agosto!H131+Septiembre!H131+'Octubre '!H131+Noviembre!H131+'Diciembre '!H131)</f>
        <v>0</v>
      </c>
      <c r="I131" s="188">
        <f>SUM(Enero!I131+Febrero!I131+'Marzo '!I131+'Abril '!I131+'Mayo '!I131+Junio!I131+Julio!I131+Agosto!I131+Septiembre!I131+'Octubre '!I131+Noviembre!I131+'Diciembre '!I131)</f>
        <v>0</v>
      </c>
      <c r="J131" s="188">
        <f>SUM(Enero!J131+Febrero!J131+'Marzo '!J131+'Abril '!J131+'Mayo '!J131+Junio!J131+Julio!J131+Agosto!J131+Septiembre!J131+'Octubre '!J131+Noviembre!J131+'Diciembre '!J131)</f>
        <v>0</v>
      </c>
      <c r="K131" s="188">
        <f>SUM(Enero!K131+Febrero!K131+'Marzo '!K131+'Abril '!K131+'Mayo '!K131+Junio!K131+Julio!K131+Agosto!K131+Septiembre!K131+'Octubre '!K131+Noviembre!K131+'Diciembre '!K131)</f>
        <v>0</v>
      </c>
      <c r="L131" s="188">
        <f>SUM(Enero!L131+Febrero!L131+'Marzo '!L131+'Abril '!L131+'Mayo '!L131+Junio!L131+Julio!L131+Agosto!L131+Septiembre!L131+'Octubre '!L131+Noviembre!L131+'Diciembre '!L131)</f>
        <v>0</v>
      </c>
      <c r="M131" s="188">
        <f>SUM(Enero!M131+Febrero!M131+'Marzo '!M131+'Abril '!M131+'Mayo '!M131+Junio!M131+Julio!M131+Agosto!M131+Septiembre!M131+'Octubre '!M131+Noviembre!M131+'Diciembre '!M131)</f>
        <v>0</v>
      </c>
      <c r="N131" s="188">
        <f>SUM(Enero!N131+Febrero!N131+'Marzo '!N131+'Abril '!N131+'Mayo '!N131+Junio!N131+Julio!N131+Agosto!N131+Septiembre!N131+'Octubre '!N131+Noviembre!N131+'Diciembre '!N131)</f>
        <v>0</v>
      </c>
      <c r="O131" s="188">
        <f>SUM(Enero!O131+Febrero!O131+'Marzo '!O131+'Abril '!O131+'Mayo '!O131+Junio!O131+Julio!O131+Agosto!O131+Septiembre!O131+'Octubre '!O131+Noviembre!O131+'Diciembre '!O131)</f>
        <v>0</v>
      </c>
      <c r="P131" s="188">
        <f>SUM(Enero!P131+Febrero!P131+'Marzo '!P131+'Abril '!P131+'Mayo '!P131+Junio!P131+Julio!P131+Agosto!P131+Septiembre!P131+'Octubre '!P131+Noviembre!P131+'Diciembre '!P131)</f>
        <v>0</v>
      </c>
      <c r="Q131" s="188">
        <f>SUM(Enero!Q131+Febrero!Q131+'Marzo '!Q131+'Abril '!Q131+'Mayo '!Q131+Junio!Q131+Julio!Q131+Agosto!Q131+Septiembre!Q131+'Octubre '!Q131+Noviembre!Q131+'Diciembre '!Q131)</f>
        <v>0</v>
      </c>
      <c r="R131" s="188">
        <f>SUM(Enero!R131+Febrero!R131+'Marzo '!R131+'Abril '!R131+'Mayo '!R131+Junio!R131+Julio!R131+Agosto!R131+Septiembre!R131+'Octubre '!R131+Noviembre!R131+'Diciembre '!R131)</f>
        <v>0</v>
      </c>
      <c r="S131" s="188">
        <f>SUM(Enero!S131+Febrero!S131+'Marzo '!S131+'Abril '!S131+'Mayo '!S131+Junio!S131+Julio!S131+Agosto!S131+Septiembre!S131+'Octubre '!S131+Noviembre!S131+'Diciembre '!S131)</f>
        <v>0</v>
      </c>
      <c r="T131" s="188">
        <f>SUM(Enero!T131+Febrero!T131+'Marzo '!T131+'Abril '!T131+'Mayo '!T131+Junio!T131+Julio!T131+Agosto!T131+Septiembre!T131+'Octubre '!T131+Noviembre!T131+'Diciembre '!T131)</f>
        <v>0</v>
      </c>
      <c r="U131" s="188">
        <f>SUM(Enero!U131+Febrero!U131+'Marzo '!U131+'Abril '!U131+'Mayo '!U131+Junio!U131+Julio!U131+Agosto!U131+Septiembre!U131+'Octubre '!U131+Noviembre!U131+'Diciembre '!U131)</f>
        <v>0</v>
      </c>
      <c r="V131" s="188">
        <f>SUM(Enero!V131+Febrero!V131+'Marzo '!V131+'Abril '!V131+'Mayo '!V131+Junio!V131+Julio!V131+Agosto!V131+Septiembre!V131+'Octubre '!V131+Noviembre!V131+'Diciembre '!V131)</f>
        <v>0</v>
      </c>
      <c r="W131" s="188">
        <f>SUM(Enero!W131+Febrero!W131+'Marzo '!W131+'Abril '!W131+'Mayo '!W131+Junio!W131+Julio!W131+Agosto!W131+Septiembre!W131+'Octubre '!W131+Noviembre!W131+'Diciembre '!W131)</f>
        <v>0</v>
      </c>
      <c r="X131" s="188">
        <f>SUM(Enero!X131+Febrero!X131+'Marzo '!X131+'Abril '!X131+'Mayo '!X131+Junio!X131+Julio!X131+Agosto!X131+Septiembre!X131+'Octubre '!X131+Noviembre!X131+'Diciembre '!X131)</f>
        <v>0</v>
      </c>
      <c r="Y131" s="188">
        <f>SUM(Enero!Y131+Febrero!Y131+'Marzo '!Y131+'Abril '!Y131+'Mayo '!Y131+Junio!Y131+Julio!Y131+Agosto!Y131+Septiembre!Y131+'Octubre '!Y131+Noviembre!Y131+'Diciembre '!Y131)</f>
        <v>0</v>
      </c>
      <c r="Z131" s="188">
        <f>SUM(Enero!Z131+Febrero!Z131+'Marzo '!Z131+'Abril '!Z131+'Mayo '!Z131+Junio!Z131+Julio!Z131+Agosto!Z131+Septiembre!Z131+'Octubre '!Z131+Noviembre!Z131+'Diciembre '!Z131)</f>
        <v>0</v>
      </c>
      <c r="AA131" s="188">
        <f>SUM(Enero!AA131+Febrero!AA131+'Marzo '!AA131+'Abril '!AA131+'Mayo '!AA131+Junio!AA131+Julio!AA131+Agosto!AA131+Septiembre!AA131+'Octubre '!AA131+Noviembre!AA131+'Diciembre '!AA131)</f>
        <v>0</v>
      </c>
      <c r="AB131" s="188">
        <f>SUM(Enero!AB131+Febrero!AB131+'Marzo '!AB131+'Abril '!AB131+'Mayo '!AB131+Junio!AB131+Julio!AB131+Agosto!AB131+Septiembre!AB131+'Octubre '!AB131+Noviembre!AB131+'Diciembre '!AB131)</f>
        <v>0</v>
      </c>
      <c r="AC131" s="188">
        <f>SUM(Enero!AC131+Febrero!AC131+'Marzo '!AC131+'Abril '!AC131+'Mayo '!AC131+Junio!AC131+Julio!AC131+Agosto!AC131+Septiembre!AC131+'Octubre '!AC131+Noviembre!AC131+'Diciembre '!AC131)</f>
        <v>0</v>
      </c>
      <c r="AD131" s="188">
        <f>SUM(Enero!AD131+Febrero!AD131+'Marzo '!AD131+'Abril '!AD131+'Mayo '!AD131+Junio!AD131+Julio!AD131+Agosto!AD131+Septiembre!AD131+'Octubre '!AD131+Noviembre!AD131+'Diciembre '!AD131)</f>
        <v>0</v>
      </c>
      <c r="AE131" s="188">
        <f>SUM(Enero!AE131+Febrero!AE131+'Marzo '!AE131+'Abril '!AE131+'Mayo '!AE131+Junio!AE131+Julio!AE131+Agosto!AE131+Septiembre!AE131+'Octubre '!AE131+Noviembre!AE131+'Diciembre '!AE131)</f>
        <v>0</v>
      </c>
      <c r="AF131" s="188">
        <f>SUM(Enero!AF131+Febrero!AF131+'Marzo '!AF131+'Abril '!AF131+'Mayo '!AF131+Junio!AF131+Julio!AF131+Agosto!AF131+Septiembre!AF131+'Octubre '!AF131+Noviembre!AF131+'Diciembre '!AF131)</f>
        <v>0</v>
      </c>
      <c r="AG131" s="67">
        <f>SUM(Enero!AG131+Febrero!AG131+'Marzo '!AG131+'Abril '!AG131+'Mayo '!AG131+Junio!AG131+Julio!AG131+Agosto!AG131+Septiembre!AG131+'Octubre '!AG131+Noviembre!AG131+'Diciembre '!AG131)</f>
        <v>0</v>
      </c>
      <c r="AH131" s="67">
        <f>SUM(Enero!AH131+Febrero!AH131+'Marzo '!AH131+'Abril '!AH131+'Mayo '!AH131+Junio!AH131+Julio!AH131+Agosto!AH131+Septiembre!AH131+'Octubre '!AH131+Noviembre!AH131+'Diciembre '!AH131)</f>
        <v>0</v>
      </c>
      <c r="AI131" s="67">
        <f>SUM(Enero!AI131+Febrero!AI131+'Marzo '!AI131+'Abril '!AI131+'Mayo '!AI131+Junio!AI131+Julio!AI131+Agosto!AI131+Septiembre!AI131+'Octubre '!AI131+Noviembre!AI131+'Diciembre '!AI131)</f>
        <v>0</v>
      </c>
      <c r="AJ131" s="67">
        <f>SUM(Enero!AJ131+Febrero!AJ131+'Marzo '!AJ131+'Abril '!AJ131+'Mayo '!AJ131+Junio!AJ131+Julio!AJ131+Agosto!AJ131+Septiembre!AJ131+'Octubre '!AJ131+Noviembre!AJ131+'Diciembre '!AJ131)</f>
        <v>0</v>
      </c>
      <c r="AK131" s="67">
        <f>SUM(Enero!AK131+Febrero!AK131+'Marzo '!AK131+'Abril '!AK131+'Mayo '!AK131+Junio!AK131+Julio!AK131+Agosto!AK131+Septiembre!AK131+'Octubre '!AK131+Noviembre!AK131+'Diciembre '!AK131)</f>
        <v>0</v>
      </c>
      <c r="AL131" s="67">
        <f>SUM(Enero!AL131+Febrero!AL131+'Marzo '!AL131+'Abril '!AL131+'Mayo '!AL131+Junio!AL131+Julio!AL131+Agosto!AL131+Septiembre!AL131+'Octubre '!AL131+Noviembre!AL131+'Diciembre '!AL131)</f>
        <v>0</v>
      </c>
      <c r="AM131" s="67">
        <f>SUM(Enero!AM131+Febrero!AM131+'Marzo '!AM131+'Abril '!AM131+'Mayo '!AM131+Junio!AM131+Julio!AM131+Agosto!AM131+Septiembre!AM131+'Octubre '!AM131+Noviembre!AM131+'Diciembre '!AM131)</f>
        <v>0</v>
      </c>
      <c r="AN131" s="135">
        <f>SUM(Enero!AN131+Febrero!AN131+'Marzo '!AN131+'Abril '!AN131+'Mayo '!AN131+Junio!AN131+Julio!AN131+Agosto!AN131+Septiembre!AN131+'Octubre '!AN131+Noviembre!AN131+'Diciembre '!AN131)</f>
        <v>0</v>
      </c>
      <c r="AO131" s="189">
        <f>SUM(Enero!AO131+Febrero!AO131+'Marzo '!AO131+'Abril '!AO131+'Mayo '!AO131+Junio!AO131+Julio!AO131+Agosto!AO131+Septiembre!AO131+'Octubre '!AO131+Noviembre!AO131+'Diciembre '!AO131)</f>
        <v>0</v>
      </c>
      <c r="AP131" s="190">
        <f>SUM(Enero!AP131+Febrero!AP131+'Marzo '!AP131+'Abril '!AP131+'Mayo '!AP131+Junio!AP131+Julio!AP131+Agosto!AP131+Septiembre!AP131+'Octubre '!AP131+Noviembre!AP131+'Diciembre '!AP131)</f>
        <v>0</v>
      </c>
      <c r="AQ131" s="67">
        <f>SUM(Enero!AQ131+Febrero!AQ131+'Marzo '!AQ131+'Abril '!AQ131+'Mayo '!AQ131+Junio!AQ131+Julio!AQ131+Agosto!AQ131+Septiembre!AQ131+'Octubre '!AQ131+Noviembre!AQ131+'Diciembre '!AQ131)</f>
        <v>0</v>
      </c>
      <c r="AR131" s="67">
        <f>SUM(Enero!AR131+Febrero!AR131+'Marzo '!AR131+'Abril '!AR131+'Mayo '!AR131+Junio!AR131+Julio!AR131+Agosto!AR131+Septiembre!AR131+'Octubre '!AR131+Noviembre!AR131+'Diciembre '!AR131)</f>
        <v>0</v>
      </c>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f>SUM(Enero!G132+Febrero!G132+'Marzo '!G132+'Abril '!G132+'Mayo '!G132+Junio!G132+Julio!G132+Agosto!G132+Septiembre!G132+'Octubre '!G132+Noviembre!G132+'Diciembre '!G132)</f>
        <v>0</v>
      </c>
      <c r="H132" s="34">
        <f>SUM(Enero!H132+Febrero!H132+'Marzo '!H132+'Abril '!H132+'Mayo '!H132+Junio!H132+Julio!H132+Agosto!H132+Septiembre!H132+'Octubre '!H132+Noviembre!H132+'Diciembre '!H132)</f>
        <v>0</v>
      </c>
      <c r="I132" s="34">
        <f>SUM(Enero!I132+Febrero!I132+'Marzo '!I132+'Abril '!I132+'Mayo '!I132+Junio!I132+Julio!I132+Agosto!I132+Septiembre!I132+'Octubre '!I132+Noviembre!I132+'Diciembre '!I132)</f>
        <v>0</v>
      </c>
      <c r="J132" s="34">
        <f>SUM(Enero!J132+Febrero!J132+'Marzo '!J132+'Abril '!J132+'Mayo '!J132+Junio!J132+Julio!J132+Agosto!J132+Septiembre!J132+'Octubre '!J132+Noviembre!J132+'Diciembre '!J132)</f>
        <v>0</v>
      </c>
      <c r="K132" s="34">
        <f>SUM(Enero!K132+Febrero!K132+'Marzo '!K132+'Abril '!K132+'Mayo '!K132+Junio!K132+Julio!K132+Agosto!K132+Septiembre!K132+'Octubre '!K132+Noviembre!K132+'Diciembre '!K132)</f>
        <v>0</v>
      </c>
      <c r="L132" s="34">
        <f>SUM(Enero!L132+Febrero!L132+'Marzo '!L132+'Abril '!L132+'Mayo '!L132+Junio!L132+Julio!L132+Agosto!L132+Septiembre!L132+'Octubre '!L132+Noviembre!L132+'Diciembre '!L132)</f>
        <v>0</v>
      </c>
      <c r="M132" s="98">
        <f>SUM(Enero!M132+Febrero!M132+'Marzo '!M132+'Abril '!M132+'Mayo '!M132+Junio!M132+Julio!M132+Agosto!M132+Septiembre!M132+'Octubre '!M132+Noviembre!M132+'Diciembre '!M132)</f>
        <v>0</v>
      </c>
      <c r="N132" s="34">
        <f>SUM(Enero!N132+Febrero!N132+'Marzo '!N132+'Abril '!N132+'Mayo '!N132+Junio!N132+Julio!N132+Agosto!N132+Septiembre!N132+'Octubre '!N132+Noviembre!N132+'Diciembre '!N132)</f>
        <v>0</v>
      </c>
      <c r="O132" s="192">
        <f>SUM(Enero!O132+Febrero!O132+'Marzo '!O132+'Abril '!O132+'Mayo '!O132+Junio!O132+Julio!O132+Agosto!O132+Septiembre!O132+'Octubre '!O132+Noviembre!O132+'Diciembre '!O132)</f>
        <v>0</v>
      </c>
      <c r="P132" s="192">
        <f>SUM(Enero!P132+Febrero!P132+'Marzo '!P132+'Abril '!P132+'Mayo '!P132+Junio!P132+Julio!P132+Agosto!P132+Septiembre!P132+'Octubre '!P132+Noviembre!P132+'Diciembre '!P132)</f>
        <v>0</v>
      </c>
      <c r="Q132" s="192">
        <f>SUM(Enero!Q132+Febrero!Q132+'Marzo '!Q132+'Abril '!Q132+'Mayo '!Q132+Junio!Q132+Julio!Q132+Agosto!Q132+Septiembre!Q132+'Octubre '!Q132+Noviembre!Q132+'Diciembre '!Q132)</f>
        <v>0</v>
      </c>
      <c r="R132" s="192">
        <f>SUM(Enero!R132+Febrero!R132+'Marzo '!R132+'Abril '!R132+'Mayo '!R132+Junio!R132+Julio!R132+Agosto!R132+Septiembre!R132+'Octubre '!R132+Noviembre!R132+'Diciembre '!R132)</f>
        <v>0</v>
      </c>
      <c r="S132" s="192">
        <f>SUM(Enero!S132+Febrero!S132+'Marzo '!S132+'Abril '!S132+'Mayo '!S132+Junio!S132+Julio!S132+Agosto!S132+Septiembre!S132+'Octubre '!S132+Noviembre!S132+'Diciembre '!S132)</f>
        <v>0</v>
      </c>
      <c r="T132" s="192">
        <f>SUM(Enero!T132+Febrero!T132+'Marzo '!T132+'Abril '!T132+'Mayo '!T132+Junio!T132+Julio!T132+Agosto!T132+Septiembre!T132+'Octubre '!T132+Noviembre!T132+'Diciembre '!T132)</f>
        <v>0</v>
      </c>
      <c r="U132" s="192">
        <f>SUM(Enero!U132+Febrero!U132+'Marzo '!U132+'Abril '!U132+'Mayo '!U132+Junio!U132+Julio!U132+Agosto!U132+Septiembre!U132+'Octubre '!U132+Noviembre!U132+'Diciembre '!U132)</f>
        <v>0</v>
      </c>
      <c r="V132" s="192">
        <f>SUM(Enero!V132+Febrero!V132+'Marzo '!V132+'Abril '!V132+'Mayo '!V132+Junio!V132+Julio!V132+Agosto!V132+Septiembre!V132+'Octubre '!V132+Noviembre!V132+'Diciembre '!V132)</f>
        <v>0</v>
      </c>
      <c r="W132" s="192">
        <f>SUM(Enero!W132+Febrero!W132+'Marzo '!W132+'Abril '!W132+'Mayo '!W132+Junio!W132+Julio!W132+Agosto!W132+Septiembre!W132+'Octubre '!W132+Noviembre!W132+'Diciembre '!W132)</f>
        <v>0</v>
      </c>
      <c r="X132" s="192">
        <f>SUM(Enero!X132+Febrero!X132+'Marzo '!X132+'Abril '!X132+'Mayo '!X132+Junio!X132+Julio!X132+Agosto!X132+Septiembre!X132+'Octubre '!X132+Noviembre!X132+'Diciembre '!X132)</f>
        <v>0</v>
      </c>
      <c r="Y132" s="192">
        <f>SUM(Enero!Y132+Febrero!Y132+'Marzo '!Y132+'Abril '!Y132+'Mayo '!Y132+Junio!Y132+Julio!Y132+Agosto!Y132+Septiembre!Y132+'Octubre '!Y132+Noviembre!Y132+'Diciembre '!Y132)</f>
        <v>0</v>
      </c>
      <c r="Z132" s="192">
        <f>SUM(Enero!Z132+Febrero!Z132+'Marzo '!Z132+'Abril '!Z132+'Mayo '!Z132+Junio!Z132+Julio!Z132+Agosto!Z132+Septiembre!Z132+'Octubre '!Z132+Noviembre!Z132+'Diciembre '!Z132)</f>
        <v>0</v>
      </c>
      <c r="AA132" s="192">
        <f>SUM(Enero!AA132+Febrero!AA132+'Marzo '!AA132+'Abril '!AA132+'Mayo '!AA132+Junio!AA132+Julio!AA132+Agosto!AA132+Septiembre!AA132+'Octubre '!AA132+Noviembre!AA132+'Diciembre '!AA132)</f>
        <v>0</v>
      </c>
      <c r="AB132" s="192">
        <f>SUM(Enero!AB132+Febrero!AB132+'Marzo '!AB132+'Abril '!AB132+'Mayo '!AB132+Junio!AB132+Julio!AB132+Agosto!AB132+Septiembre!AB132+'Octubre '!AB132+Noviembre!AB132+'Diciembre '!AB132)</f>
        <v>0</v>
      </c>
      <c r="AC132" s="192">
        <f>SUM(Enero!AC132+Febrero!AC132+'Marzo '!AC132+'Abril '!AC132+'Mayo '!AC132+Junio!AC132+Julio!AC132+Agosto!AC132+Septiembre!AC132+'Octubre '!AC132+Noviembre!AC132+'Diciembre '!AC132)</f>
        <v>0</v>
      </c>
      <c r="AD132" s="192">
        <f>SUM(Enero!AD132+Febrero!AD132+'Marzo '!AD132+'Abril '!AD132+'Mayo '!AD132+Junio!AD132+Julio!AD132+Agosto!AD132+Septiembre!AD132+'Octubre '!AD132+Noviembre!AD132+'Diciembre '!AD132)</f>
        <v>0</v>
      </c>
      <c r="AE132" s="192">
        <f>SUM(Enero!AE132+Febrero!AE132+'Marzo '!AE132+'Abril '!AE132+'Mayo '!AE132+Junio!AE132+Julio!AE132+Agosto!AE132+Septiembre!AE132+'Octubre '!AE132+Noviembre!AE132+'Diciembre '!AE132)</f>
        <v>0</v>
      </c>
      <c r="AF132" s="192">
        <f>SUM(Enero!AF132+Febrero!AF132+'Marzo '!AF132+'Abril '!AF132+'Mayo '!AF132+Junio!AF132+Julio!AF132+Agosto!AF132+Septiembre!AF132+'Octubre '!AF132+Noviembre!AF132+'Diciembre '!AF132)</f>
        <v>0</v>
      </c>
      <c r="AG132" s="192">
        <f>SUM(Enero!AG132+Febrero!AG132+'Marzo '!AG132+'Abril '!AG132+'Mayo '!AG132+Junio!AG132+Julio!AG132+Agosto!AG132+Septiembre!AG132+'Octubre '!AG132+Noviembre!AG132+'Diciembre '!AG132)</f>
        <v>0</v>
      </c>
      <c r="AH132" s="192">
        <f>SUM(Enero!AH132+Febrero!AH132+'Marzo '!AH132+'Abril '!AH132+'Mayo '!AH132+Junio!AH132+Julio!AH132+Agosto!AH132+Septiembre!AH132+'Octubre '!AH132+Noviembre!AH132+'Diciembre '!AH132)</f>
        <v>0</v>
      </c>
      <c r="AI132" s="192">
        <f>SUM(Enero!AI132+Febrero!AI132+'Marzo '!AI132+'Abril '!AI132+'Mayo '!AI132+Junio!AI132+Julio!AI132+Agosto!AI132+Septiembre!AI132+'Octubre '!AI132+Noviembre!AI132+'Diciembre '!AI132)</f>
        <v>0</v>
      </c>
      <c r="AJ132" s="192">
        <f>SUM(Enero!AJ132+Febrero!AJ132+'Marzo '!AJ132+'Abril '!AJ132+'Mayo '!AJ132+Junio!AJ132+Julio!AJ132+Agosto!AJ132+Septiembre!AJ132+'Octubre '!AJ132+Noviembre!AJ132+'Diciembre '!AJ132)</f>
        <v>0</v>
      </c>
      <c r="AK132" s="192">
        <f>SUM(Enero!AK132+Febrero!AK132+'Marzo '!AK132+'Abril '!AK132+'Mayo '!AK132+Junio!AK132+Julio!AK132+Agosto!AK132+Septiembre!AK132+'Octubre '!AK132+Noviembre!AK132+'Diciembre '!AK132)</f>
        <v>0</v>
      </c>
      <c r="AL132" s="192">
        <f>SUM(Enero!AL132+Febrero!AL132+'Marzo '!AL132+'Abril '!AL132+'Mayo '!AL132+Junio!AL132+Julio!AL132+Agosto!AL132+Septiembre!AL132+'Octubre '!AL132+Noviembre!AL132+'Diciembre '!AL132)</f>
        <v>0</v>
      </c>
      <c r="AM132" s="192">
        <f>SUM(Enero!AM132+Febrero!AM132+'Marzo '!AM132+'Abril '!AM132+'Mayo '!AM132+Junio!AM132+Julio!AM132+Agosto!AM132+Septiembre!AM132+'Octubre '!AM132+Noviembre!AM132+'Diciembre '!AM132)</f>
        <v>0</v>
      </c>
      <c r="AN132" s="193">
        <f>SUM(Enero!AN132+Febrero!AN132+'Marzo '!AN132+'Abril '!AN132+'Mayo '!AN132+Junio!AN132+Julio!AN132+Agosto!AN132+Septiembre!AN132+'Octubre '!AN132+Noviembre!AN132+'Diciembre '!AN132)</f>
        <v>0</v>
      </c>
      <c r="AO132" s="159">
        <f>SUM(Enero!AO132+Febrero!AO132+'Marzo '!AO132+'Abril '!AO132+'Mayo '!AO132+Junio!AO132+Julio!AO132+Agosto!AO132+Septiembre!AO132+'Octubre '!AO132+Noviembre!AO132+'Diciembre '!AO132)</f>
        <v>0</v>
      </c>
      <c r="AP132" s="34">
        <f>SUM(Enero!AP132+Febrero!AP132+'Marzo '!AP132+'Abril '!AP132+'Mayo '!AP132+Junio!AP132+Julio!AP132+Agosto!AP132+Septiembre!AP132+'Octubre '!AP132+Noviembre!AP132+'Diciembre '!AP132)</f>
        <v>0</v>
      </c>
      <c r="AQ132" s="34">
        <f>SUM(Enero!AQ132+Febrero!AQ132+'Marzo '!AQ132+'Abril '!AQ132+'Mayo '!AQ132+Junio!AQ132+Julio!AQ132+Agosto!AQ132+Septiembre!AQ132+'Octubre '!AQ132+Noviembre!AQ132+'Diciembre '!AQ132)</f>
        <v>0</v>
      </c>
      <c r="AR132" s="34">
        <f>SUM(Enero!AR132+Febrero!AR132+'Marzo '!AR132+'Abril '!AR132+'Mayo '!AR132+Junio!AR132+Julio!AR132+Agosto!AR132+Septiembre!AR132+'Octubre '!AR132+Noviembre!AR132+'Diciembre '!AR132)</f>
        <v>0</v>
      </c>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f>SUM(Enero!G133+Febrero!G133+'Marzo '!G133+'Abril '!G133+'Mayo '!G133+Junio!G133+Julio!G133+Agosto!G133+Septiembre!G133+'Octubre '!G133+Noviembre!G133+'Diciembre '!G133)</f>
        <v>0</v>
      </c>
      <c r="H133" s="37">
        <f>SUM(Enero!H133+Febrero!H133+'Marzo '!H133+'Abril '!H133+'Mayo '!H133+Junio!H133+Julio!H133+Agosto!H133+Septiembre!H133+'Octubre '!H133+Noviembre!H133+'Diciembre '!H133)</f>
        <v>0</v>
      </c>
      <c r="I133" s="37">
        <f>SUM(Enero!I133+Febrero!I133+'Marzo '!I133+'Abril '!I133+'Mayo '!I133+Junio!I133+Julio!I133+Agosto!I133+Septiembre!I133+'Octubre '!I133+Noviembre!I133+'Diciembre '!I133)</f>
        <v>0</v>
      </c>
      <c r="J133" s="37">
        <f>SUM(Enero!J133+Febrero!J133+'Marzo '!J133+'Abril '!J133+'Mayo '!J133+Junio!J133+Julio!J133+Agosto!J133+Septiembre!J133+'Octubre '!J133+Noviembre!J133+'Diciembre '!J133)</f>
        <v>0</v>
      </c>
      <c r="K133" s="37">
        <f>SUM(Enero!K133+Febrero!K133+'Marzo '!K133+'Abril '!K133+'Mayo '!K133+Junio!K133+Julio!K133+Agosto!K133+Septiembre!K133+'Octubre '!K133+Noviembre!K133+'Diciembre '!K133)</f>
        <v>0</v>
      </c>
      <c r="L133" s="37">
        <f>SUM(Enero!L133+Febrero!L133+'Marzo '!L133+'Abril '!L133+'Mayo '!L133+Junio!L133+Julio!L133+Agosto!L133+Septiembre!L133+'Octubre '!L133+Noviembre!L133+'Diciembre '!L133)</f>
        <v>0</v>
      </c>
      <c r="M133" s="99">
        <f>SUM(Enero!M133+Febrero!M133+'Marzo '!M133+'Abril '!M133+'Mayo '!M133+Junio!M133+Julio!M133+Agosto!M133+Septiembre!M133+'Octubre '!M133+Noviembre!M133+'Diciembre '!M133)</f>
        <v>0</v>
      </c>
      <c r="N133" s="48">
        <f>SUM(Enero!N133+Febrero!N133+'Marzo '!N133+'Abril '!N133+'Mayo '!N133+Junio!N133+Julio!N133+Agosto!N133+Septiembre!N133+'Octubre '!N133+Noviembre!N133+'Diciembre '!N133)</f>
        <v>0</v>
      </c>
      <c r="O133" s="37">
        <f>SUM(Enero!O133+Febrero!O133+'Marzo '!O133+'Abril '!O133+'Mayo '!O133+Junio!O133+Julio!O133+Agosto!O133+Septiembre!O133+'Octubre '!O133+Noviembre!O133+'Diciembre '!O133)</f>
        <v>0</v>
      </c>
      <c r="P133" s="37">
        <f>SUM(Enero!P133+Febrero!P133+'Marzo '!P133+'Abril '!P133+'Mayo '!P133+Junio!P133+Julio!P133+Agosto!P133+Septiembre!P133+'Octubre '!P133+Noviembre!P133+'Diciembre '!P133)</f>
        <v>0</v>
      </c>
      <c r="Q133" s="37">
        <f>SUM(Enero!Q133+Febrero!Q133+'Marzo '!Q133+'Abril '!Q133+'Mayo '!Q133+Junio!Q133+Julio!Q133+Agosto!Q133+Septiembre!Q133+'Octubre '!Q133+Noviembre!Q133+'Diciembre '!Q133)</f>
        <v>0</v>
      </c>
      <c r="R133" s="37">
        <f>SUM(Enero!R133+Febrero!R133+'Marzo '!R133+'Abril '!R133+'Mayo '!R133+Junio!R133+Julio!R133+Agosto!R133+Septiembre!R133+'Octubre '!R133+Noviembre!R133+'Diciembre '!R133)</f>
        <v>0</v>
      </c>
      <c r="S133" s="37">
        <f>SUM(Enero!S133+Febrero!S133+'Marzo '!S133+'Abril '!S133+'Mayo '!S133+Junio!S133+Julio!S133+Agosto!S133+Septiembre!S133+'Octubre '!S133+Noviembre!S133+'Diciembre '!S133)</f>
        <v>0</v>
      </c>
      <c r="T133" s="37">
        <f>SUM(Enero!T133+Febrero!T133+'Marzo '!T133+'Abril '!T133+'Mayo '!T133+Junio!T133+Julio!T133+Agosto!T133+Septiembre!T133+'Octubre '!T133+Noviembre!T133+'Diciembre '!T133)</f>
        <v>0</v>
      </c>
      <c r="U133" s="37">
        <f>SUM(Enero!U133+Febrero!U133+'Marzo '!U133+'Abril '!U133+'Mayo '!U133+Junio!U133+Julio!U133+Agosto!U133+Septiembre!U133+'Octubre '!U133+Noviembre!U133+'Diciembre '!U133)</f>
        <v>0</v>
      </c>
      <c r="V133" s="37">
        <f>SUM(Enero!V133+Febrero!V133+'Marzo '!V133+'Abril '!V133+'Mayo '!V133+Junio!V133+Julio!V133+Agosto!V133+Septiembre!V133+'Octubre '!V133+Noviembre!V133+'Diciembre '!V133)</f>
        <v>0</v>
      </c>
      <c r="W133" s="37">
        <f>SUM(Enero!W133+Febrero!W133+'Marzo '!W133+'Abril '!W133+'Mayo '!W133+Junio!W133+Julio!W133+Agosto!W133+Septiembre!W133+'Octubre '!W133+Noviembre!W133+'Diciembre '!W133)</f>
        <v>0</v>
      </c>
      <c r="X133" s="37">
        <f>SUM(Enero!X133+Febrero!X133+'Marzo '!X133+'Abril '!X133+'Mayo '!X133+Junio!X133+Julio!X133+Agosto!X133+Septiembre!X133+'Octubre '!X133+Noviembre!X133+'Diciembre '!X133)</f>
        <v>0</v>
      </c>
      <c r="Y133" s="37">
        <f>SUM(Enero!Y133+Febrero!Y133+'Marzo '!Y133+'Abril '!Y133+'Mayo '!Y133+Junio!Y133+Julio!Y133+Agosto!Y133+Septiembre!Y133+'Octubre '!Y133+Noviembre!Y133+'Diciembre '!Y133)</f>
        <v>0</v>
      </c>
      <c r="Z133" s="37">
        <f>SUM(Enero!Z133+Febrero!Z133+'Marzo '!Z133+'Abril '!Z133+'Mayo '!Z133+Junio!Z133+Julio!Z133+Agosto!Z133+Septiembre!Z133+'Octubre '!Z133+Noviembre!Z133+'Diciembre '!Z133)</f>
        <v>0</v>
      </c>
      <c r="AA133" s="37">
        <f>SUM(Enero!AA133+Febrero!AA133+'Marzo '!AA133+'Abril '!AA133+'Mayo '!AA133+Junio!AA133+Julio!AA133+Agosto!AA133+Septiembre!AA133+'Octubre '!AA133+Noviembre!AA133+'Diciembre '!AA133)</f>
        <v>0</v>
      </c>
      <c r="AB133" s="37">
        <f>SUM(Enero!AB133+Febrero!AB133+'Marzo '!AB133+'Abril '!AB133+'Mayo '!AB133+Junio!AB133+Julio!AB133+Agosto!AB133+Septiembre!AB133+'Octubre '!AB133+Noviembre!AB133+'Diciembre '!AB133)</f>
        <v>0</v>
      </c>
      <c r="AC133" s="37">
        <f>SUM(Enero!AC133+Febrero!AC133+'Marzo '!AC133+'Abril '!AC133+'Mayo '!AC133+Junio!AC133+Julio!AC133+Agosto!AC133+Septiembre!AC133+'Octubre '!AC133+Noviembre!AC133+'Diciembre '!AC133)</f>
        <v>0</v>
      </c>
      <c r="AD133" s="37">
        <f>SUM(Enero!AD133+Febrero!AD133+'Marzo '!AD133+'Abril '!AD133+'Mayo '!AD133+Junio!AD133+Julio!AD133+Agosto!AD133+Septiembre!AD133+'Octubre '!AD133+Noviembre!AD133+'Diciembre '!AD133)</f>
        <v>0</v>
      </c>
      <c r="AE133" s="37">
        <f>SUM(Enero!AE133+Febrero!AE133+'Marzo '!AE133+'Abril '!AE133+'Mayo '!AE133+Junio!AE133+Julio!AE133+Agosto!AE133+Septiembre!AE133+'Octubre '!AE133+Noviembre!AE133+'Diciembre '!AE133)</f>
        <v>0</v>
      </c>
      <c r="AF133" s="37">
        <f>SUM(Enero!AF133+Febrero!AF133+'Marzo '!AF133+'Abril '!AF133+'Mayo '!AF133+Junio!AF133+Julio!AF133+Agosto!AF133+Septiembre!AF133+'Octubre '!AF133+Noviembre!AF133+'Diciembre '!AF133)</f>
        <v>0</v>
      </c>
      <c r="AG133" s="37">
        <f>SUM(Enero!AG133+Febrero!AG133+'Marzo '!AG133+'Abril '!AG133+'Mayo '!AG133+Junio!AG133+Julio!AG133+Agosto!AG133+Septiembre!AG133+'Octubre '!AG133+Noviembre!AG133+'Diciembre '!AG133)</f>
        <v>0</v>
      </c>
      <c r="AH133" s="37">
        <f>SUM(Enero!AH133+Febrero!AH133+'Marzo '!AH133+'Abril '!AH133+'Mayo '!AH133+Junio!AH133+Julio!AH133+Agosto!AH133+Septiembre!AH133+'Octubre '!AH133+Noviembre!AH133+'Diciembre '!AH133)</f>
        <v>0</v>
      </c>
      <c r="AI133" s="37">
        <f>SUM(Enero!AI133+Febrero!AI133+'Marzo '!AI133+'Abril '!AI133+'Mayo '!AI133+Junio!AI133+Julio!AI133+Agosto!AI133+Septiembre!AI133+'Octubre '!AI133+Noviembre!AI133+'Diciembre '!AI133)</f>
        <v>0</v>
      </c>
      <c r="AJ133" s="37">
        <f>SUM(Enero!AJ133+Febrero!AJ133+'Marzo '!AJ133+'Abril '!AJ133+'Mayo '!AJ133+Junio!AJ133+Julio!AJ133+Agosto!AJ133+Septiembre!AJ133+'Octubre '!AJ133+Noviembre!AJ133+'Diciembre '!AJ133)</f>
        <v>0</v>
      </c>
      <c r="AK133" s="37">
        <f>SUM(Enero!AK133+Febrero!AK133+'Marzo '!AK133+'Abril '!AK133+'Mayo '!AK133+Junio!AK133+Julio!AK133+Agosto!AK133+Septiembre!AK133+'Octubre '!AK133+Noviembre!AK133+'Diciembre '!AK133)</f>
        <v>0</v>
      </c>
      <c r="AL133" s="37">
        <f>SUM(Enero!AL133+Febrero!AL133+'Marzo '!AL133+'Abril '!AL133+'Mayo '!AL133+Junio!AL133+Julio!AL133+Agosto!AL133+Septiembre!AL133+'Octubre '!AL133+Noviembre!AL133+'Diciembre '!AL133)</f>
        <v>0</v>
      </c>
      <c r="AM133" s="37">
        <f>SUM(Enero!AM133+Febrero!AM133+'Marzo '!AM133+'Abril '!AM133+'Mayo '!AM133+Junio!AM133+Julio!AM133+Agosto!AM133+Septiembre!AM133+'Octubre '!AM133+Noviembre!AM133+'Diciembre '!AM133)</f>
        <v>0</v>
      </c>
      <c r="AN133" s="195">
        <f>SUM(Enero!AN133+Febrero!AN133+'Marzo '!AN133+'Abril '!AN133+'Mayo '!AN133+Junio!AN133+Julio!AN133+Agosto!AN133+Septiembre!AN133+'Octubre '!AN133+Noviembre!AN133+'Diciembre '!AN133)</f>
        <v>0</v>
      </c>
      <c r="AO133" s="196">
        <f>SUM(Enero!AO133+Febrero!AO133+'Marzo '!AO133+'Abril '!AO133+'Mayo '!AO133+Junio!AO133+Julio!AO133+Agosto!AO133+Septiembre!AO133+'Octubre '!AO133+Noviembre!AO133+'Diciembre '!AO133)</f>
        <v>0</v>
      </c>
      <c r="AP133" s="48">
        <f>SUM(Enero!AP133+Febrero!AP133+'Marzo '!AP133+'Abril '!AP133+'Mayo '!AP133+Junio!AP133+Julio!AP133+Agosto!AP133+Septiembre!AP133+'Octubre '!AP133+Noviembre!AP133+'Diciembre '!AP133)</f>
        <v>0</v>
      </c>
      <c r="AQ133" s="37">
        <f>SUM(Enero!AQ133+Febrero!AQ133+'Marzo '!AQ133+'Abril '!AQ133+'Mayo '!AQ133+Junio!AQ133+Julio!AQ133+Agosto!AQ133+Septiembre!AQ133+'Octubre '!AQ133+Noviembre!AQ133+'Diciembre '!AQ133)</f>
        <v>0</v>
      </c>
      <c r="AR133" s="37">
        <f>SUM(Enero!AR133+Febrero!AR133+'Marzo '!AR133+'Abril '!AR133+'Mayo '!AR133+Junio!AR133+Julio!AR133+Agosto!AR133+Septiembre!AR133+'Octubre '!AR133+Noviembre!AR133+'Diciembre '!AR133)</f>
        <v>0</v>
      </c>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f>SUM(Enero!G134+Febrero!G134+'Marzo '!G134+'Abril '!G134+'Mayo '!G134+Junio!G134+Julio!G134+Agosto!G134+Septiembre!G134+'Octubre '!G134+Noviembre!G134+'Diciembre '!G134)</f>
        <v>0</v>
      </c>
      <c r="H134" s="27">
        <f>SUM(Enero!H134+Febrero!H134+'Marzo '!H134+'Abril '!H134+'Mayo '!H134+Junio!H134+Julio!H134+Agosto!H134+Septiembre!H134+'Octubre '!H134+Noviembre!H134+'Diciembre '!H134)</f>
        <v>0</v>
      </c>
      <c r="I134" s="27">
        <f>SUM(Enero!I134+Febrero!I134+'Marzo '!I134+'Abril '!I134+'Mayo '!I134+Junio!I134+Julio!I134+Agosto!I134+Septiembre!I134+'Octubre '!I134+Noviembre!I134+'Diciembre '!I134)</f>
        <v>0</v>
      </c>
      <c r="J134" s="27">
        <f>SUM(Enero!J134+Febrero!J134+'Marzo '!J134+'Abril '!J134+'Mayo '!J134+Junio!J134+Julio!J134+Agosto!J134+Septiembre!J134+'Octubre '!J134+Noviembre!J134+'Diciembre '!J134)</f>
        <v>0</v>
      </c>
      <c r="K134" s="27">
        <f>SUM(Enero!K134+Febrero!K134+'Marzo '!K134+'Abril '!K134+'Mayo '!K134+Junio!K134+Julio!K134+Agosto!K134+Septiembre!K134+'Octubre '!K134+Noviembre!K134+'Diciembre '!K134)</f>
        <v>0</v>
      </c>
      <c r="L134" s="27">
        <f>SUM(Enero!L134+Febrero!L134+'Marzo '!L134+'Abril '!L134+'Mayo '!L134+Junio!L134+Julio!L134+Agosto!L134+Septiembre!L134+'Octubre '!L134+Noviembre!L134+'Diciembre '!L134)</f>
        <v>0</v>
      </c>
      <c r="M134" s="96">
        <f>SUM(Enero!M134+Febrero!M134+'Marzo '!M134+'Abril '!M134+'Mayo '!M134+Junio!M134+Julio!M134+Agosto!M134+Septiembre!M134+'Octubre '!M134+Noviembre!M134+'Diciembre '!M134)</f>
        <v>0</v>
      </c>
      <c r="N134" s="27">
        <f>SUM(Enero!N134+Febrero!N134+'Marzo '!N134+'Abril '!N134+'Mayo '!N134+Junio!N134+Julio!N134+Agosto!N134+Septiembre!N134+'Octubre '!N134+Noviembre!N134+'Diciembre '!N134)</f>
        <v>0</v>
      </c>
      <c r="O134" s="27">
        <f>SUM(Enero!O134+Febrero!O134+'Marzo '!O134+'Abril '!O134+'Mayo '!O134+Junio!O134+Julio!O134+Agosto!O134+Septiembre!O134+'Octubre '!O134+Noviembre!O134+'Diciembre '!O134)</f>
        <v>0</v>
      </c>
      <c r="P134" s="27">
        <f>SUM(Enero!P134+Febrero!P134+'Marzo '!P134+'Abril '!P134+'Mayo '!P134+Junio!P134+Julio!P134+Agosto!P134+Septiembre!P134+'Octubre '!P134+Noviembre!P134+'Diciembre '!P134)</f>
        <v>0</v>
      </c>
      <c r="Q134" s="27">
        <f>SUM(Enero!Q134+Febrero!Q134+'Marzo '!Q134+'Abril '!Q134+'Mayo '!Q134+Junio!Q134+Julio!Q134+Agosto!Q134+Septiembre!Q134+'Octubre '!Q134+Noviembre!Q134+'Diciembre '!Q134)</f>
        <v>0</v>
      </c>
      <c r="R134" s="27">
        <f>SUM(Enero!R134+Febrero!R134+'Marzo '!R134+'Abril '!R134+'Mayo '!R134+Junio!R134+Julio!R134+Agosto!R134+Septiembre!R134+'Octubre '!R134+Noviembre!R134+'Diciembre '!R134)</f>
        <v>0</v>
      </c>
      <c r="S134" s="27">
        <f>SUM(Enero!S134+Febrero!S134+'Marzo '!S134+'Abril '!S134+'Mayo '!S134+Junio!S134+Julio!S134+Agosto!S134+Septiembre!S134+'Octubre '!S134+Noviembre!S134+'Diciembre '!S134)</f>
        <v>0</v>
      </c>
      <c r="T134" s="27">
        <f>SUM(Enero!T134+Febrero!T134+'Marzo '!T134+'Abril '!T134+'Mayo '!T134+Junio!T134+Julio!T134+Agosto!T134+Septiembre!T134+'Octubre '!T134+Noviembre!T134+'Diciembre '!T134)</f>
        <v>0</v>
      </c>
      <c r="U134" s="27">
        <f>SUM(Enero!U134+Febrero!U134+'Marzo '!U134+'Abril '!U134+'Mayo '!U134+Junio!U134+Julio!U134+Agosto!U134+Septiembre!U134+'Octubre '!U134+Noviembre!U134+'Diciembre '!U134)</f>
        <v>0</v>
      </c>
      <c r="V134" s="27">
        <f>SUM(Enero!V134+Febrero!V134+'Marzo '!V134+'Abril '!V134+'Mayo '!V134+Junio!V134+Julio!V134+Agosto!V134+Septiembre!V134+'Octubre '!V134+Noviembre!V134+'Diciembre '!V134)</f>
        <v>0</v>
      </c>
      <c r="W134" s="27">
        <f>SUM(Enero!W134+Febrero!W134+'Marzo '!W134+'Abril '!W134+'Mayo '!W134+Junio!W134+Julio!W134+Agosto!W134+Septiembre!W134+'Octubre '!W134+Noviembre!W134+'Diciembre '!W134)</f>
        <v>0</v>
      </c>
      <c r="X134" s="27">
        <f>SUM(Enero!X134+Febrero!X134+'Marzo '!X134+'Abril '!X134+'Mayo '!X134+Junio!X134+Julio!X134+Agosto!X134+Septiembre!X134+'Octubre '!X134+Noviembre!X134+'Diciembre '!X134)</f>
        <v>0</v>
      </c>
      <c r="Y134" s="27">
        <f>SUM(Enero!Y134+Febrero!Y134+'Marzo '!Y134+'Abril '!Y134+'Mayo '!Y134+Junio!Y134+Julio!Y134+Agosto!Y134+Septiembre!Y134+'Octubre '!Y134+Noviembre!Y134+'Diciembre '!Y134)</f>
        <v>0</v>
      </c>
      <c r="Z134" s="27">
        <f>SUM(Enero!Z134+Febrero!Z134+'Marzo '!Z134+'Abril '!Z134+'Mayo '!Z134+Junio!Z134+Julio!Z134+Agosto!Z134+Septiembre!Z134+'Octubre '!Z134+Noviembre!Z134+'Diciembre '!Z134)</f>
        <v>0</v>
      </c>
      <c r="AA134" s="27">
        <f>SUM(Enero!AA134+Febrero!AA134+'Marzo '!AA134+'Abril '!AA134+'Mayo '!AA134+Junio!AA134+Julio!AA134+Agosto!AA134+Septiembre!AA134+'Octubre '!AA134+Noviembre!AA134+'Diciembre '!AA134)</f>
        <v>0</v>
      </c>
      <c r="AB134" s="27">
        <f>SUM(Enero!AB134+Febrero!AB134+'Marzo '!AB134+'Abril '!AB134+'Mayo '!AB134+Junio!AB134+Julio!AB134+Agosto!AB134+Septiembre!AB134+'Octubre '!AB134+Noviembre!AB134+'Diciembre '!AB134)</f>
        <v>0</v>
      </c>
      <c r="AC134" s="27">
        <f>SUM(Enero!AC134+Febrero!AC134+'Marzo '!AC134+'Abril '!AC134+'Mayo '!AC134+Junio!AC134+Julio!AC134+Agosto!AC134+Septiembre!AC134+'Octubre '!AC134+Noviembre!AC134+'Diciembre '!AC134)</f>
        <v>0</v>
      </c>
      <c r="AD134" s="27">
        <f>SUM(Enero!AD134+Febrero!AD134+'Marzo '!AD134+'Abril '!AD134+'Mayo '!AD134+Junio!AD134+Julio!AD134+Agosto!AD134+Septiembre!AD134+'Octubre '!AD134+Noviembre!AD134+'Diciembre '!AD134)</f>
        <v>0</v>
      </c>
      <c r="AE134" s="27">
        <f>SUM(Enero!AE134+Febrero!AE134+'Marzo '!AE134+'Abril '!AE134+'Mayo '!AE134+Junio!AE134+Julio!AE134+Agosto!AE134+Septiembre!AE134+'Octubre '!AE134+Noviembre!AE134+'Diciembre '!AE134)</f>
        <v>0</v>
      </c>
      <c r="AF134" s="27">
        <f>SUM(Enero!AF134+Febrero!AF134+'Marzo '!AF134+'Abril '!AF134+'Mayo '!AF134+Junio!AF134+Julio!AF134+Agosto!AF134+Septiembre!AF134+'Octubre '!AF134+Noviembre!AF134+'Diciembre '!AF134)</f>
        <v>0</v>
      </c>
      <c r="AG134" s="27">
        <f>SUM(Enero!AG134+Febrero!AG134+'Marzo '!AG134+'Abril '!AG134+'Mayo '!AG134+Junio!AG134+Julio!AG134+Agosto!AG134+Septiembre!AG134+'Octubre '!AG134+Noviembre!AG134+'Diciembre '!AG134)</f>
        <v>0</v>
      </c>
      <c r="AH134" s="27">
        <f>SUM(Enero!AH134+Febrero!AH134+'Marzo '!AH134+'Abril '!AH134+'Mayo '!AH134+Junio!AH134+Julio!AH134+Agosto!AH134+Septiembre!AH134+'Octubre '!AH134+Noviembre!AH134+'Diciembre '!AH134)</f>
        <v>0</v>
      </c>
      <c r="AI134" s="27">
        <f>SUM(Enero!AI134+Febrero!AI134+'Marzo '!AI134+'Abril '!AI134+'Mayo '!AI134+Junio!AI134+Julio!AI134+Agosto!AI134+Septiembre!AI134+'Octubre '!AI134+Noviembre!AI134+'Diciembre '!AI134)</f>
        <v>0</v>
      </c>
      <c r="AJ134" s="27">
        <f>SUM(Enero!AJ134+Febrero!AJ134+'Marzo '!AJ134+'Abril '!AJ134+'Mayo '!AJ134+Junio!AJ134+Julio!AJ134+Agosto!AJ134+Septiembre!AJ134+'Octubre '!AJ134+Noviembre!AJ134+'Diciembre '!AJ134)</f>
        <v>0</v>
      </c>
      <c r="AK134" s="27">
        <f>SUM(Enero!AK134+Febrero!AK134+'Marzo '!AK134+'Abril '!AK134+'Mayo '!AK134+Junio!AK134+Julio!AK134+Agosto!AK134+Septiembre!AK134+'Octubre '!AK134+Noviembre!AK134+'Diciembre '!AK134)</f>
        <v>0</v>
      </c>
      <c r="AL134" s="27">
        <f>SUM(Enero!AL134+Febrero!AL134+'Marzo '!AL134+'Abril '!AL134+'Mayo '!AL134+Junio!AL134+Julio!AL134+Agosto!AL134+Septiembre!AL134+'Octubre '!AL134+Noviembre!AL134+'Diciembre '!AL134)</f>
        <v>0</v>
      </c>
      <c r="AM134" s="27">
        <f>SUM(Enero!AM134+Febrero!AM134+'Marzo '!AM134+'Abril '!AM134+'Mayo '!AM134+Junio!AM134+Julio!AM134+Agosto!AM134+Septiembre!AM134+'Octubre '!AM134+Noviembre!AM134+'Diciembre '!AM134)</f>
        <v>0</v>
      </c>
      <c r="AN134" s="96">
        <f>SUM(Enero!AN134+Febrero!AN134+'Marzo '!AN134+'Abril '!AN134+'Mayo '!AN134+Junio!AN134+Julio!AN134+Agosto!AN134+Septiembre!AN134+'Octubre '!AN134+Noviembre!AN134+'Diciembre '!AN134)</f>
        <v>0</v>
      </c>
      <c r="AO134" s="197">
        <f>SUM(Enero!AO134+Febrero!AO134+'Marzo '!AO134+'Abril '!AO134+'Mayo '!AO134+Junio!AO134+Julio!AO134+Agosto!AO134+Septiembre!AO134+'Octubre '!AO134+Noviembre!AO134+'Diciembre '!AO134)</f>
        <v>0</v>
      </c>
      <c r="AP134" s="27">
        <f>SUM(Enero!AP134+Febrero!AP134+'Marzo '!AP134+'Abril '!AP134+'Mayo '!AP134+Junio!AP134+Julio!AP134+Agosto!AP134+Septiembre!AP134+'Octubre '!AP134+Noviembre!AP134+'Diciembre '!AP134)</f>
        <v>0</v>
      </c>
      <c r="AQ134" s="27">
        <f>SUM(Enero!AQ134+Febrero!AQ134+'Marzo '!AQ134+'Abril '!AQ134+'Mayo '!AQ134+Junio!AQ134+Julio!AQ134+Agosto!AQ134+Septiembre!AQ134+'Octubre '!AQ134+Noviembre!AQ134+'Diciembre '!AQ134)</f>
        <v>0</v>
      </c>
      <c r="AR134" s="27">
        <f>SUM(Enero!AR134+Febrero!AR134+'Marzo '!AR134+'Abril '!AR134+'Mayo '!AR134+Junio!AR134+Julio!AR134+Agosto!AR134+Septiembre!AR134+'Octubre '!AR134+Noviembre!AR134+'Diciembre '!AR134)</f>
        <v>0</v>
      </c>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f>SUM(Enero!G135+Febrero!G135+'Marzo '!G135+'Abril '!G135+'Mayo '!G135+Junio!G135+Julio!G135+Agosto!G135+Septiembre!G135+'Octubre '!G135+Noviembre!G135+'Diciembre '!G135)</f>
        <v>0</v>
      </c>
      <c r="H135" s="128">
        <f>SUM(Enero!H135+Febrero!H135+'Marzo '!H135+'Abril '!H135+'Mayo '!H135+Junio!H135+Julio!H135+Agosto!H135+Septiembre!H135+'Octubre '!H135+Noviembre!H135+'Diciembre '!H135)</f>
        <v>0</v>
      </c>
      <c r="I135" s="128">
        <f>SUM(Enero!I135+Febrero!I135+'Marzo '!I135+'Abril '!I135+'Mayo '!I135+Junio!I135+Julio!I135+Agosto!I135+Septiembre!I135+'Octubre '!I135+Noviembre!I135+'Diciembre '!I135)</f>
        <v>0</v>
      </c>
      <c r="J135" s="128">
        <f>SUM(Enero!J135+Febrero!J135+'Marzo '!J135+'Abril '!J135+'Mayo '!J135+Junio!J135+Julio!J135+Agosto!J135+Septiembre!J135+'Octubre '!J135+Noviembre!J135+'Diciembre '!J135)</f>
        <v>0</v>
      </c>
      <c r="K135" s="128">
        <f>SUM(Enero!K135+Febrero!K135+'Marzo '!K135+'Abril '!K135+'Mayo '!K135+Junio!K135+Julio!K135+Agosto!K135+Septiembre!K135+'Octubre '!K135+Noviembre!K135+'Diciembre '!K135)</f>
        <v>0</v>
      </c>
      <c r="L135" s="128">
        <f>SUM(Enero!L135+Febrero!L135+'Marzo '!L135+'Abril '!L135+'Mayo '!L135+Junio!L135+Julio!L135+Agosto!L135+Septiembre!L135+'Octubre '!L135+Noviembre!L135+'Diciembre '!L135)</f>
        <v>0</v>
      </c>
      <c r="M135" s="128">
        <f>SUM(Enero!M135+Febrero!M135+'Marzo '!M135+'Abril '!M135+'Mayo '!M135+Junio!M135+Julio!M135+Agosto!M135+Septiembre!M135+'Octubre '!M135+Noviembre!M135+'Diciembre '!M135)</f>
        <v>0</v>
      </c>
      <c r="N135" s="128">
        <f>SUM(Enero!N135+Febrero!N135+'Marzo '!N135+'Abril '!N135+'Mayo '!N135+Junio!N135+Julio!N135+Agosto!N135+Septiembre!N135+'Octubre '!N135+Noviembre!N135+'Diciembre '!N135)</f>
        <v>0</v>
      </c>
      <c r="O135" s="128">
        <f>SUM(Enero!O135+Febrero!O135+'Marzo '!O135+'Abril '!O135+'Mayo '!O135+Junio!O135+Julio!O135+Agosto!O135+Septiembre!O135+'Octubre '!O135+Noviembre!O135+'Diciembre '!O135)</f>
        <v>0</v>
      </c>
      <c r="P135" s="128">
        <f>SUM(Enero!P135+Febrero!P135+'Marzo '!P135+'Abril '!P135+'Mayo '!P135+Junio!P135+Julio!P135+Agosto!P135+Septiembre!P135+'Octubre '!P135+Noviembre!P135+'Diciembre '!P135)</f>
        <v>0</v>
      </c>
      <c r="Q135" s="128">
        <f>SUM(Enero!Q135+Febrero!Q135+'Marzo '!Q135+'Abril '!Q135+'Mayo '!Q135+Junio!Q135+Julio!Q135+Agosto!Q135+Septiembre!Q135+'Octubre '!Q135+Noviembre!Q135+'Diciembre '!Q135)</f>
        <v>0</v>
      </c>
      <c r="R135" s="128">
        <f>SUM(Enero!R135+Febrero!R135+'Marzo '!R135+'Abril '!R135+'Mayo '!R135+Junio!R135+Julio!R135+Agosto!R135+Septiembre!R135+'Octubre '!R135+Noviembre!R135+'Diciembre '!R135)</f>
        <v>0</v>
      </c>
      <c r="S135" s="128">
        <f>SUM(Enero!S135+Febrero!S135+'Marzo '!S135+'Abril '!S135+'Mayo '!S135+Junio!S135+Julio!S135+Agosto!S135+Septiembre!S135+'Octubre '!S135+Noviembre!S135+'Diciembre '!S135)</f>
        <v>0</v>
      </c>
      <c r="T135" s="128">
        <f>SUM(Enero!T135+Febrero!T135+'Marzo '!T135+'Abril '!T135+'Mayo '!T135+Junio!T135+Julio!T135+Agosto!T135+Septiembre!T135+'Octubre '!T135+Noviembre!T135+'Diciembre '!T135)</f>
        <v>0</v>
      </c>
      <c r="U135" s="128">
        <f>SUM(Enero!U135+Febrero!U135+'Marzo '!U135+'Abril '!U135+'Mayo '!U135+Junio!U135+Julio!U135+Agosto!U135+Septiembre!U135+'Octubre '!U135+Noviembre!U135+'Diciembre '!U135)</f>
        <v>0</v>
      </c>
      <c r="V135" s="128">
        <f>SUM(Enero!V135+Febrero!V135+'Marzo '!V135+'Abril '!V135+'Mayo '!V135+Junio!V135+Julio!V135+Agosto!V135+Septiembre!V135+'Octubre '!V135+Noviembre!V135+'Diciembre '!V135)</f>
        <v>0</v>
      </c>
      <c r="W135" s="128">
        <f>SUM(Enero!W135+Febrero!W135+'Marzo '!W135+'Abril '!W135+'Mayo '!W135+Junio!W135+Julio!W135+Agosto!W135+Septiembre!W135+'Octubre '!W135+Noviembre!W135+'Diciembre '!W135)</f>
        <v>0</v>
      </c>
      <c r="X135" s="128">
        <f>SUM(Enero!X135+Febrero!X135+'Marzo '!X135+'Abril '!X135+'Mayo '!X135+Junio!X135+Julio!X135+Agosto!X135+Septiembre!X135+'Octubre '!X135+Noviembre!X135+'Diciembre '!X135)</f>
        <v>0</v>
      </c>
      <c r="Y135" s="128">
        <f>SUM(Enero!Y135+Febrero!Y135+'Marzo '!Y135+'Abril '!Y135+'Mayo '!Y135+Junio!Y135+Julio!Y135+Agosto!Y135+Septiembre!Y135+'Octubre '!Y135+Noviembre!Y135+'Diciembre '!Y135)</f>
        <v>0</v>
      </c>
      <c r="Z135" s="128">
        <f>SUM(Enero!Z135+Febrero!Z135+'Marzo '!Z135+'Abril '!Z135+'Mayo '!Z135+Junio!Z135+Julio!Z135+Agosto!Z135+Septiembre!Z135+'Octubre '!Z135+Noviembre!Z135+'Diciembre '!Z135)</f>
        <v>0</v>
      </c>
      <c r="AA135" s="128">
        <f>SUM(Enero!AA135+Febrero!AA135+'Marzo '!AA135+'Abril '!AA135+'Mayo '!AA135+Junio!AA135+Julio!AA135+Agosto!AA135+Septiembre!AA135+'Octubre '!AA135+Noviembre!AA135+'Diciembre '!AA135)</f>
        <v>0</v>
      </c>
      <c r="AB135" s="128">
        <f>SUM(Enero!AB135+Febrero!AB135+'Marzo '!AB135+'Abril '!AB135+'Mayo '!AB135+Junio!AB135+Julio!AB135+Agosto!AB135+Septiembre!AB135+'Octubre '!AB135+Noviembre!AB135+'Diciembre '!AB135)</f>
        <v>0</v>
      </c>
      <c r="AC135" s="128">
        <f>SUM(Enero!AC135+Febrero!AC135+'Marzo '!AC135+'Abril '!AC135+'Mayo '!AC135+Junio!AC135+Julio!AC135+Agosto!AC135+Septiembre!AC135+'Octubre '!AC135+Noviembre!AC135+'Diciembre '!AC135)</f>
        <v>0</v>
      </c>
      <c r="AD135" s="128">
        <f>SUM(Enero!AD135+Febrero!AD135+'Marzo '!AD135+'Abril '!AD135+'Mayo '!AD135+Junio!AD135+Julio!AD135+Agosto!AD135+Septiembre!AD135+'Octubre '!AD135+Noviembre!AD135+'Diciembre '!AD135)</f>
        <v>0</v>
      </c>
      <c r="AE135" s="128">
        <f>SUM(Enero!AE135+Febrero!AE135+'Marzo '!AE135+'Abril '!AE135+'Mayo '!AE135+Junio!AE135+Julio!AE135+Agosto!AE135+Septiembre!AE135+'Octubre '!AE135+Noviembre!AE135+'Diciembre '!AE135)</f>
        <v>0</v>
      </c>
      <c r="AF135" s="128">
        <f>SUM(Enero!AF135+Febrero!AF135+'Marzo '!AF135+'Abril '!AF135+'Mayo '!AF135+Junio!AF135+Julio!AF135+Agosto!AF135+Septiembre!AF135+'Octubre '!AF135+Noviembre!AF135+'Diciembre '!AF135)</f>
        <v>0</v>
      </c>
      <c r="AG135" s="128">
        <f>SUM(Enero!AG135+Febrero!AG135+'Marzo '!AG135+'Abril '!AG135+'Mayo '!AG135+Junio!AG135+Julio!AG135+Agosto!AG135+Septiembre!AG135+'Octubre '!AG135+Noviembre!AG135+'Diciembre '!AG135)</f>
        <v>0</v>
      </c>
      <c r="AH135" s="128">
        <f>SUM(Enero!AH135+Febrero!AH135+'Marzo '!AH135+'Abril '!AH135+'Mayo '!AH135+Junio!AH135+Julio!AH135+Agosto!AH135+Septiembre!AH135+'Octubre '!AH135+Noviembre!AH135+'Diciembre '!AH135)</f>
        <v>0</v>
      </c>
      <c r="AI135" s="128">
        <f>SUM(Enero!AI135+Febrero!AI135+'Marzo '!AI135+'Abril '!AI135+'Mayo '!AI135+Junio!AI135+Julio!AI135+Agosto!AI135+Septiembre!AI135+'Octubre '!AI135+Noviembre!AI135+'Diciembre '!AI135)</f>
        <v>0</v>
      </c>
      <c r="AJ135" s="128">
        <f>SUM(Enero!AJ135+Febrero!AJ135+'Marzo '!AJ135+'Abril '!AJ135+'Mayo '!AJ135+Junio!AJ135+Julio!AJ135+Agosto!AJ135+Septiembre!AJ135+'Octubre '!AJ135+Noviembre!AJ135+'Diciembre '!AJ135)</f>
        <v>0</v>
      </c>
      <c r="AK135" s="128">
        <f>SUM(Enero!AK135+Febrero!AK135+'Marzo '!AK135+'Abril '!AK135+'Mayo '!AK135+Junio!AK135+Julio!AK135+Agosto!AK135+Septiembre!AK135+'Octubre '!AK135+Noviembre!AK135+'Diciembre '!AK135)</f>
        <v>0</v>
      </c>
      <c r="AL135" s="128">
        <f>SUM(Enero!AL135+Febrero!AL135+'Marzo '!AL135+'Abril '!AL135+'Mayo '!AL135+Junio!AL135+Julio!AL135+Agosto!AL135+Septiembre!AL135+'Octubre '!AL135+Noviembre!AL135+'Diciembre '!AL135)</f>
        <v>0</v>
      </c>
      <c r="AM135" s="128">
        <f>SUM(Enero!AM135+Febrero!AM135+'Marzo '!AM135+'Abril '!AM135+'Mayo '!AM135+Junio!AM135+Julio!AM135+Agosto!AM135+Septiembre!AM135+'Octubre '!AM135+Noviembre!AM135+'Diciembre '!AM135)</f>
        <v>0</v>
      </c>
      <c r="AN135" s="199">
        <f>SUM(Enero!AN135+Febrero!AN135+'Marzo '!AN135+'Abril '!AN135+'Mayo '!AN135+Junio!AN135+Julio!AN135+Agosto!AN135+Septiembre!AN135+'Octubre '!AN135+Noviembre!AN135+'Diciembre '!AN135)</f>
        <v>0</v>
      </c>
      <c r="AO135" s="200">
        <f>SUM(Enero!AO135+Febrero!AO135+'Marzo '!AO135+'Abril '!AO135+'Mayo '!AO135+Junio!AO135+Julio!AO135+Agosto!AO135+Septiembre!AO135+'Octubre '!AO135+Noviembre!AO135+'Diciembre '!AO135)</f>
        <v>0</v>
      </c>
      <c r="AP135" s="128">
        <f>SUM(Enero!AP135+Febrero!AP135+'Marzo '!AP135+'Abril '!AP135+'Mayo '!AP135+Junio!AP135+Julio!AP135+Agosto!AP135+Septiembre!AP135+'Octubre '!AP135+Noviembre!AP135+'Diciembre '!AP135)</f>
        <v>0</v>
      </c>
      <c r="AQ135" s="128">
        <f>SUM(Enero!AQ135+Febrero!AQ135+'Marzo '!AQ135+'Abril '!AQ135+'Mayo '!AQ135+Junio!AQ135+Julio!AQ135+Agosto!AQ135+Septiembre!AQ135+'Octubre '!AQ135+Noviembre!AQ135+'Diciembre '!AQ135)</f>
        <v>0</v>
      </c>
      <c r="AR135" s="128">
        <f>SUM(Enero!AR135+Febrero!AR135+'Marzo '!AR135+'Abril '!AR135+'Mayo '!AR135+Junio!AR135+Julio!AR135+Agosto!AR135+Septiembre!AR135+'Octubre '!AR135+Noviembre!AR135+'Diciembre '!AR135)</f>
        <v>0</v>
      </c>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f>SUM(Enero!G136+Febrero!G136+'Marzo '!G136+'Abril '!G136+'Mayo '!G136+Junio!G136+Julio!G136+Agosto!G136+Septiembre!G136+'Octubre '!G136+Noviembre!G136+'Diciembre '!G136)</f>
        <v>0</v>
      </c>
      <c r="H136" s="182">
        <f>SUM(Enero!H136+Febrero!H136+'Marzo '!H136+'Abril '!H136+'Mayo '!H136+Junio!H136+Julio!H136+Agosto!H136+Septiembre!H136+'Octubre '!H136+Noviembre!H136+'Diciembre '!H136)</f>
        <v>0</v>
      </c>
      <c r="I136" s="182">
        <f>SUM(Enero!I136+Febrero!I136+'Marzo '!I136+'Abril '!I136+'Mayo '!I136+Junio!I136+Julio!I136+Agosto!I136+Septiembre!I136+'Octubre '!I136+Noviembre!I136+'Diciembre '!I136)</f>
        <v>0</v>
      </c>
      <c r="J136" s="182">
        <f>SUM(Enero!J136+Febrero!J136+'Marzo '!J136+'Abril '!J136+'Mayo '!J136+Junio!J136+Julio!J136+Agosto!J136+Septiembre!J136+'Octubre '!J136+Noviembre!J136+'Diciembre '!J136)</f>
        <v>0</v>
      </c>
      <c r="K136" s="182">
        <f>SUM(Enero!K136+Febrero!K136+'Marzo '!K136+'Abril '!K136+'Mayo '!K136+Junio!K136+Julio!K136+Agosto!K136+Septiembre!K136+'Octubre '!K136+Noviembre!K136+'Diciembre '!K136)</f>
        <v>0</v>
      </c>
      <c r="L136" s="182">
        <f>SUM(Enero!L136+Febrero!L136+'Marzo '!L136+'Abril '!L136+'Mayo '!L136+Junio!L136+Julio!L136+Agosto!L136+Septiembre!L136+'Octubre '!L136+Noviembre!L136+'Diciembre '!L136)</f>
        <v>0</v>
      </c>
      <c r="M136" s="182">
        <f>SUM(Enero!M136+Febrero!M136+'Marzo '!M136+'Abril '!M136+'Mayo '!M136+Junio!M136+Julio!M136+Agosto!M136+Septiembre!M136+'Octubre '!M136+Noviembre!M136+'Diciembre '!M136)</f>
        <v>0</v>
      </c>
      <c r="N136" s="182">
        <f>SUM(Enero!N136+Febrero!N136+'Marzo '!N136+'Abril '!N136+'Mayo '!N136+Junio!N136+Julio!N136+Agosto!N136+Septiembre!N136+'Octubre '!N136+Noviembre!N136+'Diciembre '!N136)</f>
        <v>0</v>
      </c>
      <c r="O136" s="182">
        <f>SUM(Enero!O136+Febrero!O136+'Marzo '!O136+'Abril '!O136+'Mayo '!O136+Junio!O136+Julio!O136+Agosto!O136+Septiembre!O136+'Octubre '!O136+Noviembre!O136+'Diciembre '!O136)</f>
        <v>0</v>
      </c>
      <c r="P136" s="182">
        <f>SUM(Enero!P136+Febrero!P136+'Marzo '!P136+'Abril '!P136+'Mayo '!P136+Junio!P136+Julio!P136+Agosto!P136+Septiembre!P136+'Octubre '!P136+Noviembre!P136+'Diciembre '!P136)</f>
        <v>0</v>
      </c>
      <c r="Q136" s="182">
        <f>SUM(Enero!Q136+Febrero!Q136+'Marzo '!Q136+'Abril '!Q136+'Mayo '!Q136+Junio!Q136+Julio!Q136+Agosto!Q136+Septiembre!Q136+'Octubre '!Q136+Noviembre!Q136+'Diciembre '!Q136)</f>
        <v>0</v>
      </c>
      <c r="R136" s="182">
        <f>SUM(Enero!R136+Febrero!R136+'Marzo '!R136+'Abril '!R136+'Mayo '!R136+Junio!R136+Julio!R136+Agosto!R136+Septiembre!R136+'Octubre '!R136+Noviembre!R136+'Diciembre '!R136)</f>
        <v>0</v>
      </c>
      <c r="S136" s="182">
        <f>SUM(Enero!S136+Febrero!S136+'Marzo '!S136+'Abril '!S136+'Mayo '!S136+Junio!S136+Julio!S136+Agosto!S136+Septiembre!S136+'Octubre '!S136+Noviembre!S136+'Diciembre '!S136)</f>
        <v>0</v>
      </c>
      <c r="T136" s="182">
        <f>SUM(Enero!T136+Febrero!T136+'Marzo '!T136+'Abril '!T136+'Mayo '!T136+Junio!T136+Julio!T136+Agosto!T136+Septiembre!T136+'Octubre '!T136+Noviembre!T136+'Diciembre '!T136)</f>
        <v>0</v>
      </c>
      <c r="U136" s="182">
        <f>SUM(Enero!U136+Febrero!U136+'Marzo '!U136+'Abril '!U136+'Mayo '!U136+Junio!U136+Julio!U136+Agosto!U136+Septiembre!U136+'Octubre '!U136+Noviembre!U136+'Diciembre '!U136)</f>
        <v>0</v>
      </c>
      <c r="V136" s="182">
        <f>SUM(Enero!V136+Febrero!V136+'Marzo '!V136+'Abril '!V136+'Mayo '!V136+Junio!V136+Julio!V136+Agosto!V136+Septiembre!V136+'Octubre '!V136+Noviembre!V136+'Diciembre '!V136)</f>
        <v>0</v>
      </c>
      <c r="W136" s="182">
        <f>SUM(Enero!W136+Febrero!W136+'Marzo '!W136+'Abril '!W136+'Mayo '!W136+Junio!W136+Julio!W136+Agosto!W136+Septiembre!W136+'Octubre '!W136+Noviembre!W136+'Diciembre '!W136)</f>
        <v>0</v>
      </c>
      <c r="X136" s="182">
        <f>SUM(Enero!X136+Febrero!X136+'Marzo '!X136+'Abril '!X136+'Mayo '!X136+Junio!X136+Julio!X136+Agosto!X136+Septiembre!X136+'Octubre '!X136+Noviembre!X136+'Diciembre '!X136)</f>
        <v>0</v>
      </c>
      <c r="Y136" s="182">
        <f>SUM(Enero!Y136+Febrero!Y136+'Marzo '!Y136+'Abril '!Y136+'Mayo '!Y136+Junio!Y136+Julio!Y136+Agosto!Y136+Septiembre!Y136+'Octubre '!Y136+Noviembre!Y136+'Diciembre '!Y136)</f>
        <v>0</v>
      </c>
      <c r="Z136" s="182">
        <f>SUM(Enero!Z136+Febrero!Z136+'Marzo '!Z136+'Abril '!Z136+'Mayo '!Z136+Junio!Z136+Julio!Z136+Agosto!Z136+Septiembre!Z136+'Octubre '!Z136+Noviembre!Z136+'Diciembre '!Z136)</f>
        <v>0</v>
      </c>
      <c r="AA136" s="182">
        <f>SUM(Enero!AA136+Febrero!AA136+'Marzo '!AA136+'Abril '!AA136+'Mayo '!AA136+Junio!AA136+Julio!AA136+Agosto!AA136+Septiembre!AA136+'Octubre '!AA136+Noviembre!AA136+'Diciembre '!AA136)</f>
        <v>0</v>
      </c>
      <c r="AB136" s="182">
        <f>SUM(Enero!AB136+Febrero!AB136+'Marzo '!AB136+'Abril '!AB136+'Mayo '!AB136+Junio!AB136+Julio!AB136+Agosto!AB136+Septiembre!AB136+'Octubre '!AB136+Noviembre!AB136+'Diciembre '!AB136)</f>
        <v>0</v>
      </c>
      <c r="AC136" s="182">
        <f>SUM(Enero!AC136+Febrero!AC136+'Marzo '!AC136+'Abril '!AC136+'Mayo '!AC136+Junio!AC136+Julio!AC136+Agosto!AC136+Septiembre!AC136+'Octubre '!AC136+Noviembre!AC136+'Diciembre '!AC136)</f>
        <v>0</v>
      </c>
      <c r="AD136" s="182">
        <f>SUM(Enero!AD136+Febrero!AD136+'Marzo '!AD136+'Abril '!AD136+'Mayo '!AD136+Junio!AD136+Julio!AD136+Agosto!AD136+Septiembre!AD136+'Octubre '!AD136+Noviembre!AD136+'Diciembre '!AD136)</f>
        <v>0</v>
      </c>
      <c r="AE136" s="182">
        <f>SUM(Enero!AE136+Febrero!AE136+'Marzo '!AE136+'Abril '!AE136+'Mayo '!AE136+Junio!AE136+Julio!AE136+Agosto!AE136+Septiembre!AE136+'Octubre '!AE136+Noviembre!AE136+'Diciembre '!AE136)</f>
        <v>0</v>
      </c>
      <c r="AF136" s="182">
        <f>SUM(Enero!AF136+Febrero!AF136+'Marzo '!AF136+'Abril '!AF136+'Mayo '!AF136+Junio!AF136+Julio!AF136+Agosto!AF136+Septiembre!AF136+'Octubre '!AF136+Noviembre!AF136+'Diciembre '!AF136)</f>
        <v>0</v>
      </c>
      <c r="AG136" s="182">
        <f>SUM(Enero!AG136+Febrero!AG136+'Marzo '!AG136+'Abril '!AG136+'Mayo '!AG136+Junio!AG136+Julio!AG136+Agosto!AG136+Septiembre!AG136+'Octubre '!AG136+Noviembre!AG136+'Diciembre '!AG136)</f>
        <v>0</v>
      </c>
      <c r="AH136" s="182">
        <f>SUM(Enero!AH136+Febrero!AH136+'Marzo '!AH136+'Abril '!AH136+'Mayo '!AH136+Junio!AH136+Julio!AH136+Agosto!AH136+Septiembre!AH136+'Octubre '!AH136+Noviembre!AH136+'Diciembre '!AH136)</f>
        <v>0</v>
      </c>
      <c r="AI136" s="182">
        <f>SUM(Enero!AI136+Febrero!AI136+'Marzo '!AI136+'Abril '!AI136+'Mayo '!AI136+Junio!AI136+Julio!AI136+Agosto!AI136+Septiembre!AI136+'Octubre '!AI136+Noviembre!AI136+'Diciembre '!AI136)</f>
        <v>0</v>
      </c>
      <c r="AJ136" s="182">
        <f>SUM(Enero!AJ136+Febrero!AJ136+'Marzo '!AJ136+'Abril '!AJ136+'Mayo '!AJ136+Junio!AJ136+Julio!AJ136+Agosto!AJ136+Septiembre!AJ136+'Octubre '!AJ136+Noviembre!AJ136+'Diciembre '!AJ136)</f>
        <v>0</v>
      </c>
      <c r="AK136" s="182">
        <f>SUM(Enero!AK136+Febrero!AK136+'Marzo '!AK136+'Abril '!AK136+'Mayo '!AK136+Junio!AK136+Julio!AK136+Agosto!AK136+Septiembre!AK136+'Octubre '!AK136+Noviembre!AK136+'Diciembre '!AK136)</f>
        <v>0</v>
      </c>
      <c r="AL136" s="182">
        <f>SUM(Enero!AL136+Febrero!AL136+'Marzo '!AL136+'Abril '!AL136+'Mayo '!AL136+Junio!AL136+Julio!AL136+Agosto!AL136+Septiembre!AL136+'Octubre '!AL136+Noviembre!AL136+'Diciembre '!AL136)</f>
        <v>0</v>
      </c>
      <c r="AM136" s="182">
        <f>SUM(Enero!AM136+Febrero!AM136+'Marzo '!AM136+'Abril '!AM136+'Mayo '!AM136+Junio!AM136+Julio!AM136+Agosto!AM136+Septiembre!AM136+'Octubre '!AM136+Noviembre!AM136+'Diciembre '!AM136)</f>
        <v>0</v>
      </c>
      <c r="AN136" s="183">
        <f>SUM(Enero!AN136+Febrero!AN136+'Marzo '!AN136+'Abril '!AN136+'Mayo '!AN136+Junio!AN136+Julio!AN136+Agosto!AN136+Septiembre!AN136+'Octubre '!AN136+Noviembre!AN136+'Diciembre '!AN136)</f>
        <v>0</v>
      </c>
      <c r="AO136" s="184">
        <f>SUM(Enero!AO136+Febrero!AO136+'Marzo '!AO136+'Abril '!AO136+'Mayo '!AO136+Junio!AO136+Julio!AO136+Agosto!AO136+Septiembre!AO136+'Octubre '!AO136+Noviembre!AO136+'Diciembre '!AO136)</f>
        <v>0</v>
      </c>
      <c r="AP136" s="182">
        <f>SUM(Enero!AP136+Febrero!AP136+'Marzo '!AP136+'Abril '!AP136+'Mayo '!AP136+Junio!AP136+Julio!AP136+Agosto!AP136+Septiembre!AP136+'Octubre '!AP136+Noviembre!AP136+'Diciembre '!AP136)</f>
        <v>0</v>
      </c>
      <c r="AQ136" s="182">
        <f>SUM(Enero!AQ136+Febrero!AQ136+'Marzo '!AQ136+'Abril '!AQ136+'Mayo '!AQ136+Junio!AQ136+Julio!AQ136+Agosto!AQ136+Septiembre!AQ136+'Octubre '!AQ136+Noviembre!AQ136+'Diciembre '!AQ136)</f>
        <v>0</v>
      </c>
      <c r="AR136" s="182">
        <f>SUM(Enero!AR136+Febrero!AR136+'Marzo '!AR136+'Abril '!AR136+'Mayo '!AR136+Junio!AR136+Julio!AR136+Agosto!AR136+Septiembre!AR136+'Octubre '!AR136+Noviembre!AR136+'Diciembre '!AR136)</f>
        <v>0</v>
      </c>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500</v>
      </c>
      <c r="E137" s="56">
        <f>+G137+I137+K137+M137+O137+Q137+S137+U137+W137+Y137+AA137+AC137+AE137+AG137+AI137+AK137+AM137</f>
        <v>260</v>
      </c>
      <c r="F137" s="56">
        <f>+H137+J137+L137+N137+P137+R137+T137+V137+X137+Z137+AB137+AD137+AF137+AH137+AJ137+AL137+AN137</f>
        <v>240</v>
      </c>
      <c r="G137" s="201">
        <f>SUM(Enero!G137+Febrero!G137+'Marzo '!G137+'Abril '!G137+'Mayo '!G137+Junio!G137+Julio!G137+Agosto!G137+Septiembre!G137+'Octubre '!G137+Noviembre!G137+'Diciembre '!G137)</f>
        <v>21</v>
      </c>
      <c r="H137" s="201">
        <f>SUM(Enero!H137+Febrero!H137+'Marzo '!H137+'Abril '!H137+'Mayo '!H137+Junio!H137+Julio!H137+Agosto!H137+Septiembre!H137+'Octubre '!H137+Noviembre!H137+'Diciembre '!H137)</f>
        <v>15</v>
      </c>
      <c r="I137" s="201">
        <f>SUM(Enero!I137+Febrero!I137+'Marzo '!I137+'Abril '!I137+'Mayo '!I137+Junio!I137+Julio!I137+Agosto!I137+Septiembre!I137+'Octubre '!I137+Noviembre!I137+'Diciembre '!I137)</f>
        <v>112</v>
      </c>
      <c r="J137" s="201">
        <f>SUM(Enero!J137+Febrero!J137+'Marzo '!J137+'Abril '!J137+'Mayo '!J137+Junio!J137+Julio!J137+Agosto!J137+Septiembre!J137+'Octubre '!J137+Noviembre!J137+'Diciembre '!J137)</f>
        <v>46</v>
      </c>
      <c r="K137" s="201">
        <f>SUM(Enero!K137+Febrero!K137+'Marzo '!K137+'Abril '!K137+'Mayo '!K137+Junio!K137+Julio!K137+Agosto!K137+Septiembre!K137+'Octubre '!K137+Noviembre!K137+'Diciembre '!K137)</f>
        <v>53</v>
      </c>
      <c r="L137" s="201">
        <f>SUM(Enero!L137+Febrero!L137+'Marzo '!L137+'Abril '!L137+'Mayo '!L137+Junio!L137+Julio!L137+Agosto!L137+Septiembre!L137+'Octubre '!L137+Noviembre!L137+'Diciembre '!L137)</f>
        <v>43</v>
      </c>
      <c r="M137" s="201">
        <f>SUM(Enero!M137+Febrero!M137+'Marzo '!M137+'Abril '!M137+'Mayo '!M137+Junio!M137+Julio!M137+Agosto!M137+Septiembre!M137+'Octubre '!M137+Noviembre!M137+'Diciembre '!M137)</f>
        <v>23</v>
      </c>
      <c r="N137" s="201">
        <f>SUM(Enero!N137+Febrero!N137+'Marzo '!N137+'Abril '!N137+'Mayo '!N137+Junio!N137+Julio!N137+Agosto!N137+Septiembre!N137+'Octubre '!N137+Noviembre!N137+'Diciembre '!N137)</f>
        <v>19</v>
      </c>
      <c r="O137" s="201">
        <f>SUM(Enero!O137+Febrero!O137+'Marzo '!O137+'Abril '!O137+'Mayo '!O137+Junio!O137+Julio!O137+Agosto!O137+Septiembre!O137+'Octubre '!O137+Noviembre!O137+'Diciembre '!O137)</f>
        <v>9</v>
      </c>
      <c r="P137" s="201">
        <f>SUM(Enero!P137+Febrero!P137+'Marzo '!P137+'Abril '!P137+'Mayo '!P137+Junio!P137+Julio!P137+Agosto!P137+Septiembre!P137+'Octubre '!P137+Noviembre!P137+'Diciembre '!P137)</f>
        <v>6</v>
      </c>
      <c r="Q137" s="201">
        <f>SUM(Enero!Q137+Febrero!Q137+'Marzo '!Q137+'Abril '!Q137+'Mayo '!Q137+Junio!Q137+Julio!Q137+Agosto!Q137+Septiembre!Q137+'Octubre '!Q137+Noviembre!Q137+'Diciembre '!Q137)</f>
        <v>1</v>
      </c>
      <c r="R137" s="201">
        <f>SUM(Enero!R137+Febrero!R137+'Marzo '!R137+'Abril '!R137+'Mayo '!R137+Junio!R137+Julio!R137+Agosto!R137+Septiembre!R137+'Octubre '!R137+Noviembre!R137+'Diciembre '!R137)</f>
        <v>8</v>
      </c>
      <c r="S137" s="201">
        <f>SUM(Enero!S137+Febrero!S137+'Marzo '!S137+'Abril '!S137+'Mayo '!S137+Junio!S137+Julio!S137+Agosto!S137+Septiembre!S137+'Octubre '!S137+Noviembre!S137+'Diciembre '!S137)</f>
        <v>7</v>
      </c>
      <c r="T137" s="201">
        <f>SUM(Enero!T137+Febrero!T137+'Marzo '!T137+'Abril '!T137+'Mayo '!T137+Junio!T137+Julio!T137+Agosto!T137+Septiembre!T137+'Octubre '!T137+Noviembre!T137+'Diciembre '!T137)</f>
        <v>24</v>
      </c>
      <c r="U137" s="201">
        <f>SUM(Enero!U137+Febrero!U137+'Marzo '!U137+'Abril '!U137+'Mayo '!U137+Junio!U137+Julio!U137+Agosto!U137+Septiembre!U137+'Octubre '!U137+Noviembre!U137+'Diciembre '!U137)</f>
        <v>2</v>
      </c>
      <c r="V137" s="201">
        <f>SUM(Enero!V137+Febrero!V137+'Marzo '!V137+'Abril '!V137+'Mayo '!V137+Junio!V137+Julio!V137+Agosto!V137+Septiembre!V137+'Octubre '!V137+Noviembre!V137+'Diciembre '!V137)</f>
        <v>8</v>
      </c>
      <c r="W137" s="201">
        <f>SUM(Enero!W137+Febrero!W137+'Marzo '!W137+'Abril '!W137+'Mayo '!W137+Junio!W137+Julio!W137+Agosto!W137+Septiembre!W137+'Octubre '!W137+Noviembre!W137+'Diciembre '!W137)</f>
        <v>2</v>
      </c>
      <c r="X137" s="201">
        <f>SUM(Enero!X137+Febrero!X137+'Marzo '!X137+'Abril '!X137+'Mayo '!X137+Junio!X137+Julio!X137+Agosto!X137+Septiembre!X137+'Octubre '!X137+Noviembre!X137+'Diciembre '!X137)</f>
        <v>18</v>
      </c>
      <c r="Y137" s="201">
        <f>SUM(Enero!Y137+Febrero!Y137+'Marzo '!Y137+'Abril '!Y137+'Mayo '!Y137+Junio!Y137+Julio!Y137+Agosto!Y137+Septiembre!Y137+'Octubre '!Y137+Noviembre!Y137+'Diciembre '!Y137)</f>
        <v>11</v>
      </c>
      <c r="Z137" s="201">
        <f>SUM(Enero!Z137+Febrero!Z137+'Marzo '!Z137+'Abril '!Z137+'Mayo '!Z137+Junio!Z137+Julio!Z137+Agosto!Z137+Septiembre!Z137+'Octubre '!Z137+Noviembre!Z137+'Diciembre '!Z137)</f>
        <v>14</v>
      </c>
      <c r="AA137" s="201">
        <f>SUM(Enero!AA137+Febrero!AA137+'Marzo '!AA137+'Abril '!AA137+'Mayo '!AA137+Junio!AA137+Julio!AA137+Agosto!AA137+Septiembre!AA137+'Octubre '!AA137+Noviembre!AA137+'Diciembre '!AA137)</f>
        <v>8</v>
      </c>
      <c r="AB137" s="201">
        <f>SUM(Enero!AB137+Febrero!AB137+'Marzo '!AB137+'Abril '!AB137+'Mayo '!AB137+Junio!AB137+Julio!AB137+Agosto!AB137+Septiembre!AB137+'Octubre '!AB137+Noviembre!AB137+'Diciembre '!AB137)</f>
        <v>14</v>
      </c>
      <c r="AC137" s="201">
        <f>SUM(Enero!AC137+Febrero!AC137+'Marzo '!AC137+'Abril '!AC137+'Mayo '!AC137+Junio!AC137+Julio!AC137+Agosto!AC137+Septiembre!AC137+'Octubre '!AC137+Noviembre!AC137+'Diciembre '!AC137)</f>
        <v>7</v>
      </c>
      <c r="AD137" s="201">
        <f>SUM(Enero!AD137+Febrero!AD137+'Marzo '!AD137+'Abril '!AD137+'Mayo '!AD137+Junio!AD137+Julio!AD137+Agosto!AD137+Septiembre!AD137+'Octubre '!AD137+Noviembre!AD137+'Diciembre '!AD137)</f>
        <v>10</v>
      </c>
      <c r="AE137" s="201">
        <f>SUM(Enero!AE137+Febrero!AE137+'Marzo '!AE137+'Abril '!AE137+'Mayo '!AE137+Junio!AE137+Julio!AE137+Agosto!AE137+Septiembre!AE137+'Octubre '!AE137+Noviembre!AE137+'Diciembre '!AE137)</f>
        <v>3</v>
      </c>
      <c r="AF137" s="201">
        <f>SUM(Enero!AF137+Febrero!AF137+'Marzo '!AF137+'Abril '!AF137+'Mayo '!AF137+Junio!AF137+Julio!AF137+Agosto!AF137+Septiembre!AF137+'Octubre '!AF137+Noviembre!AF137+'Diciembre '!AF137)</f>
        <v>10</v>
      </c>
      <c r="AG137" s="201">
        <f>SUM(Enero!AG137+Febrero!AG137+'Marzo '!AG137+'Abril '!AG137+'Mayo '!AG137+Junio!AG137+Julio!AG137+Agosto!AG137+Septiembre!AG137+'Octubre '!AG137+Noviembre!AG137+'Diciembre '!AG137)</f>
        <v>1</v>
      </c>
      <c r="AH137" s="201">
        <f>SUM(Enero!AH137+Febrero!AH137+'Marzo '!AH137+'Abril '!AH137+'Mayo '!AH137+Junio!AH137+Julio!AH137+Agosto!AH137+Septiembre!AH137+'Octubre '!AH137+Noviembre!AH137+'Diciembre '!AH137)</f>
        <v>5</v>
      </c>
      <c r="AI137" s="201">
        <f>SUM(Enero!AI137+Febrero!AI137+'Marzo '!AI137+'Abril '!AI137+'Mayo '!AI137+Junio!AI137+Julio!AI137+Agosto!AI137+Septiembre!AI137+'Octubre '!AI137+Noviembre!AI137+'Diciembre '!AI137)</f>
        <v>0</v>
      </c>
      <c r="AJ137" s="201">
        <f>SUM(Enero!AJ137+Febrero!AJ137+'Marzo '!AJ137+'Abril '!AJ137+'Mayo '!AJ137+Junio!AJ137+Julio!AJ137+Agosto!AJ137+Septiembre!AJ137+'Octubre '!AJ137+Noviembre!AJ137+'Diciembre '!AJ137)</f>
        <v>0</v>
      </c>
      <c r="AK137" s="201">
        <f>SUM(Enero!AK137+Febrero!AK137+'Marzo '!AK137+'Abril '!AK137+'Mayo '!AK137+Junio!AK137+Julio!AK137+Agosto!AK137+Septiembre!AK137+'Octubre '!AK137+Noviembre!AK137+'Diciembre '!AK137)</f>
        <v>0</v>
      </c>
      <c r="AL137" s="201">
        <f>SUM(Enero!AL137+Febrero!AL137+'Marzo '!AL137+'Abril '!AL137+'Mayo '!AL137+Junio!AL137+Julio!AL137+Agosto!AL137+Septiembre!AL137+'Octubre '!AL137+Noviembre!AL137+'Diciembre '!AL137)</f>
        <v>0</v>
      </c>
      <c r="AM137" s="201">
        <f>SUM(Enero!AM137+Febrero!AM137+'Marzo '!AM137+'Abril '!AM137+'Mayo '!AM137+Junio!AM137+Julio!AM137+Agosto!AM137+Septiembre!AM137+'Octubre '!AM137+Noviembre!AM137+'Diciembre '!AM137)</f>
        <v>0</v>
      </c>
      <c r="AN137" s="202">
        <f>SUM(Enero!AN137+Febrero!AN137+'Marzo '!AN137+'Abril '!AN137+'Mayo '!AN137+Junio!AN137+Julio!AN137+Agosto!AN137+Septiembre!AN137+'Octubre '!AN137+Noviembre!AN137+'Diciembre '!AN137)</f>
        <v>0</v>
      </c>
      <c r="AO137" s="203">
        <f>SUM(Enero!AO137+Febrero!AO137+'Marzo '!AO137+'Abril '!AO137+'Mayo '!AO137+Junio!AO137+Julio!AO137+Agosto!AO137+Septiembre!AO137+'Octubre '!AO137+Noviembre!AO137+'Diciembre '!AO137)</f>
        <v>0</v>
      </c>
      <c r="AP137" s="201">
        <f>SUM(Enero!AP137+Febrero!AP137+'Marzo '!AP137+'Abril '!AP137+'Mayo '!AP137+Junio!AP137+Julio!AP137+Agosto!AP137+Septiembre!AP137+'Octubre '!AP137+Noviembre!AP137+'Diciembre '!AP137)</f>
        <v>0</v>
      </c>
      <c r="AQ137" s="201">
        <f>SUM(Enero!AQ137+Febrero!AQ137+'Marzo '!AQ137+'Abril '!AQ137+'Mayo '!AQ137+Junio!AQ137+Julio!AQ137+Agosto!AQ137+Septiembre!AQ137+'Octubre '!AQ137+Noviembre!AQ137+'Diciembre '!AQ137)</f>
        <v>0</v>
      </c>
      <c r="AR137" s="201">
        <f>SUM(Enero!AR137+Febrero!AR137+'Marzo '!AR137+'Abril '!AR137+'Mayo '!AR137+Junio!AR137+Julio!AR137+Agosto!AR137+Septiembre!AR137+'Octubre '!AR137+Noviembre!AR137+'Diciembre '!AR137)</f>
        <v>0</v>
      </c>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3</v>
      </c>
      <c r="E138" s="187">
        <f t="shared" ref="E138:F159" si="38">+G138+I138+K138+M138+O138+Q138+S138+U138+W138+Y138+AA138+AC138+AE138+AG138+AI138+AK138+AM138</f>
        <v>2</v>
      </c>
      <c r="F138" s="187">
        <f t="shared" si="38"/>
        <v>1</v>
      </c>
      <c r="G138" s="67">
        <f>SUM(Enero!G138+Febrero!G138+'Marzo '!G138+'Abril '!G138+'Mayo '!G138+Junio!G138+Julio!G138+Agosto!G138+Septiembre!G138+'Octubre '!G138+Noviembre!G138+'Diciembre '!G138)</f>
        <v>0</v>
      </c>
      <c r="H138" s="67">
        <f>SUM(Enero!H138+Febrero!H138+'Marzo '!H138+'Abril '!H138+'Mayo '!H138+Junio!H138+Julio!H138+Agosto!H138+Septiembre!H138+'Octubre '!H138+Noviembre!H138+'Diciembre '!H138)</f>
        <v>0</v>
      </c>
      <c r="I138" s="67">
        <f>SUM(Enero!I138+Febrero!I138+'Marzo '!I138+'Abril '!I138+'Mayo '!I138+Junio!I138+Julio!I138+Agosto!I138+Septiembre!I138+'Octubre '!I138+Noviembre!I138+'Diciembre '!I138)</f>
        <v>0</v>
      </c>
      <c r="J138" s="67">
        <f>SUM(Enero!J138+Febrero!J138+'Marzo '!J138+'Abril '!J138+'Mayo '!J138+Junio!J138+Julio!J138+Agosto!J138+Septiembre!J138+'Octubre '!J138+Noviembre!J138+'Diciembre '!J138)</f>
        <v>0</v>
      </c>
      <c r="K138" s="67">
        <f>SUM(Enero!K138+Febrero!K138+'Marzo '!K138+'Abril '!K138+'Mayo '!K138+Junio!K138+Julio!K138+Agosto!K138+Septiembre!K138+'Octubre '!K138+Noviembre!K138+'Diciembre '!K138)</f>
        <v>2</v>
      </c>
      <c r="L138" s="67">
        <f>SUM(Enero!L138+Febrero!L138+'Marzo '!L138+'Abril '!L138+'Mayo '!L138+Junio!L138+Julio!L138+Agosto!L138+Septiembre!L138+'Octubre '!L138+Noviembre!L138+'Diciembre '!L138)</f>
        <v>1</v>
      </c>
      <c r="M138" s="67">
        <f>SUM(Enero!M138+Febrero!M138+'Marzo '!M138+'Abril '!M138+'Mayo '!M138+Junio!M138+Julio!M138+Agosto!M138+Septiembre!M138+'Octubre '!M138+Noviembre!M138+'Diciembre '!M138)</f>
        <v>0</v>
      </c>
      <c r="N138" s="67">
        <f>SUM(Enero!N138+Febrero!N138+'Marzo '!N138+'Abril '!N138+'Mayo '!N138+Junio!N138+Julio!N138+Agosto!N138+Septiembre!N138+'Octubre '!N138+Noviembre!N138+'Diciembre '!N138)</f>
        <v>0</v>
      </c>
      <c r="O138" s="67">
        <f>SUM(Enero!O138+Febrero!O138+'Marzo '!O138+'Abril '!O138+'Mayo '!O138+Junio!O138+Julio!O138+Agosto!O138+Septiembre!O138+'Octubre '!O138+Noviembre!O138+'Diciembre '!O138)</f>
        <v>0</v>
      </c>
      <c r="P138" s="67">
        <f>SUM(Enero!P138+Febrero!P138+'Marzo '!P138+'Abril '!P138+'Mayo '!P138+Junio!P138+Julio!P138+Agosto!P138+Septiembre!P138+'Octubre '!P138+Noviembre!P138+'Diciembre '!P138)</f>
        <v>0</v>
      </c>
      <c r="Q138" s="67">
        <f>SUM(Enero!Q138+Febrero!Q138+'Marzo '!Q138+'Abril '!Q138+'Mayo '!Q138+Junio!Q138+Julio!Q138+Agosto!Q138+Septiembre!Q138+'Octubre '!Q138+Noviembre!Q138+'Diciembre '!Q138)</f>
        <v>0</v>
      </c>
      <c r="R138" s="67">
        <f>SUM(Enero!R138+Febrero!R138+'Marzo '!R138+'Abril '!R138+'Mayo '!R138+Junio!R138+Julio!R138+Agosto!R138+Septiembre!R138+'Octubre '!R138+Noviembre!R138+'Diciembre '!R138)</f>
        <v>0</v>
      </c>
      <c r="S138" s="67">
        <f>SUM(Enero!S138+Febrero!S138+'Marzo '!S138+'Abril '!S138+'Mayo '!S138+Junio!S138+Julio!S138+Agosto!S138+Septiembre!S138+'Octubre '!S138+Noviembre!S138+'Diciembre '!S138)</f>
        <v>0</v>
      </c>
      <c r="T138" s="67">
        <f>SUM(Enero!T138+Febrero!T138+'Marzo '!T138+'Abril '!T138+'Mayo '!T138+Junio!T138+Julio!T138+Agosto!T138+Septiembre!T138+'Octubre '!T138+Noviembre!T138+'Diciembre '!T138)</f>
        <v>0</v>
      </c>
      <c r="U138" s="67">
        <f>SUM(Enero!U138+Febrero!U138+'Marzo '!U138+'Abril '!U138+'Mayo '!U138+Junio!U138+Julio!U138+Agosto!U138+Septiembre!U138+'Octubre '!U138+Noviembre!U138+'Diciembre '!U138)</f>
        <v>0</v>
      </c>
      <c r="V138" s="67">
        <f>SUM(Enero!V138+Febrero!V138+'Marzo '!V138+'Abril '!V138+'Mayo '!V138+Junio!V138+Julio!V138+Agosto!V138+Septiembre!V138+'Octubre '!V138+Noviembre!V138+'Diciembre '!V138)</f>
        <v>0</v>
      </c>
      <c r="W138" s="67">
        <f>SUM(Enero!W138+Febrero!W138+'Marzo '!W138+'Abril '!W138+'Mayo '!W138+Junio!W138+Julio!W138+Agosto!W138+Septiembre!W138+'Octubre '!W138+Noviembre!W138+'Diciembre '!W138)</f>
        <v>0</v>
      </c>
      <c r="X138" s="67">
        <f>SUM(Enero!X138+Febrero!X138+'Marzo '!X138+'Abril '!X138+'Mayo '!X138+Junio!X138+Julio!X138+Agosto!X138+Septiembre!X138+'Octubre '!X138+Noviembre!X138+'Diciembre '!X138)</f>
        <v>0</v>
      </c>
      <c r="Y138" s="67">
        <f>SUM(Enero!Y138+Febrero!Y138+'Marzo '!Y138+'Abril '!Y138+'Mayo '!Y138+Junio!Y138+Julio!Y138+Agosto!Y138+Septiembre!Y138+'Octubre '!Y138+Noviembre!Y138+'Diciembre '!Y138)</f>
        <v>0</v>
      </c>
      <c r="Z138" s="67">
        <f>SUM(Enero!Z138+Febrero!Z138+'Marzo '!Z138+'Abril '!Z138+'Mayo '!Z138+Junio!Z138+Julio!Z138+Agosto!Z138+Septiembre!Z138+'Octubre '!Z138+Noviembre!Z138+'Diciembre '!Z138)</f>
        <v>0</v>
      </c>
      <c r="AA138" s="67">
        <f>SUM(Enero!AA138+Febrero!AA138+'Marzo '!AA138+'Abril '!AA138+'Mayo '!AA138+Junio!AA138+Julio!AA138+Agosto!AA138+Septiembre!AA138+'Octubre '!AA138+Noviembre!AA138+'Diciembre '!AA138)</f>
        <v>0</v>
      </c>
      <c r="AB138" s="67">
        <f>SUM(Enero!AB138+Febrero!AB138+'Marzo '!AB138+'Abril '!AB138+'Mayo '!AB138+Junio!AB138+Julio!AB138+Agosto!AB138+Septiembre!AB138+'Octubre '!AB138+Noviembre!AB138+'Diciembre '!AB138)</f>
        <v>0</v>
      </c>
      <c r="AC138" s="67">
        <f>SUM(Enero!AC138+Febrero!AC138+'Marzo '!AC138+'Abril '!AC138+'Mayo '!AC138+Junio!AC138+Julio!AC138+Agosto!AC138+Septiembre!AC138+'Octubre '!AC138+Noviembre!AC138+'Diciembre '!AC138)</f>
        <v>0</v>
      </c>
      <c r="AD138" s="67">
        <f>SUM(Enero!AD138+Febrero!AD138+'Marzo '!AD138+'Abril '!AD138+'Mayo '!AD138+Junio!AD138+Julio!AD138+Agosto!AD138+Septiembre!AD138+'Octubre '!AD138+Noviembre!AD138+'Diciembre '!AD138)</f>
        <v>0</v>
      </c>
      <c r="AE138" s="67">
        <f>SUM(Enero!AE138+Febrero!AE138+'Marzo '!AE138+'Abril '!AE138+'Mayo '!AE138+Junio!AE138+Julio!AE138+Agosto!AE138+Septiembre!AE138+'Octubre '!AE138+Noviembre!AE138+'Diciembre '!AE138)</f>
        <v>0</v>
      </c>
      <c r="AF138" s="67">
        <f>SUM(Enero!AF138+Febrero!AF138+'Marzo '!AF138+'Abril '!AF138+'Mayo '!AF138+Junio!AF138+Julio!AF138+Agosto!AF138+Septiembre!AF138+'Octubre '!AF138+Noviembre!AF138+'Diciembre '!AF138)</f>
        <v>0</v>
      </c>
      <c r="AG138" s="67">
        <f>SUM(Enero!AG138+Febrero!AG138+'Marzo '!AG138+'Abril '!AG138+'Mayo '!AG138+Junio!AG138+Julio!AG138+Agosto!AG138+Septiembre!AG138+'Octubre '!AG138+Noviembre!AG138+'Diciembre '!AG138)</f>
        <v>0</v>
      </c>
      <c r="AH138" s="67">
        <f>SUM(Enero!AH138+Febrero!AH138+'Marzo '!AH138+'Abril '!AH138+'Mayo '!AH138+Junio!AH138+Julio!AH138+Agosto!AH138+Septiembre!AH138+'Octubre '!AH138+Noviembre!AH138+'Diciembre '!AH138)</f>
        <v>0</v>
      </c>
      <c r="AI138" s="67">
        <f>SUM(Enero!AI138+Febrero!AI138+'Marzo '!AI138+'Abril '!AI138+'Mayo '!AI138+Junio!AI138+Julio!AI138+Agosto!AI138+Septiembre!AI138+'Octubre '!AI138+Noviembre!AI138+'Diciembre '!AI138)</f>
        <v>0</v>
      </c>
      <c r="AJ138" s="67">
        <f>SUM(Enero!AJ138+Febrero!AJ138+'Marzo '!AJ138+'Abril '!AJ138+'Mayo '!AJ138+Junio!AJ138+Julio!AJ138+Agosto!AJ138+Septiembre!AJ138+'Octubre '!AJ138+Noviembre!AJ138+'Diciembre '!AJ138)</f>
        <v>0</v>
      </c>
      <c r="AK138" s="67">
        <f>SUM(Enero!AK138+Febrero!AK138+'Marzo '!AK138+'Abril '!AK138+'Mayo '!AK138+Junio!AK138+Julio!AK138+Agosto!AK138+Septiembre!AK138+'Octubre '!AK138+Noviembre!AK138+'Diciembre '!AK138)</f>
        <v>0</v>
      </c>
      <c r="AL138" s="67">
        <f>SUM(Enero!AL138+Febrero!AL138+'Marzo '!AL138+'Abril '!AL138+'Mayo '!AL138+Junio!AL138+Julio!AL138+Agosto!AL138+Septiembre!AL138+'Octubre '!AL138+Noviembre!AL138+'Diciembre '!AL138)</f>
        <v>0</v>
      </c>
      <c r="AM138" s="67">
        <f>SUM(Enero!AM138+Febrero!AM138+'Marzo '!AM138+'Abril '!AM138+'Mayo '!AM138+Junio!AM138+Julio!AM138+Agosto!AM138+Septiembre!AM138+'Octubre '!AM138+Noviembre!AM138+'Diciembre '!AM138)</f>
        <v>0</v>
      </c>
      <c r="AN138" s="135">
        <f>SUM(Enero!AN138+Febrero!AN138+'Marzo '!AN138+'Abril '!AN138+'Mayo '!AN138+Junio!AN138+Julio!AN138+Agosto!AN138+Septiembre!AN138+'Octubre '!AN138+Noviembre!AN138+'Diciembre '!AN138)</f>
        <v>0</v>
      </c>
      <c r="AO138" s="158">
        <f>SUM(Enero!AO138+Febrero!AO138+'Marzo '!AO138+'Abril '!AO138+'Mayo '!AO138+Junio!AO138+Julio!AO138+Agosto!AO138+Septiembre!AO138+'Octubre '!AO138+Noviembre!AO138+'Diciembre '!AO138)</f>
        <v>0</v>
      </c>
      <c r="AP138" s="67">
        <f>SUM(Enero!AP138+Febrero!AP138+'Marzo '!AP138+'Abril '!AP138+'Mayo '!AP138+Junio!AP138+Julio!AP138+Agosto!AP138+Septiembre!AP138+'Octubre '!AP138+Noviembre!AP138+'Diciembre '!AP138)</f>
        <v>0</v>
      </c>
      <c r="AQ138" s="67">
        <f>SUM(Enero!AQ138+Febrero!AQ138+'Marzo '!AQ138+'Abril '!AQ138+'Mayo '!AQ138+Junio!AQ138+Julio!AQ138+Agosto!AQ138+Septiembre!AQ138+'Octubre '!AQ138+Noviembre!AQ138+'Diciembre '!AQ138)</f>
        <v>0</v>
      </c>
      <c r="AR138" s="67">
        <f>SUM(Enero!AR138+Febrero!AR138+'Marzo '!AR138+'Abril '!AR138+'Mayo '!AR138+Junio!AR138+Julio!AR138+Agosto!AR138+Septiembre!AR138+'Octubre '!AR138+Noviembre!AR138+'Diciembre '!AR138)</f>
        <v>0</v>
      </c>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9</v>
      </c>
      <c r="E139" s="191">
        <f t="shared" si="38"/>
        <v>5</v>
      </c>
      <c r="F139" s="191">
        <f t="shared" si="38"/>
        <v>4</v>
      </c>
      <c r="G139" s="34">
        <f>SUM(Enero!G139+Febrero!G139+'Marzo '!G139+'Abril '!G139+'Mayo '!G139+Junio!G139+Julio!G139+Agosto!G139+Septiembre!G139+'Octubre '!G139+Noviembre!G139+'Diciembre '!G139)</f>
        <v>0</v>
      </c>
      <c r="H139" s="34">
        <f>SUM(Enero!H139+Febrero!H139+'Marzo '!H139+'Abril '!H139+'Mayo '!H139+Junio!H139+Julio!H139+Agosto!H139+Septiembre!H139+'Octubre '!H139+Noviembre!H139+'Diciembre '!H139)</f>
        <v>0</v>
      </c>
      <c r="I139" s="34">
        <f>SUM(Enero!I139+Febrero!I139+'Marzo '!I139+'Abril '!I139+'Mayo '!I139+Junio!I139+Julio!I139+Agosto!I139+Septiembre!I139+'Octubre '!I139+Noviembre!I139+'Diciembre '!I139)</f>
        <v>0</v>
      </c>
      <c r="J139" s="34">
        <f>SUM(Enero!J139+Febrero!J139+'Marzo '!J139+'Abril '!J139+'Mayo '!J139+Junio!J139+Julio!J139+Agosto!J139+Septiembre!J139+'Octubre '!J139+Noviembre!J139+'Diciembre '!J139)</f>
        <v>0</v>
      </c>
      <c r="K139" s="34">
        <f>SUM(Enero!K139+Febrero!K139+'Marzo '!K139+'Abril '!K139+'Mayo '!K139+Junio!K139+Julio!K139+Agosto!K139+Septiembre!K139+'Octubre '!K139+Noviembre!K139+'Diciembre '!K139)</f>
        <v>3</v>
      </c>
      <c r="L139" s="34">
        <f>SUM(Enero!L139+Febrero!L139+'Marzo '!L139+'Abril '!L139+'Mayo '!L139+Junio!L139+Julio!L139+Agosto!L139+Septiembre!L139+'Octubre '!L139+Noviembre!L139+'Diciembre '!L139)</f>
        <v>3</v>
      </c>
      <c r="M139" s="34">
        <f>SUM(Enero!M139+Febrero!M139+'Marzo '!M139+'Abril '!M139+'Mayo '!M139+Junio!M139+Julio!M139+Agosto!M139+Septiembre!M139+'Octubre '!M139+Noviembre!M139+'Diciembre '!M139)</f>
        <v>2</v>
      </c>
      <c r="N139" s="34">
        <f>SUM(Enero!N139+Febrero!N139+'Marzo '!N139+'Abril '!N139+'Mayo '!N139+Junio!N139+Julio!N139+Agosto!N139+Septiembre!N139+'Octubre '!N139+Noviembre!N139+'Diciembre '!N139)</f>
        <v>1</v>
      </c>
      <c r="O139" s="34">
        <f>SUM(Enero!O139+Febrero!O139+'Marzo '!O139+'Abril '!O139+'Mayo '!O139+Junio!O139+Julio!O139+Agosto!O139+Septiembre!O139+'Octubre '!O139+Noviembre!O139+'Diciembre '!O139)</f>
        <v>0</v>
      </c>
      <c r="P139" s="34">
        <f>SUM(Enero!P139+Febrero!P139+'Marzo '!P139+'Abril '!P139+'Mayo '!P139+Junio!P139+Julio!P139+Agosto!P139+Septiembre!P139+'Octubre '!P139+Noviembre!P139+'Diciembre '!P139)</f>
        <v>0</v>
      </c>
      <c r="Q139" s="34">
        <f>SUM(Enero!Q139+Febrero!Q139+'Marzo '!Q139+'Abril '!Q139+'Mayo '!Q139+Junio!Q139+Julio!Q139+Agosto!Q139+Septiembre!Q139+'Octubre '!Q139+Noviembre!Q139+'Diciembre '!Q139)</f>
        <v>0</v>
      </c>
      <c r="R139" s="34">
        <f>SUM(Enero!R139+Febrero!R139+'Marzo '!R139+'Abril '!R139+'Mayo '!R139+Junio!R139+Julio!R139+Agosto!R139+Septiembre!R139+'Octubre '!R139+Noviembre!R139+'Diciembre '!R139)</f>
        <v>0</v>
      </c>
      <c r="S139" s="34">
        <f>SUM(Enero!S139+Febrero!S139+'Marzo '!S139+'Abril '!S139+'Mayo '!S139+Junio!S139+Julio!S139+Agosto!S139+Septiembre!S139+'Octubre '!S139+Noviembre!S139+'Diciembre '!S139)</f>
        <v>0</v>
      </c>
      <c r="T139" s="34">
        <f>SUM(Enero!T139+Febrero!T139+'Marzo '!T139+'Abril '!T139+'Mayo '!T139+Junio!T139+Julio!T139+Agosto!T139+Septiembre!T139+'Octubre '!T139+Noviembre!T139+'Diciembre '!T139)</f>
        <v>0</v>
      </c>
      <c r="U139" s="34">
        <f>SUM(Enero!U139+Febrero!U139+'Marzo '!U139+'Abril '!U139+'Mayo '!U139+Junio!U139+Julio!U139+Agosto!U139+Septiembre!U139+'Octubre '!U139+Noviembre!U139+'Diciembre '!U139)</f>
        <v>0</v>
      </c>
      <c r="V139" s="34">
        <f>SUM(Enero!V139+Febrero!V139+'Marzo '!V139+'Abril '!V139+'Mayo '!V139+Junio!V139+Julio!V139+Agosto!V139+Septiembre!V139+'Octubre '!V139+Noviembre!V139+'Diciembre '!V139)</f>
        <v>0</v>
      </c>
      <c r="W139" s="34">
        <f>SUM(Enero!W139+Febrero!W139+'Marzo '!W139+'Abril '!W139+'Mayo '!W139+Junio!W139+Julio!W139+Agosto!W139+Septiembre!W139+'Octubre '!W139+Noviembre!W139+'Diciembre '!W139)</f>
        <v>0</v>
      </c>
      <c r="X139" s="34">
        <f>SUM(Enero!X139+Febrero!X139+'Marzo '!X139+'Abril '!X139+'Mayo '!X139+Junio!X139+Julio!X139+Agosto!X139+Septiembre!X139+'Octubre '!X139+Noviembre!X139+'Diciembre '!X139)</f>
        <v>0</v>
      </c>
      <c r="Y139" s="34">
        <f>SUM(Enero!Y139+Febrero!Y139+'Marzo '!Y139+'Abril '!Y139+'Mayo '!Y139+Junio!Y139+Julio!Y139+Agosto!Y139+Septiembre!Y139+'Octubre '!Y139+Noviembre!Y139+'Diciembre '!Y139)</f>
        <v>0</v>
      </c>
      <c r="Z139" s="34">
        <f>SUM(Enero!Z139+Febrero!Z139+'Marzo '!Z139+'Abril '!Z139+'Mayo '!Z139+Junio!Z139+Julio!Z139+Agosto!Z139+Septiembre!Z139+'Octubre '!Z139+Noviembre!Z139+'Diciembre '!Z139)</f>
        <v>0</v>
      </c>
      <c r="AA139" s="34">
        <f>SUM(Enero!AA139+Febrero!AA139+'Marzo '!AA139+'Abril '!AA139+'Mayo '!AA139+Junio!AA139+Julio!AA139+Agosto!AA139+Septiembre!AA139+'Octubre '!AA139+Noviembre!AA139+'Diciembre '!AA139)</f>
        <v>0</v>
      </c>
      <c r="AB139" s="34">
        <f>SUM(Enero!AB139+Febrero!AB139+'Marzo '!AB139+'Abril '!AB139+'Mayo '!AB139+Junio!AB139+Julio!AB139+Agosto!AB139+Septiembre!AB139+'Octubre '!AB139+Noviembre!AB139+'Diciembre '!AB139)</f>
        <v>0</v>
      </c>
      <c r="AC139" s="34">
        <f>SUM(Enero!AC139+Febrero!AC139+'Marzo '!AC139+'Abril '!AC139+'Mayo '!AC139+Junio!AC139+Julio!AC139+Agosto!AC139+Septiembre!AC139+'Octubre '!AC139+Noviembre!AC139+'Diciembre '!AC139)</f>
        <v>0</v>
      </c>
      <c r="AD139" s="34">
        <f>SUM(Enero!AD139+Febrero!AD139+'Marzo '!AD139+'Abril '!AD139+'Mayo '!AD139+Junio!AD139+Julio!AD139+Agosto!AD139+Septiembre!AD139+'Octubre '!AD139+Noviembre!AD139+'Diciembre '!AD139)</f>
        <v>0</v>
      </c>
      <c r="AE139" s="34">
        <f>SUM(Enero!AE139+Febrero!AE139+'Marzo '!AE139+'Abril '!AE139+'Mayo '!AE139+Junio!AE139+Julio!AE139+Agosto!AE139+Septiembre!AE139+'Octubre '!AE139+Noviembre!AE139+'Diciembre '!AE139)</f>
        <v>0</v>
      </c>
      <c r="AF139" s="34">
        <f>SUM(Enero!AF139+Febrero!AF139+'Marzo '!AF139+'Abril '!AF139+'Mayo '!AF139+Junio!AF139+Julio!AF139+Agosto!AF139+Septiembre!AF139+'Octubre '!AF139+Noviembre!AF139+'Diciembre '!AF139)</f>
        <v>0</v>
      </c>
      <c r="AG139" s="34">
        <f>SUM(Enero!AG139+Febrero!AG139+'Marzo '!AG139+'Abril '!AG139+'Mayo '!AG139+Junio!AG139+Julio!AG139+Agosto!AG139+Septiembre!AG139+'Octubre '!AG139+Noviembre!AG139+'Diciembre '!AG139)</f>
        <v>0</v>
      </c>
      <c r="AH139" s="34">
        <f>SUM(Enero!AH139+Febrero!AH139+'Marzo '!AH139+'Abril '!AH139+'Mayo '!AH139+Junio!AH139+Julio!AH139+Agosto!AH139+Septiembre!AH139+'Octubre '!AH139+Noviembre!AH139+'Diciembre '!AH139)</f>
        <v>0</v>
      </c>
      <c r="AI139" s="34">
        <f>SUM(Enero!AI139+Febrero!AI139+'Marzo '!AI139+'Abril '!AI139+'Mayo '!AI139+Junio!AI139+Julio!AI139+Agosto!AI139+Septiembre!AI139+'Octubre '!AI139+Noviembre!AI139+'Diciembre '!AI139)</f>
        <v>0</v>
      </c>
      <c r="AJ139" s="34">
        <f>SUM(Enero!AJ139+Febrero!AJ139+'Marzo '!AJ139+'Abril '!AJ139+'Mayo '!AJ139+Junio!AJ139+Julio!AJ139+Agosto!AJ139+Septiembre!AJ139+'Octubre '!AJ139+Noviembre!AJ139+'Diciembre '!AJ139)</f>
        <v>0</v>
      </c>
      <c r="AK139" s="34">
        <f>SUM(Enero!AK139+Febrero!AK139+'Marzo '!AK139+'Abril '!AK139+'Mayo '!AK139+Junio!AK139+Julio!AK139+Agosto!AK139+Septiembre!AK139+'Octubre '!AK139+Noviembre!AK139+'Diciembre '!AK139)</f>
        <v>0</v>
      </c>
      <c r="AL139" s="34">
        <f>SUM(Enero!AL139+Febrero!AL139+'Marzo '!AL139+'Abril '!AL139+'Mayo '!AL139+Junio!AL139+Julio!AL139+Agosto!AL139+Septiembre!AL139+'Octubre '!AL139+Noviembre!AL139+'Diciembre '!AL139)</f>
        <v>0</v>
      </c>
      <c r="AM139" s="34">
        <f>SUM(Enero!AM139+Febrero!AM139+'Marzo '!AM139+'Abril '!AM139+'Mayo '!AM139+Junio!AM139+Julio!AM139+Agosto!AM139+Septiembre!AM139+'Octubre '!AM139+Noviembre!AM139+'Diciembre '!AM139)</f>
        <v>0</v>
      </c>
      <c r="AN139" s="98">
        <f>SUM(Enero!AN139+Febrero!AN139+'Marzo '!AN139+'Abril '!AN139+'Mayo '!AN139+Junio!AN139+Julio!AN139+Agosto!AN139+Septiembre!AN139+'Octubre '!AN139+Noviembre!AN139+'Diciembre '!AN139)</f>
        <v>0</v>
      </c>
      <c r="AO139" s="159">
        <f>SUM(Enero!AO139+Febrero!AO139+'Marzo '!AO139+'Abril '!AO139+'Mayo '!AO139+Junio!AO139+Julio!AO139+Agosto!AO139+Septiembre!AO139+'Octubre '!AO139+Noviembre!AO139+'Diciembre '!AO139)</f>
        <v>0</v>
      </c>
      <c r="AP139" s="34">
        <f>SUM(Enero!AP139+Febrero!AP139+'Marzo '!AP139+'Abril '!AP139+'Mayo '!AP139+Junio!AP139+Julio!AP139+Agosto!AP139+Septiembre!AP139+'Octubre '!AP139+Noviembre!AP139+'Diciembre '!AP139)</f>
        <v>0</v>
      </c>
      <c r="AQ139" s="34">
        <f>SUM(Enero!AQ139+Febrero!AQ139+'Marzo '!AQ139+'Abril '!AQ139+'Mayo '!AQ139+Junio!AQ139+Julio!AQ139+Agosto!AQ139+Septiembre!AQ139+'Octubre '!AQ139+Noviembre!AQ139+'Diciembre '!AQ139)</f>
        <v>0</v>
      </c>
      <c r="AR139" s="34">
        <f>SUM(Enero!AR139+Febrero!AR139+'Marzo '!AR139+'Abril '!AR139+'Mayo '!AR139+Junio!AR139+Julio!AR139+Agosto!AR139+Septiembre!AR139+'Octubre '!AR139+Noviembre!AR139+'Diciembre '!AR139)</f>
        <v>0</v>
      </c>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68</v>
      </c>
      <c r="E140" s="191">
        <f t="shared" si="38"/>
        <v>20</v>
      </c>
      <c r="F140" s="191">
        <f t="shared" si="38"/>
        <v>48</v>
      </c>
      <c r="G140" s="34">
        <f>SUM(Enero!G140+Febrero!G140+'Marzo '!G140+'Abril '!G140+'Mayo '!G140+Junio!G140+Julio!G140+Agosto!G140+Septiembre!G140+'Octubre '!G140+Noviembre!G140+'Diciembre '!G140)</f>
        <v>0</v>
      </c>
      <c r="H140" s="34">
        <f>SUM(Enero!H140+Febrero!H140+'Marzo '!H140+'Abril '!H140+'Mayo '!H140+Junio!H140+Julio!H140+Agosto!H140+Septiembre!H140+'Octubre '!H140+Noviembre!H140+'Diciembre '!H140)</f>
        <v>0</v>
      </c>
      <c r="I140" s="34">
        <f>SUM(Enero!I140+Febrero!I140+'Marzo '!I140+'Abril '!I140+'Mayo '!I140+Junio!I140+Julio!I140+Agosto!I140+Septiembre!I140+'Octubre '!I140+Noviembre!I140+'Diciembre '!I140)</f>
        <v>0</v>
      </c>
      <c r="J140" s="34">
        <f>SUM(Enero!J140+Febrero!J140+'Marzo '!J140+'Abril '!J140+'Mayo '!J140+Junio!J140+Julio!J140+Agosto!J140+Septiembre!J140+'Octubre '!J140+Noviembre!J140+'Diciembre '!J140)</f>
        <v>0</v>
      </c>
      <c r="K140" s="34">
        <f>SUM(Enero!K140+Febrero!K140+'Marzo '!K140+'Abril '!K140+'Mayo '!K140+Junio!K140+Julio!K140+Agosto!K140+Septiembre!K140+'Octubre '!K140+Noviembre!K140+'Diciembre '!K140)</f>
        <v>0</v>
      </c>
      <c r="L140" s="34">
        <f>SUM(Enero!L140+Febrero!L140+'Marzo '!L140+'Abril '!L140+'Mayo '!L140+Junio!L140+Julio!L140+Agosto!L140+Septiembre!L140+'Octubre '!L140+Noviembre!L140+'Diciembre '!L140)</f>
        <v>1</v>
      </c>
      <c r="M140" s="34">
        <f>SUM(Enero!M140+Febrero!M140+'Marzo '!M140+'Abril '!M140+'Mayo '!M140+Junio!M140+Julio!M140+Agosto!M140+Septiembre!M140+'Octubre '!M140+Noviembre!M140+'Diciembre '!M140)</f>
        <v>3</v>
      </c>
      <c r="N140" s="34">
        <f>SUM(Enero!N140+Febrero!N140+'Marzo '!N140+'Abril '!N140+'Mayo '!N140+Junio!N140+Julio!N140+Agosto!N140+Septiembre!N140+'Octubre '!N140+Noviembre!N140+'Diciembre '!N140)</f>
        <v>6</v>
      </c>
      <c r="O140" s="34">
        <f>SUM(Enero!O140+Febrero!O140+'Marzo '!O140+'Abril '!O140+'Mayo '!O140+Junio!O140+Julio!O140+Agosto!O140+Septiembre!O140+'Octubre '!O140+Noviembre!O140+'Diciembre '!O140)</f>
        <v>2</v>
      </c>
      <c r="P140" s="34">
        <f>SUM(Enero!P140+Febrero!P140+'Marzo '!P140+'Abril '!P140+'Mayo '!P140+Junio!P140+Julio!P140+Agosto!P140+Septiembre!P140+'Octubre '!P140+Noviembre!P140+'Diciembre '!P140)</f>
        <v>1</v>
      </c>
      <c r="Q140" s="34">
        <f>SUM(Enero!Q140+Febrero!Q140+'Marzo '!Q140+'Abril '!Q140+'Mayo '!Q140+Junio!Q140+Julio!Q140+Agosto!Q140+Septiembre!Q140+'Octubre '!Q140+Noviembre!Q140+'Diciembre '!Q140)</f>
        <v>2</v>
      </c>
      <c r="R140" s="34">
        <f>SUM(Enero!R140+Febrero!R140+'Marzo '!R140+'Abril '!R140+'Mayo '!R140+Junio!R140+Julio!R140+Agosto!R140+Septiembre!R140+'Octubre '!R140+Noviembre!R140+'Diciembre '!R140)</f>
        <v>3</v>
      </c>
      <c r="S140" s="34">
        <f>SUM(Enero!S140+Febrero!S140+'Marzo '!S140+'Abril '!S140+'Mayo '!S140+Junio!S140+Julio!S140+Agosto!S140+Septiembre!S140+'Octubre '!S140+Noviembre!S140+'Diciembre '!S140)</f>
        <v>2</v>
      </c>
      <c r="T140" s="34">
        <f>SUM(Enero!T140+Febrero!T140+'Marzo '!T140+'Abril '!T140+'Mayo '!T140+Junio!T140+Julio!T140+Agosto!T140+Septiembre!T140+'Octubre '!T140+Noviembre!T140+'Diciembre '!T140)</f>
        <v>7</v>
      </c>
      <c r="U140" s="34">
        <f>SUM(Enero!U140+Febrero!U140+'Marzo '!U140+'Abril '!U140+'Mayo '!U140+Junio!U140+Julio!U140+Agosto!U140+Septiembre!U140+'Octubre '!U140+Noviembre!U140+'Diciembre '!U140)</f>
        <v>1</v>
      </c>
      <c r="V140" s="34">
        <f>SUM(Enero!V140+Febrero!V140+'Marzo '!V140+'Abril '!V140+'Mayo '!V140+Junio!V140+Julio!V140+Agosto!V140+Septiembre!V140+'Octubre '!V140+Noviembre!V140+'Diciembre '!V140)</f>
        <v>4</v>
      </c>
      <c r="W140" s="34">
        <f>SUM(Enero!W140+Febrero!W140+'Marzo '!W140+'Abril '!W140+'Mayo '!W140+Junio!W140+Julio!W140+Agosto!W140+Septiembre!W140+'Octubre '!W140+Noviembre!W140+'Diciembre '!W140)</f>
        <v>0</v>
      </c>
      <c r="X140" s="34">
        <f>SUM(Enero!X140+Febrero!X140+'Marzo '!X140+'Abril '!X140+'Mayo '!X140+Junio!X140+Julio!X140+Agosto!X140+Septiembre!X140+'Octubre '!X140+Noviembre!X140+'Diciembre '!X140)</f>
        <v>3</v>
      </c>
      <c r="Y140" s="34">
        <f>SUM(Enero!Y140+Febrero!Y140+'Marzo '!Y140+'Abril '!Y140+'Mayo '!Y140+Junio!Y140+Julio!Y140+Agosto!Y140+Septiembre!Y140+'Octubre '!Y140+Noviembre!Y140+'Diciembre '!Y140)</f>
        <v>2</v>
      </c>
      <c r="Z140" s="34">
        <f>SUM(Enero!Z140+Febrero!Z140+'Marzo '!Z140+'Abril '!Z140+'Mayo '!Z140+Junio!Z140+Julio!Z140+Agosto!Z140+Septiembre!Z140+'Octubre '!Z140+Noviembre!Z140+'Diciembre '!Z140)</f>
        <v>8</v>
      </c>
      <c r="AA140" s="34">
        <f>SUM(Enero!AA140+Febrero!AA140+'Marzo '!AA140+'Abril '!AA140+'Mayo '!AA140+Junio!AA140+Julio!AA140+Agosto!AA140+Septiembre!AA140+'Octubre '!AA140+Noviembre!AA140+'Diciembre '!AA140)</f>
        <v>3</v>
      </c>
      <c r="AB140" s="34">
        <f>SUM(Enero!AB140+Febrero!AB140+'Marzo '!AB140+'Abril '!AB140+'Mayo '!AB140+Junio!AB140+Julio!AB140+Agosto!AB140+Septiembre!AB140+'Octubre '!AB140+Noviembre!AB140+'Diciembre '!AB140)</f>
        <v>7</v>
      </c>
      <c r="AC140" s="34">
        <f>SUM(Enero!AC140+Febrero!AC140+'Marzo '!AC140+'Abril '!AC140+'Mayo '!AC140+Junio!AC140+Julio!AC140+Agosto!AC140+Septiembre!AC140+'Octubre '!AC140+Noviembre!AC140+'Diciembre '!AC140)</f>
        <v>5</v>
      </c>
      <c r="AD140" s="34">
        <f>SUM(Enero!AD140+Febrero!AD140+'Marzo '!AD140+'Abril '!AD140+'Mayo '!AD140+Junio!AD140+Julio!AD140+Agosto!AD140+Septiembre!AD140+'Octubre '!AD140+Noviembre!AD140+'Diciembre '!AD140)</f>
        <v>7</v>
      </c>
      <c r="AE140" s="34">
        <f>SUM(Enero!AE140+Febrero!AE140+'Marzo '!AE140+'Abril '!AE140+'Mayo '!AE140+Junio!AE140+Julio!AE140+Agosto!AE140+Septiembre!AE140+'Octubre '!AE140+Noviembre!AE140+'Diciembre '!AE140)</f>
        <v>0</v>
      </c>
      <c r="AF140" s="34">
        <f>SUM(Enero!AF140+Febrero!AF140+'Marzo '!AF140+'Abril '!AF140+'Mayo '!AF140+Junio!AF140+Julio!AF140+Agosto!AF140+Septiembre!AF140+'Octubre '!AF140+Noviembre!AF140+'Diciembre '!AF140)</f>
        <v>1</v>
      </c>
      <c r="AG140" s="34">
        <f>SUM(Enero!AG140+Febrero!AG140+'Marzo '!AG140+'Abril '!AG140+'Mayo '!AG140+Junio!AG140+Julio!AG140+Agosto!AG140+Septiembre!AG140+'Octubre '!AG140+Noviembre!AG140+'Diciembre '!AG140)</f>
        <v>0</v>
      </c>
      <c r="AH140" s="34">
        <f>SUM(Enero!AH140+Febrero!AH140+'Marzo '!AH140+'Abril '!AH140+'Mayo '!AH140+Junio!AH140+Julio!AH140+Agosto!AH140+Septiembre!AH140+'Octubre '!AH140+Noviembre!AH140+'Diciembre '!AH140)</f>
        <v>0</v>
      </c>
      <c r="AI140" s="34">
        <f>SUM(Enero!AI140+Febrero!AI140+'Marzo '!AI140+'Abril '!AI140+'Mayo '!AI140+Junio!AI140+Julio!AI140+Agosto!AI140+Septiembre!AI140+'Octubre '!AI140+Noviembre!AI140+'Diciembre '!AI140)</f>
        <v>0</v>
      </c>
      <c r="AJ140" s="34">
        <f>SUM(Enero!AJ140+Febrero!AJ140+'Marzo '!AJ140+'Abril '!AJ140+'Mayo '!AJ140+Junio!AJ140+Julio!AJ140+Agosto!AJ140+Septiembre!AJ140+'Octubre '!AJ140+Noviembre!AJ140+'Diciembre '!AJ140)</f>
        <v>0</v>
      </c>
      <c r="AK140" s="34">
        <f>SUM(Enero!AK140+Febrero!AK140+'Marzo '!AK140+'Abril '!AK140+'Mayo '!AK140+Junio!AK140+Julio!AK140+Agosto!AK140+Septiembre!AK140+'Octubre '!AK140+Noviembre!AK140+'Diciembre '!AK140)</f>
        <v>0</v>
      </c>
      <c r="AL140" s="34">
        <f>SUM(Enero!AL140+Febrero!AL140+'Marzo '!AL140+'Abril '!AL140+'Mayo '!AL140+Junio!AL140+Julio!AL140+Agosto!AL140+Septiembre!AL140+'Octubre '!AL140+Noviembre!AL140+'Diciembre '!AL140)</f>
        <v>0</v>
      </c>
      <c r="AM140" s="34">
        <f>SUM(Enero!AM140+Febrero!AM140+'Marzo '!AM140+'Abril '!AM140+'Mayo '!AM140+Junio!AM140+Julio!AM140+Agosto!AM140+Septiembre!AM140+'Octubre '!AM140+Noviembre!AM140+'Diciembre '!AM140)</f>
        <v>0</v>
      </c>
      <c r="AN140" s="98">
        <f>SUM(Enero!AN140+Febrero!AN140+'Marzo '!AN140+'Abril '!AN140+'Mayo '!AN140+Junio!AN140+Julio!AN140+Agosto!AN140+Septiembre!AN140+'Octubre '!AN140+Noviembre!AN140+'Diciembre '!AN140)</f>
        <v>0</v>
      </c>
      <c r="AO140" s="159">
        <f>SUM(Enero!AO140+Febrero!AO140+'Marzo '!AO140+'Abril '!AO140+'Mayo '!AO140+Junio!AO140+Julio!AO140+Agosto!AO140+Septiembre!AO140+'Octubre '!AO140+Noviembre!AO140+'Diciembre '!AO140)</f>
        <v>0</v>
      </c>
      <c r="AP140" s="34">
        <f>SUM(Enero!AP140+Febrero!AP140+'Marzo '!AP140+'Abril '!AP140+'Mayo '!AP140+Junio!AP140+Julio!AP140+Agosto!AP140+Septiembre!AP140+'Octubre '!AP140+Noviembre!AP140+'Diciembre '!AP140)</f>
        <v>0</v>
      </c>
      <c r="AQ140" s="34">
        <f>SUM(Enero!AQ140+Febrero!AQ140+'Marzo '!AQ140+'Abril '!AQ140+'Mayo '!AQ140+Junio!AQ140+Julio!AQ140+Agosto!AQ140+Septiembre!AQ140+'Octubre '!AQ140+Noviembre!AQ140+'Diciembre '!AQ140)</f>
        <v>0</v>
      </c>
      <c r="AR140" s="34">
        <f>SUM(Enero!AR140+Febrero!AR140+'Marzo '!AR140+'Abril '!AR140+'Mayo '!AR140+Junio!AR140+Julio!AR140+Agosto!AR140+Septiembre!AR140+'Octubre '!AR140+Noviembre!AR140+'Diciembre '!AR140)</f>
        <v>0</v>
      </c>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f>SUM(Enero!G141+Febrero!G141+'Marzo '!G141+'Abril '!G141+'Mayo '!G141+Junio!G141+Julio!G141+Agosto!G141+Septiembre!G141+'Octubre '!G141+Noviembre!G141+'Diciembre '!G141)</f>
        <v>0</v>
      </c>
      <c r="H141" s="192">
        <f>SUM(Enero!H141+Febrero!H141+'Marzo '!H141+'Abril '!H141+'Mayo '!H141+Junio!H141+Julio!H141+Agosto!H141+Septiembre!H141+'Octubre '!H141+Noviembre!H141+'Diciembre '!H141)</f>
        <v>0</v>
      </c>
      <c r="I141" s="192">
        <f>SUM(Enero!I141+Febrero!I141+'Marzo '!I141+'Abril '!I141+'Mayo '!I141+Junio!I141+Julio!I141+Agosto!I141+Septiembre!I141+'Octubre '!I141+Noviembre!I141+'Diciembre '!I141)</f>
        <v>0</v>
      </c>
      <c r="J141" s="34">
        <f>SUM(Enero!J141+Febrero!J141+'Marzo '!J141+'Abril '!J141+'Mayo '!J141+Junio!J141+Julio!J141+Agosto!J141+Septiembre!J141+'Octubre '!J141+Noviembre!J141+'Diciembre '!J141)</f>
        <v>0</v>
      </c>
      <c r="K141" s="192">
        <f>SUM(Enero!K141+Febrero!K141+'Marzo '!K141+'Abril '!K141+'Mayo '!K141+Junio!K141+Julio!K141+Agosto!K141+Septiembre!K141+'Octubre '!K141+Noviembre!K141+'Diciembre '!K141)</f>
        <v>0</v>
      </c>
      <c r="L141" s="34">
        <f>SUM(Enero!L141+Febrero!L141+'Marzo '!L141+'Abril '!L141+'Mayo '!L141+Junio!L141+Julio!L141+Agosto!L141+Septiembre!L141+'Octubre '!L141+Noviembre!L141+'Diciembre '!L141)</f>
        <v>0</v>
      </c>
      <c r="M141" s="192">
        <f>SUM(Enero!M141+Febrero!M141+'Marzo '!M141+'Abril '!M141+'Mayo '!M141+Junio!M141+Julio!M141+Agosto!M141+Septiembre!M141+'Octubre '!M141+Noviembre!M141+'Diciembre '!M141)</f>
        <v>0</v>
      </c>
      <c r="N141" s="34">
        <f>SUM(Enero!N141+Febrero!N141+'Marzo '!N141+'Abril '!N141+'Mayo '!N141+Junio!N141+Julio!N141+Agosto!N141+Septiembre!N141+'Octubre '!N141+Noviembre!N141+'Diciembre '!N141)</f>
        <v>0</v>
      </c>
      <c r="O141" s="192">
        <f>SUM(Enero!O141+Febrero!O141+'Marzo '!O141+'Abril '!O141+'Mayo '!O141+Junio!O141+Julio!O141+Agosto!O141+Septiembre!O141+'Octubre '!O141+Noviembre!O141+'Diciembre '!O141)</f>
        <v>0</v>
      </c>
      <c r="P141" s="34">
        <f>SUM(Enero!P141+Febrero!P141+'Marzo '!P141+'Abril '!P141+'Mayo '!P141+Junio!P141+Julio!P141+Agosto!P141+Septiembre!P141+'Octubre '!P141+Noviembre!P141+'Diciembre '!P141)</f>
        <v>0</v>
      </c>
      <c r="Q141" s="192">
        <f>SUM(Enero!Q141+Febrero!Q141+'Marzo '!Q141+'Abril '!Q141+'Mayo '!Q141+Junio!Q141+Julio!Q141+Agosto!Q141+Septiembre!Q141+'Octubre '!Q141+Noviembre!Q141+'Diciembre '!Q141)</f>
        <v>0</v>
      </c>
      <c r="R141" s="34">
        <f>SUM(Enero!R141+Febrero!R141+'Marzo '!R141+'Abril '!R141+'Mayo '!R141+Junio!R141+Julio!R141+Agosto!R141+Septiembre!R141+'Octubre '!R141+Noviembre!R141+'Diciembre '!R141)</f>
        <v>0</v>
      </c>
      <c r="S141" s="192">
        <f>SUM(Enero!S141+Febrero!S141+'Marzo '!S141+'Abril '!S141+'Mayo '!S141+Junio!S141+Julio!S141+Agosto!S141+Septiembre!S141+'Octubre '!S141+Noviembre!S141+'Diciembre '!S141)</f>
        <v>0</v>
      </c>
      <c r="T141" s="34">
        <f>SUM(Enero!T141+Febrero!T141+'Marzo '!T141+'Abril '!T141+'Mayo '!T141+Junio!T141+Julio!T141+Agosto!T141+Septiembre!T141+'Octubre '!T141+Noviembre!T141+'Diciembre '!T141)</f>
        <v>0</v>
      </c>
      <c r="U141" s="192">
        <f>SUM(Enero!U141+Febrero!U141+'Marzo '!U141+'Abril '!U141+'Mayo '!U141+Junio!U141+Julio!U141+Agosto!U141+Septiembre!U141+'Octubre '!U141+Noviembre!U141+'Diciembre '!U141)</f>
        <v>0</v>
      </c>
      <c r="V141" s="34">
        <f>SUM(Enero!V141+Febrero!V141+'Marzo '!V141+'Abril '!V141+'Mayo '!V141+Junio!V141+Julio!V141+Agosto!V141+Septiembre!V141+'Octubre '!V141+Noviembre!V141+'Diciembre '!V141)</f>
        <v>0</v>
      </c>
      <c r="W141" s="192">
        <f>SUM(Enero!W141+Febrero!W141+'Marzo '!W141+'Abril '!W141+'Mayo '!W141+Junio!W141+Julio!W141+Agosto!W141+Septiembre!W141+'Octubre '!W141+Noviembre!W141+'Diciembre '!W141)</f>
        <v>0</v>
      </c>
      <c r="X141" s="34">
        <f>SUM(Enero!X141+Febrero!X141+'Marzo '!X141+'Abril '!X141+'Mayo '!X141+Junio!X141+Julio!X141+Agosto!X141+Septiembre!X141+'Octubre '!X141+Noviembre!X141+'Diciembre '!X141)</f>
        <v>0</v>
      </c>
      <c r="Y141" s="192">
        <f>SUM(Enero!Y141+Febrero!Y141+'Marzo '!Y141+'Abril '!Y141+'Mayo '!Y141+Junio!Y141+Julio!Y141+Agosto!Y141+Septiembre!Y141+'Octubre '!Y141+Noviembre!Y141+'Diciembre '!Y141)</f>
        <v>0</v>
      </c>
      <c r="Z141" s="34">
        <f>SUM(Enero!Z141+Febrero!Z141+'Marzo '!Z141+'Abril '!Z141+'Mayo '!Z141+Junio!Z141+Julio!Z141+Agosto!Z141+Septiembre!Z141+'Octubre '!Z141+Noviembre!Z141+'Diciembre '!Z141)</f>
        <v>0</v>
      </c>
      <c r="AA141" s="192">
        <f>SUM(Enero!AA141+Febrero!AA141+'Marzo '!AA141+'Abril '!AA141+'Mayo '!AA141+Junio!AA141+Julio!AA141+Agosto!AA141+Septiembre!AA141+'Octubre '!AA141+Noviembre!AA141+'Diciembre '!AA141)</f>
        <v>0</v>
      </c>
      <c r="AB141" s="34">
        <f>SUM(Enero!AB141+Febrero!AB141+'Marzo '!AB141+'Abril '!AB141+'Mayo '!AB141+Junio!AB141+Julio!AB141+Agosto!AB141+Septiembre!AB141+'Octubre '!AB141+Noviembre!AB141+'Diciembre '!AB141)</f>
        <v>0</v>
      </c>
      <c r="AC141" s="192">
        <f>SUM(Enero!AC141+Febrero!AC141+'Marzo '!AC141+'Abril '!AC141+'Mayo '!AC141+Junio!AC141+Julio!AC141+Agosto!AC141+Septiembre!AC141+'Octubre '!AC141+Noviembre!AC141+'Diciembre '!AC141)</f>
        <v>0</v>
      </c>
      <c r="AD141" s="34">
        <f>SUM(Enero!AD141+Febrero!AD141+'Marzo '!AD141+'Abril '!AD141+'Mayo '!AD141+Junio!AD141+Julio!AD141+Agosto!AD141+Septiembre!AD141+'Octubre '!AD141+Noviembre!AD141+'Diciembre '!AD141)</f>
        <v>0</v>
      </c>
      <c r="AE141" s="192">
        <f>SUM(Enero!AE141+Febrero!AE141+'Marzo '!AE141+'Abril '!AE141+'Mayo '!AE141+Junio!AE141+Julio!AE141+Agosto!AE141+Septiembre!AE141+'Octubre '!AE141+Noviembre!AE141+'Diciembre '!AE141)</f>
        <v>0</v>
      </c>
      <c r="AF141" s="34">
        <f>SUM(Enero!AF141+Febrero!AF141+'Marzo '!AF141+'Abril '!AF141+'Mayo '!AF141+Junio!AF141+Julio!AF141+Agosto!AF141+Septiembre!AF141+'Octubre '!AF141+Noviembre!AF141+'Diciembre '!AF141)</f>
        <v>0</v>
      </c>
      <c r="AG141" s="192">
        <f>SUM(Enero!AG141+Febrero!AG141+'Marzo '!AG141+'Abril '!AG141+'Mayo '!AG141+Junio!AG141+Julio!AG141+Agosto!AG141+Septiembre!AG141+'Octubre '!AG141+Noviembre!AG141+'Diciembre '!AG141)</f>
        <v>0</v>
      </c>
      <c r="AH141" s="192">
        <f>SUM(Enero!AH141+Febrero!AH141+'Marzo '!AH141+'Abril '!AH141+'Mayo '!AH141+Junio!AH141+Julio!AH141+Agosto!AH141+Septiembre!AH141+'Octubre '!AH141+Noviembre!AH141+'Diciembre '!AH141)</f>
        <v>0</v>
      </c>
      <c r="AI141" s="192">
        <f>SUM(Enero!AI141+Febrero!AI141+'Marzo '!AI141+'Abril '!AI141+'Mayo '!AI141+Junio!AI141+Julio!AI141+Agosto!AI141+Septiembre!AI141+'Octubre '!AI141+Noviembre!AI141+'Diciembre '!AI141)</f>
        <v>0</v>
      </c>
      <c r="AJ141" s="192">
        <f>SUM(Enero!AJ141+Febrero!AJ141+'Marzo '!AJ141+'Abril '!AJ141+'Mayo '!AJ141+Junio!AJ141+Julio!AJ141+Agosto!AJ141+Septiembre!AJ141+'Octubre '!AJ141+Noviembre!AJ141+'Diciembre '!AJ141)</f>
        <v>0</v>
      </c>
      <c r="AK141" s="192">
        <f>SUM(Enero!AK141+Febrero!AK141+'Marzo '!AK141+'Abril '!AK141+'Mayo '!AK141+Junio!AK141+Julio!AK141+Agosto!AK141+Septiembre!AK141+'Octubre '!AK141+Noviembre!AK141+'Diciembre '!AK141)</f>
        <v>0</v>
      </c>
      <c r="AL141" s="192">
        <f>SUM(Enero!AL141+Febrero!AL141+'Marzo '!AL141+'Abril '!AL141+'Mayo '!AL141+Junio!AL141+Julio!AL141+Agosto!AL141+Septiembre!AL141+'Octubre '!AL141+Noviembre!AL141+'Diciembre '!AL141)</f>
        <v>0</v>
      </c>
      <c r="AM141" s="192">
        <f>SUM(Enero!AM141+Febrero!AM141+'Marzo '!AM141+'Abril '!AM141+'Mayo '!AM141+Junio!AM141+Julio!AM141+Agosto!AM141+Septiembre!AM141+'Octubre '!AM141+Noviembre!AM141+'Diciembre '!AM141)</f>
        <v>0</v>
      </c>
      <c r="AN141" s="192">
        <f>SUM(Enero!AN141+Febrero!AN141+'Marzo '!AN141+'Abril '!AN141+'Mayo '!AN141+Junio!AN141+Julio!AN141+Agosto!AN141+Septiembre!AN141+'Octubre '!AN141+Noviembre!AN141+'Diciembre '!AN141)</f>
        <v>0</v>
      </c>
      <c r="AO141" s="205">
        <f>SUM(Enero!AO141+Febrero!AO141+'Marzo '!AO141+'Abril '!AO141+'Mayo '!AO141+Junio!AO141+Julio!AO141+Agosto!AO141+Septiembre!AO141+'Octubre '!AO141+Noviembre!AO141+'Diciembre '!AO141)</f>
        <v>0</v>
      </c>
      <c r="AP141" s="34">
        <f>SUM(Enero!AP141+Febrero!AP141+'Marzo '!AP141+'Abril '!AP141+'Mayo '!AP141+Junio!AP141+Julio!AP141+Agosto!AP141+Septiembre!AP141+'Octubre '!AP141+Noviembre!AP141+'Diciembre '!AP141)</f>
        <v>0</v>
      </c>
      <c r="AQ141" s="192">
        <f>SUM(Enero!AQ141+Febrero!AQ141+'Marzo '!AQ141+'Abril '!AQ141+'Mayo '!AQ141+Junio!AQ141+Julio!AQ141+Agosto!AQ141+Septiembre!AQ141+'Octubre '!AQ141+Noviembre!AQ141+'Diciembre '!AQ141)</f>
        <v>0</v>
      </c>
      <c r="AR141" s="34">
        <f>SUM(Enero!AR141+Febrero!AR141+'Marzo '!AR141+'Abril '!AR141+'Mayo '!AR141+Junio!AR141+Julio!AR141+Agosto!AR141+Septiembre!AR141+'Octubre '!AR141+Noviembre!AR141+'Diciembre '!AR141)</f>
        <v>0</v>
      </c>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10</v>
      </c>
      <c r="E142" s="191">
        <f t="shared" si="38"/>
        <v>3</v>
      </c>
      <c r="F142" s="191">
        <f t="shared" si="38"/>
        <v>7</v>
      </c>
      <c r="G142" s="34">
        <f>SUM(Enero!G142+Febrero!G142+'Marzo '!G142+'Abril '!G142+'Mayo '!G142+Junio!G142+Julio!G142+Agosto!G142+Septiembre!G142+'Octubre '!G142+Noviembre!G142+'Diciembre '!G142)</f>
        <v>0</v>
      </c>
      <c r="H142" s="34">
        <f>SUM(Enero!H142+Febrero!H142+'Marzo '!H142+'Abril '!H142+'Mayo '!H142+Junio!H142+Julio!H142+Agosto!H142+Septiembre!H142+'Octubre '!H142+Noviembre!H142+'Diciembre '!H142)</f>
        <v>0</v>
      </c>
      <c r="I142" s="34">
        <f>SUM(Enero!I142+Febrero!I142+'Marzo '!I142+'Abril '!I142+'Mayo '!I142+Junio!I142+Julio!I142+Agosto!I142+Septiembre!I142+'Octubre '!I142+Noviembre!I142+'Diciembre '!I142)</f>
        <v>0</v>
      </c>
      <c r="J142" s="34">
        <f>SUM(Enero!J142+Febrero!J142+'Marzo '!J142+'Abril '!J142+'Mayo '!J142+Junio!J142+Julio!J142+Agosto!J142+Septiembre!J142+'Octubre '!J142+Noviembre!J142+'Diciembre '!J142)</f>
        <v>0</v>
      </c>
      <c r="K142" s="34">
        <f>SUM(Enero!K142+Febrero!K142+'Marzo '!K142+'Abril '!K142+'Mayo '!K142+Junio!K142+Julio!K142+Agosto!K142+Septiembre!K142+'Octubre '!K142+Noviembre!K142+'Diciembre '!K142)</f>
        <v>0</v>
      </c>
      <c r="L142" s="34">
        <f>SUM(Enero!L142+Febrero!L142+'Marzo '!L142+'Abril '!L142+'Mayo '!L142+Junio!L142+Julio!L142+Agosto!L142+Septiembre!L142+'Octubre '!L142+Noviembre!L142+'Diciembre '!L142)</f>
        <v>0</v>
      </c>
      <c r="M142" s="34">
        <f>SUM(Enero!M142+Febrero!M142+'Marzo '!M142+'Abril '!M142+'Mayo '!M142+Junio!M142+Julio!M142+Agosto!M142+Septiembre!M142+'Octubre '!M142+Noviembre!M142+'Diciembre '!M142)</f>
        <v>2</v>
      </c>
      <c r="N142" s="34">
        <f>SUM(Enero!N142+Febrero!N142+'Marzo '!N142+'Abril '!N142+'Mayo '!N142+Junio!N142+Julio!N142+Agosto!N142+Septiembre!N142+'Octubre '!N142+Noviembre!N142+'Diciembre '!N142)</f>
        <v>0</v>
      </c>
      <c r="O142" s="34">
        <f>SUM(Enero!O142+Febrero!O142+'Marzo '!O142+'Abril '!O142+'Mayo '!O142+Junio!O142+Julio!O142+Agosto!O142+Septiembre!O142+'Octubre '!O142+Noviembre!O142+'Diciembre '!O142)</f>
        <v>0</v>
      </c>
      <c r="P142" s="34">
        <f>SUM(Enero!P142+Febrero!P142+'Marzo '!P142+'Abril '!P142+'Mayo '!P142+Junio!P142+Julio!P142+Agosto!P142+Septiembre!P142+'Octubre '!P142+Noviembre!P142+'Diciembre '!P142)</f>
        <v>0</v>
      </c>
      <c r="Q142" s="34">
        <f>SUM(Enero!Q142+Febrero!Q142+'Marzo '!Q142+'Abril '!Q142+'Mayo '!Q142+Junio!Q142+Julio!Q142+Agosto!Q142+Septiembre!Q142+'Octubre '!Q142+Noviembre!Q142+'Diciembre '!Q142)</f>
        <v>0</v>
      </c>
      <c r="R142" s="34">
        <f>SUM(Enero!R142+Febrero!R142+'Marzo '!R142+'Abril '!R142+'Mayo '!R142+Junio!R142+Julio!R142+Agosto!R142+Septiembre!R142+'Octubre '!R142+Noviembre!R142+'Diciembre '!R142)</f>
        <v>1</v>
      </c>
      <c r="S142" s="34">
        <f>SUM(Enero!S142+Febrero!S142+'Marzo '!S142+'Abril '!S142+'Mayo '!S142+Junio!S142+Julio!S142+Agosto!S142+Septiembre!S142+'Octubre '!S142+Noviembre!S142+'Diciembre '!S142)</f>
        <v>0</v>
      </c>
      <c r="T142" s="34">
        <f>SUM(Enero!T142+Febrero!T142+'Marzo '!T142+'Abril '!T142+'Mayo '!T142+Junio!T142+Julio!T142+Agosto!T142+Septiembre!T142+'Octubre '!T142+Noviembre!T142+'Diciembre '!T142)</f>
        <v>0</v>
      </c>
      <c r="U142" s="34">
        <f>SUM(Enero!U142+Febrero!U142+'Marzo '!U142+'Abril '!U142+'Mayo '!U142+Junio!U142+Julio!U142+Agosto!U142+Septiembre!U142+'Octubre '!U142+Noviembre!U142+'Diciembre '!U142)</f>
        <v>0</v>
      </c>
      <c r="V142" s="34">
        <f>SUM(Enero!V142+Febrero!V142+'Marzo '!V142+'Abril '!V142+'Mayo '!V142+Junio!V142+Julio!V142+Agosto!V142+Septiembre!V142+'Octubre '!V142+Noviembre!V142+'Diciembre '!V142)</f>
        <v>0</v>
      </c>
      <c r="W142" s="34">
        <f>SUM(Enero!W142+Febrero!W142+'Marzo '!W142+'Abril '!W142+'Mayo '!W142+Junio!W142+Julio!W142+Agosto!W142+Septiembre!W142+'Octubre '!W142+Noviembre!W142+'Diciembre '!W142)</f>
        <v>0</v>
      </c>
      <c r="X142" s="34">
        <f>SUM(Enero!X142+Febrero!X142+'Marzo '!X142+'Abril '!X142+'Mayo '!X142+Junio!X142+Julio!X142+Agosto!X142+Septiembre!X142+'Octubre '!X142+Noviembre!X142+'Diciembre '!X142)</f>
        <v>2</v>
      </c>
      <c r="Y142" s="34">
        <f>SUM(Enero!Y142+Febrero!Y142+'Marzo '!Y142+'Abril '!Y142+'Mayo '!Y142+Junio!Y142+Julio!Y142+Agosto!Y142+Septiembre!Y142+'Octubre '!Y142+Noviembre!Y142+'Diciembre '!Y142)</f>
        <v>0</v>
      </c>
      <c r="Z142" s="34">
        <f>SUM(Enero!Z142+Febrero!Z142+'Marzo '!Z142+'Abril '!Z142+'Mayo '!Z142+Junio!Z142+Julio!Z142+Agosto!Z142+Septiembre!Z142+'Octubre '!Z142+Noviembre!Z142+'Diciembre '!Z142)</f>
        <v>0</v>
      </c>
      <c r="AA142" s="34">
        <f>SUM(Enero!AA142+Febrero!AA142+'Marzo '!AA142+'Abril '!AA142+'Mayo '!AA142+Junio!AA142+Julio!AA142+Agosto!AA142+Septiembre!AA142+'Octubre '!AA142+Noviembre!AA142+'Diciembre '!AA142)</f>
        <v>0</v>
      </c>
      <c r="AB142" s="34">
        <f>SUM(Enero!AB142+Febrero!AB142+'Marzo '!AB142+'Abril '!AB142+'Mayo '!AB142+Junio!AB142+Julio!AB142+Agosto!AB142+Septiembre!AB142+'Octubre '!AB142+Noviembre!AB142+'Diciembre '!AB142)</f>
        <v>2</v>
      </c>
      <c r="AC142" s="34">
        <f>SUM(Enero!AC142+Febrero!AC142+'Marzo '!AC142+'Abril '!AC142+'Mayo '!AC142+Junio!AC142+Julio!AC142+Agosto!AC142+Septiembre!AC142+'Octubre '!AC142+Noviembre!AC142+'Diciembre '!AC142)</f>
        <v>0</v>
      </c>
      <c r="AD142" s="34">
        <f>SUM(Enero!AD142+Febrero!AD142+'Marzo '!AD142+'Abril '!AD142+'Mayo '!AD142+Junio!AD142+Julio!AD142+Agosto!AD142+Septiembre!AD142+'Octubre '!AD142+Noviembre!AD142+'Diciembre '!AD142)</f>
        <v>0</v>
      </c>
      <c r="AE142" s="34">
        <f>SUM(Enero!AE142+Febrero!AE142+'Marzo '!AE142+'Abril '!AE142+'Mayo '!AE142+Junio!AE142+Julio!AE142+Agosto!AE142+Septiembre!AE142+'Octubre '!AE142+Noviembre!AE142+'Diciembre '!AE142)</f>
        <v>0</v>
      </c>
      <c r="AF142" s="34">
        <f>SUM(Enero!AF142+Febrero!AF142+'Marzo '!AF142+'Abril '!AF142+'Mayo '!AF142+Junio!AF142+Julio!AF142+Agosto!AF142+Septiembre!AF142+'Octubre '!AF142+Noviembre!AF142+'Diciembre '!AF142)</f>
        <v>2</v>
      </c>
      <c r="AG142" s="34">
        <f>SUM(Enero!AG142+Febrero!AG142+'Marzo '!AG142+'Abril '!AG142+'Mayo '!AG142+Junio!AG142+Julio!AG142+Agosto!AG142+Septiembre!AG142+'Octubre '!AG142+Noviembre!AG142+'Diciembre '!AG142)</f>
        <v>1</v>
      </c>
      <c r="AH142" s="34">
        <f>SUM(Enero!AH142+Febrero!AH142+'Marzo '!AH142+'Abril '!AH142+'Mayo '!AH142+Junio!AH142+Julio!AH142+Agosto!AH142+Septiembre!AH142+'Octubre '!AH142+Noviembre!AH142+'Diciembre '!AH142)</f>
        <v>0</v>
      </c>
      <c r="AI142" s="34">
        <f>SUM(Enero!AI142+Febrero!AI142+'Marzo '!AI142+'Abril '!AI142+'Mayo '!AI142+Junio!AI142+Julio!AI142+Agosto!AI142+Septiembre!AI142+'Octubre '!AI142+Noviembre!AI142+'Diciembre '!AI142)</f>
        <v>0</v>
      </c>
      <c r="AJ142" s="34">
        <f>SUM(Enero!AJ142+Febrero!AJ142+'Marzo '!AJ142+'Abril '!AJ142+'Mayo '!AJ142+Junio!AJ142+Julio!AJ142+Agosto!AJ142+Septiembre!AJ142+'Octubre '!AJ142+Noviembre!AJ142+'Diciembre '!AJ142)</f>
        <v>0</v>
      </c>
      <c r="AK142" s="34">
        <f>SUM(Enero!AK142+Febrero!AK142+'Marzo '!AK142+'Abril '!AK142+'Mayo '!AK142+Junio!AK142+Julio!AK142+Agosto!AK142+Septiembre!AK142+'Octubre '!AK142+Noviembre!AK142+'Diciembre '!AK142)</f>
        <v>0</v>
      </c>
      <c r="AL142" s="34">
        <f>SUM(Enero!AL142+Febrero!AL142+'Marzo '!AL142+'Abril '!AL142+'Mayo '!AL142+Junio!AL142+Julio!AL142+Agosto!AL142+Septiembre!AL142+'Octubre '!AL142+Noviembre!AL142+'Diciembre '!AL142)</f>
        <v>0</v>
      </c>
      <c r="AM142" s="34">
        <f>SUM(Enero!AM142+Febrero!AM142+'Marzo '!AM142+'Abril '!AM142+'Mayo '!AM142+Junio!AM142+Julio!AM142+Agosto!AM142+Septiembre!AM142+'Octubre '!AM142+Noviembre!AM142+'Diciembre '!AM142)</f>
        <v>0</v>
      </c>
      <c r="AN142" s="98">
        <f>SUM(Enero!AN142+Febrero!AN142+'Marzo '!AN142+'Abril '!AN142+'Mayo '!AN142+Junio!AN142+Julio!AN142+Agosto!AN142+Septiembre!AN142+'Octubre '!AN142+Noviembre!AN142+'Diciembre '!AN142)</f>
        <v>0</v>
      </c>
      <c r="AO142" s="159">
        <f>SUM(Enero!AO142+Febrero!AO142+'Marzo '!AO142+'Abril '!AO142+'Mayo '!AO142+Junio!AO142+Julio!AO142+Agosto!AO142+Septiembre!AO142+'Octubre '!AO142+Noviembre!AO142+'Diciembre '!AO142)</f>
        <v>0</v>
      </c>
      <c r="AP142" s="34">
        <f>SUM(Enero!AP142+Febrero!AP142+'Marzo '!AP142+'Abril '!AP142+'Mayo '!AP142+Junio!AP142+Julio!AP142+Agosto!AP142+Septiembre!AP142+'Octubre '!AP142+Noviembre!AP142+'Diciembre '!AP142)</f>
        <v>0</v>
      </c>
      <c r="AQ142" s="34">
        <f>SUM(Enero!AQ142+Febrero!AQ142+'Marzo '!AQ142+'Abril '!AQ142+'Mayo '!AQ142+Junio!AQ142+Julio!AQ142+Agosto!AQ142+Septiembre!AQ142+'Octubre '!AQ142+Noviembre!AQ142+'Diciembre '!AQ142)</f>
        <v>0</v>
      </c>
      <c r="AR142" s="34">
        <f>SUM(Enero!AR142+Febrero!AR142+'Marzo '!AR142+'Abril '!AR142+'Mayo '!AR142+Junio!AR142+Julio!AR142+Agosto!AR142+Septiembre!AR142+'Octubre '!AR142+Noviembre!AR142+'Diciembre '!AR142)</f>
        <v>0</v>
      </c>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13</v>
      </c>
      <c r="E143" s="191">
        <f t="shared" si="38"/>
        <v>5</v>
      </c>
      <c r="F143" s="191">
        <f t="shared" si="38"/>
        <v>8</v>
      </c>
      <c r="G143" s="34">
        <f>SUM(Enero!G143+Febrero!G143+'Marzo '!G143+'Abril '!G143+'Mayo '!G143+Junio!G143+Julio!G143+Agosto!G143+Septiembre!G143+'Octubre '!G143+Noviembre!G143+'Diciembre '!G143)</f>
        <v>0</v>
      </c>
      <c r="H143" s="34">
        <f>SUM(Enero!H143+Febrero!H143+'Marzo '!H143+'Abril '!H143+'Mayo '!H143+Junio!H143+Julio!H143+Agosto!H143+Septiembre!H143+'Octubre '!H143+Noviembre!H143+'Diciembre '!H143)</f>
        <v>0</v>
      </c>
      <c r="I143" s="34">
        <f>SUM(Enero!I143+Febrero!I143+'Marzo '!I143+'Abril '!I143+'Mayo '!I143+Junio!I143+Julio!I143+Agosto!I143+Septiembre!I143+'Octubre '!I143+Noviembre!I143+'Diciembre '!I143)</f>
        <v>0</v>
      </c>
      <c r="J143" s="34">
        <f>SUM(Enero!J143+Febrero!J143+'Marzo '!J143+'Abril '!J143+'Mayo '!J143+Junio!J143+Julio!J143+Agosto!J143+Septiembre!J143+'Octubre '!J143+Noviembre!J143+'Diciembre '!J143)</f>
        <v>0</v>
      </c>
      <c r="K143" s="34">
        <f>SUM(Enero!K143+Febrero!K143+'Marzo '!K143+'Abril '!K143+'Mayo '!K143+Junio!K143+Julio!K143+Agosto!K143+Septiembre!K143+'Octubre '!K143+Noviembre!K143+'Diciembre '!K143)</f>
        <v>0</v>
      </c>
      <c r="L143" s="34">
        <f>SUM(Enero!L143+Febrero!L143+'Marzo '!L143+'Abril '!L143+'Mayo '!L143+Junio!L143+Julio!L143+Agosto!L143+Septiembre!L143+'Octubre '!L143+Noviembre!L143+'Diciembre '!L143)</f>
        <v>0</v>
      </c>
      <c r="M143" s="34">
        <f>SUM(Enero!M143+Febrero!M143+'Marzo '!M143+'Abril '!M143+'Mayo '!M143+Junio!M143+Julio!M143+Agosto!M143+Septiembre!M143+'Octubre '!M143+Noviembre!M143+'Diciembre '!M143)</f>
        <v>0</v>
      </c>
      <c r="N143" s="34">
        <f>SUM(Enero!N143+Febrero!N143+'Marzo '!N143+'Abril '!N143+'Mayo '!N143+Junio!N143+Julio!N143+Agosto!N143+Septiembre!N143+'Octubre '!N143+Noviembre!N143+'Diciembre '!N143)</f>
        <v>0</v>
      </c>
      <c r="O143" s="34">
        <f>SUM(Enero!O143+Febrero!O143+'Marzo '!O143+'Abril '!O143+'Mayo '!O143+Junio!O143+Julio!O143+Agosto!O143+Septiembre!O143+'Octubre '!O143+Noviembre!O143+'Diciembre '!O143)</f>
        <v>0</v>
      </c>
      <c r="P143" s="34">
        <f>SUM(Enero!P143+Febrero!P143+'Marzo '!P143+'Abril '!P143+'Mayo '!P143+Junio!P143+Julio!P143+Agosto!P143+Septiembre!P143+'Octubre '!P143+Noviembre!P143+'Diciembre '!P143)</f>
        <v>0</v>
      </c>
      <c r="Q143" s="34">
        <f>SUM(Enero!Q143+Febrero!Q143+'Marzo '!Q143+'Abril '!Q143+'Mayo '!Q143+Junio!Q143+Julio!Q143+Agosto!Q143+Septiembre!Q143+'Octubre '!Q143+Noviembre!Q143+'Diciembre '!Q143)</f>
        <v>0</v>
      </c>
      <c r="R143" s="34">
        <f>SUM(Enero!R143+Febrero!R143+'Marzo '!R143+'Abril '!R143+'Mayo '!R143+Junio!R143+Julio!R143+Agosto!R143+Septiembre!R143+'Octubre '!R143+Noviembre!R143+'Diciembre '!R143)</f>
        <v>0</v>
      </c>
      <c r="S143" s="34">
        <f>SUM(Enero!S143+Febrero!S143+'Marzo '!S143+'Abril '!S143+'Mayo '!S143+Junio!S143+Julio!S143+Agosto!S143+Septiembre!S143+'Octubre '!S143+Noviembre!S143+'Diciembre '!S143)</f>
        <v>0</v>
      </c>
      <c r="T143" s="34">
        <f>SUM(Enero!T143+Febrero!T143+'Marzo '!T143+'Abril '!T143+'Mayo '!T143+Junio!T143+Julio!T143+Agosto!T143+Septiembre!T143+'Octubre '!T143+Noviembre!T143+'Diciembre '!T143)</f>
        <v>0</v>
      </c>
      <c r="U143" s="34">
        <f>SUM(Enero!U143+Febrero!U143+'Marzo '!U143+'Abril '!U143+'Mayo '!U143+Junio!U143+Julio!U143+Agosto!U143+Septiembre!U143+'Octubre '!U143+Noviembre!U143+'Diciembre '!U143)</f>
        <v>0</v>
      </c>
      <c r="V143" s="34">
        <f>SUM(Enero!V143+Febrero!V143+'Marzo '!V143+'Abril '!V143+'Mayo '!V143+Junio!V143+Julio!V143+Agosto!V143+Septiembre!V143+'Octubre '!V143+Noviembre!V143+'Diciembre '!V143)</f>
        <v>0</v>
      </c>
      <c r="W143" s="34">
        <f>SUM(Enero!W143+Febrero!W143+'Marzo '!W143+'Abril '!W143+'Mayo '!W143+Junio!W143+Julio!W143+Agosto!W143+Septiembre!W143+'Octubre '!W143+Noviembre!W143+'Diciembre '!W143)</f>
        <v>0</v>
      </c>
      <c r="X143" s="34">
        <f>SUM(Enero!X143+Febrero!X143+'Marzo '!X143+'Abril '!X143+'Mayo '!X143+Junio!X143+Julio!X143+Agosto!X143+Septiembre!X143+'Octubre '!X143+Noviembre!X143+'Diciembre '!X143)</f>
        <v>2</v>
      </c>
      <c r="Y143" s="34">
        <f>SUM(Enero!Y143+Febrero!Y143+'Marzo '!Y143+'Abril '!Y143+'Mayo '!Y143+Junio!Y143+Julio!Y143+Agosto!Y143+Septiembre!Y143+'Octubre '!Y143+Noviembre!Y143+'Diciembre '!Y143)</f>
        <v>3</v>
      </c>
      <c r="Z143" s="34">
        <f>SUM(Enero!Z143+Febrero!Z143+'Marzo '!Z143+'Abril '!Z143+'Mayo '!Z143+Junio!Z143+Julio!Z143+Agosto!Z143+Septiembre!Z143+'Octubre '!Z143+Noviembre!Z143+'Diciembre '!Z143)</f>
        <v>0</v>
      </c>
      <c r="AA143" s="34">
        <f>SUM(Enero!AA143+Febrero!AA143+'Marzo '!AA143+'Abril '!AA143+'Mayo '!AA143+Junio!AA143+Julio!AA143+Agosto!AA143+Septiembre!AA143+'Octubre '!AA143+Noviembre!AA143+'Diciembre '!AA143)</f>
        <v>1</v>
      </c>
      <c r="AB143" s="34">
        <f>SUM(Enero!AB143+Febrero!AB143+'Marzo '!AB143+'Abril '!AB143+'Mayo '!AB143+Junio!AB143+Julio!AB143+Agosto!AB143+Septiembre!AB143+'Octubre '!AB143+Noviembre!AB143+'Diciembre '!AB143)</f>
        <v>3</v>
      </c>
      <c r="AC143" s="34">
        <f>SUM(Enero!AC143+Febrero!AC143+'Marzo '!AC143+'Abril '!AC143+'Mayo '!AC143+Junio!AC143+Julio!AC143+Agosto!AC143+Septiembre!AC143+'Octubre '!AC143+Noviembre!AC143+'Diciembre '!AC143)</f>
        <v>0</v>
      </c>
      <c r="AD143" s="34">
        <f>SUM(Enero!AD143+Febrero!AD143+'Marzo '!AD143+'Abril '!AD143+'Mayo '!AD143+Junio!AD143+Julio!AD143+Agosto!AD143+Septiembre!AD143+'Octubre '!AD143+Noviembre!AD143+'Diciembre '!AD143)</f>
        <v>2</v>
      </c>
      <c r="AE143" s="34">
        <f>SUM(Enero!AE143+Febrero!AE143+'Marzo '!AE143+'Abril '!AE143+'Mayo '!AE143+Junio!AE143+Julio!AE143+Agosto!AE143+Septiembre!AE143+'Octubre '!AE143+Noviembre!AE143+'Diciembre '!AE143)</f>
        <v>1</v>
      </c>
      <c r="AF143" s="34">
        <f>SUM(Enero!AF143+Febrero!AF143+'Marzo '!AF143+'Abril '!AF143+'Mayo '!AF143+Junio!AF143+Julio!AF143+Agosto!AF143+Septiembre!AF143+'Octubre '!AF143+Noviembre!AF143+'Diciembre '!AF143)</f>
        <v>0</v>
      </c>
      <c r="AG143" s="34">
        <f>SUM(Enero!AG143+Febrero!AG143+'Marzo '!AG143+'Abril '!AG143+'Mayo '!AG143+Junio!AG143+Julio!AG143+Agosto!AG143+Septiembre!AG143+'Octubre '!AG143+Noviembre!AG143+'Diciembre '!AG143)</f>
        <v>0</v>
      </c>
      <c r="AH143" s="34">
        <f>SUM(Enero!AH143+Febrero!AH143+'Marzo '!AH143+'Abril '!AH143+'Mayo '!AH143+Junio!AH143+Julio!AH143+Agosto!AH143+Septiembre!AH143+'Octubre '!AH143+Noviembre!AH143+'Diciembre '!AH143)</f>
        <v>1</v>
      </c>
      <c r="AI143" s="34">
        <f>SUM(Enero!AI143+Febrero!AI143+'Marzo '!AI143+'Abril '!AI143+'Mayo '!AI143+Junio!AI143+Julio!AI143+Agosto!AI143+Septiembre!AI143+'Octubre '!AI143+Noviembre!AI143+'Diciembre '!AI143)</f>
        <v>0</v>
      </c>
      <c r="AJ143" s="34">
        <f>SUM(Enero!AJ143+Febrero!AJ143+'Marzo '!AJ143+'Abril '!AJ143+'Mayo '!AJ143+Junio!AJ143+Julio!AJ143+Agosto!AJ143+Septiembre!AJ143+'Octubre '!AJ143+Noviembre!AJ143+'Diciembre '!AJ143)</f>
        <v>0</v>
      </c>
      <c r="AK143" s="34">
        <f>SUM(Enero!AK143+Febrero!AK143+'Marzo '!AK143+'Abril '!AK143+'Mayo '!AK143+Junio!AK143+Julio!AK143+Agosto!AK143+Septiembre!AK143+'Octubre '!AK143+Noviembre!AK143+'Diciembre '!AK143)</f>
        <v>0</v>
      </c>
      <c r="AL143" s="34">
        <f>SUM(Enero!AL143+Febrero!AL143+'Marzo '!AL143+'Abril '!AL143+'Mayo '!AL143+Junio!AL143+Julio!AL143+Agosto!AL143+Septiembre!AL143+'Octubre '!AL143+Noviembre!AL143+'Diciembre '!AL143)</f>
        <v>0</v>
      </c>
      <c r="AM143" s="34">
        <f>SUM(Enero!AM143+Febrero!AM143+'Marzo '!AM143+'Abril '!AM143+'Mayo '!AM143+Junio!AM143+Julio!AM143+Agosto!AM143+Septiembre!AM143+'Octubre '!AM143+Noviembre!AM143+'Diciembre '!AM143)</f>
        <v>0</v>
      </c>
      <c r="AN143" s="98">
        <f>SUM(Enero!AN143+Febrero!AN143+'Marzo '!AN143+'Abril '!AN143+'Mayo '!AN143+Junio!AN143+Julio!AN143+Agosto!AN143+Septiembre!AN143+'Octubre '!AN143+Noviembre!AN143+'Diciembre '!AN143)</f>
        <v>0</v>
      </c>
      <c r="AO143" s="159">
        <f>SUM(Enero!AO143+Febrero!AO143+'Marzo '!AO143+'Abril '!AO143+'Mayo '!AO143+Junio!AO143+Julio!AO143+Agosto!AO143+Septiembre!AO143+'Octubre '!AO143+Noviembre!AO143+'Diciembre '!AO143)</f>
        <v>0</v>
      </c>
      <c r="AP143" s="34">
        <f>SUM(Enero!AP143+Febrero!AP143+'Marzo '!AP143+'Abril '!AP143+'Mayo '!AP143+Junio!AP143+Julio!AP143+Agosto!AP143+Septiembre!AP143+'Octubre '!AP143+Noviembre!AP143+'Diciembre '!AP143)</f>
        <v>0</v>
      </c>
      <c r="AQ143" s="34">
        <f>SUM(Enero!AQ143+Febrero!AQ143+'Marzo '!AQ143+'Abril '!AQ143+'Mayo '!AQ143+Junio!AQ143+Julio!AQ143+Agosto!AQ143+Septiembre!AQ143+'Octubre '!AQ143+Noviembre!AQ143+'Diciembre '!AQ143)</f>
        <v>0</v>
      </c>
      <c r="AR143" s="34">
        <f>SUM(Enero!AR143+Febrero!AR143+'Marzo '!AR143+'Abril '!AR143+'Mayo '!AR143+Junio!AR143+Julio!AR143+Agosto!AR143+Septiembre!AR143+'Octubre '!AR143+Noviembre!AR143+'Diciembre '!AR143)</f>
        <v>0</v>
      </c>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11</v>
      </c>
      <c r="E144" s="191">
        <f t="shared" si="38"/>
        <v>5</v>
      </c>
      <c r="F144" s="191">
        <f t="shared" si="38"/>
        <v>6</v>
      </c>
      <c r="G144" s="34">
        <f>SUM(Enero!G144+Febrero!G144+'Marzo '!G144+'Abril '!G144+'Mayo '!G144+Junio!G144+Julio!G144+Agosto!G144+Septiembre!G144+'Octubre '!G144+Noviembre!G144+'Diciembre '!G144)</f>
        <v>0</v>
      </c>
      <c r="H144" s="34">
        <f>SUM(Enero!H144+Febrero!H144+'Marzo '!H144+'Abril '!H144+'Mayo '!H144+Junio!H144+Julio!H144+Agosto!H144+Septiembre!H144+'Octubre '!H144+Noviembre!H144+'Diciembre '!H144)</f>
        <v>0</v>
      </c>
      <c r="I144" s="34">
        <f>SUM(Enero!I144+Febrero!I144+'Marzo '!I144+'Abril '!I144+'Mayo '!I144+Junio!I144+Julio!I144+Agosto!I144+Septiembre!I144+'Octubre '!I144+Noviembre!I144+'Diciembre '!I144)</f>
        <v>0</v>
      </c>
      <c r="J144" s="34">
        <f>SUM(Enero!J144+Febrero!J144+'Marzo '!J144+'Abril '!J144+'Mayo '!J144+Junio!J144+Julio!J144+Agosto!J144+Septiembre!J144+'Octubre '!J144+Noviembre!J144+'Diciembre '!J144)</f>
        <v>0</v>
      </c>
      <c r="K144" s="34">
        <f>SUM(Enero!K144+Febrero!K144+'Marzo '!K144+'Abril '!K144+'Mayo '!K144+Junio!K144+Julio!K144+Agosto!K144+Septiembre!K144+'Octubre '!K144+Noviembre!K144+'Diciembre '!K144)</f>
        <v>0</v>
      </c>
      <c r="L144" s="34">
        <f>SUM(Enero!L144+Febrero!L144+'Marzo '!L144+'Abril '!L144+'Mayo '!L144+Junio!L144+Julio!L144+Agosto!L144+Septiembre!L144+'Octubre '!L144+Noviembre!L144+'Diciembre '!L144)</f>
        <v>0</v>
      </c>
      <c r="M144" s="34">
        <f>SUM(Enero!M144+Febrero!M144+'Marzo '!M144+'Abril '!M144+'Mayo '!M144+Junio!M144+Julio!M144+Agosto!M144+Septiembre!M144+'Octubre '!M144+Noviembre!M144+'Diciembre '!M144)</f>
        <v>0</v>
      </c>
      <c r="N144" s="34">
        <f>SUM(Enero!N144+Febrero!N144+'Marzo '!N144+'Abril '!N144+'Mayo '!N144+Junio!N144+Julio!N144+Agosto!N144+Septiembre!N144+'Octubre '!N144+Noviembre!N144+'Diciembre '!N144)</f>
        <v>0</v>
      </c>
      <c r="O144" s="34">
        <f>SUM(Enero!O144+Febrero!O144+'Marzo '!O144+'Abril '!O144+'Mayo '!O144+Junio!O144+Julio!O144+Agosto!O144+Septiembre!O144+'Octubre '!O144+Noviembre!O144+'Diciembre '!O144)</f>
        <v>0</v>
      </c>
      <c r="P144" s="34">
        <f>SUM(Enero!P144+Febrero!P144+'Marzo '!P144+'Abril '!P144+'Mayo '!P144+Junio!P144+Julio!P144+Agosto!P144+Septiembre!P144+'Octubre '!P144+Noviembre!P144+'Diciembre '!P144)</f>
        <v>3</v>
      </c>
      <c r="Q144" s="34">
        <f>SUM(Enero!Q144+Febrero!Q144+'Marzo '!Q144+'Abril '!Q144+'Mayo '!Q144+Junio!Q144+Julio!Q144+Agosto!Q144+Septiembre!Q144+'Octubre '!Q144+Noviembre!Q144+'Diciembre '!Q144)</f>
        <v>0</v>
      </c>
      <c r="R144" s="34">
        <f>SUM(Enero!R144+Febrero!R144+'Marzo '!R144+'Abril '!R144+'Mayo '!R144+Junio!R144+Julio!R144+Agosto!R144+Septiembre!R144+'Octubre '!R144+Noviembre!R144+'Diciembre '!R144)</f>
        <v>0</v>
      </c>
      <c r="S144" s="34">
        <f>SUM(Enero!S144+Febrero!S144+'Marzo '!S144+'Abril '!S144+'Mayo '!S144+Junio!S144+Julio!S144+Agosto!S144+Septiembre!S144+'Octubre '!S144+Noviembre!S144+'Diciembre '!S144)</f>
        <v>2</v>
      </c>
      <c r="T144" s="34">
        <f>SUM(Enero!T144+Febrero!T144+'Marzo '!T144+'Abril '!T144+'Mayo '!T144+Junio!T144+Julio!T144+Agosto!T144+Septiembre!T144+'Octubre '!T144+Noviembre!T144+'Diciembre '!T144)</f>
        <v>0</v>
      </c>
      <c r="U144" s="34">
        <f>SUM(Enero!U144+Febrero!U144+'Marzo '!U144+'Abril '!U144+'Mayo '!U144+Junio!U144+Julio!U144+Agosto!U144+Septiembre!U144+'Octubre '!U144+Noviembre!U144+'Diciembre '!U144)</f>
        <v>0</v>
      </c>
      <c r="V144" s="34">
        <f>SUM(Enero!V144+Febrero!V144+'Marzo '!V144+'Abril '!V144+'Mayo '!V144+Junio!V144+Julio!V144+Agosto!V144+Septiembre!V144+'Octubre '!V144+Noviembre!V144+'Diciembre '!V144)</f>
        <v>0</v>
      </c>
      <c r="W144" s="34">
        <f>SUM(Enero!W144+Febrero!W144+'Marzo '!W144+'Abril '!W144+'Mayo '!W144+Junio!W144+Julio!W144+Agosto!W144+Septiembre!W144+'Octubre '!W144+Noviembre!W144+'Diciembre '!W144)</f>
        <v>0</v>
      </c>
      <c r="X144" s="34">
        <f>SUM(Enero!X144+Febrero!X144+'Marzo '!X144+'Abril '!X144+'Mayo '!X144+Junio!X144+Julio!X144+Agosto!X144+Septiembre!X144+'Octubre '!X144+Noviembre!X144+'Diciembre '!X144)</f>
        <v>0</v>
      </c>
      <c r="Y144" s="34">
        <f>SUM(Enero!Y144+Febrero!Y144+'Marzo '!Y144+'Abril '!Y144+'Mayo '!Y144+Junio!Y144+Julio!Y144+Agosto!Y144+Septiembre!Y144+'Octubre '!Y144+Noviembre!Y144+'Diciembre '!Y144)</f>
        <v>0</v>
      </c>
      <c r="Z144" s="34">
        <f>SUM(Enero!Z144+Febrero!Z144+'Marzo '!Z144+'Abril '!Z144+'Mayo '!Z144+Junio!Z144+Julio!Z144+Agosto!Z144+Septiembre!Z144+'Octubre '!Z144+Noviembre!Z144+'Diciembre '!Z144)</f>
        <v>0</v>
      </c>
      <c r="AA144" s="34">
        <f>SUM(Enero!AA144+Febrero!AA144+'Marzo '!AA144+'Abril '!AA144+'Mayo '!AA144+Junio!AA144+Julio!AA144+Agosto!AA144+Septiembre!AA144+'Octubre '!AA144+Noviembre!AA144+'Diciembre '!AA144)</f>
        <v>0</v>
      </c>
      <c r="AB144" s="34">
        <f>SUM(Enero!AB144+Febrero!AB144+'Marzo '!AB144+'Abril '!AB144+'Mayo '!AB144+Junio!AB144+Julio!AB144+Agosto!AB144+Septiembre!AB144+'Octubre '!AB144+Noviembre!AB144+'Diciembre '!AB144)</f>
        <v>2</v>
      </c>
      <c r="AC144" s="34">
        <f>SUM(Enero!AC144+Febrero!AC144+'Marzo '!AC144+'Abril '!AC144+'Mayo '!AC144+Junio!AC144+Julio!AC144+Agosto!AC144+Septiembre!AC144+'Octubre '!AC144+Noviembre!AC144+'Diciembre '!AC144)</f>
        <v>1</v>
      </c>
      <c r="AD144" s="34">
        <f>SUM(Enero!AD144+Febrero!AD144+'Marzo '!AD144+'Abril '!AD144+'Mayo '!AD144+Junio!AD144+Julio!AD144+Agosto!AD144+Septiembre!AD144+'Octubre '!AD144+Noviembre!AD144+'Diciembre '!AD144)</f>
        <v>1</v>
      </c>
      <c r="AE144" s="34">
        <f>SUM(Enero!AE144+Febrero!AE144+'Marzo '!AE144+'Abril '!AE144+'Mayo '!AE144+Junio!AE144+Julio!AE144+Agosto!AE144+Septiembre!AE144+'Octubre '!AE144+Noviembre!AE144+'Diciembre '!AE144)</f>
        <v>2</v>
      </c>
      <c r="AF144" s="34">
        <f>SUM(Enero!AF144+Febrero!AF144+'Marzo '!AF144+'Abril '!AF144+'Mayo '!AF144+Junio!AF144+Julio!AF144+Agosto!AF144+Septiembre!AF144+'Octubre '!AF144+Noviembre!AF144+'Diciembre '!AF144)</f>
        <v>0</v>
      </c>
      <c r="AG144" s="34">
        <f>SUM(Enero!AG144+Febrero!AG144+'Marzo '!AG144+'Abril '!AG144+'Mayo '!AG144+Junio!AG144+Julio!AG144+Agosto!AG144+Septiembre!AG144+'Octubre '!AG144+Noviembre!AG144+'Diciembre '!AG144)</f>
        <v>0</v>
      </c>
      <c r="AH144" s="34">
        <f>SUM(Enero!AH144+Febrero!AH144+'Marzo '!AH144+'Abril '!AH144+'Mayo '!AH144+Junio!AH144+Julio!AH144+Agosto!AH144+Septiembre!AH144+'Octubre '!AH144+Noviembre!AH144+'Diciembre '!AH144)</f>
        <v>0</v>
      </c>
      <c r="AI144" s="34">
        <f>SUM(Enero!AI144+Febrero!AI144+'Marzo '!AI144+'Abril '!AI144+'Mayo '!AI144+Junio!AI144+Julio!AI144+Agosto!AI144+Septiembre!AI144+'Octubre '!AI144+Noviembre!AI144+'Diciembre '!AI144)</f>
        <v>0</v>
      </c>
      <c r="AJ144" s="34">
        <f>SUM(Enero!AJ144+Febrero!AJ144+'Marzo '!AJ144+'Abril '!AJ144+'Mayo '!AJ144+Junio!AJ144+Julio!AJ144+Agosto!AJ144+Septiembre!AJ144+'Octubre '!AJ144+Noviembre!AJ144+'Diciembre '!AJ144)</f>
        <v>0</v>
      </c>
      <c r="AK144" s="34">
        <f>SUM(Enero!AK144+Febrero!AK144+'Marzo '!AK144+'Abril '!AK144+'Mayo '!AK144+Junio!AK144+Julio!AK144+Agosto!AK144+Septiembre!AK144+'Octubre '!AK144+Noviembre!AK144+'Diciembre '!AK144)</f>
        <v>0</v>
      </c>
      <c r="AL144" s="34">
        <f>SUM(Enero!AL144+Febrero!AL144+'Marzo '!AL144+'Abril '!AL144+'Mayo '!AL144+Junio!AL144+Julio!AL144+Agosto!AL144+Septiembre!AL144+'Octubre '!AL144+Noviembre!AL144+'Diciembre '!AL144)</f>
        <v>0</v>
      </c>
      <c r="AM144" s="34">
        <f>SUM(Enero!AM144+Febrero!AM144+'Marzo '!AM144+'Abril '!AM144+'Mayo '!AM144+Junio!AM144+Julio!AM144+Agosto!AM144+Septiembre!AM144+'Octubre '!AM144+Noviembre!AM144+'Diciembre '!AM144)</f>
        <v>0</v>
      </c>
      <c r="AN144" s="98">
        <f>SUM(Enero!AN144+Febrero!AN144+'Marzo '!AN144+'Abril '!AN144+'Mayo '!AN144+Junio!AN144+Julio!AN144+Agosto!AN144+Septiembre!AN144+'Octubre '!AN144+Noviembre!AN144+'Diciembre '!AN144)</f>
        <v>0</v>
      </c>
      <c r="AO144" s="159">
        <f>SUM(Enero!AO144+Febrero!AO144+'Marzo '!AO144+'Abril '!AO144+'Mayo '!AO144+Junio!AO144+Julio!AO144+Agosto!AO144+Septiembre!AO144+'Octubre '!AO144+Noviembre!AO144+'Diciembre '!AO144)</f>
        <v>0</v>
      </c>
      <c r="AP144" s="34">
        <f>SUM(Enero!AP144+Febrero!AP144+'Marzo '!AP144+'Abril '!AP144+'Mayo '!AP144+Junio!AP144+Julio!AP144+Agosto!AP144+Septiembre!AP144+'Octubre '!AP144+Noviembre!AP144+'Diciembre '!AP144)</f>
        <v>0</v>
      </c>
      <c r="AQ144" s="34">
        <f>SUM(Enero!AQ144+Febrero!AQ144+'Marzo '!AQ144+'Abril '!AQ144+'Mayo '!AQ144+Junio!AQ144+Julio!AQ144+Agosto!AQ144+Septiembre!AQ144+'Octubre '!AQ144+Noviembre!AQ144+'Diciembre '!AQ144)</f>
        <v>0</v>
      </c>
      <c r="AR144" s="34">
        <f>SUM(Enero!AR144+Febrero!AR144+'Marzo '!AR144+'Abril '!AR144+'Mayo '!AR144+Junio!AR144+Julio!AR144+Agosto!AR144+Septiembre!AR144+'Octubre '!AR144+Noviembre!AR144+'Diciembre '!AR144)</f>
        <v>0</v>
      </c>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10</v>
      </c>
      <c r="E145" s="194">
        <f t="shared" si="38"/>
        <v>0</v>
      </c>
      <c r="F145" s="194">
        <f t="shared" si="38"/>
        <v>10</v>
      </c>
      <c r="G145" s="37">
        <f>SUM(Enero!G145+Febrero!G145+'Marzo '!G145+'Abril '!G145+'Mayo '!G145+Junio!G145+Julio!G145+Agosto!G145+Septiembre!G145+'Octubre '!G145+Noviembre!G145+'Diciembre '!G145)</f>
        <v>0</v>
      </c>
      <c r="H145" s="37">
        <f>SUM(Enero!H145+Febrero!H145+'Marzo '!H145+'Abril '!H145+'Mayo '!H145+Junio!H145+Julio!H145+Agosto!H145+Septiembre!H145+'Octubre '!H145+Noviembre!H145+'Diciembre '!H145)</f>
        <v>0</v>
      </c>
      <c r="I145" s="37">
        <f>SUM(Enero!I145+Febrero!I145+'Marzo '!I145+'Abril '!I145+'Mayo '!I145+Junio!I145+Julio!I145+Agosto!I145+Septiembre!I145+'Octubre '!I145+Noviembre!I145+'Diciembre '!I145)</f>
        <v>0</v>
      </c>
      <c r="J145" s="37">
        <f>SUM(Enero!J145+Febrero!J145+'Marzo '!J145+'Abril '!J145+'Mayo '!J145+Junio!J145+Julio!J145+Agosto!J145+Septiembre!J145+'Octubre '!J145+Noviembre!J145+'Diciembre '!J145)</f>
        <v>0</v>
      </c>
      <c r="K145" s="37">
        <f>SUM(Enero!K145+Febrero!K145+'Marzo '!K145+'Abril '!K145+'Mayo '!K145+Junio!K145+Julio!K145+Agosto!K145+Septiembre!K145+'Octubre '!K145+Noviembre!K145+'Diciembre '!K145)</f>
        <v>0</v>
      </c>
      <c r="L145" s="37">
        <f>SUM(Enero!L145+Febrero!L145+'Marzo '!L145+'Abril '!L145+'Mayo '!L145+Junio!L145+Julio!L145+Agosto!L145+Septiembre!L145+'Octubre '!L145+Noviembre!L145+'Diciembre '!L145)</f>
        <v>2</v>
      </c>
      <c r="M145" s="37">
        <f>SUM(Enero!M145+Febrero!M145+'Marzo '!M145+'Abril '!M145+'Mayo '!M145+Junio!M145+Julio!M145+Agosto!M145+Septiembre!M145+'Octubre '!M145+Noviembre!M145+'Diciembre '!M145)</f>
        <v>0</v>
      </c>
      <c r="N145" s="37">
        <f>SUM(Enero!N145+Febrero!N145+'Marzo '!N145+'Abril '!N145+'Mayo '!N145+Junio!N145+Julio!N145+Agosto!N145+Septiembre!N145+'Octubre '!N145+Noviembre!N145+'Diciembre '!N145)</f>
        <v>4</v>
      </c>
      <c r="O145" s="37">
        <f>SUM(Enero!O145+Febrero!O145+'Marzo '!O145+'Abril '!O145+'Mayo '!O145+Junio!O145+Julio!O145+Agosto!O145+Septiembre!O145+'Octubre '!O145+Noviembre!O145+'Diciembre '!O145)</f>
        <v>0</v>
      </c>
      <c r="P145" s="37">
        <f>SUM(Enero!P145+Febrero!P145+'Marzo '!P145+'Abril '!P145+'Mayo '!P145+Junio!P145+Julio!P145+Agosto!P145+Septiembre!P145+'Octubre '!P145+Noviembre!P145+'Diciembre '!P145)</f>
        <v>0</v>
      </c>
      <c r="Q145" s="37">
        <f>SUM(Enero!Q145+Febrero!Q145+'Marzo '!Q145+'Abril '!Q145+'Mayo '!Q145+Junio!Q145+Julio!Q145+Agosto!Q145+Septiembre!Q145+'Octubre '!Q145+Noviembre!Q145+'Diciembre '!Q145)</f>
        <v>0</v>
      </c>
      <c r="R145" s="37">
        <f>SUM(Enero!R145+Febrero!R145+'Marzo '!R145+'Abril '!R145+'Mayo '!R145+Junio!R145+Julio!R145+Agosto!R145+Septiembre!R145+'Octubre '!R145+Noviembre!R145+'Diciembre '!R145)</f>
        <v>0</v>
      </c>
      <c r="S145" s="37">
        <f>SUM(Enero!S145+Febrero!S145+'Marzo '!S145+'Abril '!S145+'Mayo '!S145+Junio!S145+Julio!S145+Agosto!S145+Septiembre!S145+'Octubre '!S145+Noviembre!S145+'Diciembre '!S145)</f>
        <v>0</v>
      </c>
      <c r="T145" s="37">
        <f>SUM(Enero!T145+Febrero!T145+'Marzo '!T145+'Abril '!T145+'Mayo '!T145+Junio!T145+Julio!T145+Agosto!T145+Septiembre!T145+'Octubre '!T145+Noviembre!T145+'Diciembre '!T145)</f>
        <v>1</v>
      </c>
      <c r="U145" s="37">
        <f>SUM(Enero!U145+Febrero!U145+'Marzo '!U145+'Abril '!U145+'Mayo '!U145+Junio!U145+Julio!U145+Agosto!U145+Septiembre!U145+'Octubre '!U145+Noviembre!U145+'Diciembre '!U145)</f>
        <v>0</v>
      </c>
      <c r="V145" s="37">
        <f>SUM(Enero!V145+Febrero!V145+'Marzo '!V145+'Abril '!V145+'Mayo '!V145+Junio!V145+Julio!V145+Agosto!V145+Septiembre!V145+'Octubre '!V145+Noviembre!V145+'Diciembre '!V145)</f>
        <v>0</v>
      </c>
      <c r="W145" s="37">
        <f>SUM(Enero!W145+Febrero!W145+'Marzo '!W145+'Abril '!W145+'Mayo '!W145+Junio!W145+Julio!W145+Agosto!W145+Septiembre!W145+'Octubre '!W145+Noviembre!W145+'Diciembre '!W145)</f>
        <v>0</v>
      </c>
      <c r="X145" s="37">
        <f>SUM(Enero!X145+Febrero!X145+'Marzo '!X145+'Abril '!X145+'Mayo '!X145+Junio!X145+Julio!X145+Agosto!X145+Septiembre!X145+'Octubre '!X145+Noviembre!X145+'Diciembre '!X145)</f>
        <v>1</v>
      </c>
      <c r="Y145" s="37">
        <f>SUM(Enero!Y145+Febrero!Y145+'Marzo '!Y145+'Abril '!Y145+'Mayo '!Y145+Junio!Y145+Julio!Y145+Agosto!Y145+Septiembre!Y145+'Octubre '!Y145+Noviembre!Y145+'Diciembre '!Y145)</f>
        <v>0</v>
      </c>
      <c r="Z145" s="37">
        <f>SUM(Enero!Z145+Febrero!Z145+'Marzo '!Z145+'Abril '!Z145+'Mayo '!Z145+Junio!Z145+Julio!Z145+Agosto!Z145+Septiembre!Z145+'Octubre '!Z145+Noviembre!Z145+'Diciembre '!Z145)</f>
        <v>1</v>
      </c>
      <c r="AA145" s="37">
        <f>SUM(Enero!AA145+Febrero!AA145+'Marzo '!AA145+'Abril '!AA145+'Mayo '!AA145+Junio!AA145+Julio!AA145+Agosto!AA145+Septiembre!AA145+'Octubre '!AA145+Noviembre!AA145+'Diciembre '!AA145)</f>
        <v>0</v>
      </c>
      <c r="AB145" s="37">
        <f>SUM(Enero!AB145+Febrero!AB145+'Marzo '!AB145+'Abril '!AB145+'Mayo '!AB145+Junio!AB145+Julio!AB145+Agosto!AB145+Septiembre!AB145+'Octubre '!AB145+Noviembre!AB145+'Diciembre '!AB145)</f>
        <v>0</v>
      </c>
      <c r="AC145" s="37">
        <f>SUM(Enero!AC145+Febrero!AC145+'Marzo '!AC145+'Abril '!AC145+'Mayo '!AC145+Junio!AC145+Julio!AC145+Agosto!AC145+Septiembre!AC145+'Octubre '!AC145+Noviembre!AC145+'Diciembre '!AC145)</f>
        <v>0</v>
      </c>
      <c r="AD145" s="37">
        <f>SUM(Enero!AD145+Febrero!AD145+'Marzo '!AD145+'Abril '!AD145+'Mayo '!AD145+Junio!AD145+Julio!AD145+Agosto!AD145+Septiembre!AD145+'Octubre '!AD145+Noviembre!AD145+'Diciembre '!AD145)</f>
        <v>0</v>
      </c>
      <c r="AE145" s="37">
        <f>SUM(Enero!AE145+Febrero!AE145+'Marzo '!AE145+'Abril '!AE145+'Mayo '!AE145+Junio!AE145+Julio!AE145+Agosto!AE145+Septiembre!AE145+'Octubre '!AE145+Noviembre!AE145+'Diciembre '!AE145)</f>
        <v>0</v>
      </c>
      <c r="AF145" s="37">
        <f>SUM(Enero!AF145+Febrero!AF145+'Marzo '!AF145+'Abril '!AF145+'Mayo '!AF145+Junio!AF145+Julio!AF145+Agosto!AF145+Septiembre!AF145+'Octubre '!AF145+Noviembre!AF145+'Diciembre '!AF145)</f>
        <v>0</v>
      </c>
      <c r="AG145" s="37">
        <f>SUM(Enero!AG145+Febrero!AG145+'Marzo '!AG145+'Abril '!AG145+'Mayo '!AG145+Junio!AG145+Julio!AG145+Agosto!AG145+Septiembre!AG145+'Octubre '!AG145+Noviembre!AG145+'Diciembre '!AG145)</f>
        <v>0</v>
      </c>
      <c r="AH145" s="37">
        <f>SUM(Enero!AH145+Febrero!AH145+'Marzo '!AH145+'Abril '!AH145+'Mayo '!AH145+Junio!AH145+Julio!AH145+Agosto!AH145+Septiembre!AH145+'Octubre '!AH145+Noviembre!AH145+'Diciembre '!AH145)</f>
        <v>1</v>
      </c>
      <c r="AI145" s="37">
        <f>SUM(Enero!AI145+Febrero!AI145+'Marzo '!AI145+'Abril '!AI145+'Mayo '!AI145+Junio!AI145+Julio!AI145+Agosto!AI145+Septiembre!AI145+'Octubre '!AI145+Noviembre!AI145+'Diciembre '!AI145)</f>
        <v>0</v>
      </c>
      <c r="AJ145" s="37">
        <f>SUM(Enero!AJ145+Febrero!AJ145+'Marzo '!AJ145+'Abril '!AJ145+'Mayo '!AJ145+Junio!AJ145+Julio!AJ145+Agosto!AJ145+Septiembre!AJ145+'Octubre '!AJ145+Noviembre!AJ145+'Diciembre '!AJ145)</f>
        <v>0</v>
      </c>
      <c r="AK145" s="37">
        <f>SUM(Enero!AK145+Febrero!AK145+'Marzo '!AK145+'Abril '!AK145+'Mayo '!AK145+Junio!AK145+Julio!AK145+Agosto!AK145+Septiembre!AK145+'Octubre '!AK145+Noviembre!AK145+'Diciembre '!AK145)</f>
        <v>0</v>
      </c>
      <c r="AL145" s="37">
        <f>SUM(Enero!AL145+Febrero!AL145+'Marzo '!AL145+'Abril '!AL145+'Mayo '!AL145+Junio!AL145+Julio!AL145+Agosto!AL145+Septiembre!AL145+'Octubre '!AL145+Noviembre!AL145+'Diciembre '!AL145)</f>
        <v>0</v>
      </c>
      <c r="AM145" s="37">
        <f>SUM(Enero!AM145+Febrero!AM145+'Marzo '!AM145+'Abril '!AM145+'Mayo '!AM145+Junio!AM145+Julio!AM145+Agosto!AM145+Septiembre!AM145+'Octubre '!AM145+Noviembre!AM145+'Diciembre '!AM145)</f>
        <v>0</v>
      </c>
      <c r="AN145" s="195">
        <f>SUM(Enero!AN145+Febrero!AN145+'Marzo '!AN145+'Abril '!AN145+'Mayo '!AN145+Junio!AN145+Julio!AN145+Agosto!AN145+Septiembre!AN145+'Octubre '!AN145+Noviembre!AN145+'Diciembre '!AN145)</f>
        <v>0</v>
      </c>
      <c r="AO145" s="160">
        <f>SUM(Enero!AO145+Febrero!AO145+'Marzo '!AO145+'Abril '!AO145+'Mayo '!AO145+Junio!AO145+Julio!AO145+Agosto!AO145+Septiembre!AO145+'Octubre '!AO145+Noviembre!AO145+'Diciembre '!AO145)</f>
        <v>0</v>
      </c>
      <c r="AP145" s="37">
        <f>SUM(Enero!AP145+Febrero!AP145+'Marzo '!AP145+'Abril '!AP145+'Mayo '!AP145+Junio!AP145+Julio!AP145+Agosto!AP145+Septiembre!AP145+'Octubre '!AP145+Noviembre!AP145+'Diciembre '!AP145)</f>
        <v>0</v>
      </c>
      <c r="AQ145" s="37">
        <f>SUM(Enero!AQ145+Febrero!AQ145+'Marzo '!AQ145+'Abril '!AQ145+'Mayo '!AQ145+Junio!AQ145+Julio!AQ145+Agosto!AQ145+Septiembre!AQ145+'Octubre '!AQ145+Noviembre!AQ145+'Diciembre '!AQ145)</f>
        <v>0</v>
      </c>
      <c r="AR145" s="37">
        <f>SUM(Enero!AR145+Febrero!AR145+'Marzo '!AR145+'Abril '!AR145+'Mayo '!AR145+Junio!AR145+Julio!AR145+Agosto!AR145+Septiembre!AR145+'Octubre '!AR145+Noviembre!AR145+'Diciembre '!AR145)</f>
        <v>0</v>
      </c>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f>SUM(Enero!G146+Febrero!G146+'Marzo '!G146+'Abril '!G146+'Mayo '!G146+Junio!G146+Julio!G146+Agosto!G146+Septiembre!G146+'Octubre '!G146+Noviembre!G146+'Diciembre '!G146)</f>
        <v>0</v>
      </c>
      <c r="H146" s="27">
        <f>SUM(Enero!H146+Febrero!H146+'Marzo '!H146+'Abril '!H146+'Mayo '!H146+Junio!H146+Julio!H146+Agosto!H146+Septiembre!H146+'Octubre '!H146+Noviembre!H146+'Diciembre '!H146)</f>
        <v>0</v>
      </c>
      <c r="I146" s="27">
        <f>SUM(Enero!I146+Febrero!I146+'Marzo '!I146+'Abril '!I146+'Mayo '!I146+Junio!I146+Julio!I146+Agosto!I146+Septiembre!I146+'Octubre '!I146+Noviembre!I146+'Diciembre '!I146)</f>
        <v>0</v>
      </c>
      <c r="J146" s="27">
        <f>SUM(Enero!J146+Febrero!J146+'Marzo '!J146+'Abril '!J146+'Mayo '!J146+Junio!J146+Julio!J146+Agosto!J146+Septiembre!J146+'Octubre '!J146+Noviembre!J146+'Diciembre '!J146)</f>
        <v>0</v>
      </c>
      <c r="K146" s="27">
        <f>SUM(Enero!K146+Febrero!K146+'Marzo '!K146+'Abril '!K146+'Mayo '!K146+Junio!K146+Julio!K146+Agosto!K146+Septiembre!K146+'Octubre '!K146+Noviembre!K146+'Diciembre '!K146)</f>
        <v>0</v>
      </c>
      <c r="L146" s="27">
        <f>SUM(Enero!L146+Febrero!L146+'Marzo '!L146+'Abril '!L146+'Mayo '!L146+Junio!L146+Julio!L146+Agosto!L146+Septiembre!L146+'Octubre '!L146+Noviembre!L146+'Diciembre '!L146)</f>
        <v>0</v>
      </c>
      <c r="M146" s="27">
        <f>SUM(Enero!M146+Febrero!M146+'Marzo '!M146+'Abril '!M146+'Mayo '!M146+Junio!M146+Julio!M146+Agosto!M146+Septiembre!M146+'Octubre '!M146+Noviembre!M146+'Diciembre '!M146)</f>
        <v>0</v>
      </c>
      <c r="N146" s="27">
        <f>SUM(Enero!N146+Febrero!N146+'Marzo '!N146+'Abril '!N146+'Mayo '!N146+Junio!N146+Julio!N146+Agosto!N146+Septiembre!N146+'Octubre '!N146+Noviembre!N146+'Diciembre '!N146)</f>
        <v>0</v>
      </c>
      <c r="O146" s="27">
        <f>SUM(Enero!O146+Febrero!O146+'Marzo '!O146+'Abril '!O146+'Mayo '!O146+Junio!O146+Julio!O146+Agosto!O146+Septiembre!O146+'Octubre '!O146+Noviembre!O146+'Diciembre '!O146)</f>
        <v>0</v>
      </c>
      <c r="P146" s="27">
        <f>SUM(Enero!P146+Febrero!P146+'Marzo '!P146+'Abril '!P146+'Mayo '!P146+Junio!P146+Julio!P146+Agosto!P146+Septiembre!P146+'Octubre '!P146+Noviembre!P146+'Diciembre '!P146)</f>
        <v>0</v>
      </c>
      <c r="Q146" s="27">
        <f>SUM(Enero!Q146+Febrero!Q146+'Marzo '!Q146+'Abril '!Q146+'Mayo '!Q146+Junio!Q146+Julio!Q146+Agosto!Q146+Septiembre!Q146+'Octubre '!Q146+Noviembre!Q146+'Diciembre '!Q146)</f>
        <v>0</v>
      </c>
      <c r="R146" s="27">
        <f>SUM(Enero!R146+Febrero!R146+'Marzo '!R146+'Abril '!R146+'Mayo '!R146+Junio!R146+Julio!R146+Agosto!R146+Septiembre!R146+'Octubre '!R146+Noviembre!R146+'Diciembre '!R146)</f>
        <v>0</v>
      </c>
      <c r="S146" s="27">
        <f>SUM(Enero!S146+Febrero!S146+'Marzo '!S146+'Abril '!S146+'Mayo '!S146+Junio!S146+Julio!S146+Agosto!S146+Septiembre!S146+'Octubre '!S146+Noviembre!S146+'Diciembre '!S146)</f>
        <v>0</v>
      </c>
      <c r="T146" s="27">
        <f>SUM(Enero!T146+Febrero!T146+'Marzo '!T146+'Abril '!T146+'Mayo '!T146+Junio!T146+Julio!T146+Agosto!T146+Septiembre!T146+'Octubre '!T146+Noviembre!T146+'Diciembre '!T146)</f>
        <v>0</v>
      </c>
      <c r="U146" s="27">
        <f>SUM(Enero!U146+Febrero!U146+'Marzo '!U146+'Abril '!U146+'Mayo '!U146+Junio!U146+Julio!U146+Agosto!U146+Septiembre!U146+'Octubre '!U146+Noviembre!U146+'Diciembre '!U146)</f>
        <v>0</v>
      </c>
      <c r="V146" s="27">
        <f>SUM(Enero!V146+Febrero!V146+'Marzo '!V146+'Abril '!V146+'Mayo '!V146+Junio!V146+Julio!V146+Agosto!V146+Septiembre!V146+'Octubre '!V146+Noviembre!V146+'Diciembre '!V146)</f>
        <v>0</v>
      </c>
      <c r="W146" s="27">
        <f>SUM(Enero!W146+Febrero!W146+'Marzo '!W146+'Abril '!W146+'Mayo '!W146+Junio!W146+Julio!W146+Agosto!W146+Septiembre!W146+'Octubre '!W146+Noviembre!W146+'Diciembre '!W146)</f>
        <v>0</v>
      </c>
      <c r="X146" s="27">
        <f>SUM(Enero!X146+Febrero!X146+'Marzo '!X146+'Abril '!X146+'Mayo '!X146+Junio!X146+Julio!X146+Agosto!X146+Septiembre!X146+'Octubre '!X146+Noviembre!X146+'Diciembre '!X146)</f>
        <v>0</v>
      </c>
      <c r="Y146" s="27">
        <f>SUM(Enero!Y146+Febrero!Y146+'Marzo '!Y146+'Abril '!Y146+'Mayo '!Y146+Junio!Y146+Julio!Y146+Agosto!Y146+Septiembre!Y146+'Octubre '!Y146+Noviembre!Y146+'Diciembre '!Y146)</f>
        <v>0</v>
      </c>
      <c r="Z146" s="27">
        <f>SUM(Enero!Z146+Febrero!Z146+'Marzo '!Z146+'Abril '!Z146+'Mayo '!Z146+Junio!Z146+Julio!Z146+Agosto!Z146+Septiembre!Z146+'Octubre '!Z146+Noviembre!Z146+'Diciembre '!Z146)</f>
        <v>0</v>
      </c>
      <c r="AA146" s="27">
        <f>SUM(Enero!AA146+Febrero!AA146+'Marzo '!AA146+'Abril '!AA146+'Mayo '!AA146+Junio!AA146+Julio!AA146+Agosto!AA146+Septiembre!AA146+'Octubre '!AA146+Noviembre!AA146+'Diciembre '!AA146)</f>
        <v>0</v>
      </c>
      <c r="AB146" s="27">
        <f>SUM(Enero!AB146+Febrero!AB146+'Marzo '!AB146+'Abril '!AB146+'Mayo '!AB146+Junio!AB146+Julio!AB146+Agosto!AB146+Septiembre!AB146+'Octubre '!AB146+Noviembre!AB146+'Diciembre '!AB146)</f>
        <v>0</v>
      </c>
      <c r="AC146" s="27">
        <f>SUM(Enero!AC146+Febrero!AC146+'Marzo '!AC146+'Abril '!AC146+'Mayo '!AC146+Junio!AC146+Julio!AC146+Agosto!AC146+Septiembre!AC146+'Octubre '!AC146+Noviembre!AC146+'Diciembre '!AC146)</f>
        <v>0</v>
      </c>
      <c r="AD146" s="27">
        <f>SUM(Enero!AD146+Febrero!AD146+'Marzo '!AD146+'Abril '!AD146+'Mayo '!AD146+Junio!AD146+Julio!AD146+Agosto!AD146+Septiembre!AD146+'Octubre '!AD146+Noviembre!AD146+'Diciembre '!AD146)</f>
        <v>0</v>
      </c>
      <c r="AE146" s="27">
        <f>SUM(Enero!AE146+Febrero!AE146+'Marzo '!AE146+'Abril '!AE146+'Mayo '!AE146+Junio!AE146+Julio!AE146+Agosto!AE146+Septiembre!AE146+'Octubre '!AE146+Noviembre!AE146+'Diciembre '!AE146)</f>
        <v>0</v>
      </c>
      <c r="AF146" s="27">
        <f>SUM(Enero!AF146+Febrero!AF146+'Marzo '!AF146+'Abril '!AF146+'Mayo '!AF146+Junio!AF146+Julio!AF146+Agosto!AF146+Septiembre!AF146+'Octubre '!AF146+Noviembre!AF146+'Diciembre '!AF146)</f>
        <v>0</v>
      </c>
      <c r="AG146" s="27">
        <f>SUM(Enero!AG146+Febrero!AG146+'Marzo '!AG146+'Abril '!AG146+'Mayo '!AG146+Junio!AG146+Julio!AG146+Agosto!AG146+Septiembre!AG146+'Octubre '!AG146+Noviembre!AG146+'Diciembre '!AG146)</f>
        <v>0</v>
      </c>
      <c r="AH146" s="27">
        <f>SUM(Enero!AH146+Febrero!AH146+'Marzo '!AH146+'Abril '!AH146+'Mayo '!AH146+Junio!AH146+Julio!AH146+Agosto!AH146+Septiembre!AH146+'Octubre '!AH146+Noviembre!AH146+'Diciembre '!AH146)</f>
        <v>0</v>
      </c>
      <c r="AI146" s="27">
        <f>SUM(Enero!AI146+Febrero!AI146+'Marzo '!AI146+'Abril '!AI146+'Mayo '!AI146+Junio!AI146+Julio!AI146+Agosto!AI146+Septiembre!AI146+'Octubre '!AI146+Noviembre!AI146+'Diciembre '!AI146)</f>
        <v>0</v>
      </c>
      <c r="AJ146" s="27">
        <f>SUM(Enero!AJ146+Febrero!AJ146+'Marzo '!AJ146+'Abril '!AJ146+'Mayo '!AJ146+Junio!AJ146+Julio!AJ146+Agosto!AJ146+Septiembre!AJ146+'Octubre '!AJ146+Noviembre!AJ146+'Diciembre '!AJ146)</f>
        <v>0</v>
      </c>
      <c r="AK146" s="27">
        <f>SUM(Enero!AK146+Febrero!AK146+'Marzo '!AK146+'Abril '!AK146+'Mayo '!AK146+Junio!AK146+Julio!AK146+Agosto!AK146+Septiembre!AK146+'Octubre '!AK146+Noviembre!AK146+'Diciembre '!AK146)</f>
        <v>0</v>
      </c>
      <c r="AL146" s="27">
        <f>SUM(Enero!AL146+Febrero!AL146+'Marzo '!AL146+'Abril '!AL146+'Mayo '!AL146+Junio!AL146+Julio!AL146+Agosto!AL146+Septiembre!AL146+'Octubre '!AL146+Noviembre!AL146+'Diciembre '!AL146)</f>
        <v>0</v>
      </c>
      <c r="AM146" s="27">
        <f>SUM(Enero!AM146+Febrero!AM146+'Marzo '!AM146+'Abril '!AM146+'Mayo '!AM146+Junio!AM146+Julio!AM146+Agosto!AM146+Septiembre!AM146+'Octubre '!AM146+Noviembre!AM146+'Diciembre '!AM146)</f>
        <v>0</v>
      </c>
      <c r="AN146" s="96">
        <f>SUM(Enero!AN146+Febrero!AN146+'Marzo '!AN146+'Abril '!AN146+'Mayo '!AN146+Junio!AN146+Julio!AN146+Agosto!AN146+Septiembre!AN146+'Octubre '!AN146+Noviembre!AN146+'Diciembre '!AN146)</f>
        <v>0</v>
      </c>
      <c r="AO146" s="197">
        <f>SUM(Enero!AO146+Febrero!AO146+'Marzo '!AO146+'Abril '!AO146+'Mayo '!AO146+Junio!AO146+Julio!AO146+Agosto!AO146+Septiembre!AO146+'Octubre '!AO146+Noviembre!AO146+'Diciembre '!AO146)</f>
        <v>0</v>
      </c>
      <c r="AP146" s="27">
        <f>SUM(Enero!AP146+Febrero!AP146+'Marzo '!AP146+'Abril '!AP146+'Mayo '!AP146+Junio!AP146+Julio!AP146+Agosto!AP146+Septiembre!AP146+'Octubre '!AP146+Noviembre!AP146+'Diciembre '!AP146)</f>
        <v>0</v>
      </c>
      <c r="AQ146" s="27">
        <f>SUM(Enero!AQ146+Febrero!AQ146+'Marzo '!AQ146+'Abril '!AQ146+'Mayo '!AQ146+Junio!AQ146+Julio!AQ146+Agosto!AQ146+Septiembre!AQ146+'Octubre '!AQ146+Noviembre!AQ146+'Diciembre '!AQ146)</f>
        <v>0</v>
      </c>
      <c r="AR146" s="27">
        <f>SUM(Enero!AR146+Febrero!AR146+'Marzo '!AR146+'Abril '!AR146+'Mayo '!AR146+Junio!AR146+Julio!AR146+Agosto!AR146+Septiembre!AR146+'Octubre '!AR146+Noviembre!AR146+'Diciembre '!AR146)</f>
        <v>0</v>
      </c>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2</v>
      </c>
      <c r="E147" s="191">
        <f t="shared" si="38"/>
        <v>1</v>
      </c>
      <c r="F147" s="191">
        <f t="shared" si="38"/>
        <v>1</v>
      </c>
      <c r="G147" s="34">
        <f>SUM(Enero!G147+Febrero!G147+'Marzo '!G147+'Abril '!G147+'Mayo '!G147+Junio!G147+Julio!G147+Agosto!G147+Septiembre!G147+'Octubre '!G147+Noviembre!G147+'Diciembre '!G147)</f>
        <v>0</v>
      </c>
      <c r="H147" s="34">
        <f>SUM(Enero!H147+Febrero!H147+'Marzo '!H147+'Abril '!H147+'Mayo '!H147+Junio!H147+Julio!H147+Agosto!H147+Septiembre!H147+'Octubre '!H147+Noviembre!H147+'Diciembre '!H147)</f>
        <v>0</v>
      </c>
      <c r="I147" s="34">
        <f>SUM(Enero!I147+Febrero!I147+'Marzo '!I147+'Abril '!I147+'Mayo '!I147+Junio!I147+Julio!I147+Agosto!I147+Septiembre!I147+'Octubre '!I147+Noviembre!I147+'Diciembre '!I147)</f>
        <v>0</v>
      </c>
      <c r="J147" s="34">
        <f>SUM(Enero!J147+Febrero!J147+'Marzo '!J147+'Abril '!J147+'Mayo '!J147+Junio!J147+Julio!J147+Agosto!J147+Septiembre!J147+'Octubre '!J147+Noviembre!J147+'Diciembre '!J147)</f>
        <v>0</v>
      </c>
      <c r="K147" s="34">
        <f>SUM(Enero!K147+Febrero!K147+'Marzo '!K147+'Abril '!K147+'Mayo '!K147+Junio!K147+Julio!K147+Agosto!K147+Septiembre!K147+'Octubre '!K147+Noviembre!K147+'Diciembre '!K147)</f>
        <v>0</v>
      </c>
      <c r="L147" s="34">
        <f>SUM(Enero!L147+Febrero!L147+'Marzo '!L147+'Abril '!L147+'Mayo '!L147+Junio!L147+Julio!L147+Agosto!L147+Septiembre!L147+'Octubre '!L147+Noviembre!L147+'Diciembre '!L147)</f>
        <v>0</v>
      </c>
      <c r="M147" s="34">
        <f>SUM(Enero!M147+Febrero!M147+'Marzo '!M147+'Abril '!M147+'Mayo '!M147+Junio!M147+Julio!M147+Agosto!M147+Septiembre!M147+'Octubre '!M147+Noviembre!M147+'Diciembre '!M147)</f>
        <v>1</v>
      </c>
      <c r="N147" s="34">
        <f>SUM(Enero!N147+Febrero!N147+'Marzo '!N147+'Abril '!N147+'Mayo '!N147+Junio!N147+Julio!N147+Agosto!N147+Septiembre!N147+'Octubre '!N147+Noviembre!N147+'Diciembre '!N147)</f>
        <v>1</v>
      </c>
      <c r="O147" s="34">
        <f>SUM(Enero!O147+Febrero!O147+'Marzo '!O147+'Abril '!O147+'Mayo '!O147+Junio!O147+Julio!O147+Agosto!O147+Septiembre!O147+'Octubre '!O147+Noviembre!O147+'Diciembre '!O147)</f>
        <v>0</v>
      </c>
      <c r="P147" s="34">
        <f>SUM(Enero!P147+Febrero!P147+'Marzo '!P147+'Abril '!P147+'Mayo '!P147+Junio!P147+Julio!P147+Agosto!P147+Septiembre!P147+'Octubre '!P147+Noviembre!P147+'Diciembre '!P147)</f>
        <v>0</v>
      </c>
      <c r="Q147" s="34">
        <f>SUM(Enero!Q147+Febrero!Q147+'Marzo '!Q147+'Abril '!Q147+'Mayo '!Q147+Junio!Q147+Julio!Q147+Agosto!Q147+Septiembre!Q147+'Octubre '!Q147+Noviembre!Q147+'Diciembre '!Q147)</f>
        <v>0</v>
      </c>
      <c r="R147" s="34">
        <f>SUM(Enero!R147+Febrero!R147+'Marzo '!R147+'Abril '!R147+'Mayo '!R147+Junio!R147+Julio!R147+Agosto!R147+Septiembre!R147+'Octubre '!R147+Noviembre!R147+'Diciembre '!R147)</f>
        <v>0</v>
      </c>
      <c r="S147" s="34">
        <f>SUM(Enero!S147+Febrero!S147+'Marzo '!S147+'Abril '!S147+'Mayo '!S147+Junio!S147+Julio!S147+Agosto!S147+Septiembre!S147+'Octubre '!S147+Noviembre!S147+'Diciembre '!S147)</f>
        <v>0</v>
      </c>
      <c r="T147" s="34">
        <f>SUM(Enero!T147+Febrero!T147+'Marzo '!T147+'Abril '!T147+'Mayo '!T147+Junio!T147+Julio!T147+Agosto!T147+Septiembre!T147+'Octubre '!T147+Noviembre!T147+'Diciembre '!T147)</f>
        <v>0</v>
      </c>
      <c r="U147" s="34">
        <f>SUM(Enero!U147+Febrero!U147+'Marzo '!U147+'Abril '!U147+'Mayo '!U147+Junio!U147+Julio!U147+Agosto!U147+Septiembre!U147+'Octubre '!U147+Noviembre!U147+'Diciembre '!U147)</f>
        <v>0</v>
      </c>
      <c r="V147" s="34">
        <f>SUM(Enero!V147+Febrero!V147+'Marzo '!V147+'Abril '!V147+'Mayo '!V147+Junio!V147+Julio!V147+Agosto!V147+Septiembre!V147+'Octubre '!V147+Noviembre!V147+'Diciembre '!V147)</f>
        <v>0</v>
      </c>
      <c r="W147" s="34">
        <f>SUM(Enero!W147+Febrero!W147+'Marzo '!W147+'Abril '!W147+'Mayo '!W147+Junio!W147+Julio!W147+Agosto!W147+Septiembre!W147+'Octubre '!W147+Noviembre!W147+'Diciembre '!W147)</f>
        <v>0</v>
      </c>
      <c r="X147" s="34">
        <f>SUM(Enero!X147+Febrero!X147+'Marzo '!X147+'Abril '!X147+'Mayo '!X147+Junio!X147+Julio!X147+Agosto!X147+Septiembre!X147+'Octubre '!X147+Noviembre!X147+'Diciembre '!X147)</f>
        <v>0</v>
      </c>
      <c r="Y147" s="34">
        <f>SUM(Enero!Y147+Febrero!Y147+'Marzo '!Y147+'Abril '!Y147+'Mayo '!Y147+Junio!Y147+Julio!Y147+Agosto!Y147+Septiembre!Y147+'Octubre '!Y147+Noviembre!Y147+'Diciembre '!Y147)</f>
        <v>0</v>
      </c>
      <c r="Z147" s="34">
        <f>SUM(Enero!Z147+Febrero!Z147+'Marzo '!Z147+'Abril '!Z147+'Mayo '!Z147+Junio!Z147+Julio!Z147+Agosto!Z147+Septiembre!Z147+'Octubre '!Z147+Noviembre!Z147+'Diciembre '!Z147)</f>
        <v>0</v>
      </c>
      <c r="AA147" s="34">
        <f>SUM(Enero!AA147+Febrero!AA147+'Marzo '!AA147+'Abril '!AA147+'Mayo '!AA147+Junio!AA147+Julio!AA147+Agosto!AA147+Septiembre!AA147+'Octubre '!AA147+Noviembre!AA147+'Diciembre '!AA147)</f>
        <v>0</v>
      </c>
      <c r="AB147" s="34">
        <f>SUM(Enero!AB147+Febrero!AB147+'Marzo '!AB147+'Abril '!AB147+'Mayo '!AB147+Junio!AB147+Julio!AB147+Agosto!AB147+Septiembre!AB147+'Octubre '!AB147+Noviembre!AB147+'Diciembre '!AB147)</f>
        <v>0</v>
      </c>
      <c r="AC147" s="34">
        <f>SUM(Enero!AC147+Febrero!AC147+'Marzo '!AC147+'Abril '!AC147+'Mayo '!AC147+Junio!AC147+Julio!AC147+Agosto!AC147+Septiembre!AC147+'Octubre '!AC147+Noviembre!AC147+'Diciembre '!AC147)</f>
        <v>0</v>
      </c>
      <c r="AD147" s="34">
        <f>SUM(Enero!AD147+Febrero!AD147+'Marzo '!AD147+'Abril '!AD147+'Mayo '!AD147+Junio!AD147+Julio!AD147+Agosto!AD147+Septiembre!AD147+'Octubre '!AD147+Noviembre!AD147+'Diciembre '!AD147)</f>
        <v>0</v>
      </c>
      <c r="AE147" s="34">
        <f>SUM(Enero!AE147+Febrero!AE147+'Marzo '!AE147+'Abril '!AE147+'Mayo '!AE147+Junio!AE147+Julio!AE147+Agosto!AE147+Septiembre!AE147+'Octubre '!AE147+Noviembre!AE147+'Diciembre '!AE147)</f>
        <v>0</v>
      </c>
      <c r="AF147" s="34">
        <f>SUM(Enero!AF147+Febrero!AF147+'Marzo '!AF147+'Abril '!AF147+'Mayo '!AF147+Junio!AF147+Julio!AF147+Agosto!AF147+Septiembre!AF147+'Octubre '!AF147+Noviembre!AF147+'Diciembre '!AF147)</f>
        <v>0</v>
      </c>
      <c r="AG147" s="34">
        <f>SUM(Enero!AG147+Febrero!AG147+'Marzo '!AG147+'Abril '!AG147+'Mayo '!AG147+Junio!AG147+Julio!AG147+Agosto!AG147+Septiembre!AG147+'Octubre '!AG147+Noviembre!AG147+'Diciembre '!AG147)</f>
        <v>0</v>
      </c>
      <c r="AH147" s="34">
        <f>SUM(Enero!AH147+Febrero!AH147+'Marzo '!AH147+'Abril '!AH147+'Mayo '!AH147+Junio!AH147+Julio!AH147+Agosto!AH147+Septiembre!AH147+'Octubre '!AH147+Noviembre!AH147+'Diciembre '!AH147)</f>
        <v>0</v>
      </c>
      <c r="AI147" s="34">
        <f>SUM(Enero!AI147+Febrero!AI147+'Marzo '!AI147+'Abril '!AI147+'Mayo '!AI147+Junio!AI147+Julio!AI147+Agosto!AI147+Septiembre!AI147+'Octubre '!AI147+Noviembre!AI147+'Diciembre '!AI147)</f>
        <v>0</v>
      </c>
      <c r="AJ147" s="34">
        <f>SUM(Enero!AJ147+Febrero!AJ147+'Marzo '!AJ147+'Abril '!AJ147+'Mayo '!AJ147+Junio!AJ147+Julio!AJ147+Agosto!AJ147+Septiembre!AJ147+'Octubre '!AJ147+Noviembre!AJ147+'Diciembre '!AJ147)</f>
        <v>0</v>
      </c>
      <c r="AK147" s="34">
        <f>SUM(Enero!AK147+Febrero!AK147+'Marzo '!AK147+'Abril '!AK147+'Mayo '!AK147+Junio!AK147+Julio!AK147+Agosto!AK147+Septiembre!AK147+'Octubre '!AK147+Noviembre!AK147+'Diciembre '!AK147)</f>
        <v>0</v>
      </c>
      <c r="AL147" s="34">
        <f>SUM(Enero!AL147+Febrero!AL147+'Marzo '!AL147+'Abril '!AL147+'Mayo '!AL147+Junio!AL147+Julio!AL147+Agosto!AL147+Septiembre!AL147+'Octubre '!AL147+Noviembre!AL147+'Diciembre '!AL147)</f>
        <v>0</v>
      </c>
      <c r="AM147" s="34">
        <f>SUM(Enero!AM147+Febrero!AM147+'Marzo '!AM147+'Abril '!AM147+'Mayo '!AM147+Junio!AM147+Julio!AM147+Agosto!AM147+Septiembre!AM147+'Octubre '!AM147+Noviembre!AM147+'Diciembre '!AM147)</f>
        <v>0</v>
      </c>
      <c r="AN147" s="98">
        <f>SUM(Enero!AN147+Febrero!AN147+'Marzo '!AN147+'Abril '!AN147+'Mayo '!AN147+Junio!AN147+Julio!AN147+Agosto!AN147+Septiembre!AN147+'Octubre '!AN147+Noviembre!AN147+'Diciembre '!AN147)</f>
        <v>0</v>
      </c>
      <c r="AO147" s="159">
        <f>SUM(Enero!AO147+Febrero!AO147+'Marzo '!AO147+'Abril '!AO147+'Mayo '!AO147+Junio!AO147+Julio!AO147+Agosto!AO147+Septiembre!AO147+'Octubre '!AO147+Noviembre!AO147+'Diciembre '!AO147)</f>
        <v>0</v>
      </c>
      <c r="AP147" s="34">
        <f>SUM(Enero!AP147+Febrero!AP147+'Marzo '!AP147+'Abril '!AP147+'Mayo '!AP147+Junio!AP147+Julio!AP147+Agosto!AP147+Septiembre!AP147+'Octubre '!AP147+Noviembre!AP147+'Diciembre '!AP147)</f>
        <v>0</v>
      </c>
      <c r="AQ147" s="34">
        <f>SUM(Enero!AQ147+Febrero!AQ147+'Marzo '!AQ147+'Abril '!AQ147+'Mayo '!AQ147+Junio!AQ147+Julio!AQ147+Agosto!AQ147+Septiembre!AQ147+'Octubre '!AQ147+Noviembre!AQ147+'Diciembre '!AQ147)</f>
        <v>0</v>
      </c>
      <c r="AR147" s="34">
        <f>SUM(Enero!AR147+Febrero!AR147+'Marzo '!AR147+'Abril '!AR147+'Mayo '!AR147+Junio!AR147+Julio!AR147+Agosto!AR147+Septiembre!AR147+'Octubre '!AR147+Noviembre!AR147+'Diciembre '!AR147)</f>
        <v>0</v>
      </c>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f>SUM(Enero!G148+Febrero!G148+'Marzo '!G148+'Abril '!G148+'Mayo '!G148+Junio!G148+Julio!G148+Agosto!G148+Septiembre!G148+'Octubre '!G148+Noviembre!G148+'Diciembre '!G148)</f>
        <v>0</v>
      </c>
      <c r="H148" s="48">
        <f>SUM(Enero!H148+Febrero!H148+'Marzo '!H148+'Abril '!H148+'Mayo '!H148+Junio!H148+Julio!H148+Agosto!H148+Septiembre!H148+'Octubre '!H148+Noviembre!H148+'Diciembre '!H148)</f>
        <v>0</v>
      </c>
      <c r="I148" s="48">
        <f>SUM(Enero!I148+Febrero!I148+'Marzo '!I148+'Abril '!I148+'Mayo '!I148+Junio!I148+Julio!I148+Agosto!I148+Septiembre!I148+'Octubre '!I148+Noviembre!I148+'Diciembre '!I148)</f>
        <v>0</v>
      </c>
      <c r="J148" s="48">
        <f>SUM(Enero!J148+Febrero!J148+'Marzo '!J148+'Abril '!J148+'Mayo '!J148+Junio!J148+Julio!J148+Agosto!J148+Septiembre!J148+'Octubre '!J148+Noviembre!J148+'Diciembre '!J148)</f>
        <v>0</v>
      </c>
      <c r="K148" s="48">
        <f>SUM(Enero!K148+Febrero!K148+'Marzo '!K148+'Abril '!K148+'Mayo '!K148+Junio!K148+Julio!K148+Agosto!K148+Septiembre!K148+'Octubre '!K148+Noviembre!K148+'Diciembre '!K148)</f>
        <v>0</v>
      </c>
      <c r="L148" s="48">
        <f>SUM(Enero!L148+Febrero!L148+'Marzo '!L148+'Abril '!L148+'Mayo '!L148+Junio!L148+Julio!L148+Agosto!L148+Septiembre!L148+'Octubre '!L148+Noviembre!L148+'Diciembre '!L148)</f>
        <v>0</v>
      </c>
      <c r="M148" s="48">
        <f>SUM(Enero!M148+Febrero!M148+'Marzo '!M148+'Abril '!M148+'Mayo '!M148+Junio!M148+Julio!M148+Agosto!M148+Septiembre!M148+'Octubre '!M148+Noviembre!M148+'Diciembre '!M148)</f>
        <v>0</v>
      </c>
      <c r="N148" s="48">
        <f>SUM(Enero!N148+Febrero!N148+'Marzo '!N148+'Abril '!N148+'Mayo '!N148+Junio!N148+Julio!N148+Agosto!N148+Septiembre!N148+'Octubre '!N148+Noviembre!N148+'Diciembre '!N148)</f>
        <v>0</v>
      </c>
      <c r="O148" s="48">
        <f>SUM(Enero!O148+Febrero!O148+'Marzo '!O148+'Abril '!O148+'Mayo '!O148+Junio!O148+Julio!O148+Agosto!O148+Septiembre!O148+'Octubre '!O148+Noviembre!O148+'Diciembre '!O148)</f>
        <v>0</v>
      </c>
      <c r="P148" s="48">
        <f>SUM(Enero!P148+Febrero!P148+'Marzo '!P148+'Abril '!P148+'Mayo '!P148+Junio!P148+Julio!P148+Agosto!P148+Septiembre!P148+'Octubre '!P148+Noviembre!P148+'Diciembre '!P148)</f>
        <v>0</v>
      </c>
      <c r="Q148" s="48">
        <f>SUM(Enero!Q148+Febrero!Q148+'Marzo '!Q148+'Abril '!Q148+'Mayo '!Q148+Junio!Q148+Julio!Q148+Agosto!Q148+Septiembre!Q148+'Octubre '!Q148+Noviembre!Q148+'Diciembre '!Q148)</f>
        <v>0</v>
      </c>
      <c r="R148" s="48">
        <f>SUM(Enero!R148+Febrero!R148+'Marzo '!R148+'Abril '!R148+'Mayo '!R148+Junio!R148+Julio!R148+Agosto!R148+Septiembre!R148+'Octubre '!R148+Noviembre!R148+'Diciembre '!R148)</f>
        <v>0</v>
      </c>
      <c r="S148" s="48">
        <f>SUM(Enero!S148+Febrero!S148+'Marzo '!S148+'Abril '!S148+'Mayo '!S148+Junio!S148+Julio!S148+Agosto!S148+Septiembre!S148+'Octubre '!S148+Noviembre!S148+'Diciembre '!S148)</f>
        <v>0</v>
      </c>
      <c r="T148" s="48">
        <f>SUM(Enero!T148+Febrero!T148+'Marzo '!T148+'Abril '!T148+'Mayo '!T148+Junio!T148+Julio!T148+Agosto!T148+Septiembre!T148+'Octubre '!T148+Noviembre!T148+'Diciembre '!T148)</f>
        <v>0</v>
      </c>
      <c r="U148" s="48">
        <f>SUM(Enero!U148+Febrero!U148+'Marzo '!U148+'Abril '!U148+'Mayo '!U148+Junio!U148+Julio!U148+Agosto!U148+Septiembre!U148+'Octubre '!U148+Noviembre!U148+'Diciembre '!U148)</f>
        <v>0</v>
      </c>
      <c r="V148" s="48">
        <f>SUM(Enero!V148+Febrero!V148+'Marzo '!V148+'Abril '!V148+'Mayo '!V148+Junio!V148+Julio!V148+Agosto!V148+Septiembre!V148+'Octubre '!V148+Noviembre!V148+'Diciembre '!V148)</f>
        <v>0</v>
      </c>
      <c r="W148" s="48">
        <f>SUM(Enero!W148+Febrero!W148+'Marzo '!W148+'Abril '!W148+'Mayo '!W148+Junio!W148+Julio!W148+Agosto!W148+Septiembre!W148+'Octubre '!W148+Noviembre!W148+'Diciembre '!W148)</f>
        <v>0</v>
      </c>
      <c r="X148" s="48">
        <f>SUM(Enero!X148+Febrero!X148+'Marzo '!X148+'Abril '!X148+'Mayo '!X148+Junio!X148+Julio!X148+Agosto!X148+Septiembre!X148+'Octubre '!X148+Noviembre!X148+'Diciembre '!X148)</f>
        <v>0</v>
      </c>
      <c r="Y148" s="48">
        <f>SUM(Enero!Y148+Febrero!Y148+'Marzo '!Y148+'Abril '!Y148+'Mayo '!Y148+Junio!Y148+Julio!Y148+Agosto!Y148+Septiembre!Y148+'Octubre '!Y148+Noviembre!Y148+'Diciembre '!Y148)</f>
        <v>0</v>
      </c>
      <c r="Z148" s="48">
        <f>SUM(Enero!Z148+Febrero!Z148+'Marzo '!Z148+'Abril '!Z148+'Mayo '!Z148+Junio!Z148+Julio!Z148+Agosto!Z148+Septiembre!Z148+'Octubre '!Z148+Noviembre!Z148+'Diciembre '!Z148)</f>
        <v>0</v>
      </c>
      <c r="AA148" s="48">
        <f>SUM(Enero!AA148+Febrero!AA148+'Marzo '!AA148+'Abril '!AA148+'Mayo '!AA148+Junio!AA148+Julio!AA148+Agosto!AA148+Septiembre!AA148+'Octubre '!AA148+Noviembre!AA148+'Diciembre '!AA148)</f>
        <v>0</v>
      </c>
      <c r="AB148" s="48">
        <f>SUM(Enero!AB148+Febrero!AB148+'Marzo '!AB148+'Abril '!AB148+'Mayo '!AB148+Junio!AB148+Julio!AB148+Agosto!AB148+Septiembre!AB148+'Octubre '!AB148+Noviembre!AB148+'Diciembre '!AB148)</f>
        <v>0</v>
      </c>
      <c r="AC148" s="48">
        <f>SUM(Enero!AC148+Febrero!AC148+'Marzo '!AC148+'Abril '!AC148+'Mayo '!AC148+Junio!AC148+Julio!AC148+Agosto!AC148+Septiembre!AC148+'Octubre '!AC148+Noviembre!AC148+'Diciembre '!AC148)</f>
        <v>0</v>
      </c>
      <c r="AD148" s="48">
        <f>SUM(Enero!AD148+Febrero!AD148+'Marzo '!AD148+'Abril '!AD148+'Mayo '!AD148+Junio!AD148+Julio!AD148+Agosto!AD148+Septiembre!AD148+'Octubre '!AD148+Noviembre!AD148+'Diciembre '!AD148)</f>
        <v>0</v>
      </c>
      <c r="AE148" s="48">
        <f>SUM(Enero!AE148+Febrero!AE148+'Marzo '!AE148+'Abril '!AE148+'Mayo '!AE148+Junio!AE148+Julio!AE148+Agosto!AE148+Septiembre!AE148+'Octubre '!AE148+Noviembre!AE148+'Diciembre '!AE148)</f>
        <v>0</v>
      </c>
      <c r="AF148" s="48">
        <f>SUM(Enero!AF148+Febrero!AF148+'Marzo '!AF148+'Abril '!AF148+'Mayo '!AF148+Junio!AF148+Julio!AF148+Agosto!AF148+Septiembre!AF148+'Octubre '!AF148+Noviembre!AF148+'Diciembre '!AF148)</f>
        <v>0</v>
      </c>
      <c r="AG148" s="48">
        <f>SUM(Enero!AG148+Febrero!AG148+'Marzo '!AG148+'Abril '!AG148+'Mayo '!AG148+Junio!AG148+Julio!AG148+Agosto!AG148+Septiembre!AG148+'Octubre '!AG148+Noviembre!AG148+'Diciembre '!AG148)</f>
        <v>0</v>
      </c>
      <c r="AH148" s="48">
        <f>SUM(Enero!AH148+Febrero!AH148+'Marzo '!AH148+'Abril '!AH148+'Mayo '!AH148+Junio!AH148+Julio!AH148+Agosto!AH148+Septiembre!AH148+'Octubre '!AH148+Noviembre!AH148+'Diciembre '!AH148)</f>
        <v>0</v>
      </c>
      <c r="AI148" s="48">
        <f>SUM(Enero!AI148+Febrero!AI148+'Marzo '!AI148+'Abril '!AI148+'Mayo '!AI148+Junio!AI148+Julio!AI148+Agosto!AI148+Septiembre!AI148+'Octubre '!AI148+Noviembre!AI148+'Diciembre '!AI148)</f>
        <v>0</v>
      </c>
      <c r="AJ148" s="48">
        <f>SUM(Enero!AJ148+Febrero!AJ148+'Marzo '!AJ148+'Abril '!AJ148+'Mayo '!AJ148+Junio!AJ148+Julio!AJ148+Agosto!AJ148+Septiembre!AJ148+'Octubre '!AJ148+Noviembre!AJ148+'Diciembre '!AJ148)</f>
        <v>0</v>
      </c>
      <c r="AK148" s="48">
        <f>SUM(Enero!AK148+Febrero!AK148+'Marzo '!AK148+'Abril '!AK148+'Mayo '!AK148+Junio!AK148+Julio!AK148+Agosto!AK148+Septiembre!AK148+'Octubre '!AK148+Noviembre!AK148+'Diciembre '!AK148)</f>
        <v>0</v>
      </c>
      <c r="AL148" s="48">
        <f>SUM(Enero!AL148+Febrero!AL148+'Marzo '!AL148+'Abril '!AL148+'Mayo '!AL148+Junio!AL148+Julio!AL148+Agosto!AL148+Septiembre!AL148+'Octubre '!AL148+Noviembre!AL148+'Diciembre '!AL148)</f>
        <v>0</v>
      </c>
      <c r="AM148" s="48">
        <f>SUM(Enero!AM148+Febrero!AM148+'Marzo '!AM148+'Abril '!AM148+'Mayo '!AM148+Junio!AM148+Julio!AM148+Agosto!AM148+Septiembre!AM148+'Octubre '!AM148+Noviembre!AM148+'Diciembre '!AM148)</f>
        <v>0</v>
      </c>
      <c r="AN148" s="99">
        <f>SUM(Enero!AN148+Febrero!AN148+'Marzo '!AN148+'Abril '!AN148+'Mayo '!AN148+Junio!AN148+Julio!AN148+Agosto!AN148+Septiembre!AN148+'Octubre '!AN148+Noviembre!AN148+'Diciembre '!AN148)</f>
        <v>0</v>
      </c>
      <c r="AO148" s="196">
        <f>SUM(Enero!AO148+Febrero!AO148+'Marzo '!AO148+'Abril '!AO148+'Mayo '!AO148+Junio!AO148+Julio!AO148+Agosto!AO148+Septiembre!AO148+'Octubre '!AO148+Noviembre!AO148+'Diciembre '!AO148)</f>
        <v>0</v>
      </c>
      <c r="AP148" s="48">
        <f>SUM(Enero!AP148+Febrero!AP148+'Marzo '!AP148+'Abril '!AP148+'Mayo '!AP148+Junio!AP148+Julio!AP148+Agosto!AP148+Septiembre!AP148+'Octubre '!AP148+Noviembre!AP148+'Diciembre '!AP148)</f>
        <v>0</v>
      </c>
      <c r="AQ148" s="48">
        <f>SUM(Enero!AQ148+Febrero!AQ148+'Marzo '!AQ148+'Abril '!AQ148+'Mayo '!AQ148+Junio!AQ148+Julio!AQ148+Agosto!AQ148+Septiembre!AQ148+'Octubre '!AQ148+Noviembre!AQ148+'Diciembre '!AQ148)</f>
        <v>0</v>
      </c>
      <c r="AR148" s="48">
        <f>SUM(Enero!AR148+Febrero!AR148+'Marzo '!AR148+'Abril '!AR148+'Mayo '!AR148+Junio!AR148+Julio!AR148+Agosto!AR148+Septiembre!AR148+'Octubre '!AR148+Noviembre!AR148+'Diciembre '!AR148)</f>
        <v>0</v>
      </c>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90</v>
      </c>
      <c r="E149" s="185">
        <f t="shared" ref="E149:F152" si="39">+G149+I149+K149+M149+O149</f>
        <v>68</v>
      </c>
      <c r="F149" s="185">
        <f t="shared" si="39"/>
        <v>22</v>
      </c>
      <c r="G149" s="27">
        <f>SUM(Enero!G149+Febrero!G149+'Marzo '!G149+'Abril '!G149+'Mayo '!G149+Junio!G149+Julio!G149+Agosto!G149+Septiembre!G149+'Octubre '!G149+Noviembre!G149+'Diciembre '!G149)</f>
        <v>1</v>
      </c>
      <c r="H149" s="27">
        <f>SUM(Enero!H149+Febrero!H149+'Marzo '!H149+'Abril '!H149+'Mayo '!H149+Junio!H149+Julio!H149+Agosto!H149+Septiembre!H149+'Octubre '!H149+Noviembre!H149+'Diciembre '!H149)</f>
        <v>0</v>
      </c>
      <c r="I149" s="27">
        <f>SUM(Enero!I149+Febrero!I149+'Marzo '!I149+'Abril '!I149+'Mayo '!I149+Junio!I149+Julio!I149+Agosto!I149+Septiembre!I149+'Octubre '!I149+Noviembre!I149+'Diciembre '!I149)</f>
        <v>48</v>
      </c>
      <c r="J149" s="27">
        <f>SUM(Enero!J149+Febrero!J149+'Marzo '!J149+'Abril '!J149+'Mayo '!J149+Junio!J149+Julio!J149+Agosto!J149+Septiembre!J149+'Octubre '!J149+Noviembre!J149+'Diciembre '!J149)</f>
        <v>15</v>
      </c>
      <c r="K149" s="27">
        <f>SUM(Enero!K149+Febrero!K149+'Marzo '!K149+'Abril '!K149+'Mayo '!K149+Junio!K149+Julio!K149+Agosto!K149+Septiembre!K149+'Octubre '!K149+Noviembre!K149+'Diciembre '!K149)</f>
        <v>18</v>
      </c>
      <c r="L149" s="27">
        <f>SUM(Enero!L149+Febrero!L149+'Marzo '!L149+'Abril '!L149+'Mayo '!L149+Junio!L149+Julio!L149+Agosto!L149+Septiembre!L149+'Octubre '!L149+Noviembre!L149+'Diciembre '!L149)</f>
        <v>7</v>
      </c>
      <c r="M149" s="27">
        <f>SUM(Enero!M149+Febrero!M149+'Marzo '!M149+'Abril '!M149+'Mayo '!M149+Junio!M149+Julio!M149+Agosto!M149+Septiembre!M149+'Octubre '!M149+Noviembre!M149+'Diciembre '!M149)</f>
        <v>1</v>
      </c>
      <c r="N149" s="27">
        <f>SUM(Enero!N149+Febrero!N149+'Marzo '!N149+'Abril '!N149+'Mayo '!N149+Junio!N149+Julio!N149+Agosto!N149+Septiembre!N149+'Octubre '!N149+Noviembre!N149+'Diciembre '!N149)</f>
        <v>0</v>
      </c>
      <c r="O149" s="27">
        <f>SUM(Enero!O149+Febrero!O149+'Marzo '!O149+'Abril '!O149+'Mayo '!O149+Junio!O149+Julio!O149+Agosto!O149+Septiembre!O149+'Octubre '!O149+Noviembre!O149+'Diciembre '!O149)</f>
        <v>0</v>
      </c>
      <c r="P149" s="27">
        <f>SUM(Enero!P149+Febrero!P149+'Marzo '!P149+'Abril '!P149+'Mayo '!P149+Junio!P149+Julio!P149+Agosto!P149+Septiembre!P149+'Octubre '!P149+Noviembre!P149+'Diciembre '!P149)</f>
        <v>0</v>
      </c>
      <c r="Q149" s="192">
        <f>SUM(Enero!Q149+Febrero!Q149+'Marzo '!Q149+'Abril '!Q149+'Mayo '!Q149+Junio!Q149+Julio!Q149+Agosto!Q149+Septiembre!Q149+'Octubre '!Q149+Noviembre!Q149+'Diciembre '!Q149)</f>
        <v>0</v>
      </c>
      <c r="R149" s="192">
        <f>SUM(Enero!R149+Febrero!R149+'Marzo '!R149+'Abril '!R149+'Mayo '!R149+Junio!R149+Julio!R149+Agosto!R149+Septiembre!R149+'Octubre '!R149+Noviembre!R149+'Diciembre '!R149)</f>
        <v>0</v>
      </c>
      <c r="S149" s="192">
        <f>SUM(Enero!S149+Febrero!S149+'Marzo '!S149+'Abril '!S149+'Mayo '!S149+Junio!S149+Julio!S149+Agosto!S149+Septiembre!S149+'Octubre '!S149+Noviembre!S149+'Diciembre '!S149)</f>
        <v>0</v>
      </c>
      <c r="T149" s="192">
        <f>SUM(Enero!T149+Febrero!T149+'Marzo '!T149+'Abril '!T149+'Mayo '!T149+Junio!T149+Julio!T149+Agosto!T149+Septiembre!T149+'Octubre '!T149+Noviembre!T149+'Diciembre '!T149)</f>
        <v>0</v>
      </c>
      <c r="U149" s="192">
        <f>SUM(Enero!U149+Febrero!U149+'Marzo '!U149+'Abril '!U149+'Mayo '!U149+Junio!U149+Julio!U149+Agosto!U149+Septiembre!U149+'Octubre '!U149+Noviembre!U149+'Diciembre '!U149)</f>
        <v>0</v>
      </c>
      <c r="V149" s="192">
        <f>SUM(Enero!V149+Febrero!V149+'Marzo '!V149+'Abril '!V149+'Mayo '!V149+Junio!V149+Julio!V149+Agosto!V149+Septiembre!V149+'Octubre '!V149+Noviembre!V149+'Diciembre '!V149)</f>
        <v>0</v>
      </c>
      <c r="W149" s="192">
        <f>SUM(Enero!W149+Febrero!W149+'Marzo '!W149+'Abril '!W149+'Mayo '!W149+Junio!W149+Julio!W149+Agosto!W149+Septiembre!W149+'Octubre '!W149+Noviembre!W149+'Diciembre '!W149)</f>
        <v>0</v>
      </c>
      <c r="X149" s="192">
        <f>SUM(Enero!X149+Febrero!X149+'Marzo '!X149+'Abril '!X149+'Mayo '!X149+Junio!X149+Julio!X149+Agosto!X149+Septiembre!X149+'Octubre '!X149+Noviembre!X149+'Diciembre '!X149)</f>
        <v>0</v>
      </c>
      <c r="Y149" s="192">
        <f>SUM(Enero!Y149+Febrero!Y149+'Marzo '!Y149+'Abril '!Y149+'Mayo '!Y149+Junio!Y149+Julio!Y149+Agosto!Y149+Septiembre!Y149+'Octubre '!Y149+Noviembre!Y149+'Diciembre '!Y149)</f>
        <v>0</v>
      </c>
      <c r="Z149" s="192">
        <f>SUM(Enero!Z149+Febrero!Z149+'Marzo '!Z149+'Abril '!Z149+'Mayo '!Z149+Junio!Z149+Julio!Z149+Agosto!Z149+Septiembre!Z149+'Octubre '!Z149+Noviembre!Z149+'Diciembre '!Z149)</f>
        <v>0</v>
      </c>
      <c r="AA149" s="192">
        <f>SUM(Enero!AA149+Febrero!AA149+'Marzo '!AA149+'Abril '!AA149+'Mayo '!AA149+Junio!AA149+Julio!AA149+Agosto!AA149+Septiembre!AA149+'Octubre '!AA149+Noviembre!AA149+'Diciembre '!AA149)</f>
        <v>0</v>
      </c>
      <c r="AB149" s="192">
        <f>SUM(Enero!AB149+Febrero!AB149+'Marzo '!AB149+'Abril '!AB149+'Mayo '!AB149+Junio!AB149+Julio!AB149+Agosto!AB149+Septiembre!AB149+'Octubre '!AB149+Noviembre!AB149+'Diciembre '!AB149)</f>
        <v>0</v>
      </c>
      <c r="AC149" s="192">
        <f>SUM(Enero!AC149+Febrero!AC149+'Marzo '!AC149+'Abril '!AC149+'Mayo '!AC149+Junio!AC149+Julio!AC149+Agosto!AC149+Septiembre!AC149+'Octubre '!AC149+Noviembre!AC149+'Diciembre '!AC149)</f>
        <v>0</v>
      </c>
      <c r="AD149" s="192">
        <f>SUM(Enero!AD149+Febrero!AD149+'Marzo '!AD149+'Abril '!AD149+'Mayo '!AD149+Junio!AD149+Julio!AD149+Agosto!AD149+Septiembre!AD149+'Octubre '!AD149+Noviembre!AD149+'Diciembre '!AD149)</f>
        <v>0</v>
      </c>
      <c r="AE149" s="192">
        <f>SUM(Enero!AE149+Febrero!AE149+'Marzo '!AE149+'Abril '!AE149+'Mayo '!AE149+Junio!AE149+Julio!AE149+Agosto!AE149+Septiembre!AE149+'Octubre '!AE149+Noviembre!AE149+'Diciembre '!AE149)</f>
        <v>0</v>
      </c>
      <c r="AF149" s="192">
        <f>SUM(Enero!AF149+Febrero!AF149+'Marzo '!AF149+'Abril '!AF149+'Mayo '!AF149+Junio!AF149+Julio!AF149+Agosto!AF149+Septiembre!AF149+'Octubre '!AF149+Noviembre!AF149+'Diciembre '!AF149)</f>
        <v>0</v>
      </c>
      <c r="AG149" s="192">
        <f>SUM(Enero!AG149+Febrero!AG149+'Marzo '!AG149+'Abril '!AG149+'Mayo '!AG149+Junio!AG149+Julio!AG149+Agosto!AG149+Septiembre!AG149+'Octubre '!AG149+Noviembre!AG149+'Diciembre '!AG149)</f>
        <v>0</v>
      </c>
      <c r="AH149" s="192">
        <f>SUM(Enero!AH149+Febrero!AH149+'Marzo '!AH149+'Abril '!AH149+'Mayo '!AH149+Junio!AH149+Julio!AH149+Agosto!AH149+Septiembre!AH149+'Octubre '!AH149+Noviembre!AH149+'Diciembre '!AH149)</f>
        <v>0</v>
      </c>
      <c r="AI149" s="192">
        <f>SUM(Enero!AI149+Febrero!AI149+'Marzo '!AI149+'Abril '!AI149+'Mayo '!AI149+Junio!AI149+Julio!AI149+Agosto!AI149+Septiembre!AI149+'Octubre '!AI149+Noviembre!AI149+'Diciembre '!AI149)</f>
        <v>0</v>
      </c>
      <c r="AJ149" s="192">
        <f>SUM(Enero!AJ149+Febrero!AJ149+'Marzo '!AJ149+'Abril '!AJ149+'Mayo '!AJ149+Junio!AJ149+Julio!AJ149+Agosto!AJ149+Septiembre!AJ149+'Octubre '!AJ149+Noviembre!AJ149+'Diciembre '!AJ149)</f>
        <v>0</v>
      </c>
      <c r="AK149" s="192">
        <f>SUM(Enero!AK149+Febrero!AK149+'Marzo '!AK149+'Abril '!AK149+'Mayo '!AK149+Junio!AK149+Julio!AK149+Agosto!AK149+Septiembre!AK149+'Octubre '!AK149+Noviembre!AK149+'Diciembre '!AK149)</f>
        <v>0</v>
      </c>
      <c r="AL149" s="192">
        <f>SUM(Enero!AL149+Febrero!AL149+'Marzo '!AL149+'Abril '!AL149+'Mayo '!AL149+Junio!AL149+Julio!AL149+Agosto!AL149+Septiembre!AL149+'Octubre '!AL149+Noviembre!AL149+'Diciembre '!AL149)</f>
        <v>0</v>
      </c>
      <c r="AM149" s="192">
        <f>SUM(Enero!AM149+Febrero!AM149+'Marzo '!AM149+'Abril '!AM149+'Mayo '!AM149+Junio!AM149+Julio!AM149+Agosto!AM149+Septiembre!AM149+'Octubre '!AM149+Noviembre!AM149+'Diciembre '!AM149)</f>
        <v>0</v>
      </c>
      <c r="AN149" s="193">
        <f>SUM(Enero!AN149+Febrero!AN149+'Marzo '!AN149+'Abril '!AN149+'Mayo '!AN149+Junio!AN149+Julio!AN149+Agosto!AN149+Septiembre!AN149+'Octubre '!AN149+Noviembre!AN149+'Diciembre '!AN149)</f>
        <v>0</v>
      </c>
      <c r="AO149" s="197">
        <f>SUM(Enero!AO149+Febrero!AO149+'Marzo '!AO149+'Abril '!AO149+'Mayo '!AO149+Junio!AO149+Julio!AO149+Agosto!AO149+Septiembre!AO149+'Octubre '!AO149+Noviembre!AO149+'Diciembre '!AO149)</f>
        <v>0</v>
      </c>
      <c r="AP149" s="190">
        <f>SUM(Enero!AP149+Febrero!AP149+'Marzo '!AP149+'Abril '!AP149+'Mayo '!AP149+Junio!AP149+Julio!AP149+Agosto!AP149+Septiembre!AP149+'Octubre '!AP149+Noviembre!AP149+'Diciembre '!AP149)</f>
        <v>0</v>
      </c>
      <c r="AQ149" s="27">
        <f>SUM(Enero!AQ149+Febrero!AQ149+'Marzo '!AQ149+'Abril '!AQ149+'Mayo '!AQ149+Junio!AQ149+Julio!AQ149+Agosto!AQ149+Septiembre!AQ149+'Octubre '!AQ149+Noviembre!AQ149+'Diciembre '!AQ149)</f>
        <v>0</v>
      </c>
      <c r="AR149" s="27">
        <f>SUM(Enero!AR149+Febrero!AR149+'Marzo '!AR149+'Abril '!AR149+'Mayo '!AR149+Junio!AR149+Julio!AR149+Agosto!AR149+Septiembre!AR149+'Octubre '!AR149+Noviembre!AR149+'Diciembre '!AR149)</f>
        <v>0</v>
      </c>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5</v>
      </c>
      <c r="E150" s="191">
        <f t="shared" si="39"/>
        <v>2</v>
      </c>
      <c r="F150" s="191">
        <f t="shared" si="39"/>
        <v>3</v>
      </c>
      <c r="G150" s="34">
        <f>SUM(Enero!G150+Febrero!G150+'Marzo '!G150+'Abril '!G150+'Mayo '!G150+Junio!G150+Julio!G150+Agosto!G150+Septiembre!G150+'Octubre '!G150+Noviembre!G150+'Diciembre '!G150)</f>
        <v>0</v>
      </c>
      <c r="H150" s="34">
        <f>SUM(Enero!H150+Febrero!H150+'Marzo '!H150+'Abril '!H150+'Mayo '!H150+Junio!H150+Julio!H150+Agosto!H150+Septiembre!H150+'Octubre '!H150+Noviembre!H150+'Diciembre '!H150)</f>
        <v>0</v>
      </c>
      <c r="I150" s="34">
        <f>SUM(Enero!I150+Febrero!I150+'Marzo '!I150+'Abril '!I150+'Mayo '!I150+Junio!I150+Julio!I150+Agosto!I150+Septiembre!I150+'Octubre '!I150+Noviembre!I150+'Diciembre '!I150)</f>
        <v>0</v>
      </c>
      <c r="J150" s="34">
        <f>SUM(Enero!J150+Febrero!J150+'Marzo '!J150+'Abril '!J150+'Mayo '!J150+Junio!J150+Julio!J150+Agosto!J150+Septiembre!J150+'Octubre '!J150+Noviembre!J150+'Diciembre '!J150)</f>
        <v>2</v>
      </c>
      <c r="K150" s="34">
        <f>SUM(Enero!K150+Febrero!K150+'Marzo '!K150+'Abril '!K150+'Mayo '!K150+Junio!K150+Julio!K150+Agosto!K150+Septiembre!K150+'Octubre '!K150+Noviembre!K150+'Diciembre '!K150)</f>
        <v>1</v>
      </c>
      <c r="L150" s="34">
        <f>SUM(Enero!L150+Febrero!L150+'Marzo '!L150+'Abril '!L150+'Mayo '!L150+Junio!L150+Julio!L150+Agosto!L150+Septiembre!L150+'Octubre '!L150+Noviembre!L150+'Diciembre '!L150)</f>
        <v>1</v>
      </c>
      <c r="M150" s="34">
        <f>SUM(Enero!M150+Febrero!M150+'Marzo '!M150+'Abril '!M150+'Mayo '!M150+Junio!M150+Julio!M150+Agosto!M150+Septiembre!M150+'Octubre '!M150+Noviembre!M150+'Diciembre '!M150)</f>
        <v>1</v>
      </c>
      <c r="N150" s="34">
        <f>SUM(Enero!N150+Febrero!N150+'Marzo '!N150+'Abril '!N150+'Mayo '!N150+Junio!N150+Julio!N150+Agosto!N150+Septiembre!N150+'Octubre '!N150+Noviembre!N150+'Diciembre '!N150)</f>
        <v>0</v>
      </c>
      <c r="O150" s="34">
        <f>SUM(Enero!O150+Febrero!O150+'Marzo '!O150+'Abril '!O150+'Mayo '!O150+Junio!O150+Julio!O150+Agosto!O150+Septiembre!O150+'Octubre '!O150+Noviembre!O150+'Diciembre '!O150)</f>
        <v>0</v>
      </c>
      <c r="P150" s="34">
        <f>SUM(Enero!P150+Febrero!P150+'Marzo '!P150+'Abril '!P150+'Mayo '!P150+Junio!P150+Julio!P150+Agosto!P150+Septiembre!P150+'Octubre '!P150+Noviembre!P150+'Diciembre '!P150)</f>
        <v>0</v>
      </c>
      <c r="Q150" s="192">
        <f>SUM(Enero!Q150+Febrero!Q150+'Marzo '!Q150+'Abril '!Q150+'Mayo '!Q150+Junio!Q150+Julio!Q150+Agosto!Q150+Septiembre!Q150+'Octubre '!Q150+Noviembre!Q150+'Diciembre '!Q150)</f>
        <v>0</v>
      </c>
      <c r="R150" s="192">
        <f>SUM(Enero!R150+Febrero!R150+'Marzo '!R150+'Abril '!R150+'Mayo '!R150+Junio!R150+Julio!R150+Agosto!R150+Septiembre!R150+'Octubre '!R150+Noviembre!R150+'Diciembre '!R150)</f>
        <v>0</v>
      </c>
      <c r="S150" s="192">
        <f>SUM(Enero!S150+Febrero!S150+'Marzo '!S150+'Abril '!S150+'Mayo '!S150+Junio!S150+Julio!S150+Agosto!S150+Septiembre!S150+'Octubre '!S150+Noviembre!S150+'Diciembre '!S150)</f>
        <v>0</v>
      </c>
      <c r="T150" s="192">
        <f>SUM(Enero!T150+Febrero!T150+'Marzo '!T150+'Abril '!T150+'Mayo '!T150+Junio!T150+Julio!T150+Agosto!T150+Septiembre!T150+'Octubre '!T150+Noviembre!T150+'Diciembre '!T150)</f>
        <v>0</v>
      </c>
      <c r="U150" s="192">
        <f>SUM(Enero!U150+Febrero!U150+'Marzo '!U150+'Abril '!U150+'Mayo '!U150+Junio!U150+Julio!U150+Agosto!U150+Septiembre!U150+'Octubre '!U150+Noviembre!U150+'Diciembre '!U150)</f>
        <v>0</v>
      </c>
      <c r="V150" s="192">
        <f>SUM(Enero!V150+Febrero!V150+'Marzo '!V150+'Abril '!V150+'Mayo '!V150+Junio!V150+Julio!V150+Agosto!V150+Septiembre!V150+'Octubre '!V150+Noviembre!V150+'Diciembre '!V150)</f>
        <v>0</v>
      </c>
      <c r="W150" s="192">
        <f>SUM(Enero!W150+Febrero!W150+'Marzo '!W150+'Abril '!W150+'Mayo '!W150+Junio!W150+Julio!W150+Agosto!W150+Septiembre!W150+'Octubre '!W150+Noviembre!W150+'Diciembre '!W150)</f>
        <v>0</v>
      </c>
      <c r="X150" s="192">
        <f>SUM(Enero!X150+Febrero!X150+'Marzo '!X150+'Abril '!X150+'Mayo '!X150+Junio!X150+Julio!X150+Agosto!X150+Septiembre!X150+'Octubre '!X150+Noviembre!X150+'Diciembre '!X150)</f>
        <v>0</v>
      </c>
      <c r="Y150" s="192">
        <f>SUM(Enero!Y150+Febrero!Y150+'Marzo '!Y150+'Abril '!Y150+'Mayo '!Y150+Junio!Y150+Julio!Y150+Agosto!Y150+Septiembre!Y150+'Octubre '!Y150+Noviembre!Y150+'Diciembre '!Y150)</f>
        <v>0</v>
      </c>
      <c r="Z150" s="192">
        <f>SUM(Enero!Z150+Febrero!Z150+'Marzo '!Z150+'Abril '!Z150+'Mayo '!Z150+Junio!Z150+Julio!Z150+Agosto!Z150+Septiembre!Z150+'Octubre '!Z150+Noviembre!Z150+'Diciembre '!Z150)</f>
        <v>0</v>
      </c>
      <c r="AA150" s="192">
        <f>SUM(Enero!AA150+Febrero!AA150+'Marzo '!AA150+'Abril '!AA150+'Mayo '!AA150+Junio!AA150+Julio!AA150+Agosto!AA150+Septiembre!AA150+'Octubre '!AA150+Noviembre!AA150+'Diciembre '!AA150)</f>
        <v>0</v>
      </c>
      <c r="AB150" s="192">
        <f>SUM(Enero!AB150+Febrero!AB150+'Marzo '!AB150+'Abril '!AB150+'Mayo '!AB150+Junio!AB150+Julio!AB150+Agosto!AB150+Septiembre!AB150+'Octubre '!AB150+Noviembre!AB150+'Diciembre '!AB150)</f>
        <v>0</v>
      </c>
      <c r="AC150" s="192">
        <f>SUM(Enero!AC150+Febrero!AC150+'Marzo '!AC150+'Abril '!AC150+'Mayo '!AC150+Junio!AC150+Julio!AC150+Agosto!AC150+Septiembre!AC150+'Octubre '!AC150+Noviembre!AC150+'Diciembre '!AC150)</f>
        <v>0</v>
      </c>
      <c r="AD150" s="192">
        <f>SUM(Enero!AD150+Febrero!AD150+'Marzo '!AD150+'Abril '!AD150+'Mayo '!AD150+Junio!AD150+Julio!AD150+Agosto!AD150+Septiembre!AD150+'Octubre '!AD150+Noviembre!AD150+'Diciembre '!AD150)</f>
        <v>0</v>
      </c>
      <c r="AE150" s="192">
        <f>SUM(Enero!AE150+Febrero!AE150+'Marzo '!AE150+'Abril '!AE150+'Mayo '!AE150+Junio!AE150+Julio!AE150+Agosto!AE150+Septiembre!AE150+'Octubre '!AE150+Noviembre!AE150+'Diciembre '!AE150)</f>
        <v>0</v>
      </c>
      <c r="AF150" s="192">
        <f>SUM(Enero!AF150+Febrero!AF150+'Marzo '!AF150+'Abril '!AF150+'Mayo '!AF150+Junio!AF150+Julio!AF150+Agosto!AF150+Septiembre!AF150+'Octubre '!AF150+Noviembre!AF150+'Diciembre '!AF150)</f>
        <v>0</v>
      </c>
      <c r="AG150" s="192">
        <f>SUM(Enero!AG150+Febrero!AG150+'Marzo '!AG150+'Abril '!AG150+'Mayo '!AG150+Junio!AG150+Julio!AG150+Agosto!AG150+Septiembre!AG150+'Octubre '!AG150+Noviembre!AG150+'Diciembre '!AG150)</f>
        <v>0</v>
      </c>
      <c r="AH150" s="192">
        <f>SUM(Enero!AH150+Febrero!AH150+'Marzo '!AH150+'Abril '!AH150+'Mayo '!AH150+Junio!AH150+Julio!AH150+Agosto!AH150+Septiembre!AH150+'Octubre '!AH150+Noviembre!AH150+'Diciembre '!AH150)</f>
        <v>0</v>
      </c>
      <c r="AI150" s="192">
        <f>SUM(Enero!AI150+Febrero!AI150+'Marzo '!AI150+'Abril '!AI150+'Mayo '!AI150+Junio!AI150+Julio!AI150+Agosto!AI150+Septiembre!AI150+'Octubre '!AI150+Noviembre!AI150+'Diciembre '!AI150)</f>
        <v>0</v>
      </c>
      <c r="AJ150" s="192">
        <f>SUM(Enero!AJ150+Febrero!AJ150+'Marzo '!AJ150+'Abril '!AJ150+'Mayo '!AJ150+Junio!AJ150+Julio!AJ150+Agosto!AJ150+Septiembre!AJ150+'Octubre '!AJ150+Noviembre!AJ150+'Diciembre '!AJ150)</f>
        <v>0</v>
      </c>
      <c r="AK150" s="192">
        <f>SUM(Enero!AK150+Febrero!AK150+'Marzo '!AK150+'Abril '!AK150+'Mayo '!AK150+Junio!AK150+Julio!AK150+Agosto!AK150+Septiembre!AK150+'Octubre '!AK150+Noviembre!AK150+'Diciembre '!AK150)</f>
        <v>0</v>
      </c>
      <c r="AL150" s="192">
        <f>SUM(Enero!AL150+Febrero!AL150+'Marzo '!AL150+'Abril '!AL150+'Mayo '!AL150+Junio!AL150+Julio!AL150+Agosto!AL150+Septiembre!AL150+'Octubre '!AL150+Noviembre!AL150+'Diciembre '!AL150)</f>
        <v>0</v>
      </c>
      <c r="AM150" s="192">
        <f>SUM(Enero!AM150+Febrero!AM150+'Marzo '!AM150+'Abril '!AM150+'Mayo '!AM150+Junio!AM150+Julio!AM150+Agosto!AM150+Septiembre!AM150+'Octubre '!AM150+Noviembre!AM150+'Diciembre '!AM150)</f>
        <v>0</v>
      </c>
      <c r="AN150" s="193">
        <f>SUM(Enero!AN150+Febrero!AN150+'Marzo '!AN150+'Abril '!AN150+'Mayo '!AN150+Junio!AN150+Julio!AN150+Agosto!AN150+Septiembre!AN150+'Octubre '!AN150+Noviembre!AN150+'Diciembre '!AN150)</f>
        <v>0</v>
      </c>
      <c r="AO150" s="159">
        <f>SUM(Enero!AO150+Febrero!AO150+'Marzo '!AO150+'Abril '!AO150+'Mayo '!AO150+Junio!AO150+Julio!AO150+Agosto!AO150+Septiembre!AO150+'Octubre '!AO150+Noviembre!AO150+'Diciembre '!AO150)</f>
        <v>0</v>
      </c>
      <c r="AP150" s="192">
        <f>SUM(Enero!AP150+Febrero!AP150+'Marzo '!AP150+'Abril '!AP150+'Mayo '!AP150+Junio!AP150+Julio!AP150+Agosto!AP150+Septiembre!AP150+'Octubre '!AP150+Noviembre!AP150+'Diciembre '!AP150)</f>
        <v>0</v>
      </c>
      <c r="AQ150" s="34">
        <f>SUM(Enero!AQ150+Febrero!AQ150+'Marzo '!AQ150+'Abril '!AQ150+'Mayo '!AQ150+Junio!AQ150+Julio!AQ150+Agosto!AQ150+Septiembre!AQ150+'Octubre '!AQ150+Noviembre!AQ150+'Diciembre '!AQ150)</f>
        <v>0</v>
      </c>
      <c r="AR150" s="34">
        <f>SUM(Enero!AR150+Febrero!AR150+'Marzo '!AR150+'Abril '!AR150+'Mayo '!AR150+Junio!AR150+Julio!AR150+Agosto!AR150+Septiembre!AR150+'Octubre '!AR150+Noviembre!AR150+'Diciembre '!AR150)</f>
        <v>0</v>
      </c>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1</v>
      </c>
      <c r="E151" s="191">
        <f t="shared" si="39"/>
        <v>1</v>
      </c>
      <c r="F151" s="191">
        <f t="shared" si="39"/>
        <v>0</v>
      </c>
      <c r="G151" s="34">
        <f>SUM(Enero!G151+Febrero!G151+'Marzo '!G151+'Abril '!G151+'Mayo '!G151+Junio!G151+Julio!G151+Agosto!G151+Septiembre!G151+'Octubre '!G151+Noviembre!G151+'Diciembre '!G151)</f>
        <v>0</v>
      </c>
      <c r="H151" s="34">
        <f>SUM(Enero!H151+Febrero!H151+'Marzo '!H151+'Abril '!H151+'Mayo '!H151+Junio!H151+Julio!H151+Agosto!H151+Septiembre!H151+'Octubre '!H151+Noviembre!H151+'Diciembre '!H151)</f>
        <v>0</v>
      </c>
      <c r="I151" s="34">
        <f>SUM(Enero!I151+Febrero!I151+'Marzo '!I151+'Abril '!I151+'Mayo '!I151+Junio!I151+Julio!I151+Agosto!I151+Septiembre!I151+'Octubre '!I151+Noviembre!I151+'Diciembre '!I151)</f>
        <v>1</v>
      </c>
      <c r="J151" s="34">
        <f>SUM(Enero!J151+Febrero!J151+'Marzo '!J151+'Abril '!J151+'Mayo '!J151+Junio!J151+Julio!J151+Agosto!J151+Septiembre!J151+'Octubre '!J151+Noviembre!J151+'Diciembre '!J151)</f>
        <v>0</v>
      </c>
      <c r="K151" s="34">
        <f>SUM(Enero!K151+Febrero!K151+'Marzo '!K151+'Abril '!K151+'Mayo '!K151+Junio!K151+Julio!K151+Agosto!K151+Septiembre!K151+'Octubre '!K151+Noviembre!K151+'Diciembre '!K151)</f>
        <v>0</v>
      </c>
      <c r="L151" s="34">
        <f>SUM(Enero!L151+Febrero!L151+'Marzo '!L151+'Abril '!L151+'Mayo '!L151+Junio!L151+Julio!L151+Agosto!L151+Septiembre!L151+'Octubre '!L151+Noviembre!L151+'Diciembre '!L151)</f>
        <v>0</v>
      </c>
      <c r="M151" s="34">
        <f>SUM(Enero!M151+Febrero!M151+'Marzo '!M151+'Abril '!M151+'Mayo '!M151+Junio!M151+Julio!M151+Agosto!M151+Septiembre!M151+'Octubre '!M151+Noviembre!M151+'Diciembre '!M151)</f>
        <v>0</v>
      </c>
      <c r="N151" s="34">
        <f>SUM(Enero!N151+Febrero!N151+'Marzo '!N151+'Abril '!N151+'Mayo '!N151+Junio!N151+Julio!N151+Agosto!N151+Septiembre!N151+'Octubre '!N151+Noviembre!N151+'Diciembre '!N151)</f>
        <v>0</v>
      </c>
      <c r="O151" s="34">
        <f>SUM(Enero!O151+Febrero!O151+'Marzo '!O151+'Abril '!O151+'Mayo '!O151+Junio!O151+Julio!O151+Agosto!O151+Septiembre!O151+'Octubre '!O151+Noviembre!O151+'Diciembre '!O151)</f>
        <v>0</v>
      </c>
      <c r="P151" s="34">
        <f>SUM(Enero!P151+Febrero!P151+'Marzo '!P151+'Abril '!P151+'Mayo '!P151+Junio!P151+Julio!P151+Agosto!P151+Septiembre!P151+'Octubre '!P151+Noviembre!P151+'Diciembre '!P151)</f>
        <v>0</v>
      </c>
      <c r="Q151" s="192">
        <f>SUM(Enero!Q151+Febrero!Q151+'Marzo '!Q151+'Abril '!Q151+'Mayo '!Q151+Junio!Q151+Julio!Q151+Agosto!Q151+Septiembre!Q151+'Octubre '!Q151+Noviembre!Q151+'Diciembre '!Q151)</f>
        <v>0</v>
      </c>
      <c r="R151" s="192">
        <f>SUM(Enero!R151+Febrero!R151+'Marzo '!R151+'Abril '!R151+'Mayo '!R151+Junio!R151+Julio!R151+Agosto!R151+Septiembre!R151+'Octubre '!R151+Noviembre!R151+'Diciembre '!R151)</f>
        <v>0</v>
      </c>
      <c r="S151" s="192">
        <f>SUM(Enero!S151+Febrero!S151+'Marzo '!S151+'Abril '!S151+'Mayo '!S151+Junio!S151+Julio!S151+Agosto!S151+Septiembre!S151+'Octubre '!S151+Noviembre!S151+'Diciembre '!S151)</f>
        <v>0</v>
      </c>
      <c r="T151" s="192">
        <f>SUM(Enero!T151+Febrero!T151+'Marzo '!T151+'Abril '!T151+'Mayo '!T151+Junio!T151+Julio!T151+Agosto!T151+Septiembre!T151+'Octubre '!T151+Noviembre!T151+'Diciembre '!T151)</f>
        <v>0</v>
      </c>
      <c r="U151" s="192">
        <f>SUM(Enero!U151+Febrero!U151+'Marzo '!U151+'Abril '!U151+'Mayo '!U151+Junio!U151+Julio!U151+Agosto!U151+Septiembre!U151+'Octubre '!U151+Noviembre!U151+'Diciembre '!U151)</f>
        <v>0</v>
      </c>
      <c r="V151" s="192">
        <f>SUM(Enero!V151+Febrero!V151+'Marzo '!V151+'Abril '!V151+'Mayo '!V151+Junio!V151+Julio!V151+Agosto!V151+Septiembre!V151+'Octubre '!V151+Noviembre!V151+'Diciembre '!V151)</f>
        <v>0</v>
      </c>
      <c r="W151" s="192">
        <f>SUM(Enero!W151+Febrero!W151+'Marzo '!W151+'Abril '!W151+'Mayo '!W151+Junio!W151+Julio!W151+Agosto!W151+Septiembre!W151+'Octubre '!W151+Noviembre!W151+'Diciembre '!W151)</f>
        <v>0</v>
      </c>
      <c r="X151" s="192">
        <f>SUM(Enero!X151+Febrero!X151+'Marzo '!X151+'Abril '!X151+'Mayo '!X151+Junio!X151+Julio!X151+Agosto!X151+Septiembre!X151+'Octubre '!X151+Noviembre!X151+'Diciembre '!X151)</f>
        <v>0</v>
      </c>
      <c r="Y151" s="192">
        <f>SUM(Enero!Y151+Febrero!Y151+'Marzo '!Y151+'Abril '!Y151+'Mayo '!Y151+Junio!Y151+Julio!Y151+Agosto!Y151+Septiembre!Y151+'Octubre '!Y151+Noviembre!Y151+'Diciembre '!Y151)</f>
        <v>0</v>
      </c>
      <c r="Z151" s="192">
        <f>SUM(Enero!Z151+Febrero!Z151+'Marzo '!Z151+'Abril '!Z151+'Mayo '!Z151+Junio!Z151+Julio!Z151+Agosto!Z151+Septiembre!Z151+'Octubre '!Z151+Noviembre!Z151+'Diciembre '!Z151)</f>
        <v>0</v>
      </c>
      <c r="AA151" s="192">
        <f>SUM(Enero!AA151+Febrero!AA151+'Marzo '!AA151+'Abril '!AA151+'Mayo '!AA151+Junio!AA151+Julio!AA151+Agosto!AA151+Septiembre!AA151+'Octubre '!AA151+Noviembre!AA151+'Diciembre '!AA151)</f>
        <v>0</v>
      </c>
      <c r="AB151" s="192">
        <f>SUM(Enero!AB151+Febrero!AB151+'Marzo '!AB151+'Abril '!AB151+'Mayo '!AB151+Junio!AB151+Julio!AB151+Agosto!AB151+Septiembre!AB151+'Octubre '!AB151+Noviembre!AB151+'Diciembre '!AB151)</f>
        <v>0</v>
      </c>
      <c r="AC151" s="192">
        <f>SUM(Enero!AC151+Febrero!AC151+'Marzo '!AC151+'Abril '!AC151+'Mayo '!AC151+Junio!AC151+Julio!AC151+Agosto!AC151+Septiembre!AC151+'Octubre '!AC151+Noviembre!AC151+'Diciembre '!AC151)</f>
        <v>0</v>
      </c>
      <c r="AD151" s="192">
        <f>SUM(Enero!AD151+Febrero!AD151+'Marzo '!AD151+'Abril '!AD151+'Mayo '!AD151+Junio!AD151+Julio!AD151+Agosto!AD151+Septiembre!AD151+'Octubre '!AD151+Noviembre!AD151+'Diciembre '!AD151)</f>
        <v>0</v>
      </c>
      <c r="AE151" s="192">
        <f>SUM(Enero!AE151+Febrero!AE151+'Marzo '!AE151+'Abril '!AE151+'Mayo '!AE151+Junio!AE151+Julio!AE151+Agosto!AE151+Septiembre!AE151+'Octubre '!AE151+Noviembre!AE151+'Diciembre '!AE151)</f>
        <v>0</v>
      </c>
      <c r="AF151" s="192">
        <f>SUM(Enero!AF151+Febrero!AF151+'Marzo '!AF151+'Abril '!AF151+'Mayo '!AF151+Junio!AF151+Julio!AF151+Agosto!AF151+Septiembre!AF151+'Octubre '!AF151+Noviembre!AF151+'Diciembre '!AF151)</f>
        <v>0</v>
      </c>
      <c r="AG151" s="192">
        <f>SUM(Enero!AG151+Febrero!AG151+'Marzo '!AG151+'Abril '!AG151+'Mayo '!AG151+Junio!AG151+Julio!AG151+Agosto!AG151+Septiembre!AG151+'Octubre '!AG151+Noviembre!AG151+'Diciembre '!AG151)</f>
        <v>0</v>
      </c>
      <c r="AH151" s="192">
        <f>SUM(Enero!AH151+Febrero!AH151+'Marzo '!AH151+'Abril '!AH151+'Mayo '!AH151+Junio!AH151+Julio!AH151+Agosto!AH151+Septiembre!AH151+'Octubre '!AH151+Noviembre!AH151+'Diciembre '!AH151)</f>
        <v>0</v>
      </c>
      <c r="AI151" s="192">
        <f>SUM(Enero!AI151+Febrero!AI151+'Marzo '!AI151+'Abril '!AI151+'Mayo '!AI151+Junio!AI151+Julio!AI151+Agosto!AI151+Septiembre!AI151+'Octubre '!AI151+Noviembre!AI151+'Diciembre '!AI151)</f>
        <v>0</v>
      </c>
      <c r="AJ151" s="192">
        <f>SUM(Enero!AJ151+Febrero!AJ151+'Marzo '!AJ151+'Abril '!AJ151+'Mayo '!AJ151+Junio!AJ151+Julio!AJ151+Agosto!AJ151+Septiembre!AJ151+'Octubre '!AJ151+Noviembre!AJ151+'Diciembre '!AJ151)</f>
        <v>0</v>
      </c>
      <c r="AK151" s="192">
        <f>SUM(Enero!AK151+Febrero!AK151+'Marzo '!AK151+'Abril '!AK151+'Mayo '!AK151+Junio!AK151+Julio!AK151+Agosto!AK151+Septiembre!AK151+'Octubre '!AK151+Noviembre!AK151+'Diciembre '!AK151)</f>
        <v>0</v>
      </c>
      <c r="AL151" s="192">
        <f>SUM(Enero!AL151+Febrero!AL151+'Marzo '!AL151+'Abril '!AL151+'Mayo '!AL151+Junio!AL151+Julio!AL151+Agosto!AL151+Septiembre!AL151+'Octubre '!AL151+Noviembre!AL151+'Diciembre '!AL151)</f>
        <v>0</v>
      </c>
      <c r="AM151" s="192">
        <f>SUM(Enero!AM151+Febrero!AM151+'Marzo '!AM151+'Abril '!AM151+'Mayo '!AM151+Junio!AM151+Julio!AM151+Agosto!AM151+Septiembre!AM151+'Octubre '!AM151+Noviembre!AM151+'Diciembre '!AM151)</f>
        <v>0</v>
      </c>
      <c r="AN151" s="193">
        <f>SUM(Enero!AN151+Febrero!AN151+'Marzo '!AN151+'Abril '!AN151+'Mayo '!AN151+Junio!AN151+Julio!AN151+Agosto!AN151+Septiembre!AN151+'Octubre '!AN151+Noviembre!AN151+'Diciembre '!AN151)</f>
        <v>0</v>
      </c>
      <c r="AO151" s="159">
        <f>SUM(Enero!AO151+Febrero!AO151+'Marzo '!AO151+'Abril '!AO151+'Mayo '!AO151+Junio!AO151+Julio!AO151+Agosto!AO151+Septiembre!AO151+'Octubre '!AO151+Noviembre!AO151+'Diciembre '!AO151)</f>
        <v>0</v>
      </c>
      <c r="AP151" s="192">
        <f>SUM(Enero!AP151+Febrero!AP151+'Marzo '!AP151+'Abril '!AP151+'Mayo '!AP151+Junio!AP151+Julio!AP151+Agosto!AP151+Septiembre!AP151+'Octubre '!AP151+Noviembre!AP151+'Diciembre '!AP151)</f>
        <v>0</v>
      </c>
      <c r="AQ151" s="34">
        <f>SUM(Enero!AQ151+Febrero!AQ151+'Marzo '!AQ151+'Abril '!AQ151+'Mayo '!AQ151+Junio!AQ151+Julio!AQ151+Agosto!AQ151+Septiembre!AQ151+'Octubre '!AQ151+Noviembre!AQ151+'Diciembre '!AQ151)</f>
        <v>0</v>
      </c>
      <c r="AR151" s="34">
        <f>SUM(Enero!AR151+Febrero!AR151+'Marzo '!AR151+'Abril '!AR151+'Mayo '!AR151+Junio!AR151+Julio!AR151+Agosto!AR151+Septiembre!AR151+'Octubre '!AR151+Noviembre!AR151+'Diciembre '!AR151)</f>
        <v>0</v>
      </c>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155</v>
      </c>
      <c r="E152" s="194">
        <f t="shared" si="39"/>
        <v>92</v>
      </c>
      <c r="F152" s="194">
        <f t="shared" si="39"/>
        <v>63</v>
      </c>
      <c r="G152" s="37">
        <f>SUM(Enero!G152+Febrero!G152+'Marzo '!G152+'Abril '!G152+'Mayo '!G152+Junio!G152+Julio!G152+Agosto!G152+Septiembre!G152+'Octubre '!G152+Noviembre!G152+'Diciembre '!G152)</f>
        <v>5</v>
      </c>
      <c r="H152" s="37">
        <f>SUM(Enero!H152+Febrero!H152+'Marzo '!H152+'Abril '!H152+'Mayo '!H152+Junio!H152+Julio!H152+Agosto!H152+Septiembre!H152+'Octubre '!H152+Noviembre!H152+'Diciembre '!H152)</f>
        <v>10</v>
      </c>
      <c r="I152" s="37">
        <f>SUM(Enero!I152+Febrero!I152+'Marzo '!I152+'Abril '!I152+'Mayo '!I152+Junio!I152+Julio!I152+Agosto!I152+Septiembre!I152+'Octubre '!I152+Noviembre!I152+'Diciembre '!I152)</f>
        <v>58</v>
      </c>
      <c r="J152" s="37">
        <f>SUM(Enero!J152+Febrero!J152+'Marzo '!J152+'Abril '!J152+'Mayo '!J152+Junio!J152+Julio!J152+Agosto!J152+Septiembre!J152+'Octubre '!J152+Noviembre!J152+'Diciembre '!J152)</f>
        <v>24</v>
      </c>
      <c r="K152" s="37">
        <f>SUM(Enero!K152+Febrero!K152+'Marzo '!K152+'Abril '!K152+'Mayo '!K152+Junio!K152+Julio!K152+Agosto!K152+Septiembre!K152+'Octubre '!K152+Noviembre!K152+'Diciembre '!K152)</f>
        <v>25</v>
      </c>
      <c r="L152" s="37">
        <f>SUM(Enero!L152+Febrero!L152+'Marzo '!L152+'Abril '!L152+'Mayo '!L152+Junio!L152+Julio!L152+Agosto!L152+Septiembre!L152+'Octubre '!L152+Noviembre!L152+'Diciembre '!L152)</f>
        <v>25</v>
      </c>
      <c r="M152" s="37">
        <f>SUM(Enero!M152+Febrero!M152+'Marzo '!M152+'Abril '!M152+'Mayo '!M152+Junio!M152+Julio!M152+Agosto!M152+Septiembre!M152+'Octubre '!M152+Noviembre!M152+'Diciembre '!M152)</f>
        <v>4</v>
      </c>
      <c r="N152" s="37">
        <f>SUM(Enero!N152+Febrero!N152+'Marzo '!N152+'Abril '!N152+'Mayo '!N152+Junio!N152+Julio!N152+Agosto!N152+Septiembre!N152+'Octubre '!N152+Noviembre!N152+'Diciembre '!N152)</f>
        <v>4</v>
      </c>
      <c r="O152" s="37">
        <f>SUM(Enero!O152+Febrero!O152+'Marzo '!O152+'Abril '!O152+'Mayo '!O152+Junio!O152+Julio!O152+Agosto!O152+Septiembre!O152+'Octubre '!O152+Noviembre!O152+'Diciembre '!O152)</f>
        <v>0</v>
      </c>
      <c r="P152" s="37">
        <f>SUM(Enero!P152+Febrero!P152+'Marzo '!P152+'Abril '!P152+'Mayo '!P152+Junio!P152+Julio!P152+Agosto!P152+Septiembre!P152+'Octubre '!P152+Noviembre!P152+'Diciembre '!P152)</f>
        <v>0</v>
      </c>
      <c r="Q152" s="206">
        <f>SUM(Enero!Q152+Febrero!Q152+'Marzo '!Q152+'Abril '!Q152+'Mayo '!Q152+Junio!Q152+Julio!Q152+Agosto!Q152+Septiembre!Q152+'Octubre '!Q152+Noviembre!Q152+'Diciembre '!Q152)</f>
        <v>0</v>
      </c>
      <c r="R152" s="206">
        <f>SUM(Enero!R152+Febrero!R152+'Marzo '!R152+'Abril '!R152+'Mayo '!R152+Junio!R152+Julio!R152+Agosto!R152+Septiembre!R152+'Octubre '!R152+Noviembre!R152+'Diciembre '!R152)</f>
        <v>0</v>
      </c>
      <c r="S152" s="206">
        <f>SUM(Enero!S152+Febrero!S152+'Marzo '!S152+'Abril '!S152+'Mayo '!S152+Junio!S152+Julio!S152+Agosto!S152+Septiembre!S152+'Octubre '!S152+Noviembre!S152+'Diciembre '!S152)</f>
        <v>0</v>
      </c>
      <c r="T152" s="206">
        <f>SUM(Enero!T152+Febrero!T152+'Marzo '!T152+'Abril '!T152+'Mayo '!T152+Junio!T152+Julio!T152+Agosto!T152+Septiembre!T152+'Octubre '!T152+Noviembre!T152+'Diciembre '!T152)</f>
        <v>0</v>
      </c>
      <c r="U152" s="206">
        <f>SUM(Enero!U152+Febrero!U152+'Marzo '!U152+'Abril '!U152+'Mayo '!U152+Junio!U152+Julio!U152+Agosto!U152+Septiembre!U152+'Octubre '!U152+Noviembre!U152+'Diciembre '!U152)</f>
        <v>0</v>
      </c>
      <c r="V152" s="206">
        <f>SUM(Enero!V152+Febrero!V152+'Marzo '!V152+'Abril '!V152+'Mayo '!V152+Junio!V152+Julio!V152+Agosto!V152+Septiembre!V152+'Octubre '!V152+Noviembre!V152+'Diciembre '!V152)</f>
        <v>0</v>
      </c>
      <c r="W152" s="206">
        <f>SUM(Enero!W152+Febrero!W152+'Marzo '!W152+'Abril '!W152+'Mayo '!W152+Junio!W152+Julio!W152+Agosto!W152+Septiembre!W152+'Octubre '!W152+Noviembre!W152+'Diciembre '!W152)</f>
        <v>0</v>
      </c>
      <c r="X152" s="206">
        <f>SUM(Enero!X152+Febrero!X152+'Marzo '!X152+'Abril '!X152+'Mayo '!X152+Junio!X152+Julio!X152+Agosto!X152+Septiembre!X152+'Octubre '!X152+Noviembre!X152+'Diciembre '!X152)</f>
        <v>0</v>
      </c>
      <c r="Y152" s="206">
        <f>SUM(Enero!Y152+Febrero!Y152+'Marzo '!Y152+'Abril '!Y152+'Mayo '!Y152+Junio!Y152+Julio!Y152+Agosto!Y152+Septiembre!Y152+'Octubre '!Y152+Noviembre!Y152+'Diciembre '!Y152)</f>
        <v>0</v>
      </c>
      <c r="Z152" s="206">
        <f>SUM(Enero!Z152+Febrero!Z152+'Marzo '!Z152+'Abril '!Z152+'Mayo '!Z152+Junio!Z152+Julio!Z152+Agosto!Z152+Septiembre!Z152+'Octubre '!Z152+Noviembre!Z152+'Diciembre '!Z152)</f>
        <v>0</v>
      </c>
      <c r="AA152" s="206">
        <f>SUM(Enero!AA152+Febrero!AA152+'Marzo '!AA152+'Abril '!AA152+'Mayo '!AA152+Junio!AA152+Julio!AA152+Agosto!AA152+Septiembre!AA152+'Octubre '!AA152+Noviembre!AA152+'Diciembre '!AA152)</f>
        <v>0</v>
      </c>
      <c r="AB152" s="206">
        <f>SUM(Enero!AB152+Febrero!AB152+'Marzo '!AB152+'Abril '!AB152+'Mayo '!AB152+Junio!AB152+Julio!AB152+Agosto!AB152+Septiembre!AB152+'Octubre '!AB152+Noviembre!AB152+'Diciembre '!AB152)</f>
        <v>0</v>
      </c>
      <c r="AC152" s="206">
        <f>SUM(Enero!AC152+Febrero!AC152+'Marzo '!AC152+'Abril '!AC152+'Mayo '!AC152+Junio!AC152+Julio!AC152+Agosto!AC152+Septiembre!AC152+'Octubre '!AC152+Noviembre!AC152+'Diciembre '!AC152)</f>
        <v>0</v>
      </c>
      <c r="AD152" s="206">
        <f>SUM(Enero!AD152+Febrero!AD152+'Marzo '!AD152+'Abril '!AD152+'Mayo '!AD152+Junio!AD152+Julio!AD152+Agosto!AD152+Septiembre!AD152+'Octubre '!AD152+Noviembre!AD152+'Diciembre '!AD152)</f>
        <v>0</v>
      </c>
      <c r="AE152" s="206">
        <f>SUM(Enero!AE152+Febrero!AE152+'Marzo '!AE152+'Abril '!AE152+'Mayo '!AE152+Junio!AE152+Julio!AE152+Agosto!AE152+Septiembre!AE152+'Octubre '!AE152+Noviembre!AE152+'Diciembre '!AE152)</f>
        <v>0</v>
      </c>
      <c r="AF152" s="206">
        <f>SUM(Enero!AF152+Febrero!AF152+'Marzo '!AF152+'Abril '!AF152+'Mayo '!AF152+Junio!AF152+Julio!AF152+Agosto!AF152+Septiembre!AF152+'Octubre '!AF152+Noviembre!AF152+'Diciembre '!AF152)</f>
        <v>0</v>
      </c>
      <c r="AG152" s="206">
        <f>SUM(Enero!AG152+Febrero!AG152+'Marzo '!AG152+'Abril '!AG152+'Mayo '!AG152+Junio!AG152+Julio!AG152+Agosto!AG152+Septiembre!AG152+'Octubre '!AG152+Noviembre!AG152+'Diciembre '!AG152)</f>
        <v>0</v>
      </c>
      <c r="AH152" s="206">
        <f>SUM(Enero!AH152+Febrero!AH152+'Marzo '!AH152+'Abril '!AH152+'Mayo '!AH152+Junio!AH152+Julio!AH152+Agosto!AH152+Septiembre!AH152+'Octubre '!AH152+Noviembre!AH152+'Diciembre '!AH152)</f>
        <v>0</v>
      </c>
      <c r="AI152" s="206">
        <f>SUM(Enero!AI152+Febrero!AI152+'Marzo '!AI152+'Abril '!AI152+'Mayo '!AI152+Junio!AI152+Julio!AI152+Agosto!AI152+Septiembre!AI152+'Octubre '!AI152+Noviembre!AI152+'Diciembre '!AI152)</f>
        <v>0</v>
      </c>
      <c r="AJ152" s="206">
        <f>SUM(Enero!AJ152+Febrero!AJ152+'Marzo '!AJ152+'Abril '!AJ152+'Mayo '!AJ152+Junio!AJ152+Julio!AJ152+Agosto!AJ152+Septiembre!AJ152+'Octubre '!AJ152+Noviembre!AJ152+'Diciembre '!AJ152)</f>
        <v>0</v>
      </c>
      <c r="AK152" s="206">
        <f>SUM(Enero!AK152+Febrero!AK152+'Marzo '!AK152+'Abril '!AK152+'Mayo '!AK152+Junio!AK152+Julio!AK152+Agosto!AK152+Septiembre!AK152+'Octubre '!AK152+Noviembre!AK152+'Diciembre '!AK152)</f>
        <v>0</v>
      </c>
      <c r="AL152" s="206">
        <f>SUM(Enero!AL152+Febrero!AL152+'Marzo '!AL152+'Abril '!AL152+'Mayo '!AL152+Junio!AL152+Julio!AL152+Agosto!AL152+Septiembre!AL152+'Octubre '!AL152+Noviembre!AL152+'Diciembre '!AL152)</f>
        <v>0</v>
      </c>
      <c r="AM152" s="206">
        <f>SUM(Enero!AM152+Febrero!AM152+'Marzo '!AM152+'Abril '!AM152+'Mayo '!AM152+Junio!AM152+Julio!AM152+Agosto!AM152+Septiembre!AM152+'Octubre '!AM152+Noviembre!AM152+'Diciembre '!AM152)</f>
        <v>0</v>
      </c>
      <c r="AN152" s="207">
        <f>SUM(Enero!AN152+Febrero!AN152+'Marzo '!AN152+'Abril '!AN152+'Mayo '!AN152+Junio!AN152+Julio!AN152+Agosto!AN152+Septiembre!AN152+'Octubre '!AN152+Noviembre!AN152+'Diciembre '!AN152)</f>
        <v>0</v>
      </c>
      <c r="AO152" s="160">
        <f>SUM(Enero!AO152+Febrero!AO152+'Marzo '!AO152+'Abril '!AO152+'Mayo '!AO152+Junio!AO152+Julio!AO152+Agosto!AO152+Septiembre!AO152+'Octubre '!AO152+Noviembre!AO152+'Diciembre '!AO152)</f>
        <v>0</v>
      </c>
      <c r="AP152" s="206">
        <f>SUM(Enero!AP152+Febrero!AP152+'Marzo '!AP152+'Abril '!AP152+'Mayo '!AP152+Junio!AP152+Julio!AP152+Agosto!AP152+Septiembre!AP152+'Octubre '!AP152+Noviembre!AP152+'Diciembre '!AP152)</f>
        <v>0</v>
      </c>
      <c r="AQ152" s="37">
        <f>SUM(Enero!AQ152+Febrero!AQ152+'Marzo '!AQ152+'Abril '!AQ152+'Mayo '!AQ152+Junio!AQ152+Julio!AQ152+Agosto!AQ152+Septiembre!AQ152+'Octubre '!AQ152+Noviembre!AQ152+'Diciembre '!AQ152)</f>
        <v>0</v>
      </c>
      <c r="AR152" s="37">
        <f>SUM(Enero!AR152+Febrero!AR152+'Marzo '!AR152+'Abril '!AR152+'Mayo '!AR152+Junio!AR152+Julio!AR152+Agosto!AR152+Septiembre!AR152+'Octubre '!AR152+Noviembre!AR152+'Diciembre '!AR152)</f>
        <v>0</v>
      </c>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45</v>
      </c>
      <c r="E153" s="185">
        <f t="shared" si="38"/>
        <v>10</v>
      </c>
      <c r="F153" s="185">
        <f t="shared" si="38"/>
        <v>35</v>
      </c>
      <c r="G153" s="27">
        <f>SUM(Enero!G153+Febrero!G153+'Marzo '!G153+'Abril '!G153+'Mayo '!G153+Junio!G153+Julio!G153+Agosto!G153+Septiembre!G153+'Octubre '!G153+Noviembre!G153+'Diciembre '!G153)</f>
        <v>0</v>
      </c>
      <c r="H153" s="27">
        <f>SUM(Enero!H153+Febrero!H153+'Marzo '!H153+'Abril '!H153+'Mayo '!H153+Junio!H153+Julio!H153+Agosto!H153+Septiembre!H153+'Octubre '!H153+Noviembre!H153+'Diciembre '!H153)</f>
        <v>0</v>
      </c>
      <c r="I153" s="27">
        <f>SUM(Enero!I153+Febrero!I153+'Marzo '!I153+'Abril '!I153+'Mayo '!I153+Junio!I153+Julio!I153+Agosto!I153+Septiembre!I153+'Octubre '!I153+Noviembre!I153+'Diciembre '!I153)</f>
        <v>2</v>
      </c>
      <c r="J153" s="27">
        <f>SUM(Enero!J153+Febrero!J153+'Marzo '!J153+'Abril '!J153+'Mayo '!J153+Junio!J153+Julio!J153+Agosto!J153+Septiembre!J153+'Octubre '!J153+Noviembre!J153+'Diciembre '!J153)</f>
        <v>2</v>
      </c>
      <c r="K153" s="27">
        <f>SUM(Enero!K153+Febrero!K153+'Marzo '!K153+'Abril '!K153+'Mayo '!K153+Junio!K153+Julio!K153+Agosto!K153+Septiembre!K153+'Octubre '!K153+Noviembre!K153+'Diciembre '!K153)</f>
        <v>2</v>
      </c>
      <c r="L153" s="27">
        <f>SUM(Enero!L153+Febrero!L153+'Marzo '!L153+'Abril '!L153+'Mayo '!L153+Junio!L153+Julio!L153+Agosto!L153+Septiembre!L153+'Octubre '!L153+Noviembre!L153+'Diciembre '!L153)</f>
        <v>3</v>
      </c>
      <c r="M153" s="27">
        <f>SUM(Enero!M153+Febrero!M153+'Marzo '!M153+'Abril '!M153+'Mayo '!M153+Junio!M153+Julio!M153+Agosto!M153+Septiembre!M153+'Octubre '!M153+Noviembre!M153+'Diciembre '!M153)</f>
        <v>1</v>
      </c>
      <c r="N153" s="27">
        <f>SUM(Enero!N153+Febrero!N153+'Marzo '!N153+'Abril '!N153+'Mayo '!N153+Junio!N153+Julio!N153+Agosto!N153+Septiembre!N153+'Octubre '!N153+Noviembre!N153+'Diciembre '!N153)</f>
        <v>3</v>
      </c>
      <c r="O153" s="27">
        <f>SUM(Enero!O153+Febrero!O153+'Marzo '!O153+'Abril '!O153+'Mayo '!O153+Junio!O153+Julio!O153+Agosto!O153+Septiembre!O153+'Octubre '!O153+Noviembre!O153+'Diciembre '!O153)</f>
        <v>3</v>
      </c>
      <c r="P153" s="27">
        <f>SUM(Enero!P153+Febrero!P153+'Marzo '!P153+'Abril '!P153+'Mayo '!P153+Junio!P153+Julio!P153+Agosto!P153+Septiembre!P153+'Octubre '!P153+Noviembre!P153+'Diciembre '!P153)</f>
        <v>2</v>
      </c>
      <c r="Q153" s="27">
        <f>SUM(Enero!Q153+Febrero!Q153+'Marzo '!Q153+'Abril '!Q153+'Mayo '!Q153+Junio!Q153+Julio!Q153+Agosto!Q153+Septiembre!Q153+'Octubre '!Q153+Noviembre!Q153+'Diciembre '!Q153)</f>
        <v>0</v>
      </c>
      <c r="R153" s="27">
        <f>SUM(Enero!R153+Febrero!R153+'Marzo '!R153+'Abril '!R153+'Mayo '!R153+Junio!R153+Julio!R153+Agosto!R153+Septiembre!R153+'Octubre '!R153+Noviembre!R153+'Diciembre '!R153)</f>
        <v>2</v>
      </c>
      <c r="S153" s="27">
        <f>SUM(Enero!S153+Febrero!S153+'Marzo '!S153+'Abril '!S153+'Mayo '!S153+Junio!S153+Julio!S153+Agosto!S153+Septiembre!S153+'Octubre '!S153+Noviembre!S153+'Diciembre '!S153)</f>
        <v>0</v>
      </c>
      <c r="T153" s="27">
        <f>SUM(Enero!T153+Febrero!T153+'Marzo '!T153+'Abril '!T153+'Mayo '!T153+Junio!T153+Julio!T153+Agosto!T153+Septiembre!T153+'Octubre '!T153+Noviembre!T153+'Diciembre '!T153)</f>
        <v>3</v>
      </c>
      <c r="U153" s="27">
        <f>SUM(Enero!U153+Febrero!U153+'Marzo '!U153+'Abril '!U153+'Mayo '!U153+Junio!U153+Julio!U153+Agosto!U153+Septiembre!U153+'Octubre '!U153+Noviembre!U153+'Diciembre '!U153)</f>
        <v>0</v>
      </c>
      <c r="V153" s="27">
        <f>SUM(Enero!V153+Febrero!V153+'Marzo '!V153+'Abril '!V153+'Mayo '!V153+Junio!V153+Julio!V153+Agosto!V153+Septiembre!V153+'Octubre '!V153+Noviembre!V153+'Diciembre '!V153)</f>
        <v>3</v>
      </c>
      <c r="W153" s="27">
        <f>SUM(Enero!W153+Febrero!W153+'Marzo '!W153+'Abril '!W153+'Mayo '!W153+Junio!W153+Julio!W153+Agosto!W153+Septiembre!W153+'Octubre '!W153+Noviembre!W153+'Diciembre '!W153)</f>
        <v>0</v>
      </c>
      <c r="X153" s="27">
        <f>SUM(Enero!X153+Febrero!X153+'Marzo '!X153+'Abril '!X153+'Mayo '!X153+Junio!X153+Julio!X153+Agosto!X153+Septiembre!X153+'Octubre '!X153+Noviembre!X153+'Diciembre '!X153)</f>
        <v>5</v>
      </c>
      <c r="Y153" s="27">
        <f>SUM(Enero!Y153+Febrero!Y153+'Marzo '!Y153+'Abril '!Y153+'Mayo '!Y153+Junio!Y153+Julio!Y153+Agosto!Y153+Septiembre!Y153+'Octubre '!Y153+Noviembre!Y153+'Diciembre '!Y153)</f>
        <v>2</v>
      </c>
      <c r="Z153" s="27">
        <f>SUM(Enero!Z153+Febrero!Z153+'Marzo '!Z153+'Abril '!Z153+'Mayo '!Z153+Junio!Z153+Julio!Z153+Agosto!Z153+Septiembre!Z153+'Octubre '!Z153+Noviembre!Z153+'Diciembre '!Z153)</f>
        <v>2</v>
      </c>
      <c r="AA153" s="27">
        <f>SUM(Enero!AA153+Febrero!AA153+'Marzo '!AA153+'Abril '!AA153+'Mayo '!AA153+Junio!AA153+Julio!AA153+Agosto!AA153+Septiembre!AA153+'Octubre '!AA153+Noviembre!AA153+'Diciembre '!AA153)</f>
        <v>0</v>
      </c>
      <c r="AB153" s="27">
        <f>SUM(Enero!AB153+Febrero!AB153+'Marzo '!AB153+'Abril '!AB153+'Mayo '!AB153+Junio!AB153+Julio!AB153+Agosto!AB153+Septiembre!AB153+'Octubre '!AB153+Noviembre!AB153+'Diciembre '!AB153)</f>
        <v>1</v>
      </c>
      <c r="AC153" s="27">
        <f>SUM(Enero!AC153+Febrero!AC153+'Marzo '!AC153+'Abril '!AC153+'Mayo '!AC153+Junio!AC153+Julio!AC153+Agosto!AC153+Septiembre!AC153+'Octubre '!AC153+Noviembre!AC153+'Diciembre '!AC153)</f>
        <v>0</v>
      </c>
      <c r="AD153" s="27">
        <f>SUM(Enero!AD153+Febrero!AD153+'Marzo '!AD153+'Abril '!AD153+'Mayo '!AD153+Junio!AD153+Julio!AD153+Agosto!AD153+Septiembre!AD153+'Octubre '!AD153+Noviembre!AD153+'Diciembre '!AD153)</f>
        <v>3</v>
      </c>
      <c r="AE153" s="27">
        <f>SUM(Enero!AE153+Febrero!AE153+'Marzo '!AE153+'Abril '!AE153+'Mayo '!AE153+Junio!AE153+Julio!AE153+Agosto!AE153+Septiembre!AE153+'Octubre '!AE153+Noviembre!AE153+'Diciembre '!AE153)</f>
        <v>0</v>
      </c>
      <c r="AF153" s="27">
        <f>SUM(Enero!AF153+Febrero!AF153+'Marzo '!AF153+'Abril '!AF153+'Mayo '!AF153+Junio!AF153+Julio!AF153+Agosto!AF153+Septiembre!AF153+'Octubre '!AF153+Noviembre!AF153+'Diciembre '!AF153)</f>
        <v>3</v>
      </c>
      <c r="AG153" s="27">
        <f>SUM(Enero!AG153+Febrero!AG153+'Marzo '!AG153+'Abril '!AG153+'Mayo '!AG153+Junio!AG153+Julio!AG153+Agosto!AG153+Septiembre!AG153+'Octubre '!AG153+Noviembre!AG153+'Diciembre '!AG153)</f>
        <v>0</v>
      </c>
      <c r="AH153" s="27">
        <f>SUM(Enero!AH153+Febrero!AH153+'Marzo '!AH153+'Abril '!AH153+'Mayo '!AH153+Junio!AH153+Julio!AH153+Agosto!AH153+Septiembre!AH153+'Octubre '!AH153+Noviembre!AH153+'Diciembre '!AH153)</f>
        <v>3</v>
      </c>
      <c r="AI153" s="27">
        <f>SUM(Enero!AI153+Febrero!AI153+'Marzo '!AI153+'Abril '!AI153+'Mayo '!AI153+Junio!AI153+Julio!AI153+Agosto!AI153+Septiembre!AI153+'Octubre '!AI153+Noviembre!AI153+'Diciembre '!AI153)</f>
        <v>0</v>
      </c>
      <c r="AJ153" s="27">
        <f>SUM(Enero!AJ153+Febrero!AJ153+'Marzo '!AJ153+'Abril '!AJ153+'Mayo '!AJ153+Junio!AJ153+Julio!AJ153+Agosto!AJ153+Septiembre!AJ153+'Octubre '!AJ153+Noviembre!AJ153+'Diciembre '!AJ153)</f>
        <v>0</v>
      </c>
      <c r="AK153" s="27">
        <f>SUM(Enero!AK153+Febrero!AK153+'Marzo '!AK153+'Abril '!AK153+'Mayo '!AK153+Junio!AK153+Julio!AK153+Agosto!AK153+Septiembre!AK153+'Octubre '!AK153+Noviembre!AK153+'Diciembre '!AK153)</f>
        <v>0</v>
      </c>
      <c r="AL153" s="27">
        <f>SUM(Enero!AL153+Febrero!AL153+'Marzo '!AL153+'Abril '!AL153+'Mayo '!AL153+Junio!AL153+Julio!AL153+Agosto!AL153+Septiembre!AL153+'Octubre '!AL153+Noviembre!AL153+'Diciembre '!AL153)</f>
        <v>0</v>
      </c>
      <c r="AM153" s="27">
        <f>SUM(Enero!AM153+Febrero!AM153+'Marzo '!AM153+'Abril '!AM153+'Mayo '!AM153+Junio!AM153+Julio!AM153+Agosto!AM153+Septiembre!AM153+'Octubre '!AM153+Noviembre!AM153+'Diciembre '!AM153)</f>
        <v>0</v>
      </c>
      <c r="AN153" s="96">
        <f>SUM(Enero!AN153+Febrero!AN153+'Marzo '!AN153+'Abril '!AN153+'Mayo '!AN153+Junio!AN153+Julio!AN153+Agosto!AN153+Septiembre!AN153+'Octubre '!AN153+Noviembre!AN153+'Diciembre '!AN153)</f>
        <v>0</v>
      </c>
      <c r="AO153" s="197">
        <f>SUM(Enero!AO153+Febrero!AO153+'Marzo '!AO153+'Abril '!AO153+'Mayo '!AO153+Junio!AO153+Julio!AO153+Agosto!AO153+Septiembre!AO153+'Octubre '!AO153+Noviembre!AO153+'Diciembre '!AO153)</f>
        <v>0</v>
      </c>
      <c r="AP153" s="27">
        <f>SUM(Enero!AP153+Febrero!AP153+'Marzo '!AP153+'Abril '!AP153+'Mayo '!AP153+Junio!AP153+Julio!AP153+Agosto!AP153+Septiembre!AP153+'Octubre '!AP153+Noviembre!AP153+'Diciembre '!AP153)</f>
        <v>0</v>
      </c>
      <c r="AQ153" s="27">
        <f>SUM(Enero!AQ153+Febrero!AQ153+'Marzo '!AQ153+'Abril '!AQ153+'Mayo '!AQ153+Junio!AQ153+Julio!AQ153+Agosto!AQ153+Septiembre!AQ153+'Octubre '!AQ153+Noviembre!AQ153+'Diciembre '!AQ153)</f>
        <v>0</v>
      </c>
      <c r="AR153" s="27">
        <f>SUM(Enero!AR153+Febrero!AR153+'Marzo '!AR153+'Abril '!AR153+'Mayo '!AR153+Junio!AR153+Julio!AR153+Agosto!AR153+Septiembre!AR153+'Octubre '!AR153+Noviembre!AR153+'Diciembre '!AR153)</f>
        <v>0</v>
      </c>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3</v>
      </c>
      <c r="E154" s="191">
        <f t="shared" si="38"/>
        <v>0</v>
      </c>
      <c r="F154" s="191">
        <f t="shared" si="38"/>
        <v>3</v>
      </c>
      <c r="G154" s="34">
        <f>SUM(Enero!G154+Febrero!G154+'Marzo '!G154+'Abril '!G154+'Mayo '!G154+Junio!G154+Julio!G154+Agosto!G154+Septiembre!G154+'Octubre '!G154+Noviembre!G154+'Diciembre '!G154)</f>
        <v>0</v>
      </c>
      <c r="H154" s="34">
        <f>SUM(Enero!H154+Febrero!H154+'Marzo '!H154+'Abril '!H154+'Mayo '!H154+Junio!H154+Julio!H154+Agosto!H154+Septiembre!H154+'Octubre '!H154+Noviembre!H154+'Diciembre '!H154)</f>
        <v>0</v>
      </c>
      <c r="I154" s="34">
        <f>SUM(Enero!I154+Febrero!I154+'Marzo '!I154+'Abril '!I154+'Mayo '!I154+Junio!I154+Julio!I154+Agosto!I154+Septiembre!I154+'Octubre '!I154+Noviembre!I154+'Diciembre '!I154)</f>
        <v>0</v>
      </c>
      <c r="J154" s="34">
        <f>SUM(Enero!J154+Febrero!J154+'Marzo '!J154+'Abril '!J154+'Mayo '!J154+Junio!J154+Julio!J154+Agosto!J154+Septiembre!J154+'Octubre '!J154+Noviembre!J154+'Diciembre '!J154)</f>
        <v>0</v>
      </c>
      <c r="K154" s="34">
        <f>SUM(Enero!K154+Febrero!K154+'Marzo '!K154+'Abril '!K154+'Mayo '!K154+Junio!K154+Julio!K154+Agosto!K154+Septiembre!K154+'Octubre '!K154+Noviembre!K154+'Diciembre '!K154)</f>
        <v>0</v>
      </c>
      <c r="L154" s="34">
        <f>SUM(Enero!L154+Febrero!L154+'Marzo '!L154+'Abril '!L154+'Mayo '!L154+Junio!L154+Julio!L154+Agosto!L154+Septiembre!L154+'Octubre '!L154+Noviembre!L154+'Diciembre '!L154)</f>
        <v>0</v>
      </c>
      <c r="M154" s="34">
        <f>SUM(Enero!M154+Febrero!M154+'Marzo '!M154+'Abril '!M154+'Mayo '!M154+Junio!M154+Julio!M154+Agosto!M154+Septiembre!M154+'Octubre '!M154+Noviembre!M154+'Diciembre '!M154)</f>
        <v>0</v>
      </c>
      <c r="N154" s="34">
        <f>SUM(Enero!N154+Febrero!N154+'Marzo '!N154+'Abril '!N154+'Mayo '!N154+Junio!N154+Julio!N154+Agosto!N154+Septiembre!N154+'Octubre '!N154+Noviembre!N154+'Diciembre '!N154)</f>
        <v>0</v>
      </c>
      <c r="O154" s="34">
        <f>SUM(Enero!O154+Febrero!O154+'Marzo '!O154+'Abril '!O154+'Mayo '!O154+Junio!O154+Julio!O154+Agosto!O154+Septiembre!O154+'Octubre '!O154+Noviembre!O154+'Diciembre '!O154)</f>
        <v>0</v>
      </c>
      <c r="P154" s="34">
        <f>SUM(Enero!P154+Febrero!P154+'Marzo '!P154+'Abril '!P154+'Mayo '!P154+Junio!P154+Julio!P154+Agosto!P154+Septiembre!P154+'Octubre '!P154+Noviembre!P154+'Diciembre '!P154)</f>
        <v>0</v>
      </c>
      <c r="Q154" s="34">
        <f>SUM(Enero!Q154+Febrero!Q154+'Marzo '!Q154+'Abril '!Q154+'Mayo '!Q154+Junio!Q154+Julio!Q154+Agosto!Q154+Septiembre!Q154+'Octubre '!Q154+Noviembre!Q154+'Diciembre '!Q154)</f>
        <v>0</v>
      </c>
      <c r="R154" s="34">
        <f>SUM(Enero!R154+Febrero!R154+'Marzo '!R154+'Abril '!R154+'Mayo '!R154+Junio!R154+Julio!R154+Agosto!R154+Septiembre!R154+'Octubre '!R154+Noviembre!R154+'Diciembre '!R154)</f>
        <v>0</v>
      </c>
      <c r="S154" s="34">
        <f>SUM(Enero!S154+Febrero!S154+'Marzo '!S154+'Abril '!S154+'Mayo '!S154+Junio!S154+Julio!S154+Agosto!S154+Septiembre!S154+'Octubre '!S154+Noviembre!S154+'Diciembre '!S154)</f>
        <v>0</v>
      </c>
      <c r="T154" s="34">
        <f>SUM(Enero!T154+Febrero!T154+'Marzo '!T154+'Abril '!T154+'Mayo '!T154+Junio!T154+Julio!T154+Agosto!T154+Septiembre!T154+'Octubre '!T154+Noviembre!T154+'Diciembre '!T154)</f>
        <v>0</v>
      </c>
      <c r="U154" s="34">
        <f>SUM(Enero!U154+Febrero!U154+'Marzo '!U154+'Abril '!U154+'Mayo '!U154+Junio!U154+Julio!U154+Agosto!U154+Septiembre!U154+'Octubre '!U154+Noviembre!U154+'Diciembre '!U154)</f>
        <v>0</v>
      </c>
      <c r="V154" s="34">
        <f>SUM(Enero!V154+Febrero!V154+'Marzo '!V154+'Abril '!V154+'Mayo '!V154+Junio!V154+Julio!V154+Agosto!V154+Septiembre!V154+'Octubre '!V154+Noviembre!V154+'Diciembre '!V154)</f>
        <v>0</v>
      </c>
      <c r="W154" s="34">
        <f>SUM(Enero!W154+Febrero!W154+'Marzo '!W154+'Abril '!W154+'Mayo '!W154+Junio!W154+Julio!W154+Agosto!W154+Septiembre!W154+'Octubre '!W154+Noviembre!W154+'Diciembre '!W154)</f>
        <v>0</v>
      </c>
      <c r="X154" s="34">
        <f>SUM(Enero!X154+Febrero!X154+'Marzo '!X154+'Abril '!X154+'Mayo '!X154+Junio!X154+Julio!X154+Agosto!X154+Septiembre!X154+'Octubre '!X154+Noviembre!X154+'Diciembre '!X154)</f>
        <v>0</v>
      </c>
      <c r="Y154" s="34">
        <f>SUM(Enero!Y154+Febrero!Y154+'Marzo '!Y154+'Abril '!Y154+'Mayo '!Y154+Junio!Y154+Julio!Y154+Agosto!Y154+Septiembre!Y154+'Octubre '!Y154+Noviembre!Y154+'Diciembre '!Y154)</f>
        <v>0</v>
      </c>
      <c r="Z154" s="34">
        <f>SUM(Enero!Z154+Febrero!Z154+'Marzo '!Z154+'Abril '!Z154+'Mayo '!Z154+Junio!Z154+Julio!Z154+Agosto!Z154+Septiembre!Z154+'Octubre '!Z154+Noviembre!Z154+'Diciembre '!Z154)</f>
        <v>2</v>
      </c>
      <c r="AA154" s="34">
        <f>SUM(Enero!AA154+Febrero!AA154+'Marzo '!AA154+'Abril '!AA154+'Mayo '!AA154+Junio!AA154+Julio!AA154+Agosto!AA154+Septiembre!AA154+'Octubre '!AA154+Noviembre!AA154+'Diciembre '!AA154)</f>
        <v>0</v>
      </c>
      <c r="AB154" s="34">
        <f>SUM(Enero!AB154+Febrero!AB154+'Marzo '!AB154+'Abril '!AB154+'Mayo '!AB154+Junio!AB154+Julio!AB154+Agosto!AB154+Septiembre!AB154+'Octubre '!AB154+Noviembre!AB154+'Diciembre '!AB154)</f>
        <v>0</v>
      </c>
      <c r="AC154" s="34">
        <f>SUM(Enero!AC154+Febrero!AC154+'Marzo '!AC154+'Abril '!AC154+'Mayo '!AC154+Junio!AC154+Julio!AC154+Agosto!AC154+Septiembre!AC154+'Octubre '!AC154+Noviembre!AC154+'Diciembre '!AC154)</f>
        <v>0</v>
      </c>
      <c r="AD154" s="34">
        <f>SUM(Enero!AD154+Febrero!AD154+'Marzo '!AD154+'Abril '!AD154+'Mayo '!AD154+Junio!AD154+Julio!AD154+Agosto!AD154+Septiembre!AD154+'Octubre '!AD154+Noviembre!AD154+'Diciembre '!AD154)</f>
        <v>0</v>
      </c>
      <c r="AE154" s="34">
        <f>SUM(Enero!AE154+Febrero!AE154+'Marzo '!AE154+'Abril '!AE154+'Mayo '!AE154+Junio!AE154+Julio!AE154+Agosto!AE154+Septiembre!AE154+'Octubre '!AE154+Noviembre!AE154+'Diciembre '!AE154)</f>
        <v>0</v>
      </c>
      <c r="AF154" s="34">
        <f>SUM(Enero!AF154+Febrero!AF154+'Marzo '!AF154+'Abril '!AF154+'Mayo '!AF154+Junio!AF154+Julio!AF154+Agosto!AF154+Septiembre!AF154+'Octubre '!AF154+Noviembre!AF154+'Diciembre '!AF154)</f>
        <v>1</v>
      </c>
      <c r="AG154" s="34">
        <f>SUM(Enero!AG154+Febrero!AG154+'Marzo '!AG154+'Abril '!AG154+'Mayo '!AG154+Junio!AG154+Julio!AG154+Agosto!AG154+Septiembre!AG154+'Octubre '!AG154+Noviembre!AG154+'Diciembre '!AG154)</f>
        <v>0</v>
      </c>
      <c r="AH154" s="34">
        <f>SUM(Enero!AH154+Febrero!AH154+'Marzo '!AH154+'Abril '!AH154+'Mayo '!AH154+Junio!AH154+Julio!AH154+Agosto!AH154+Septiembre!AH154+'Octubre '!AH154+Noviembre!AH154+'Diciembre '!AH154)</f>
        <v>0</v>
      </c>
      <c r="AI154" s="34">
        <f>SUM(Enero!AI154+Febrero!AI154+'Marzo '!AI154+'Abril '!AI154+'Mayo '!AI154+Junio!AI154+Julio!AI154+Agosto!AI154+Septiembre!AI154+'Octubre '!AI154+Noviembre!AI154+'Diciembre '!AI154)</f>
        <v>0</v>
      </c>
      <c r="AJ154" s="34">
        <f>SUM(Enero!AJ154+Febrero!AJ154+'Marzo '!AJ154+'Abril '!AJ154+'Mayo '!AJ154+Junio!AJ154+Julio!AJ154+Agosto!AJ154+Septiembre!AJ154+'Octubre '!AJ154+Noviembre!AJ154+'Diciembre '!AJ154)</f>
        <v>0</v>
      </c>
      <c r="AK154" s="34">
        <f>SUM(Enero!AK154+Febrero!AK154+'Marzo '!AK154+'Abril '!AK154+'Mayo '!AK154+Junio!AK154+Julio!AK154+Agosto!AK154+Septiembre!AK154+'Octubre '!AK154+Noviembre!AK154+'Diciembre '!AK154)</f>
        <v>0</v>
      </c>
      <c r="AL154" s="34">
        <f>SUM(Enero!AL154+Febrero!AL154+'Marzo '!AL154+'Abril '!AL154+'Mayo '!AL154+Junio!AL154+Julio!AL154+Agosto!AL154+Septiembre!AL154+'Octubre '!AL154+Noviembre!AL154+'Diciembre '!AL154)</f>
        <v>0</v>
      </c>
      <c r="AM154" s="34">
        <f>SUM(Enero!AM154+Febrero!AM154+'Marzo '!AM154+'Abril '!AM154+'Mayo '!AM154+Junio!AM154+Julio!AM154+Agosto!AM154+Septiembre!AM154+'Octubre '!AM154+Noviembre!AM154+'Diciembre '!AM154)</f>
        <v>0</v>
      </c>
      <c r="AN154" s="98">
        <f>SUM(Enero!AN154+Febrero!AN154+'Marzo '!AN154+'Abril '!AN154+'Mayo '!AN154+Junio!AN154+Julio!AN154+Agosto!AN154+Septiembre!AN154+'Octubre '!AN154+Noviembre!AN154+'Diciembre '!AN154)</f>
        <v>0</v>
      </c>
      <c r="AO154" s="205">
        <f>SUM(Enero!AO154+Febrero!AO154+'Marzo '!AO154+'Abril '!AO154+'Mayo '!AO154+Junio!AO154+Julio!AO154+Agosto!AO154+Septiembre!AO154+'Octubre '!AO154+Noviembre!AO154+'Diciembre '!AO154)</f>
        <v>0</v>
      </c>
      <c r="AP154" s="192">
        <f>SUM(Enero!AP154+Febrero!AP154+'Marzo '!AP154+'Abril '!AP154+'Mayo '!AP154+Junio!AP154+Julio!AP154+Agosto!AP154+Septiembre!AP154+'Octubre '!AP154+Noviembre!AP154+'Diciembre '!AP154)</f>
        <v>0</v>
      </c>
      <c r="AQ154" s="34">
        <f>SUM(Enero!AQ154+Febrero!AQ154+'Marzo '!AQ154+'Abril '!AQ154+'Mayo '!AQ154+Junio!AQ154+Julio!AQ154+Agosto!AQ154+Septiembre!AQ154+'Octubre '!AQ154+Noviembre!AQ154+'Diciembre '!AQ154)</f>
        <v>0</v>
      </c>
      <c r="AR154" s="34">
        <f>SUM(Enero!AR154+Febrero!AR154+'Marzo '!AR154+'Abril '!AR154+'Mayo '!AR154+Junio!AR154+Julio!AR154+Agosto!AR154+Septiembre!AR154+'Octubre '!AR154+Noviembre!AR154+'Diciembre '!AR154)</f>
        <v>0</v>
      </c>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f>SUM(Enero!G155+Febrero!G155+'Marzo '!G155+'Abril '!G155+'Mayo '!G155+Junio!G155+Julio!G155+Agosto!G155+Septiembre!G155+'Octubre '!G155+Noviembre!G155+'Diciembre '!G155)</f>
        <v>0</v>
      </c>
      <c r="H155" s="34">
        <f>SUM(Enero!H155+Febrero!H155+'Marzo '!H155+'Abril '!H155+'Mayo '!H155+Junio!H155+Julio!H155+Agosto!H155+Septiembre!H155+'Octubre '!H155+Noviembre!H155+'Diciembre '!H155)</f>
        <v>0</v>
      </c>
      <c r="I155" s="34">
        <f>SUM(Enero!I155+Febrero!I155+'Marzo '!I155+'Abril '!I155+'Mayo '!I155+Junio!I155+Julio!I155+Agosto!I155+Septiembre!I155+'Octubre '!I155+Noviembre!I155+'Diciembre '!I155)</f>
        <v>0</v>
      </c>
      <c r="J155" s="34">
        <f>SUM(Enero!J155+Febrero!J155+'Marzo '!J155+'Abril '!J155+'Mayo '!J155+Junio!J155+Julio!J155+Agosto!J155+Septiembre!J155+'Octubre '!J155+Noviembre!J155+'Diciembre '!J155)</f>
        <v>0</v>
      </c>
      <c r="K155" s="34">
        <f>SUM(Enero!K155+Febrero!K155+'Marzo '!K155+'Abril '!K155+'Mayo '!K155+Junio!K155+Julio!K155+Agosto!K155+Septiembre!K155+'Octubre '!K155+Noviembre!K155+'Diciembre '!K155)</f>
        <v>0</v>
      </c>
      <c r="L155" s="34">
        <f>SUM(Enero!L155+Febrero!L155+'Marzo '!L155+'Abril '!L155+'Mayo '!L155+Junio!L155+Julio!L155+Agosto!L155+Septiembre!L155+'Octubre '!L155+Noviembre!L155+'Diciembre '!L155)</f>
        <v>0</v>
      </c>
      <c r="M155" s="34">
        <f>SUM(Enero!M155+Febrero!M155+'Marzo '!M155+'Abril '!M155+'Mayo '!M155+Junio!M155+Julio!M155+Agosto!M155+Septiembre!M155+'Octubre '!M155+Noviembre!M155+'Diciembre '!M155)</f>
        <v>0</v>
      </c>
      <c r="N155" s="34">
        <f>SUM(Enero!N155+Febrero!N155+'Marzo '!N155+'Abril '!N155+'Mayo '!N155+Junio!N155+Julio!N155+Agosto!N155+Septiembre!N155+'Octubre '!N155+Noviembre!N155+'Diciembre '!N155)</f>
        <v>0</v>
      </c>
      <c r="O155" s="34">
        <f>SUM(Enero!O155+Febrero!O155+'Marzo '!O155+'Abril '!O155+'Mayo '!O155+Junio!O155+Julio!O155+Agosto!O155+Septiembre!O155+'Octubre '!O155+Noviembre!O155+'Diciembre '!O155)</f>
        <v>0</v>
      </c>
      <c r="P155" s="34">
        <f>SUM(Enero!P155+Febrero!P155+'Marzo '!P155+'Abril '!P155+'Mayo '!P155+Junio!P155+Julio!P155+Agosto!P155+Septiembre!P155+'Octubre '!P155+Noviembre!P155+'Diciembre '!P155)</f>
        <v>0</v>
      </c>
      <c r="Q155" s="34">
        <f>SUM(Enero!Q155+Febrero!Q155+'Marzo '!Q155+'Abril '!Q155+'Mayo '!Q155+Junio!Q155+Julio!Q155+Agosto!Q155+Septiembre!Q155+'Octubre '!Q155+Noviembre!Q155+'Diciembre '!Q155)</f>
        <v>0</v>
      </c>
      <c r="R155" s="34">
        <f>SUM(Enero!R155+Febrero!R155+'Marzo '!R155+'Abril '!R155+'Mayo '!R155+Junio!R155+Julio!R155+Agosto!R155+Septiembre!R155+'Octubre '!R155+Noviembre!R155+'Diciembre '!R155)</f>
        <v>0</v>
      </c>
      <c r="S155" s="34">
        <f>SUM(Enero!S155+Febrero!S155+'Marzo '!S155+'Abril '!S155+'Mayo '!S155+Junio!S155+Julio!S155+Agosto!S155+Septiembre!S155+'Octubre '!S155+Noviembre!S155+'Diciembre '!S155)</f>
        <v>0</v>
      </c>
      <c r="T155" s="34">
        <f>SUM(Enero!T155+Febrero!T155+'Marzo '!T155+'Abril '!T155+'Mayo '!T155+Junio!T155+Julio!T155+Agosto!T155+Septiembre!T155+'Octubre '!T155+Noviembre!T155+'Diciembre '!T155)</f>
        <v>0</v>
      </c>
      <c r="U155" s="34">
        <f>SUM(Enero!U155+Febrero!U155+'Marzo '!U155+'Abril '!U155+'Mayo '!U155+Junio!U155+Julio!U155+Agosto!U155+Septiembre!U155+'Octubre '!U155+Noviembre!U155+'Diciembre '!U155)</f>
        <v>0</v>
      </c>
      <c r="V155" s="34">
        <f>SUM(Enero!V155+Febrero!V155+'Marzo '!V155+'Abril '!V155+'Mayo '!V155+Junio!V155+Julio!V155+Agosto!V155+Septiembre!V155+'Octubre '!V155+Noviembre!V155+'Diciembre '!V155)</f>
        <v>0</v>
      </c>
      <c r="W155" s="34">
        <f>SUM(Enero!W155+Febrero!W155+'Marzo '!W155+'Abril '!W155+'Mayo '!W155+Junio!W155+Julio!W155+Agosto!W155+Septiembre!W155+'Octubre '!W155+Noviembre!W155+'Diciembre '!W155)</f>
        <v>0</v>
      </c>
      <c r="X155" s="34">
        <f>SUM(Enero!X155+Febrero!X155+'Marzo '!X155+'Abril '!X155+'Mayo '!X155+Junio!X155+Julio!X155+Agosto!X155+Septiembre!X155+'Octubre '!X155+Noviembre!X155+'Diciembre '!X155)</f>
        <v>0</v>
      </c>
      <c r="Y155" s="34">
        <f>SUM(Enero!Y155+Febrero!Y155+'Marzo '!Y155+'Abril '!Y155+'Mayo '!Y155+Junio!Y155+Julio!Y155+Agosto!Y155+Septiembre!Y155+'Octubre '!Y155+Noviembre!Y155+'Diciembre '!Y155)</f>
        <v>0</v>
      </c>
      <c r="Z155" s="34">
        <f>SUM(Enero!Z155+Febrero!Z155+'Marzo '!Z155+'Abril '!Z155+'Mayo '!Z155+Junio!Z155+Julio!Z155+Agosto!Z155+Septiembre!Z155+'Octubre '!Z155+Noviembre!Z155+'Diciembre '!Z155)</f>
        <v>0</v>
      </c>
      <c r="AA155" s="34">
        <f>SUM(Enero!AA155+Febrero!AA155+'Marzo '!AA155+'Abril '!AA155+'Mayo '!AA155+Junio!AA155+Julio!AA155+Agosto!AA155+Septiembre!AA155+'Octubre '!AA155+Noviembre!AA155+'Diciembre '!AA155)</f>
        <v>0</v>
      </c>
      <c r="AB155" s="34">
        <f>SUM(Enero!AB155+Febrero!AB155+'Marzo '!AB155+'Abril '!AB155+'Mayo '!AB155+Junio!AB155+Julio!AB155+Agosto!AB155+Septiembre!AB155+'Octubre '!AB155+Noviembre!AB155+'Diciembre '!AB155)</f>
        <v>0</v>
      </c>
      <c r="AC155" s="34">
        <f>SUM(Enero!AC155+Febrero!AC155+'Marzo '!AC155+'Abril '!AC155+'Mayo '!AC155+Junio!AC155+Julio!AC155+Agosto!AC155+Septiembre!AC155+'Octubre '!AC155+Noviembre!AC155+'Diciembre '!AC155)</f>
        <v>0</v>
      </c>
      <c r="AD155" s="34">
        <f>SUM(Enero!AD155+Febrero!AD155+'Marzo '!AD155+'Abril '!AD155+'Mayo '!AD155+Junio!AD155+Julio!AD155+Agosto!AD155+Septiembre!AD155+'Octubre '!AD155+Noviembre!AD155+'Diciembre '!AD155)</f>
        <v>0</v>
      </c>
      <c r="AE155" s="34">
        <f>SUM(Enero!AE155+Febrero!AE155+'Marzo '!AE155+'Abril '!AE155+'Mayo '!AE155+Junio!AE155+Julio!AE155+Agosto!AE155+Septiembre!AE155+'Octubre '!AE155+Noviembre!AE155+'Diciembre '!AE155)</f>
        <v>0</v>
      </c>
      <c r="AF155" s="34">
        <f>SUM(Enero!AF155+Febrero!AF155+'Marzo '!AF155+'Abril '!AF155+'Mayo '!AF155+Junio!AF155+Julio!AF155+Agosto!AF155+Septiembre!AF155+'Octubre '!AF155+Noviembre!AF155+'Diciembre '!AF155)</f>
        <v>0</v>
      </c>
      <c r="AG155" s="34">
        <f>SUM(Enero!AG155+Febrero!AG155+'Marzo '!AG155+'Abril '!AG155+'Mayo '!AG155+Junio!AG155+Julio!AG155+Agosto!AG155+Septiembre!AG155+'Octubre '!AG155+Noviembre!AG155+'Diciembre '!AG155)</f>
        <v>0</v>
      </c>
      <c r="AH155" s="34">
        <f>SUM(Enero!AH155+Febrero!AH155+'Marzo '!AH155+'Abril '!AH155+'Mayo '!AH155+Junio!AH155+Julio!AH155+Agosto!AH155+Septiembre!AH155+'Octubre '!AH155+Noviembre!AH155+'Diciembre '!AH155)</f>
        <v>0</v>
      </c>
      <c r="AI155" s="34">
        <f>SUM(Enero!AI155+Febrero!AI155+'Marzo '!AI155+'Abril '!AI155+'Mayo '!AI155+Junio!AI155+Julio!AI155+Agosto!AI155+Septiembre!AI155+'Octubre '!AI155+Noviembre!AI155+'Diciembre '!AI155)</f>
        <v>0</v>
      </c>
      <c r="AJ155" s="34">
        <f>SUM(Enero!AJ155+Febrero!AJ155+'Marzo '!AJ155+'Abril '!AJ155+'Mayo '!AJ155+Junio!AJ155+Julio!AJ155+Agosto!AJ155+Septiembre!AJ155+'Octubre '!AJ155+Noviembre!AJ155+'Diciembre '!AJ155)</f>
        <v>0</v>
      </c>
      <c r="AK155" s="34">
        <f>SUM(Enero!AK155+Febrero!AK155+'Marzo '!AK155+'Abril '!AK155+'Mayo '!AK155+Junio!AK155+Julio!AK155+Agosto!AK155+Septiembre!AK155+'Octubre '!AK155+Noviembre!AK155+'Diciembre '!AK155)</f>
        <v>0</v>
      </c>
      <c r="AL155" s="34">
        <f>SUM(Enero!AL155+Febrero!AL155+'Marzo '!AL155+'Abril '!AL155+'Mayo '!AL155+Junio!AL155+Julio!AL155+Agosto!AL155+Septiembre!AL155+'Octubre '!AL155+Noviembre!AL155+'Diciembre '!AL155)</f>
        <v>0</v>
      </c>
      <c r="AM155" s="34">
        <f>SUM(Enero!AM155+Febrero!AM155+'Marzo '!AM155+'Abril '!AM155+'Mayo '!AM155+Junio!AM155+Julio!AM155+Agosto!AM155+Septiembre!AM155+'Octubre '!AM155+Noviembre!AM155+'Diciembre '!AM155)</f>
        <v>0</v>
      </c>
      <c r="AN155" s="98">
        <f>SUM(Enero!AN155+Febrero!AN155+'Marzo '!AN155+'Abril '!AN155+'Mayo '!AN155+Junio!AN155+Julio!AN155+Agosto!AN155+Septiembre!AN155+'Octubre '!AN155+Noviembre!AN155+'Diciembre '!AN155)</f>
        <v>0</v>
      </c>
      <c r="AO155" s="205">
        <f>SUM(Enero!AO155+Febrero!AO155+'Marzo '!AO155+'Abril '!AO155+'Mayo '!AO155+Junio!AO155+Julio!AO155+Agosto!AO155+Septiembre!AO155+'Octubre '!AO155+Noviembre!AO155+'Diciembre '!AO155)</f>
        <v>0</v>
      </c>
      <c r="AP155" s="192">
        <f>SUM(Enero!AP155+Febrero!AP155+'Marzo '!AP155+'Abril '!AP155+'Mayo '!AP155+Junio!AP155+Julio!AP155+Agosto!AP155+Septiembre!AP155+'Octubre '!AP155+Noviembre!AP155+'Diciembre '!AP155)</f>
        <v>0</v>
      </c>
      <c r="AQ155" s="34">
        <f>SUM(Enero!AQ155+Febrero!AQ155+'Marzo '!AQ155+'Abril '!AQ155+'Mayo '!AQ155+Junio!AQ155+Julio!AQ155+Agosto!AQ155+Septiembre!AQ155+'Octubre '!AQ155+Noviembre!AQ155+'Diciembre '!AQ155)</f>
        <v>0</v>
      </c>
      <c r="AR155" s="34">
        <f>SUM(Enero!AR155+Febrero!AR155+'Marzo '!AR155+'Abril '!AR155+'Mayo '!AR155+Junio!AR155+Julio!AR155+Agosto!AR155+Septiembre!AR155+'Octubre '!AR155+Noviembre!AR155+'Diciembre '!AR155)</f>
        <v>0</v>
      </c>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19</v>
      </c>
      <c r="E156" s="191">
        <f t="shared" si="38"/>
        <v>14</v>
      </c>
      <c r="F156" s="191">
        <f t="shared" si="38"/>
        <v>5</v>
      </c>
      <c r="G156" s="34">
        <f>SUM(Enero!G156+Febrero!G156+'Marzo '!G156+'Abril '!G156+'Mayo '!G156+Junio!G156+Julio!G156+Agosto!G156+Septiembre!G156+'Octubre '!G156+Noviembre!G156+'Diciembre '!G156)</f>
        <v>0</v>
      </c>
      <c r="H156" s="34">
        <f>SUM(Enero!H156+Febrero!H156+'Marzo '!H156+'Abril '!H156+'Mayo '!H156+Junio!H156+Julio!H156+Agosto!H156+Septiembre!H156+'Octubre '!H156+Noviembre!H156+'Diciembre '!H156)</f>
        <v>0</v>
      </c>
      <c r="I156" s="34">
        <f>SUM(Enero!I156+Febrero!I156+'Marzo '!I156+'Abril '!I156+'Mayo '!I156+Junio!I156+Julio!I156+Agosto!I156+Septiembre!I156+'Octubre '!I156+Noviembre!I156+'Diciembre '!I156)</f>
        <v>0</v>
      </c>
      <c r="J156" s="34">
        <f>SUM(Enero!J156+Febrero!J156+'Marzo '!J156+'Abril '!J156+'Mayo '!J156+Junio!J156+Julio!J156+Agosto!J156+Septiembre!J156+'Octubre '!J156+Noviembre!J156+'Diciembre '!J156)</f>
        <v>0</v>
      </c>
      <c r="K156" s="34">
        <f>SUM(Enero!K156+Febrero!K156+'Marzo '!K156+'Abril '!K156+'Mayo '!K156+Junio!K156+Julio!K156+Agosto!K156+Septiembre!K156+'Octubre '!K156+Noviembre!K156+'Diciembre '!K156)</f>
        <v>0</v>
      </c>
      <c r="L156" s="34">
        <f>SUM(Enero!L156+Febrero!L156+'Marzo '!L156+'Abril '!L156+'Mayo '!L156+Junio!L156+Julio!L156+Agosto!L156+Septiembre!L156+'Octubre '!L156+Noviembre!L156+'Diciembre '!L156)</f>
        <v>0</v>
      </c>
      <c r="M156" s="34">
        <f>SUM(Enero!M156+Febrero!M156+'Marzo '!M156+'Abril '!M156+'Mayo '!M156+Junio!M156+Julio!M156+Agosto!M156+Septiembre!M156+'Octubre '!M156+Noviembre!M156+'Diciembre '!M156)</f>
        <v>6</v>
      </c>
      <c r="N156" s="34">
        <f>SUM(Enero!N156+Febrero!N156+'Marzo '!N156+'Abril '!N156+'Mayo '!N156+Junio!N156+Julio!N156+Agosto!N156+Septiembre!N156+'Octubre '!N156+Noviembre!N156+'Diciembre '!N156)</f>
        <v>0</v>
      </c>
      <c r="O156" s="34">
        <f>SUM(Enero!O156+Febrero!O156+'Marzo '!O156+'Abril '!O156+'Mayo '!O156+Junio!O156+Julio!O156+Agosto!O156+Septiembre!O156+'Octubre '!O156+Noviembre!O156+'Diciembre '!O156)</f>
        <v>1</v>
      </c>
      <c r="P156" s="34">
        <f>SUM(Enero!P156+Febrero!P156+'Marzo '!P156+'Abril '!P156+'Mayo '!P156+Junio!P156+Julio!P156+Agosto!P156+Septiembre!P156+'Octubre '!P156+Noviembre!P156+'Diciembre '!P156)</f>
        <v>1</v>
      </c>
      <c r="Q156" s="34">
        <f>SUM(Enero!Q156+Febrero!Q156+'Marzo '!Q156+'Abril '!Q156+'Mayo '!Q156+Junio!Q156+Julio!Q156+Agosto!Q156+Septiembre!Q156+'Octubre '!Q156+Noviembre!Q156+'Diciembre '!Q156)</f>
        <v>2</v>
      </c>
      <c r="R156" s="34">
        <f>SUM(Enero!R156+Febrero!R156+'Marzo '!R156+'Abril '!R156+'Mayo '!R156+Junio!R156+Julio!R156+Agosto!R156+Septiembre!R156+'Octubre '!R156+Noviembre!R156+'Diciembre '!R156)</f>
        <v>0</v>
      </c>
      <c r="S156" s="34">
        <f>SUM(Enero!S156+Febrero!S156+'Marzo '!S156+'Abril '!S156+'Mayo '!S156+Junio!S156+Julio!S156+Agosto!S156+Septiembre!S156+'Octubre '!S156+Noviembre!S156+'Diciembre '!S156)</f>
        <v>2</v>
      </c>
      <c r="T156" s="34">
        <f>SUM(Enero!T156+Febrero!T156+'Marzo '!T156+'Abril '!T156+'Mayo '!T156+Junio!T156+Julio!T156+Agosto!T156+Septiembre!T156+'Octubre '!T156+Noviembre!T156+'Diciembre '!T156)</f>
        <v>1</v>
      </c>
      <c r="U156" s="34">
        <f>SUM(Enero!U156+Febrero!U156+'Marzo '!U156+'Abril '!U156+'Mayo '!U156+Junio!U156+Julio!U156+Agosto!U156+Septiembre!U156+'Octubre '!U156+Noviembre!U156+'Diciembre '!U156)</f>
        <v>0</v>
      </c>
      <c r="V156" s="34">
        <f>SUM(Enero!V156+Febrero!V156+'Marzo '!V156+'Abril '!V156+'Mayo '!V156+Junio!V156+Julio!V156+Agosto!V156+Septiembre!V156+'Octubre '!V156+Noviembre!V156+'Diciembre '!V156)</f>
        <v>0</v>
      </c>
      <c r="W156" s="34">
        <f>SUM(Enero!W156+Febrero!W156+'Marzo '!W156+'Abril '!W156+'Mayo '!W156+Junio!W156+Julio!W156+Agosto!W156+Septiembre!W156+'Octubre '!W156+Noviembre!W156+'Diciembre '!W156)</f>
        <v>0</v>
      </c>
      <c r="X156" s="34">
        <f>SUM(Enero!X156+Febrero!X156+'Marzo '!X156+'Abril '!X156+'Mayo '!X156+Junio!X156+Julio!X156+Agosto!X156+Septiembre!X156+'Octubre '!X156+Noviembre!X156+'Diciembre '!X156)</f>
        <v>1</v>
      </c>
      <c r="Y156" s="34">
        <f>SUM(Enero!Y156+Febrero!Y156+'Marzo '!Y156+'Abril '!Y156+'Mayo '!Y156+Junio!Y156+Julio!Y156+Agosto!Y156+Septiembre!Y156+'Octubre '!Y156+Noviembre!Y156+'Diciembre '!Y156)</f>
        <v>1</v>
      </c>
      <c r="Z156" s="34">
        <f>SUM(Enero!Z156+Febrero!Z156+'Marzo '!Z156+'Abril '!Z156+'Mayo '!Z156+Junio!Z156+Julio!Z156+Agosto!Z156+Septiembre!Z156+'Octubre '!Z156+Noviembre!Z156+'Diciembre '!Z156)</f>
        <v>0</v>
      </c>
      <c r="AA156" s="34">
        <f>SUM(Enero!AA156+Febrero!AA156+'Marzo '!AA156+'Abril '!AA156+'Mayo '!AA156+Junio!AA156+Julio!AA156+Agosto!AA156+Septiembre!AA156+'Octubre '!AA156+Noviembre!AA156+'Diciembre '!AA156)</f>
        <v>1</v>
      </c>
      <c r="AB156" s="34">
        <f>SUM(Enero!AB156+Febrero!AB156+'Marzo '!AB156+'Abril '!AB156+'Mayo '!AB156+Junio!AB156+Julio!AB156+Agosto!AB156+Septiembre!AB156+'Octubre '!AB156+Noviembre!AB156+'Diciembre '!AB156)</f>
        <v>1</v>
      </c>
      <c r="AC156" s="34">
        <f>SUM(Enero!AC156+Febrero!AC156+'Marzo '!AC156+'Abril '!AC156+'Mayo '!AC156+Junio!AC156+Julio!AC156+Agosto!AC156+Septiembre!AC156+'Octubre '!AC156+Noviembre!AC156+'Diciembre '!AC156)</f>
        <v>1</v>
      </c>
      <c r="AD156" s="34">
        <f>SUM(Enero!AD156+Febrero!AD156+'Marzo '!AD156+'Abril '!AD156+'Mayo '!AD156+Junio!AD156+Julio!AD156+Agosto!AD156+Septiembre!AD156+'Octubre '!AD156+Noviembre!AD156+'Diciembre '!AD156)</f>
        <v>0</v>
      </c>
      <c r="AE156" s="34">
        <f>SUM(Enero!AE156+Febrero!AE156+'Marzo '!AE156+'Abril '!AE156+'Mayo '!AE156+Junio!AE156+Julio!AE156+Agosto!AE156+Septiembre!AE156+'Octubre '!AE156+Noviembre!AE156+'Diciembre '!AE156)</f>
        <v>0</v>
      </c>
      <c r="AF156" s="34">
        <f>SUM(Enero!AF156+Febrero!AF156+'Marzo '!AF156+'Abril '!AF156+'Mayo '!AF156+Junio!AF156+Julio!AF156+Agosto!AF156+Septiembre!AF156+'Octubre '!AF156+Noviembre!AF156+'Diciembre '!AF156)</f>
        <v>1</v>
      </c>
      <c r="AG156" s="34">
        <f>SUM(Enero!AG156+Febrero!AG156+'Marzo '!AG156+'Abril '!AG156+'Mayo '!AG156+Junio!AG156+Julio!AG156+Agosto!AG156+Septiembre!AG156+'Octubre '!AG156+Noviembre!AG156+'Diciembre '!AG156)</f>
        <v>0</v>
      </c>
      <c r="AH156" s="34">
        <f>SUM(Enero!AH156+Febrero!AH156+'Marzo '!AH156+'Abril '!AH156+'Mayo '!AH156+Junio!AH156+Julio!AH156+Agosto!AH156+Septiembre!AH156+'Octubre '!AH156+Noviembre!AH156+'Diciembre '!AH156)</f>
        <v>0</v>
      </c>
      <c r="AI156" s="34">
        <f>SUM(Enero!AI156+Febrero!AI156+'Marzo '!AI156+'Abril '!AI156+'Mayo '!AI156+Junio!AI156+Julio!AI156+Agosto!AI156+Septiembre!AI156+'Octubre '!AI156+Noviembre!AI156+'Diciembre '!AI156)</f>
        <v>0</v>
      </c>
      <c r="AJ156" s="34">
        <f>SUM(Enero!AJ156+Febrero!AJ156+'Marzo '!AJ156+'Abril '!AJ156+'Mayo '!AJ156+Junio!AJ156+Julio!AJ156+Agosto!AJ156+Septiembre!AJ156+'Octubre '!AJ156+Noviembre!AJ156+'Diciembre '!AJ156)</f>
        <v>0</v>
      </c>
      <c r="AK156" s="34">
        <f>SUM(Enero!AK156+Febrero!AK156+'Marzo '!AK156+'Abril '!AK156+'Mayo '!AK156+Junio!AK156+Julio!AK156+Agosto!AK156+Septiembre!AK156+'Octubre '!AK156+Noviembre!AK156+'Diciembre '!AK156)</f>
        <v>0</v>
      </c>
      <c r="AL156" s="34">
        <f>SUM(Enero!AL156+Febrero!AL156+'Marzo '!AL156+'Abril '!AL156+'Mayo '!AL156+Junio!AL156+Julio!AL156+Agosto!AL156+Septiembre!AL156+'Octubre '!AL156+Noviembre!AL156+'Diciembre '!AL156)</f>
        <v>0</v>
      </c>
      <c r="AM156" s="34">
        <f>SUM(Enero!AM156+Febrero!AM156+'Marzo '!AM156+'Abril '!AM156+'Mayo '!AM156+Junio!AM156+Julio!AM156+Agosto!AM156+Septiembre!AM156+'Octubre '!AM156+Noviembre!AM156+'Diciembre '!AM156)</f>
        <v>0</v>
      </c>
      <c r="AN156" s="98">
        <f>SUM(Enero!AN156+Febrero!AN156+'Marzo '!AN156+'Abril '!AN156+'Mayo '!AN156+Junio!AN156+Julio!AN156+Agosto!AN156+Septiembre!AN156+'Octubre '!AN156+Noviembre!AN156+'Diciembre '!AN156)</f>
        <v>0</v>
      </c>
      <c r="AO156" s="159">
        <f>SUM(Enero!AO156+Febrero!AO156+'Marzo '!AO156+'Abril '!AO156+'Mayo '!AO156+Junio!AO156+Julio!AO156+Agosto!AO156+Septiembre!AO156+'Octubre '!AO156+Noviembre!AO156+'Diciembre '!AO156)</f>
        <v>0</v>
      </c>
      <c r="AP156" s="159">
        <f>SUM(Enero!AP156+Febrero!AP156+'Marzo '!AP156+'Abril '!AP156+'Mayo '!AP156+Junio!AP156+Julio!AP156+Agosto!AP156+Septiembre!AP156+'Octubre '!AP156+Noviembre!AP156+'Diciembre '!AP156)</f>
        <v>0</v>
      </c>
      <c r="AQ156" s="34">
        <f>SUM(Enero!AQ156+Febrero!AQ156+'Marzo '!AQ156+'Abril '!AQ156+'Mayo '!AQ156+Junio!AQ156+Julio!AQ156+Agosto!AQ156+Septiembre!AQ156+'Octubre '!AQ156+Noviembre!AQ156+'Diciembre '!AQ156)</f>
        <v>0</v>
      </c>
      <c r="AR156" s="34">
        <f>SUM(Enero!AR156+Febrero!AR156+'Marzo '!AR156+'Abril '!AR156+'Mayo '!AR156+Junio!AR156+Julio!AR156+Agosto!AR156+Septiembre!AR156+'Octubre '!AR156+Noviembre!AR156+'Diciembre '!AR156)</f>
        <v>0</v>
      </c>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f>SUM(Enero!G157+Febrero!G157+'Marzo '!G157+'Abril '!G157+'Mayo '!G157+Junio!G157+Julio!G157+Agosto!G157+Septiembre!G157+'Octubre '!G157+Noviembre!G157+'Diciembre '!G157)</f>
        <v>0</v>
      </c>
      <c r="H157" s="34">
        <f>SUM(Enero!H157+Febrero!H157+'Marzo '!H157+'Abril '!H157+'Mayo '!H157+Junio!H157+Julio!H157+Agosto!H157+Septiembre!H157+'Octubre '!H157+Noviembre!H157+'Diciembre '!H157)</f>
        <v>0</v>
      </c>
      <c r="I157" s="34">
        <f>SUM(Enero!I157+Febrero!I157+'Marzo '!I157+'Abril '!I157+'Mayo '!I157+Junio!I157+Julio!I157+Agosto!I157+Septiembre!I157+'Octubre '!I157+Noviembre!I157+'Diciembre '!I157)</f>
        <v>0</v>
      </c>
      <c r="J157" s="34">
        <f>SUM(Enero!J157+Febrero!J157+'Marzo '!J157+'Abril '!J157+'Mayo '!J157+Junio!J157+Julio!J157+Agosto!J157+Septiembre!J157+'Octubre '!J157+Noviembre!J157+'Diciembre '!J157)</f>
        <v>0</v>
      </c>
      <c r="K157" s="34">
        <f>SUM(Enero!K157+Febrero!K157+'Marzo '!K157+'Abril '!K157+'Mayo '!K157+Junio!K157+Julio!K157+Agosto!K157+Septiembre!K157+'Octubre '!K157+Noviembre!K157+'Diciembre '!K157)</f>
        <v>0</v>
      </c>
      <c r="L157" s="34">
        <f>SUM(Enero!L157+Febrero!L157+'Marzo '!L157+'Abril '!L157+'Mayo '!L157+Junio!L157+Julio!L157+Agosto!L157+Septiembre!L157+'Octubre '!L157+Noviembre!L157+'Diciembre '!L157)</f>
        <v>0</v>
      </c>
      <c r="M157" s="34">
        <f>SUM(Enero!M157+Febrero!M157+'Marzo '!M157+'Abril '!M157+'Mayo '!M157+Junio!M157+Julio!M157+Agosto!M157+Septiembre!M157+'Octubre '!M157+Noviembre!M157+'Diciembre '!M157)</f>
        <v>0</v>
      </c>
      <c r="N157" s="34">
        <f>SUM(Enero!N157+Febrero!N157+'Marzo '!N157+'Abril '!N157+'Mayo '!N157+Junio!N157+Julio!N157+Agosto!N157+Septiembre!N157+'Octubre '!N157+Noviembre!N157+'Diciembre '!N157)</f>
        <v>0</v>
      </c>
      <c r="O157" s="34">
        <f>SUM(Enero!O157+Febrero!O157+'Marzo '!O157+'Abril '!O157+'Mayo '!O157+Junio!O157+Julio!O157+Agosto!O157+Septiembre!O157+'Octubre '!O157+Noviembre!O157+'Diciembre '!O157)</f>
        <v>0</v>
      </c>
      <c r="P157" s="34">
        <f>SUM(Enero!P157+Febrero!P157+'Marzo '!P157+'Abril '!P157+'Mayo '!P157+Junio!P157+Julio!P157+Agosto!P157+Septiembre!P157+'Octubre '!P157+Noviembre!P157+'Diciembre '!P157)</f>
        <v>0</v>
      </c>
      <c r="Q157" s="34">
        <f>SUM(Enero!Q157+Febrero!Q157+'Marzo '!Q157+'Abril '!Q157+'Mayo '!Q157+Junio!Q157+Julio!Q157+Agosto!Q157+Septiembre!Q157+'Octubre '!Q157+Noviembre!Q157+'Diciembre '!Q157)</f>
        <v>0</v>
      </c>
      <c r="R157" s="34">
        <f>SUM(Enero!R157+Febrero!R157+'Marzo '!R157+'Abril '!R157+'Mayo '!R157+Junio!R157+Julio!R157+Agosto!R157+Septiembre!R157+'Octubre '!R157+Noviembre!R157+'Diciembre '!R157)</f>
        <v>0</v>
      </c>
      <c r="S157" s="34">
        <f>SUM(Enero!S157+Febrero!S157+'Marzo '!S157+'Abril '!S157+'Mayo '!S157+Junio!S157+Julio!S157+Agosto!S157+Septiembre!S157+'Octubre '!S157+Noviembre!S157+'Diciembre '!S157)</f>
        <v>0</v>
      </c>
      <c r="T157" s="34">
        <f>SUM(Enero!T157+Febrero!T157+'Marzo '!T157+'Abril '!T157+'Mayo '!T157+Junio!T157+Julio!T157+Agosto!T157+Septiembre!T157+'Octubre '!T157+Noviembre!T157+'Diciembre '!T157)</f>
        <v>0</v>
      </c>
      <c r="U157" s="34">
        <f>SUM(Enero!U157+Febrero!U157+'Marzo '!U157+'Abril '!U157+'Mayo '!U157+Junio!U157+Julio!U157+Agosto!U157+Septiembre!U157+'Octubre '!U157+Noviembre!U157+'Diciembre '!U157)</f>
        <v>0</v>
      </c>
      <c r="V157" s="34">
        <f>SUM(Enero!V157+Febrero!V157+'Marzo '!V157+'Abril '!V157+'Mayo '!V157+Junio!V157+Julio!V157+Agosto!V157+Septiembre!V157+'Octubre '!V157+Noviembre!V157+'Diciembre '!V157)</f>
        <v>0</v>
      </c>
      <c r="W157" s="34">
        <f>SUM(Enero!W157+Febrero!W157+'Marzo '!W157+'Abril '!W157+'Mayo '!W157+Junio!W157+Julio!W157+Agosto!W157+Septiembre!W157+'Octubre '!W157+Noviembre!W157+'Diciembre '!W157)</f>
        <v>0</v>
      </c>
      <c r="X157" s="34">
        <f>SUM(Enero!X157+Febrero!X157+'Marzo '!X157+'Abril '!X157+'Mayo '!X157+Junio!X157+Julio!X157+Agosto!X157+Septiembre!X157+'Octubre '!X157+Noviembre!X157+'Diciembre '!X157)</f>
        <v>0</v>
      </c>
      <c r="Y157" s="34">
        <f>SUM(Enero!Y157+Febrero!Y157+'Marzo '!Y157+'Abril '!Y157+'Mayo '!Y157+Junio!Y157+Julio!Y157+Agosto!Y157+Septiembre!Y157+'Octubre '!Y157+Noviembre!Y157+'Diciembre '!Y157)</f>
        <v>0</v>
      </c>
      <c r="Z157" s="34">
        <f>SUM(Enero!Z157+Febrero!Z157+'Marzo '!Z157+'Abril '!Z157+'Mayo '!Z157+Junio!Z157+Julio!Z157+Agosto!Z157+Septiembre!Z157+'Octubre '!Z157+Noviembre!Z157+'Diciembre '!Z157)</f>
        <v>0</v>
      </c>
      <c r="AA157" s="34">
        <f>SUM(Enero!AA157+Febrero!AA157+'Marzo '!AA157+'Abril '!AA157+'Mayo '!AA157+Junio!AA157+Julio!AA157+Agosto!AA157+Septiembre!AA157+'Octubre '!AA157+Noviembre!AA157+'Diciembre '!AA157)</f>
        <v>0</v>
      </c>
      <c r="AB157" s="34">
        <f>SUM(Enero!AB157+Febrero!AB157+'Marzo '!AB157+'Abril '!AB157+'Mayo '!AB157+Junio!AB157+Julio!AB157+Agosto!AB157+Septiembre!AB157+'Octubre '!AB157+Noviembre!AB157+'Diciembre '!AB157)</f>
        <v>0</v>
      </c>
      <c r="AC157" s="34">
        <f>SUM(Enero!AC157+Febrero!AC157+'Marzo '!AC157+'Abril '!AC157+'Mayo '!AC157+Junio!AC157+Julio!AC157+Agosto!AC157+Septiembre!AC157+'Octubre '!AC157+Noviembre!AC157+'Diciembre '!AC157)</f>
        <v>0</v>
      </c>
      <c r="AD157" s="34">
        <f>SUM(Enero!AD157+Febrero!AD157+'Marzo '!AD157+'Abril '!AD157+'Mayo '!AD157+Junio!AD157+Julio!AD157+Agosto!AD157+Septiembre!AD157+'Octubre '!AD157+Noviembre!AD157+'Diciembre '!AD157)</f>
        <v>0</v>
      </c>
      <c r="AE157" s="34">
        <f>SUM(Enero!AE157+Febrero!AE157+'Marzo '!AE157+'Abril '!AE157+'Mayo '!AE157+Junio!AE157+Julio!AE157+Agosto!AE157+Septiembre!AE157+'Octubre '!AE157+Noviembre!AE157+'Diciembre '!AE157)</f>
        <v>0</v>
      </c>
      <c r="AF157" s="34">
        <f>SUM(Enero!AF157+Febrero!AF157+'Marzo '!AF157+'Abril '!AF157+'Mayo '!AF157+Junio!AF157+Julio!AF157+Agosto!AF157+Septiembre!AF157+'Octubre '!AF157+Noviembre!AF157+'Diciembre '!AF157)</f>
        <v>0</v>
      </c>
      <c r="AG157" s="34">
        <f>SUM(Enero!AG157+Febrero!AG157+'Marzo '!AG157+'Abril '!AG157+'Mayo '!AG157+Junio!AG157+Julio!AG157+Agosto!AG157+Septiembre!AG157+'Octubre '!AG157+Noviembre!AG157+'Diciembre '!AG157)</f>
        <v>0</v>
      </c>
      <c r="AH157" s="34">
        <f>SUM(Enero!AH157+Febrero!AH157+'Marzo '!AH157+'Abril '!AH157+'Mayo '!AH157+Junio!AH157+Julio!AH157+Agosto!AH157+Septiembre!AH157+'Octubre '!AH157+Noviembre!AH157+'Diciembre '!AH157)</f>
        <v>0</v>
      </c>
      <c r="AI157" s="34">
        <f>SUM(Enero!AI157+Febrero!AI157+'Marzo '!AI157+'Abril '!AI157+'Mayo '!AI157+Junio!AI157+Julio!AI157+Agosto!AI157+Septiembre!AI157+'Octubre '!AI157+Noviembre!AI157+'Diciembre '!AI157)</f>
        <v>0</v>
      </c>
      <c r="AJ157" s="34">
        <f>SUM(Enero!AJ157+Febrero!AJ157+'Marzo '!AJ157+'Abril '!AJ157+'Mayo '!AJ157+Junio!AJ157+Julio!AJ157+Agosto!AJ157+Septiembre!AJ157+'Octubre '!AJ157+Noviembre!AJ157+'Diciembre '!AJ157)</f>
        <v>0</v>
      </c>
      <c r="AK157" s="34">
        <f>SUM(Enero!AK157+Febrero!AK157+'Marzo '!AK157+'Abril '!AK157+'Mayo '!AK157+Junio!AK157+Julio!AK157+Agosto!AK157+Septiembre!AK157+'Octubre '!AK157+Noviembre!AK157+'Diciembre '!AK157)</f>
        <v>0</v>
      </c>
      <c r="AL157" s="34">
        <f>SUM(Enero!AL157+Febrero!AL157+'Marzo '!AL157+'Abril '!AL157+'Mayo '!AL157+Junio!AL157+Julio!AL157+Agosto!AL157+Septiembre!AL157+'Octubre '!AL157+Noviembre!AL157+'Diciembre '!AL157)</f>
        <v>0</v>
      </c>
      <c r="AM157" s="34">
        <f>SUM(Enero!AM157+Febrero!AM157+'Marzo '!AM157+'Abril '!AM157+'Mayo '!AM157+Junio!AM157+Julio!AM157+Agosto!AM157+Septiembre!AM157+'Octubre '!AM157+Noviembre!AM157+'Diciembre '!AM157)</f>
        <v>0</v>
      </c>
      <c r="AN157" s="98">
        <f>SUM(Enero!AN157+Febrero!AN157+'Marzo '!AN157+'Abril '!AN157+'Mayo '!AN157+Junio!AN157+Julio!AN157+Agosto!AN157+Septiembre!AN157+'Octubre '!AN157+Noviembre!AN157+'Diciembre '!AN157)</f>
        <v>0</v>
      </c>
      <c r="AO157" s="159">
        <f>SUM(Enero!AO157+Febrero!AO157+'Marzo '!AO157+'Abril '!AO157+'Mayo '!AO157+Junio!AO157+Julio!AO157+Agosto!AO157+Septiembre!AO157+'Octubre '!AO157+Noviembre!AO157+'Diciembre '!AO157)</f>
        <v>0</v>
      </c>
      <c r="AP157" s="34">
        <f>SUM(Enero!AP157+Febrero!AP157+'Marzo '!AP157+'Abril '!AP157+'Mayo '!AP157+Junio!AP157+Julio!AP157+Agosto!AP157+Septiembre!AP157+'Octubre '!AP157+Noviembre!AP157+'Diciembre '!AP157)</f>
        <v>0</v>
      </c>
      <c r="AQ157" s="34">
        <f>SUM(Enero!AQ157+Febrero!AQ157+'Marzo '!AQ157+'Abril '!AQ157+'Mayo '!AQ157+Junio!AQ157+Julio!AQ157+Agosto!AQ157+Septiembre!AQ157+'Octubre '!AQ157+Noviembre!AQ157+'Diciembre '!AQ157)</f>
        <v>0</v>
      </c>
      <c r="AR157" s="34">
        <f>SUM(Enero!AR157+Febrero!AR157+'Marzo '!AR157+'Abril '!AR157+'Mayo '!AR157+Junio!AR157+Julio!AR157+Agosto!AR157+Septiembre!AR157+'Octubre '!AR157+Noviembre!AR157+'Diciembre '!AR157)</f>
        <v>0</v>
      </c>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66</v>
      </c>
      <c r="E158" s="191">
        <f t="shared" si="38"/>
        <v>38</v>
      </c>
      <c r="F158" s="191">
        <f t="shared" si="38"/>
        <v>28</v>
      </c>
      <c r="G158" s="34">
        <f>SUM(Enero!G158+Febrero!G158+'Marzo '!G158+'Abril '!G158+'Mayo '!G158+Junio!G158+Julio!G158+Agosto!G158+Septiembre!G158+'Octubre '!G158+Noviembre!G158+'Diciembre '!G158)</f>
        <v>11</v>
      </c>
      <c r="H158" s="34">
        <f>SUM(Enero!H158+Febrero!H158+'Marzo '!H158+'Abril '!H158+'Mayo '!H158+Junio!H158+Julio!H158+Agosto!H158+Septiembre!H158+'Octubre '!H158+Noviembre!H158+'Diciembre '!H158)</f>
        <v>5</v>
      </c>
      <c r="I158" s="34">
        <f>SUM(Enero!I158+Febrero!I158+'Marzo '!I158+'Abril '!I158+'Mayo '!I158+Junio!I158+Julio!I158+Agosto!I158+Septiembre!I158+'Octubre '!I158+Noviembre!I158+'Diciembre '!I158)</f>
        <v>5</v>
      </c>
      <c r="J158" s="34">
        <f>SUM(Enero!J158+Febrero!J158+'Marzo '!J158+'Abril '!J158+'Mayo '!J158+Junio!J158+Julio!J158+Agosto!J158+Septiembre!J158+'Octubre '!J158+Noviembre!J158+'Diciembre '!J158)</f>
        <v>6</v>
      </c>
      <c r="K158" s="34">
        <f>SUM(Enero!K158+Febrero!K158+'Marzo '!K158+'Abril '!K158+'Mayo '!K158+Junio!K158+Julio!K158+Agosto!K158+Septiembre!K158+'Octubre '!K158+Noviembre!K158+'Diciembre '!K158)</f>
        <v>4</v>
      </c>
      <c r="L158" s="34">
        <f>SUM(Enero!L158+Febrero!L158+'Marzo '!L158+'Abril '!L158+'Mayo '!L158+Junio!L158+Julio!L158+Agosto!L158+Septiembre!L158+'Octubre '!L158+Noviembre!L158+'Diciembre '!L158)</f>
        <v>1</v>
      </c>
      <c r="M158" s="34">
        <f>SUM(Enero!M158+Febrero!M158+'Marzo '!M158+'Abril '!M158+'Mayo '!M158+Junio!M158+Julio!M158+Agosto!M158+Septiembre!M158+'Octubre '!M158+Noviembre!M158+'Diciembre '!M158)</f>
        <v>4</v>
      </c>
      <c r="N158" s="34">
        <f>SUM(Enero!N158+Febrero!N158+'Marzo '!N158+'Abril '!N158+'Mayo '!N158+Junio!N158+Julio!N158+Agosto!N158+Septiembre!N158+'Octubre '!N158+Noviembre!N158+'Diciembre '!N158)</f>
        <v>1</v>
      </c>
      <c r="O158" s="34">
        <f>SUM(Enero!O158+Febrero!O158+'Marzo '!O158+'Abril '!O158+'Mayo '!O158+Junio!O158+Julio!O158+Agosto!O158+Septiembre!O158+'Octubre '!O158+Noviembre!O158+'Diciembre '!O158)</f>
        <v>0</v>
      </c>
      <c r="P158" s="34">
        <f>SUM(Enero!P158+Febrero!P158+'Marzo '!P158+'Abril '!P158+'Mayo '!P158+Junio!P158+Julio!P158+Agosto!P158+Septiembre!P158+'Octubre '!P158+Noviembre!P158+'Diciembre '!P158)</f>
        <v>3</v>
      </c>
      <c r="Q158" s="34">
        <f>SUM(Enero!Q158+Febrero!Q158+'Marzo '!Q158+'Abril '!Q158+'Mayo '!Q158+Junio!Q158+Julio!Q158+Agosto!Q158+Septiembre!Q158+'Octubre '!Q158+Noviembre!Q158+'Diciembre '!Q158)</f>
        <v>0</v>
      </c>
      <c r="R158" s="34">
        <f>SUM(Enero!R158+Febrero!R158+'Marzo '!R158+'Abril '!R158+'Mayo '!R158+Junio!R158+Julio!R158+Agosto!R158+Septiembre!R158+'Octubre '!R158+Noviembre!R158+'Diciembre '!R158)</f>
        <v>2</v>
      </c>
      <c r="S158" s="34">
        <f>SUM(Enero!S158+Febrero!S158+'Marzo '!S158+'Abril '!S158+'Mayo '!S158+Junio!S158+Julio!S158+Agosto!S158+Septiembre!S158+'Octubre '!S158+Noviembre!S158+'Diciembre '!S158)</f>
        <v>3</v>
      </c>
      <c r="T158" s="34">
        <f>SUM(Enero!T158+Febrero!T158+'Marzo '!T158+'Abril '!T158+'Mayo '!T158+Junio!T158+Julio!T158+Agosto!T158+Septiembre!T158+'Octubre '!T158+Noviembre!T158+'Diciembre '!T158)</f>
        <v>7</v>
      </c>
      <c r="U158" s="34">
        <f>SUM(Enero!U158+Febrero!U158+'Marzo '!U158+'Abril '!U158+'Mayo '!U158+Junio!U158+Julio!U158+Agosto!U158+Septiembre!U158+'Octubre '!U158+Noviembre!U158+'Diciembre '!U158)</f>
        <v>4</v>
      </c>
      <c r="V158" s="34">
        <f>SUM(Enero!V158+Febrero!V158+'Marzo '!V158+'Abril '!V158+'Mayo '!V158+Junio!V158+Julio!V158+Agosto!V158+Septiembre!V158+'Octubre '!V158+Noviembre!V158+'Diciembre '!V158)</f>
        <v>1</v>
      </c>
      <c r="W158" s="34">
        <f>SUM(Enero!W158+Febrero!W158+'Marzo '!W158+'Abril '!W158+'Mayo '!W158+Junio!W158+Julio!W158+Agosto!W158+Septiembre!W158+'Octubre '!W158+Noviembre!W158+'Diciembre '!W158)</f>
        <v>2</v>
      </c>
      <c r="X158" s="34">
        <f>SUM(Enero!X158+Febrero!X158+'Marzo '!X158+'Abril '!X158+'Mayo '!X158+Junio!X158+Julio!X158+Agosto!X158+Septiembre!X158+'Octubre '!X158+Noviembre!X158+'Diciembre '!X158)</f>
        <v>0</v>
      </c>
      <c r="Y158" s="34">
        <f>SUM(Enero!Y158+Febrero!Y158+'Marzo '!Y158+'Abril '!Y158+'Mayo '!Y158+Junio!Y158+Julio!Y158+Agosto!Y158+Septiembre!Y158+'Octubre '!Y158+Noviembre!Y158+'Diciembre '!Y158)</f>
        <v>2</v>
      </c>
      <c r="Z158" s="34">
        <f>SUM(Enero!Z158+Febrero!Z158+'Marzo '!Z158+'Abril '!Z158+'Mayo '!Z158+Junio!Z158+Julio!Z158+Agosto!Z158+Septiembre!Z158+'Octubre '!Z158+Noviembre!Z158+'Diciembre '!Z158)</f>
        <v>1</v>
      </c>
      <c r="AA158" s="34">
        <f>SUM(Enero!AA158+Febrero!AA158+'Marzo '!AA158+'Abril '!AA158+'Mayo '!AA158+Junio!AA158+Julio!AA158+Agosto!AA158+Septiembre!AA158+'Octubre '!AA158+Noviembre!AA158+'Diciembre '!AA158)</f>
        <v>2</v>
      </c>
      <c r="AB158" s="34">
        <f>SUM(Enero!AB158+Febrero!AB158+'Marzo '!AB158+'Abril '!AB158+'Mayo '!AB158+Junio!AB158+Julio!AB158+Agosto!AB158+Septiembre!AB158+'Octubre '!AB158+Noviembre!AB158+'Diciembre '!AB158)</f>
        <v>0</v>
      </c>
      <c r="AC158" s="34">
        <f>SUM(Enero!AC158+Febrero!AC158+'Marzo '!AC158+'Abril '!AC158+'Mayo '!AC158+Junio!AC158+Julio!AC158+Agosto!AC158+Septiembre!AC158+'Octubre '!AC158+Noviembre!AC158+'Diciembre '!AC158)</f>
        <v>1</v>
      </c>
      <c r="AD158" s="34">
        <f>SUM(Enero!AD158+Febrero!AD158+'Marzo '!AD158+'Abril '!AD158+'Mayo '!AD158+Junio!AD158+Julio!AD158+Agosto!AD158+Septiembre!AD158+'Octubre '!AD158+Noviembre!AD158+'Diciembre '!AD158)</f>
        <v>0</v>
      </c>
      <c r="AE158" s="34">
        <f>SUM(Enero!AE158+Febrero!AE158+'Marzo '!AE158+'Abril '!AE158+'Mayo '!AE158+Junio!AE158+Julio!AE158+Agosto!AE158+Septiembre!AE158+'Octubre '!AE158+Noviembre!AE158+'Diciembre '!AE158)</f>
        <v>0</v>
      </c>
      <c r="AF158" s="34">
        <f>SUM(Enero!AF158+Febrero!AF158+'Marzo '!AF158+'Abril '!AF158+'Mayo '!AF158+Junio!AF158+Julio!AF158+Agosto!AF158+Septiembre!AF158+'Octubre '!AF158+Noviembre!AF158+'Diciembre '!AF158)</f>
        <v>1</v>
      </c>
      <c r="AG158" s="34">
        <f>SUM(Enero!AG158+Febrero!AG158+'Marzo '!AG158+'Abril '!AG158+'Mayo '!AG158+Junio!AG158+Julio!AG158+Agosto!AG158+Septiembre!AG158+'Octubre '!AG158+Noviembre!AG158+'Diciembre '!AG158)</f>
        <v>0</v>
      </c>
      <c r="AH158" s="34">
        <f>SUM(Enero!AH158+Febrero!AH158+'Marzo '!AH158+'Abril '!AH158+'Mayo '!AH158+Junio!AH158+Julio!AH158+Agosto!AH158+Septiembre!AH158+'Octubre '!AH158+Noviembre!AH158+'Diciembre '!AH158)</f>
        <v>0</v>
      </c>
      <c r="AI158" s="34">
        <f>SUM(Enero!AI158+Febrero!AI158+'Marzo '!AI158+'Abril '!AI158+'Mayo '!AI158+Junio!AI158+Julio!AI158+Agosto!AI158+Septiembre!AI158+'Octubre '!AI158+Noviembre!AI158+'Diciembre '!AI158)</f>
        <v>0</v>
      </c>
      <c r="AJ158" s="34">
        <f>SUM(Enero!AJ158+Febrero!AJ158+'Marzo '!AJ158+'Abril '!AJ158+'Mayo '!AJ158+Junio!AJ158+Julio!AJ158+Agosto!AJ158+Septiembre!AJ158+'Octubre '!AJ158+Noviembre!AJ158+'Diciembre '!AJ158)</f>
        <v>0</v>
      </c>
      <c r="AK158" s="34">
        <f>SUM(Enero!AK158+Febrero!AK158+'Marzo '!AK158+'Abril '!AK158+'Mayo '!AK158+Junio!AK158+Julio!AK158+Agosto!AK158+Septiembre!AK158+'Octubre '!AK158+Noviembre!AK158+'Diciembre '!AK158)</f>
        <v>0</v>
      </c>
      <c r="AL158" s="34">
        <f>SUM(Enero!AL158+Febrero!AL158+'Marzo '!AL158+'Abril '!AL158+'Mayo '!AL158+Junio!AL158+Julio!AL158+Agosto!AL158+Septiembre!AL158+'Octubre '!AL158+Noviembre!AL158+'Diciembre '!AL158)</f>
        <v>0</v>
      </c>
      <c r="AM158" s="34">
        <f>SUM(Enero!AM158+Febrero!AM158+'Marzo '!AM158+'Abril '!AM158+'Mayo '!AM158+Junio!AM158+Julio!AM158+Agosto!AM158+Septiembre!AM158+'Octubre '!AM158+Noviembre!AM158+'Diciembre '!AM158)</f>
        <v>0</v>
      </c>
      <c r="AN158" s="98">
        <f>SUM(Enero!AN158+Febrero!AN158+'Marzo '!AN158+'Abril '!AN158+'Mayo '!AN158+Junio!AN158+Julio!AN158+Agosto!AN158+Septiembre!AN158+'Octubre '!AN158+Noviembre!AN158+'Diciembre '!AN158)</f>
        <v>0</v>
      </c>
      <c r="AO158" s="159">
        <f>SUM(Enero!AO158+Febrero!AO158+'Marzo '!AO158+'Abril '!AO158+'Mayo '!AO158+Junio!AO158+Julio!AO158+Agosto!AO158+Septiembre!AO158+'Octubre '!AO158+Noviembre!AO158+'Diciembre '!AO158)</f>
        <v>0</v>
      </c>
      <c r="AP158" s="34">
        <f>SUM(Enero!AP158+Febrero!AP158+'Marzo '!AP158+'Abril '!AP158+'Mayo '!AP158+Junio!AP158+Julio!AP158+Agosto!AP158+Septiembre!AP158+'Octubre '!AP158+Noviembre!AP158+'Diciembre '!AP158)</f>
        <v>0</v>
      </c>
      <c r="AQ158" s="34">
        <f>SUM(Enero!AQ158+Febrero!AQ158+'Marzo '!AQ158+'Abril '!AQ158+'Mayo '!AQ158+Junio!AQ158+Julio!AQ158+Agosto!AQ158+Septiembre!AQ158+'Octubre '!AQ158+Noviembre!AQ158+'Diciembre '!AQ158)</f>
        <v>0</v>
      </c>
      <c r="AR158" s="34">
        <f>SUM(Enero!AR158+Febrero!AR158+'Marzo '!AR158+'Abril '!AR158+'Mayo '!AR158+Junio!AR158+Julio!AR158+Agosto!AR158+Septiembre!AR158+'Octubre '!AR158+Noviembre!AR158+'Diciembre '!AR158)</f>
        <v>0</v>
      </c>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35</v>
      </c>
      <c r="E159" s="191">
        <f t="shared" si="38"/>
        <v>6</v>
      </c>
      <c r="F159" s="191">
        <f t="shared" si="38"/>
        <v>29</v>
      </c>
      <c r="G159" s="34">
        <f>SUM(Enero!G159+Febrero!G159+'Marzo '!G159+'Abril '!G159+'Mayo '!G159+Junio!G159+Julio!G159+Agosto!G159+Septiembre!G159+'Octubre '!G159+Noviembre!G159+'Diciembre '!G159)</f>
        <v>0</v>
      </c>
      <c r="H159" s="34">
        <f>SUM(Enero!H159+Febrero!H159+'Marzo '!H159+'Abril '!H159+'Mayo '!H159+Junio!H159+Julio!H159+Agosto!H159+Septiembre!H159+'Octubre '!H159+Noviembre!H159+'Diciembre '!H159)</f>
        <v>0</v>
      </c>
      <c r="I159" s="34">
        <f>SUM(Enero!I159+Febrero!I159+'Marzo '!I159+'Abril '!I159+'Mayo '!I159+Junio!I159+Julio!I159+Agosto!I159+Septiembre!I159+'Octubre '!I159+Noviembre!I159+'Diciembre '!I159)</f>
        <v>0</v>
      </c>
      <c r="J159" s="34">
        <f>SUM(Enero!J159+Febrero!J159+'Marzo '!J159+'Abril '!J159+'Mayo '!J159+Junio!J159+Julio!J159+Agosto!J159+Septiembre!J159+'Octubre '!J159+Noviembre!J159+'Diciembre '!J159)</f>
        <v>0</v>
      </c>
      <c r="K159" s="34">
        <f>SUM(Enero!K159+Febrero!K159+'Marzo '!K159+'Abril '!K159+'Mayo '!K159+Junio!K159+Julio!K159+Agosto!K159+Septiembre!K159+'Octubre '!K159+Noviembre!K159+'Diciembre '!K159)</f>
        <v>0</v>
      </c>
      <c r="L159" s="34">
        <f>SUM(Enero!L159+Febrero!L159+'Marzo '!L159+'Abril '!L159+'Mayo '!L159+Junio!L159+Julio!L159+Agosto!L159+Septiembre!L159+'Octubre '!L159+Noviembre!L159+'Diciembre '!L159)</f>
        <v>0</v>
      </c>
      <c r="M159" s="34">
        <f>SUM(Enero!M159+Febrero!M159+'Marzo '!M159+'Abril '!M159+'Mayo '!M159+Junio!M159+Julio!M159+Agosto!M159+Septiembre!M159+'Octubre '!M159+Noviembre!M159+'Diciembre '!M159)</f>
        <v>0</v>
      </c>
      <c r="N159" s="34">
        <f>SUM(Enero!N159+Febrero!N159+'Marzo '!N159+'Abril '!N159+'Mayo '!N159+Junio!N159+Julio!N159+Agosto!N159+Septiembre!N159+'Octubre '!N159+Noviembre!N159+'Diciembre '!N159)</f>
        <v>1</v>
      </c>
      <c r="O159" s="34">
        <f>SUM(Enero!O159+Febrero!O159+'Marzo '!O159+'Abril '!O159+'Mayo '!O159+Junio!O159+Julio!O159+Agosto!O159+Septiembre!O159+'Octubre '!O159+Noviembre!O159+'Diciembre '!O159)</f>
        <v>3</v>
      </c>
      <c r="P159" s="34">
        <f>SUM(Enero!P159+Febrero!P159+'Marzo '!P159+'Abril '!P159+'Mayo '!P159+Junio!P159+Julio!P159+Agosto!P159+Septiembre!P159+'Octubre '!P159+Noviembre!P159+'Diciembre '!P159)</f>
        <v>4</v>
      </c>
      <c r="Q159" s="34">
        <f>SUM(Enero!Q159+Febrero!Q159+'Marzo '!Q159+'Abril '!Q159+'Mayo '!Q159+Junio!Q159+Julio!Q159+Agosto!Q159+Septiembre!Q159+'Octubre '!Q159+Noviembre!Q159+'Diciembre '!Q159)</f>
        <v>0</v>
      </c>
      <c r="R159" s="34">
        <f>SUM(Enero!R159+Febrero!R159+'Marzo '!R159+'Abril '!R159+'Mayo '!R159+Junio!R159+Julio!R159+Agosto!R159+Septiembre!R159+'Octubre '!R159+Noviembre!R159+'Diciembre '!R159)</f>
        <v>2</v>
      </c>
      <c r="S159" s="34">
        <f>SUM(Enero!S159+Febrero!S159+'Marzo '!S159+'Abril '!S159+'Mayo '!S159+Junio!S159+Julio!S159+Agosto!S159+Septiembre!S159+'Octubre '!S159+Noviembre!S159+'Diciembre '!S159)</f>
        <v>0</v>
      </c>
      <c r="T159" s="34">
        <f>SUM(Enero!T159+Febrero!T159+'Marzo '!T159+'Abril '!T159+'Mayo '!T159+Junio!T159+Julio!T159+Agosto!T159+Septiembre!T159+'Octubre '!T159+Noviembre!T159+'Diciembre '!T159)</f>
        <v>7</v>
      </c>
      <c r="U159" s="34">
        <f>SUM(Enero!U159+Febrero!U159+'Marzo '!U159+'Abril '!U159+'Mayo '!U159+Junio!U159+Julio!U159+Agosto!U159+Septiembre!U159+'Octubre '!U159+Noviembre!U159+'Diciembre '!U159)</f>
        <v>0</v>
      </c>
      <c r="V159" s="34">
        <f>SUM(Enero!V159+Febrero!V159+'Marzo '!V159+'Abril '!V159+'Mayo '!V159+Junio!V159+Julio!V159+Agosto!V159+Septiembre!V159+'Octubre '!V159+Noviembre!V159+'Diciembre '!V159)</f>
        <v>5</v>
      </c>
      <c r="W159" s="34">
        <f>SUM(Enero!W159+Febrero!W159+'Marzo '!W159+'Abril '!W159+'Mayo '!W159+Junio!W159+Julio!W159+Agosto!W159+Septiembre!W159+'Octubre '!W159+Noviembre!W159+'Diciembre '!W159)</f>
        <v>0</v>
      </c>
      <c r="X159" s="34">
        <f>SUM(Enero!X159+Febrero!X159+'Marzo '!X159+'Abril '!X159+'Mayo '!X159+Junio!X159+Julio!X159+Agosto!X159+Septiembre!X159+'Octubre '!X159+Noviembre!X159+'Diciembre '!X159)</f>
        <v>4</v>
      </c>
      <c r="Y159" s="34">
        <f>SUM(Enero!Y159+Febrero!Y159+'Marzo '!Y159+'Abril '!Y159+'Mayo '!Y159+Junio!Y159+Julio!Y159+Agosto!Y159+Septiembre!Y159+'Octubre '!Y159+Noviembre!Y159+'Diciembre '!Y159)</f>
        <v>1</v>
      </c>
      <c r="Z159" s="34">
        <f>SUM(Enero!Z159+Febrero!Z159+'Marzo '!Z159+'Abril '!Z159+'Mayo '!Z159+Junio!Z159+Julio!Z159+Agosto!Z159+Septiembre!Z159+'Octubre '!Z159+Noviembre!Z159+'Diciembre '!Z159)</f>
        <v>3</v>
      </c>
      <c r="AA159" s="34">
        <f>SUM(Enero!AA159+Febrero!AA159+'Marzo '!AA159+'Abril '!AA159+'Mayo '!AA159+Junio!AA159+Julio!AA159+Agosto!AA159+Septiembre!AA159+'Octubre '!AA159+Noviembre!AA159+'Diciembre '!AA159)</f>
        <v>2</v>
      </c>
      <c r="AB159" s="34">
        <f>SUM(Enero!AB159+Febrero!AB159+'Marzo '!AB159+'Abril '!AB159+'Mayo '!AB159+Junio!AB159+Julio!AB159+Agosto!AB159+Septiembre!AB159+'Octubre '!AB159+Noviembre!AB159+'Diciembre '!AB159)</f>
        <v>2</v>
      </c>
      <c r="AC159" s="34">
        <f>SUM(Enero!AC159+Febrero!AC159+'Marzo '!AC159+'Abril '!AC159+'Mayo '!AC159+Junio!AC159+Julio!AC159+Agosto!AC159+Septiembre!AC159+'Octubre '!AC159+Noviembre!AC159+'Diciembre '!AC159)</f>
        <v>0</v>
      </c>
      <c r="AD159" s="34">
        <f>SUM(Enero!AD159+Febrero!AD159+'Marzo '!AD159+'Abril '!AD159+'Mayo '!AD159+Junio!AD159+Julio!AD159+Agosto!AD159+Septiembre!AD159+'Octubre '!AD159+Noviembre!AD159+'Diciembre '!AD159)</f>
        <v>0</v>
      </c>
      <c r="AE159" s="34">
        <f>SUM(Enero!AE159+Febrero!AE159+'Marzo '!AE159+'Abril '!AE159+'Mayo '!AE159+Junio!AE159+Julio!AE159+Agosto!AE159+Septiembre!AE159+'Octubre '!AE159+Noviembre!AE159+'Diciembre '!AE159)</f>
        <v>0</v>
      </c>
      <c r="AF159" s="34">
        <f>SUM(Enero!AF159+Febrero!AF159+'Marzo '!AF159+'Abril '!AF159+'Mayo '!AF159+Junio!AF159+Julio!AF159+Agosto!AF159+Septiembre!AF159+'Octubre '!AF159+Noviembre!AF159+'Diciembre '!AF159)</f>
        <v>1</v>
      </c>
      <c r="AG159" s="34">
        <f>SUM(Enero!AG159+Febrero!AG159+'Marzo '!AG159+'Abril '!AG159+'Mayo '!AG159+Junio!AG159+Julio!AG159+Agosto!AG159+Septiembre!AG159+'Octubre '!AG159+Noviembre!AG159+'Diciembre '!AG159)</f>
        <v>0</v>
      </c>
      <c r="AH159" s="34">
        <f>SUM(Enero!AH159+Febrero!AH159+'Marzo '!AH159+'Abril '!AH159+'Mayo '!AH159+Junio!AH159+Julio!AH159+Agosto!AH159+Septiembre!AH159+'Octubre '!AH159+Noviembre!AH159+'Diciembre '!AH159)</f>
        <v>0</v>
      </c>
      <c r="AI159" s="34">
        <f>SUM(Enero!AI159+Febrero!AI159+'Marzo '!AI159+'Abril '!AI159+'Mayo '!AI159+Junio!AI159+Julio!AI159+Agosto!AI159+Septiembre!AI159+'Octubre '!AI159+Noviembre!AI159+'Diciembre '!AI159)</f>
        <v>0</v>
      </c>
      <c r="AJ159" s="34">
        <f>SUM(Enero!AJ159+Febrero!AJ159+'Marzo '!AJ159+'Abril '!AJ159+'Mayo '!AJ159+Junio!AJ159+Julio!AJ159+Agosto!AJ159+Septiembre!AJ159+'Octubre '!AJ159+Noviembre!AJ159+'Diciembre '!AJ159)</f>
        <v>0</v>
      </c>
      <c r="AK159" s="34">
        <f>SUM(Enero!AK159+Febrero!AK159+'Marzo '!AK159+'Abril '!AK159+'Mayo '!AK159+Junio!AK159+Julio!AK159+Agosto!AK159+Septiembre!AK159+'Octubre '!AK159+Noviembre!AK159+'Diciembre '!AK159)</f>
        <v>0</v>
      </c>
      <c r="AL159" s="34">
        <f>SUM(Enero!AL159+Febrero!AL159+'Marzo '!AL159+'Abril '!AL159+'Mayo '!AL159+Junio!AL159+Julio!AL159+Agosto!AL159+Septiembre!AL159+'Octubre '!AL159+Noviembre!AL159+'Diciembre '!AL159)</f>
        <v>0</v>
      </c>
      <c r="AM159" s="34">
        <f>SUM(Enero!AM159+Febrero!AM159+'Marzo '!AM159+'Abril '!AM159+'Mayo '!AM159+Junio!AM159+Julio!AM159+Agosto!AM159+Septiembre!AM159+'Octubre '!AM159+Noviembre!AM159+'Diciembre '!AM159)</f>
        <v>0</v>
      </c>
      <c r="AN159" s="98">
        <f>SUM(Enero!AN159+Febrero!AN159+'Marzo '!AN159+'Abril '!AN159+'Mayo '!AN159+Junio!AN159+Julio!AN159+Agosto!AN159+Septiembre!AN159+'Octubre '!AN159+Noviembre!AN159+'Diciembre '!AN159)</f>
        <v>0</v>
      </c>
      <c r="AO159" s="159">
        <f>SUM(Enero!AO159+Febrero!AO159+'Marzo '!AO159+'Abril '!AO159+'Mayo '!AO159+Junio!AO159+Julio!AO159+Agosto!AO159+Septiembre!AO159+'Octubre '!AO159+Noviembre!AO159+'Diciembre '!AO159)</f>
        <v>0</v>
      </c>
      <c r="AP159" s="34">
        <f>SUM(Enero!AP159+Febrero!AP159+'Marzo '!AP159+'Abril '!AP159+'Mayo '!AP159+Junio!AP159+Julio!AP159+Agosto!AP159+Septiembre!AP159+'Octubre '!AP159+Noviembre!AP159+'Diciembre '!AP159)</f>
        <v>0</v>
      </c>
      <c r="AQ159" s="34">
        <f>SUM(Enero!AQ159+Febrero!AQ159+'Marzo '!AQ159+'Abril '!AQ159+'Mayo '!AQ159+Junio!AQ159+Julio!AQ159+Agosto!AQ159+Septiembre!AQ159+'Octubre '!AQ159+Noviembre!AQ159+'Diciembre '!AQ159)</f>
        <v>0</v>
      </c>
      <c r="AR159" s="34">
        <f>SUM(Enero!AR159+Febrero!AR159+'Marzo '!AR159+'Abril '!AR159+'Mayo '!AR159+Junio!AR159+Julio!AR159+Agosto!AR159+Septiembre!AR159+'Octubre '!AR159+Noviembre!AR159+'Diciembre '!AR159)</f>
        <v>0</v>
      </c>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21</v>
      </c>
      <c r="E160" s="208">
        <f>+G160+I160+K160+M160+O160+Q160+S160+U160+W160+Y160+AA160+AC160+AE160+AG160+AI160+AK160+AM160</f>
        <v>17</v>
      </c>
      <c r="F160" s="208">
        <f>+H160+J160+L160+N160+P160+R160+T160+V160+X160+Z160+AB160+AD160+AF160+AH160+AJ160+AL160+AN160</f>
        <v>4</v>
      </c>
      <c r="G160" s="48">
        <f>SUM(Enero!G160+Febrero!G160+'Marzo '!G160+'Abril '!G160+'Mayo '!G160+Junio!G160+Julio!G160+Agosto!G160+Septiembre!G160+'Octubre '!G160+Noviembre!G160+'Diciembre '!G160)</f>
        <v>4</v>
      </c>
      <c r="H160" s="48">
        <f>SUM(Enero!H160+Febrero!H160+'Marzo '!H160+'Abril '!H160+'Mayo '!H160+Junio!H160+Julio!H160+Agosto!H160+Septiembre!H160+'Octubre '!H160+Noviembre!H160+'Diciembre '!H160)</f>
        <v>1</v>
      </c>
      <c r="I160" s="48">
        <f>SUM(Enero!I160+Febrero!I160+'Marzo '!I160+'Abril '!I160+'Mayo '!I160+Junio!I160+Julio!I160+Agosto!I160+Septiembre!I160+'Octubre '!I160+Noviembre!I160+'Diciembre '!I160)</f>
        <v>7</v>
      </c>
      <c r="J160" s="48">
        <f>SUM(Enero!J160+Febrero!J160+'Marzo '!J160+'Abril '!J160+'Mayo '!J160+Junio!J160+Julio!J160+Agosto!J160+Septiembre!J160+'Octubre '!J160+Noviembre!J160+'Diciembre '!J160)</f>
        <v>2</v>
      </c>
      <c r="K160" s="48">
        <f>SUM(Enero!K160+Febrero!K160+'Marzo '!K160+'Abril '!K160+'Mayo '!K160+Junio!K160+Julio!K160+Agosto!K160+Septiembre!K160+'Octubre '!K160+Noviembre!K160+'Diciembre '!K160)</f>
        <v>5</v>
      </c>
      <c r="L160" s="48">
        <f>SUM(Enero!L160+Febrero!L160+'Marzo '!L160+'Abril '!L160+'Mayo '!L160+Junio!L160+Julio!L160+Agosto!L160+Septiembre!L160+'Octubre '!L160+Noviembre!L160+'Diciembre '!L160)</f>
        <v>1</v>
      </c>
      <c r="M160" s="48">
        <f>SUM(Enero!M160+Febrero!M160+'Marzo '!M160+'Abril '!M160+'Mayo '!M160+Junio!M160+Julio!M160+Agosto!M160+Septiembre!M160+'Octubre '!M160+Noviembre!M160+'Diciembre '!M160)</f>
        <v>1</v>
      </c>
      <c r="N160" s="48">
        <f>SUM(Enero!N160+Febrero!N160+'Marzo '!N160+'Abril '!N160+'Mayo '!N160+Junio!N160+Julio!N160+Agosto!N160+Septiembre!N160+'Octubre '!N160+Noviembre!N160+'Diciembre '!N160)</f>
        <v>0</v>
      </c>
      <c r="O160" s="48">
        <f>SUM(Enero!O160+Febrero!O160+'Marzo '!O160+'Abril '!O160+'Mayo '!O160+Junio!O160+Julio!O160+Agosto!O160+Septiembre!O160+'Octubre '!O160+Noviembre!O160+'Diciembre '!O160)</f>
        <v>0</v>
      </c>
      <c r="P160" s="48">
        <f>SUM(Enero!P160+Febrero!P160+'Marzo '!P160+'Abril '!P160+'Mayo '!P160+Junio!P160+Julio!P160+Agosto!P160+Septiembre!P160+'Octubre '!P160+Noviembre!P160+'Diciembre '!P160)</f>
        <v>0</v>
      </c>
      <c r="Q160" s="48">
        <f>SUM(Enero!Q160+Febrero!Q160+'Marzo '!Q160+'Abril '!Q160+'Mayo '!Q160+Junio!Q160+Julio!Q160+Agosto!Q160+Septiembre!Q160+'Octubre '!Q160+Noviembre!Q160+'Diciembre '!Q160)</f>
        <v>0</v>
      </c>
      <c r="R160" s="48">
        <f>SUM(Enero!R160+Febrero!R160+'Marzo '!R160+'Abril '!R160+'Mayo '!R160+Junio!R160+Julio!R160+Agosto!R160+Septiembre!R160+'Octubre '!R160+Noviembre!R160+'Diciembre '!R160)</f>
        <v>0</v>
      </c>
      <c r="S160" s="48">
        <f>SUM(Enero!S160+Febrero!S160+'Marzo '!S160+'Abril '!S160+'Mayo '!S160+Junio!S160+Julio!S160+Agosto!S160+Septiembre!S160+'Octubre '!S160+Noviembre!S160+'Diciembre '!S160)</f>
        <v>0</v>
      </c>
      <c r="T160" s="48">
        <f>SUM(Enero!T160+Febrero!T160+'Marzo '!T160+'Abril '!T160+'Mayo '!T160+Junio!T160+Julio!T160+Agosto!T160+Septiembre!T160+'Octubre '!T160+Noviembre!T160+'Diciembre '!T160)</f>
        <v>0</v>
      </c>
      <c r="U160" s="48">
        <f>SUM(Enero!U160+Febrero!U160+'Marzo '!U160+'Abril '!U160+'Mayo '!U160+Junio!U160+Julio!U160+Agosto!U160+Septiembre!U160+'Octubre '!U160+Noviembre!U160+'Diciembre '!U160)</f>
        <v>0</v>
      </c>
      <c r="V160" s="48">
        <f>SUM(Enero!V160+Febrero!V160+'Marzo '!V160+'Abril '!V160+'Mayo '!V160+Junio!V160+Julio!V160+Agosto!V160+Septiembre!V160+'Octubre '!V160+Noviembre!V160+'Diciembre '!V160)</f>
        <v>0</v>
      </c>
      <c r="W160" s="48">
        <f>SUM(Enero!W160+Febrero!W160+'Marzo '!W160+'Abril '!W160+'Mayo '!W160+Junio!W160+Julio!W160+Agosto!W160+Septiembre!W160+'Octubre '!W160+Noviembre!W160+'Diciembre '!W160)</f>
        <v>0</v>
      </c>
      <c r="X160" s="48">
        <f>SUM(Enero!X160+Febrero!X160+'Marzo '!X160+'Abril '!X160+'Mayo '!X160+Junio!X160+Julio!X160+Agosto!X160+Septiembre!X160+'Octubre '!X160+Noviembre!X160+'Diciembre '!X160)</f>
        <v>0</v>
      </c>
      <c r="Y160" s="48">
        <f>SUM(Enero!Y160+Febrero!Y160+'Marzo '!Y160+'Abril '!Y160+'Mayo '!Y160+Junio!Y160+Julio!Y160+Agosto!Y160+Septiembre!Y160+'Octubre '!Y160+Noviembre!Y160+'Diciembre '!Y160)</f>
        <v>0</v>
      </c>
      <c r="Z160" s="48">
        <f>SUM(Enero!Z160+Febrero!Z160+'Marzo '!Z160+'Abril '!Z160+'Mayo '!Z160+Junio!Z160+Julio!Z160+Agosto!Z160+Septiembre!Z160+'Octubre '!Z160+Noviembre!Z160+'Diciembre '!Z160)</f>
        <v>0</v>
      </c>
      <c r="AA160" s="48">
        <f>SUM(Enero!AA160+Febrero!AA160+'Marzo '!AA160+'Abril '!AA160+'Mayo '!AA160+Junio!AA160+Julio!AA160+Agosto!AA160+Septiembre!AA160+'Octubre '!AA160+Noviembre!AA160+'Diciembre '!AA160)</f>
        <v>0</v>
      </c>
      <c r="AB160" s="48">
        <f>SUM(Enero!AB160+Febrero!AB160+'Marzo '!AB160+'Abril '!AB160+'Mayo '!AB160+Junio!AB160+Julio!AB160+Agosto!AB160+Septiembre!AB160+'Octubre '!AB160+Noviembre!AB160+'Diciembre '!AB160)</f>
        <v>0</v>
      </c>
      <c r="AC160" s="48">
        <f>SUM(Enero!AC160+Febrero!AC160+'Marzo '!AC160+'Abril '!AC160+'Mayo '!AC160+Junio!AC160+Julio!AC160+Agosto!AC160+Septiembre!AC160+'Octubre '!AC160+Noviembre!AC160+'Diciembre '!AC160)</f>
        <v>0</v>
      </c>
      <c r="AD160" s="48">
        <f>SUM(Enero!AD160+Febrero!AD160+'Marzo '!AD160+'Abril '!AD160+'Mayo '!AD160+Junio!AD160+Julio!AD160+Agosto!AD160+Septiembre!AD160+'Octubre '!AD160+Noviembre!AD160+'Diciembre '!AD160)</f>
        <v>0</v>
      </c>
      <c r="AE160" s="48">
        <f>SUM(Enero!AE160+Febrero!AE160+'Marzo '!AE160+'Abril '!AE160+'Mayo '!AE160+Junio!AE160+Julio!AE160+Agosto!AE160+Septiembre!AE160+'Octubre '!AE160+Noviembre!AE160+'Diciembre '!AE160)</f>
        <v>0</v>
      </c>
      <c r="AF160" s="48">
        <f>SUM(Enero!AF160+Febrero!AF160+'Marzo '!AF160+'Abril '!AF160+'Mayo '!AF160+Junio!AF160+Julio!AF160+Agosto!AF160+Septiembre!AF160+'Octubre '!AF160+Noviembre!AF160+'Diciembre '!AF160)</f>
        <v>0</v>
      </c>
      <c r="AG160" s="48">
        <f>SUM(Enero!AG160+Febrero!AG160+'Marzo '!AG160+'Abril '!AG160+'Mayo '!AG160+Junio!AG160+Julio!AG160+Agosto!AG160+Septiembre!AG160+'Octubre '!AG160+Noviembre!AG160+'Diciembre '!AG160)</f>
        <v>0</v>
      </c>
      <c r="AH160" s="48">
        <f>SUM(Enero!AH160+Febrero!AH160+'Marzo '!AH160+'Abril '!AH160+'Mayo '!AH160+Junio!AH160+Julio!AH160+Agosto!AH160+Septiembre!AH160+'Octubre '!AH160+Noviembre!AH160+'Diciembre '!AH160)</f>
        <v>0</v>
      </c>
      <c r="AI160" s="48">
        <f>SUM(Enero!AI160+Febrero!AI160+'Marzo '!AI160+'Abril '!AI160+'Mayo '!AI160+Junio!AI160+Julio!AI160+Agosto!AI160+Septiembre!AI160+'Octubre '!AI160+Noviembre!AI160+'Diciembre '!AI160)</f>
        <v>0</v>
      </c>
      <c r="AJ160" s="48">
        <f>SUM(Enero!AJ160+Febrero!AJ160+'Marzo '!AJ160+'Abril '!AJ160+'Mayo '!AJ160+Junio!AJ160+Julio!AJ160+Agosto!AJ160+Septiembre!AJ160+'Octubre '!AJ160+Noviembre!AJ160+'Diciembre '!AJ160)</f>
        <v>0</v>
      </c>
      <c r="AK160" s="48">
        <f>SUM(Enero!AK160+Febrero!AK160+'Marzo '!AK160+'Abril '!AK160+'Mayo '!AK160+Junio!AK160+Julio!AK160+Agosto!AK160+Septiembre!AK160+'Octubre '!AK160+Noviembre!AK160+'Diciembre '!AK160)</f>
        <v>0</v>
      </c>
      <c r="AL160" s="48">
        <f>SUM(Enero!AL160+Febrero!AL160+'Marzo '!AL160+'Abril '!AL160+'Mayo '!AL160+Junio!AL160+Julio!AL160+Agosto!AL160+Septiembre!AL160+'Octubre '!AL160+Noviembre!AL160+'Diciembre '!AL160)</f>
        <v>0</v>
      </c>
      <c r="AM160" s="48">
        <f>SUM(Enero!AM160+Febrero!AM160+'Marzo '!AM160+'Abril '!AM160+'Mayo '!AM160+Junio!AM160+Julio!AM160+Agosto!AM160+Septiembre!AM160+'Octubre '!AM160+Noviembre!AM160+'Diciembre '!AM160)</f>
        <v>0</v>
      </c>
      <c r="AN160" s="99">
        <f>SUM(Enero!AN160+Febrero!AN160+'Marzo '!AN160+'Abril '!AN160+'Mayo '!AN160+Junio!AN160+Julio!AN160+Agosto!AN160+Septiembre!AN160+'Octubre '!AN160+Noviembre!AN160+'Diciembre '!AN160)</f>
        <v>0</v>
      </c>
      <c r="AO160" s="209">
        <f>SUM(Enero!AO160+Febrero!AO160+'Marzo '!AO160+'Abril '!AO160+'Mayo '!AO160+Junio!AO160+Julio!AO160+Agosto!AO160+Septiembre!AO160+'Octubre '!AO160+Noviembre!AO160+'Diciembre '!AO160)</f>
        <v>0</v>
      </c>
      <c r="AP160" s="210">
        <f>SUM(Enero!AP160+Febrero!AP160+'Marzo '!AP160+'Abril '!AP160+'Mayo '!AP160+Junio!AP160+Julio!AP160+Agosto!AP160+Septiembre!AP160+'Octubre '!AP160+Noviembre!AP160+'Diciembre '!AP160)</f>
        <v>0</v>
      </c>
      <c r="AQ160" s="48">
        <f>SUM(Enero!AQ160+Febrero!AQ160+'Marzo '!AQ160+'Abril '!AQ160+'Mayo '!AQ160+Junio!AQ160+Julio!AQ160+Agosto!AQ160+Septiembre!AQ160+'Octubre '!AQ160+Noviembre!AQ160+'Diciembre '!AQ160)</f>
        <v>0</v>
      </c>
      <c r="AR160" s="48">
        <f>SUM(Enero!AR160+Febrero!AR160+'Marzo '!AR160+'Abril '!AR160+'Mayo '!AR160+Junio!AR160+Julio!AR160+Agosto!AR160+Septiembre!AR160+'Octubre '!AR160+Noviembre!AR160+'Diciembre '!AR160)</f>
        <v>0</v>
      </c>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173" t="s">
        <v>149</v>
      </c>
      <c r="E163" s="174" t="s">
        <v>48</v>
      </c>
      <c r="F163" s="174" t="s">
        <v>70</v>
      </c>
      <c r="G163" s="175" t="s">
        <v>48</v>
      </c>
      <c r="H163" s="175" t="s">
        <v>70</v>
      </c>
      <c r="I163" s="175" t="s">
        <v>48</v>
      </c>
      <c r="J163" s="175" t="s">
        <v>70</v>
      </c>
      <c r="K163" s="175" t="s">
        <v>48</v>
      </c>
      <c r="L163" s="175" t="s">
        <v>70</v>
      </c>
      <c r="M163" s="175" t="s">
        <v>48</v>
      </c>
      <c r="N163" s="175" t="s">
        <v>70</v>
      </c>
      <c r="O163" s="175" t="s">
        <v>48</v>
      </c>
      <c r="P163" s="175" t="s">
        <v>70</v>
      </c>
      <c r="Q163" s="175" t="s">
        <v>48</v>
      </c>
      <c r="R163" s="175" t="s">
        <v>70</v>
      </c>
      <c r="S163" s="175" t="s">
        <v>48</v>
      </c>
      <c r="T163" s="175" t="s">
        <v>70</v>
      </c>
      <c r="U163" s="175" t="s">
        <v>48</v>
      </c>
      <c r="V163" s="175" t="s">
        <v>70</v>
      </c>
      <c r="W163" s="175" t="s">
        <v>48</v>
      </c>
      <c r="X163" s="175" t="s">
        <v>70</v>
      </c>
      <c r="Y163" s="175" t="s">
        <v>48</v>
      </c>
      <c r="Z163" s="175" t="s">
        <v>70</v>
      </c>
      <c r="AA163" s="175" t="s">
        <v>48</v>
      </c>
      <c r="AB163" s="175" t="s">
        <v>70</v>
      </c>
      <c r="AC163" s="175" t="s">
        <v>48</v>
      </c>
      <c r="AD163" s="175" t="s">
        <v>70</v>
      </c>
      <c r="AE163" s="175" t="s">
        <v>48</v>
      </c>
      <c r="AF163" s="175" t="s">
        <v>70</v>
      </c>
      <c r="AG163" s="175" t="s">
        <v>48</v>
      </c>
      <c r="AH163" s="175" t="s">
        <v>70</v>
      </c>
      <c r="AI163" s="175" t="s">
        <v>48</v>
      </c>
      <c r="AJ163" s="175" t="s">
        <v>70</v>
      </c>
      <c r="AK163" s="175" t="s">
        <v>48</v>
      </c>
      <c r="AL163" s="175" t="s">
        <v>70</v>
      </c>
      <c r="AM163" s="175" t="s">
        <v>48</v>
      </c>
      <c r="AN163" s="176" t="s">
        <v>70</v>
      </c>
      <c r="AO163" s="608"/>
      <c r="AP163" s="610"/>
      <c r="AQ163" s="554"/>
      <c r="AR163" s="214" t="s">
        <v>48</v>
      </c>
      <c r="AS163" s="214" t="s">
        <v>70</v>
      </c>
      <c r="AZ163" s="175" t="s">
        <v>48</v>
      </c>
      <c r="BA163" s="175" t="s">
        <v>70</v>
      </c>
      <c r="BB163" s="175" t="s">
        <v>48</v>
      </c>
      <c r="BC163" s="175" t="s">
        <v>70</v>
      </c>
      <c r="BD163" s="175" t="s">
        <v>48</v>
      </c>
      <c r="BE163" s="175" t="s">
        <v>70</v>
      </c>
      <c r="BF163" s="175" t="s">
        <v>48</v>
      </c>
      <c r="BG163" s="175" t="s">
        <v>70</v>
      </c>
      <c r="BH163" s="175" t="s">
        <v>48</v>
      </c>
      <c r="BI163" s="175" t="s">
        <v>70</v>
      </c>
      <c r="BJ163" s="175" t="s">
        <v>48</v>
      </c>
      <c r="BK163" s="175" t="s">
        <v>70</v>
      </c>
      <c r="BL163" s="175" t="s">
        <v>48</v>
      </c>
      <c r="BM163" s="175" t="s">
        <v>70</v>
      </c>
      <c r="BN163" s="175" t="s">
        <v>48</v>
      </c>
      <c r="BO163" s="175" t="s">
        <v>70</v>
      </c>
      <c r="BP163" s="175" t="s">
        <v>48</v>
      </c>
      <c r="BQ163" s="175" t="s">
        <v>70</v>
      </c>
      <c r="BR163" s="175" t="s">
        <v>48</v>
      </c>
      <c r="BS163" s="175" t="s">
        <v>70</v>
      </c>
      <c r="BT163" s="175" t="s">
        <v>48</v>
      </c>
      <c r="BU163" s="175" t="s">
        <v>70</v>
      </c>
      <c r="BV163" s="175" t="s">
        <v>48</v>
      </c>
      <c r="BW163" s="175" t="s">
        <v>70</v>
      </c>
      <c r="BX163" s="175" t="s">
        <v>48</v>
      </c>
      <c r="BY163" s="175" t="s">
        <v>70</v>
      </c>
      <c r="BZ163" s="175" t="s">
        <v>48</v>
      </c>
      <c r="CA163" s="175" t="s">
        <v>70</v>
      </c>
      <c r="CB163" s="175" t="s">
        <v>48</v>
      </c>
      <c r="CC163" s="175" t="s">
        <v>70</v>
      </c>
      <c r="CD163" s="175" t="s">
        <v>48</v>
      </c>
      <c r="CE163" s="175" t="s">
        <v>70</v>
      </c>
      <c r="CF163" s="175" t="s">
        <v>48</v>
      </c>
      <c r="CG163" s="176" t="s">
        <v>70</v>
      </c>
      <c r="CH163" s="213"/>
      <c r="CI163" s="213"/>
      <c r="CJ163" s="213"/>
      <c r="CK163" s="213"/>
      <c r="CL163" s="213"/>
      <c r="CM163" s="213"/>
      <c r="CN163" s="213"/>
      <c r="CO163" s="213"/>
      <c r="CP163" s="175" t="s">
        <v>48</v>
      </c>
      <c r="CQ163" s="175" t="s">
        <v>70</v>
      </c>
      <c r="CR163" s="175" t="s">
        <v>48</v>
      </c>
      <c r="CS163" s="175" t="s">
        <v>70</v>
      </c>
      <c r="CT163" s="175" t="s">
        <v>48</v>
      </c>
      <c r="CU163" s="175" t="s">
        <v>70</v>
      </c>
      <c r="CV163" s="175" t="s">
        <v>48</v>
      </c>
      <c r="CW163" s="175" t="s">
        <v>70</v>
      </c>
      <c r="CX163" s="175" t="s">
        <v>48</v>
      </c>
      <c r="CY163" s="175" t="s">
        <v>70</v>
      </c>
      <c r="CZ163" s="175" t="s">
        <v>48</v>
      </c>
      <c r="DA163" s="175" t="s">
        <v>70</v>
      </c>
      <c r="DB163" s="175" t="s">
        <v>48</v>
      </c>
      <c r="DC163" s="175" t="s">
        <v>70</v>
      </c>
      <c r="DD163" s="175" t="s">
        <v>48</v>
      </c>
      <c r="DE163" s="175" t="s">
        <v>70</v>
      </c>
      <c r="DF163" s="175" t="s">
        <v>48</v>
      </c>
      <c r="DG163" s="175" t="s">
        <v>70</v>
      </c>
      <c r="DH163" s="175" t="s">
        <v>48</v>
      </c>
      <c r="DI163" s="175" t="s">
        <v>70</v>
      </c>
      <c r="DJ163" s="175" t="s">
        <v>48</v>
      </c>
      <c r="DK163" s="175" t="s">
        <v>70</v>
      </c>
      <c r="DL163" s="175" t="s">
        <v>48</v>
      </c>
      <c r="DM163" s="175" t="s">
        <v>70</v>
      </c>
      <c r="DN163" s="175" t="s">
        <v>48</v>
      </c>
      <c r="DO163" s="175" t="s">
        <v>70</v>
      </c>
      <c r="DP163" s="175" t="s">
        <v>48</v>
      </c>
      <c r="DQ163" s="175" t="s">
        <v>70</v>
      </c>
      <c r="DR163" s="175" t="s">
        <v>48</v>
      </c>
      <c r="DS163" s="175" t="s">
        <v>70</v>
      </c>
      <c r="DT163" s="175" t="s">
        <v>48</v>
      </c>
      <c r="DU163" s="175" t="s">
        <v>70</v>
      </c>
      <c r="DV163" s="175" t="s">
        <v>48</v>
      </c>
      <c r="DW163" s="176" t="s">
        <v>70</v>
      </c>
      <c r="DX163"/>
      <c r="DY163"/>
      <c r="DZ163"/>
      <c r="EA163"/>
      <c r="EB163"/>
      <c r="EC163"/>
      <c r="ED163"/>
    </row>
    <row r="164" spans="1:143" s="11" customFormat="1" ht="15.75" customHeight="1" x14ac:dyDescent="0.25">
      <c r="A164" s="612" t="s">
        <v>190</v>
      </c>
      <c r="B164" s="612"/>
      <c r="C164" s="612"/>
      <c r="D164" s="181">
        <f>SUM(E164:F164)</f>
        <v>286</v>
      </c>
      <c r="E164" s="181">
        <f>+G164+I164+K164+M164+O164+Q164+S164+U164+W164+Y164+AA164+AC164+AE164+AG164+AI164+AK164+AM164</f>
        <v>131</v>
      </c>
      <c r="F164" s="181">
        <f>+H164+J164+L164+N164+P164+R164+T164+V164+X164+Z164+AB164+AD164+AF164+AH164+AJ164+AL164+AN164</f>
        <v>155</v>
      </c>
      <c r="G164" s="40">
        <f>SUM(Enero!G164+Febrero!G164+'Marzo '!G164+'Abril '!G164+'Mayo '!G164+Junio!G164+Julio!G164+Agosto!G164+Septiembre!G164+'Octubre '!G164+Noviembre!G164+'Diciembre '!G164)</f>
        <v>13</v>
      </c>
      <c r="H164" s="40">
        <f>SUM(Enero!H164+Febrero!H164+'Marzo '!H164+'Abril '!H164+'Mayo '!H164+Junio!H164+Julio!H164+Agosto!H164+Septiembre!H164+'Octubre '!H164+Noviembre!H164+'Diciembre '!H164)</f>
        <v>4</v>
      </c>
      <c r="I164" s="40">
        <f>SUM(Enero!I164+Febrero!I164+'Marzo '!I164+'Abril '!I164+'Mayo '!I164+Junio!I164+Julio!I164+Agosto!I164+Septiembre!I164+'Octubre '!I164+Noviembre!I164+'Diciembre '!I164)</f>
        <v>48</v>
      </c>
      <c r="J164" s="40">
        <f>SUM(Enero!J164+Febrero!J164+'Marzo '!J164+'Abril '!J164+'Mayo '!J164+Junio!J164+Julio!J164+Agosto!J164+Septiembre!J164+'Octubre '!J164+Noviembre!J164+'Diciembre '!J164)</f>
        <v>21</v>
      </c>
      <c r="K164" s="40">
        <f>SUM(Enero!K164+Febrero!K164+'Marzo '!K164+'Abril '!K164+'Mayo '!K164+Junio!K164+Julio!K164+Agosto!K164+Septiembre!K164+'Octubre '!K164+Noviembre!K164+'Diciembre '!K164)</f>
        <v>16</v>
      </c>
      <c r="L164" s="40">
        <f>SUM(Enero!L164+Febrero!L164+'Marzo '!L164+'Abril '!L164+'Mayo '!L164+Junio!L164+Julio!L164+Agosto!L164+Septiembre!L164+'Octubre '!L164+Noviembre!L164+'Diciembre '!L164)</f>
        <v>7</v>
      </c>
      <c r="M164" s="40">
        <f>SUM(Enero!M164+Febrero!M164+'Marzo '!M164+'Abril '!M164+'Mayo '!M164+Junio!M164+Julio!M164+Agosto!M164+Septiembre!M164+'Octubre '!M164+Noviembre!M164+'Diciembre '!M164)</f>
        <v>13</v>
      </c>
      <c r="N164" s="40">
        <f>SUM(Enero!N164+Febrero!N164+'Marzo '!N164+'Abril '!N164+'Mayo '!N164+Junio!N164+Julio!N164+Agosto!N164+Septiembre!N164+'Octubre '!N164+Noviembre!N164+'Diciembre '!N164)</f>
        <v>9</v>
      </c>
      <c r="O164" s="40">
        <f>SUM(Enero!O164+Febrero!O164+'Marzo '!O164+'Abril '!O164+'Mayo '!O164+Junio!O164+Julio!O164+Agosto!O164+Septiembre!O164+'Octubre '!O164+Noviembre!O164+'Diciembre '!O164)</f>
        <v>3</v>
      </c>
      <c r="P164" s="40">
        <f>SUM(Enero!P164+Febrero!P164+'Marzo '!P164+'Abril '!P164+'Mayo '!P164+Junio!P164+Julio!P164+Agosto!P164+Septiembre!P164+'Octubre '!P164+Noviembre!P164+'Diciembre '!P164)</f>
        <v>8</v>
      </c>
      <c r="Q164" s="40">
        <f>SUM(Enero!Q164+Febrero!Q164+'Marzo '!Q164+'Abril '!Q164+'Mayo '!Q164+Junio!Q164+Julio!Q164+Agosto!Q164+Septiembre!Q164+'Octubre '!Q164+Noviembre!Q164+'Diciembre '!Q164)</f>
        <v>0</v>
      </c>
      <c r="R164" s="40">
        <f>SUM(Enero!R164+Febrero!R164+'Marzo '!R164+'Abril '!R164+'Mayo '!R164+Junio!R164+Julio!R164+Agosto!R164+Septiembre!R164+'Octubre '!R164+Noviembre!R164+'Diciembre '!R164)</f>
        <v>4</v>
      </c>
      <c r="S164" s="40">
        <f>SUM(Enero!S164+Febrero!S164+'Marzo '!S164+'Abril '!S164+'Mayo '!S164+Junio!S164+Julio!S164+Agosto!S164+Septiembre!S164+'Octubre '!S164+Noviembre!S164+'Diciembre '!S164)</f>
        <v>0</v>
      </c>
      <c r="T164" s="40">
        <f>SUM(Enero!T164+Febrero!T164+'Marzo '!T164+'Abril '!T164+'Mayo '!T164+Junio!T164+Julio!T164+Agosto!T164+Septiembre!T164+'Octubre '!T164+Noviembre!T164+'Diciembre '!T164)</f>
        <v>22</v>
      </c>
      <c r="U164" s="40">
        <f>SUM(Enero!U164+Febrero!U164+'Marzo '!U164+'Abril '!U164+'Mayo '!U164+Junio!U164+Julio!U164+Agosto!U164+Septiembre!U164+'Octubre '!U164+Noviembre!U164+'Diciembre '!U164)</f>
        <v>8</v>
      </c>
      <c r="V164" s="40">
        <f>SUM(Enero!V164+Febrero!V164+'Marzo '!V164+'Abril '!V164+'Mayo '!V164+Junio!V164+Julio!V164+Agosto!V164+Septiembre!V164+'Octubre '!V164+Noviembre!V164+'Diciembre '!V164)</f>
        <v>14</v>
      </c>
      <c r="W164" s="40">
        <f>SUM(Enero!W164+Febrero!W164+'Marzo '!W164+'Abril '!W164+'Mayo '!W164+Junio!W164+Julio!W164+Agosto!W164+Septiembre!W164+'Octubre '!W164+Noviembre!W164+'Diciembre '!W164)</f>
        <v>4</v>
      </c>
      <c r="X164" s="40">
        <f>SUM(Enero!X164+Febrero!X164+'Marzo '!X164+'Abril '!X164+'Mayo '!X164+Junio!X164+Julio!X164+Agosto!X164+Septiembre!X164+'Octubre '!X164+Noviembre!X164+'Diciembre '!X164)</f>
        <v>12</v>
      </c>
      <c r="Y164" s="40">
        <f>SUM(Enero!Y164+Febrero!Y164+'Marzo '!Y164+'Abril '!Y164+'Mayo '!Y164+Junio!Y164+Julio!Y164+Agosto!Y164+Septiembre!Y164+'Octubre '!Y164+Noviembre!Y164+'Diciembre '!Y164)</f>
        <v>4</v>
      </c>
      <c r="Z164" s="40">
        <f>SUM(Enero!Z164+Febrero!Z164+'Marzo '!Z164+'Abril '!Z164+'Mayo '!Z164+Junio!Z164+Julio!Z164+Agosto!Z164+Septiembre!Z164+'Octubre '!Z164+Noviembre!Z164+'Diciembre '!Z164)</f>
        <v>7</v>
      </c>
      <c r="AA164" s="40">
        <f>SUM(Enero!AA164+Febrero!AA164+'Marzo '!AA164+'Abril '!AA164+'Mayo '!AA164+Junio!AA164+Julio!AA164+Agosto!AA164+Septiembre!AA164+'Octubre '!AA164+Noviembre!AA164+'Diciembre '!AA164)</f>
        <v>7</v>
      </c>
      <c r="AB164" s="40">
        <f>SUM(Enero!AB164+Febrero!AB164+'Marzo '!AB164+'Abril '!AB164+'Mayo '!AB164+Junio!AB164+Julio!AB164+Agosto!AB164+Septiembre!AB164+'Octubre '!AB164+Noviembre!AB164+'Diciembre '!AB164)</f>
        <v>10</v>
      </c>
      <c r="AC164" s="40">
        <f>SUM(Enero!AC164+Febrero!AC164+'Marzo '!AC164+'Abril '!AC164+'Mayo '!AC164+Junio!AC164+Julio!AC164+Agosto!AC164+Septiembre!AC164+'Octubre '!AC164+Noviembre!AC164+'Diciembre '!AC164)</f>
        <v>10</v>
      </c>
      <c r="AD164" s="40">
        <f>SUM(Enero!AD164+Febrero!AD164+'Marzo '!AD164+'Abril '!AD164+'Mayo '!AD164+Junio!AD164+Julio!AD164+Agosto!AD164+Septiembre!AD164+'Octubre '!AD164+Noviembre!AD164+'Diciembre '!AD164)</f>
        <v>10</v>
      </c>
      <c r="AE164" s="40">
        <f>SUM(Enero!AE164+Febrero!AE164+'Marzo '!AE164+'Abril '!AE164+'Mayo '!AE164+Junio!AE164+Julio!AE164+Agosto!AE164+Septiembre!AE164+'Octubre '!AE164+Noviembre!AE164+'Diciembre '!AE164)</f>
        <v>2</v>
      </c>
      <c r="AF164" s="40">
        <f>SUM(Enero!AF164+Febrero!AF164+'Marzo '!AF164+'Abril '!AF164+'Mayo '!AF164+Junio!AF164+Julio!AF164+Agosto!AF164+Septiembre!AF164+'Octubre '!AF164+Noviembre!AF164+'Diciembre '!AF164)</f>
        <v>20</v>
      </c>
      <c r="AG164" s="40">
        <f>SUM(Enero!AG164+Febrero!AG164+'Marzo '!AG164+'Abril '!AG164+'Mayo '!AG164+Junio!AG164+Julio!AG164+Agosto!AG164+Septiembre!AG164+'Octubre '!AG164+Noviembre!AG164+'Diciembre '!AG164)</f>
        <v>1</v>
      </c>
      <c r="AH164" s="40">
        <f>SUM(Enero!AH164+Febrero!AH164+'Marzo '!AH164+'Abril '!AH164+'Mayo '!AH164+Junio!AH164+Julio!AH164+Agosto!AH164+Septiembre!AH164+'Octubre '!AH164+Noviembre!AH164+'Diciembre '!AH164)</f>
        <v>6</v>
      </c>
      <c r="AI164" s="40">
        <f>SUM(Enero!AI164+Febrero!AI164+'Marzo '!AI164+'Abril '!AI164+'Mayo '!AI164+Junio!AI164+Julio!AI164+Agosto!AI164+Septiembre!AI164+'Octubre '!AI164+Noviembre!AI164+'Diciembre '!AI164)</f>
        <v>1</v>
      </c>
      <c r="AJ164" s="40">
        <f>SUM(Enero!AJ164+Febrero!AJ164+'Marzo '!AJ164+'Abril '!AJ164+'Mayo '!AJ164+Junio!AJ164+Julio!AJ164+Agosto!AJ164+Septiembre!AJ164+'Octubre '!AJ164+Noviembre!AJ164+'Diciembre '!AJ164)</f>
        <v>0</v>
      </c>
      <c r="AK164" s="40">
        <f>SUM(Enero!AK164+Febrero!AK164+'Marzo '!AK164+'Abril '!AK164+'Mayo '!AK164+Junio!AK164+Julio!AK164+Agosto!AK164+Septiembre!AK164+'Octubre '!AK164+Noviembre!AK164+'Diciembre '!AK164)</f>
        <v>1</v>
      </c>
      <c r="AL164" s="40">
        <f>SUM(Enero!AL164+Febrero!AL164+'Marzo '!AL164+'Abril '!AL164+'Mayo '!AL164+Junio!AL164+Julio!AL164+Agosto!AL164+Septiembre!AL164+'Octubre '!AL164+Noviembre!AL164+'Diciembre '!AL164)</f>
        <v>1</v>
      </c>
      <c r="AM164" s="40">
        <f>SUM(Enero!AM164+Febrero!AM164+'Marzo '!AM164+'Abril '!AM164+'Mayo '!AM164+Junio!AM164+Julio!AM164+Agosto!AM164+Septiembre!AM164+'Octubre '!AM164+Noviembre!AM164+'Diciembre '!AM164)</f>
        <v>0</v>
      </c>
      <c r="AN164" s="215">
        <f>SUM(Enero!AN164+Febrero!AN164+'Marzo '!AN164+'Abril '!AN164+'Mayo '!AN164+Junio!AN164+Julio!AN164+Agosto!AN164+Septiembre!AN164+'Octubre '!AN164+Noviembre!AN164+'Diciembre '!AN164)</f>
        <v>0</v>
      </c>
      <c r="AO164" s="216">
        <f>SUM(Enero!AO164+Febrero!AO164+'Marzo '!AO164+'Abril '!AO164+'Mayo '!AO164+Junio!AO164+Julio!AO164+Agosto!AO164+Septiembre!AO164+'Octubre '!AO164+Noviembre!AO164+'Diciembre '!AO164)</f>
        <v>223</v>
      </c>
      <c r="AP164" s="217">
        <f>SUM(Enero!AP164+Febrero!AP164+'Marzo '!AP164+'Abril '!AP164+'Mayo '!AP164+Junio!AP164+Julio!AP164+Agosto!AP164+Septiembre!AP164+'Octubre '!AP164+Noviembre!AP164+'Diciembre '!AP164)</f>
        <v>0</v>
      </c>
      <c r="AQ164" s="40">
        <f>SUM(Enero!AQ164+Febrero!AQ164+'Marzo '!AQ164+'Abril '!AQ164+'Mayo '!AQ164+Junio!AQ164+Julio!AQ164+Agosto!AQ164+Septiembre!AQ164+'Octubre '!AQ164+Noviembre!AQ164+'Diciembre '!AQ164)</f>
        <v>0</v>
      </c>
      <c r="AR164" s="40">
        <f>SUM(Enero!AR164+Febrero!AR164+'Marzo '!AR164+'Abril '!AR164+'Mayo '!AR164+Junio!AR164+Julio!AR164+Agosto!AR164+Septiembre!AR164+'Octubre '!AR164+Noviembre!AR164+'Diciembre '!AR164)</f>
        <v>0</v>
      </c>
      <c r="AS164" s="40">
        <f>SUM(Enero!AS164+Febrero!AS164+'Marzo '!AS164+'Abril '!AS164+'Mayo '!AS164+Junio!AS164+Julio!AS164+Agosto!AS164+Septiembre!AS164+'Octubre '!AS164+Noviembre!AS164+'Diciembre '!AS164)</f>
        <v>0</v>
      </c>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f>SUM(Enero!G166+Febrero!G166+'Marzo '!G166+'Abril '!G166+'Mayo '!G166+Junio!G166+Julio!G166+Agosto!G166+Septiembre!G166+'Octubre '!G166+Noviembre!G166+'Diciembre '!G166)</f>
        <v>0</v>
      </c>
      <c r="H166" s="27">
        <f>SUM(Enero!H166+Febrero!H166+'Marzo '!H166+'Abril '!H166+'Mayo '!H166+Junio!H166+Julio!H166+Agosto!H166+Septiembre!H166+'Octubre '!H166+Noviembre!H166+'Diciembre '!H166)</f>
        <v>0</v>
      </c>
      <c r="I166" s="27">
        <f>SUM(Enero!I166+Febrero!I166+'Marzo '!I166+'Abril '!I166+'Mayo '!I166+Junio!I166+Julio!I166+Agosto!I166+Septiembre!I166+'Octubre '!I166+Noviembre!I166+'Diciembre '!I166)</f>
        <v>0</v>
      </c>
      <c r="J166" s="27">
        <f>SUM(Enero!J166+Febrero!J166+'Marzo '!J166+'Abril '!J166+'Mayo '!J166+Junio!J166+Julio!J166+Agosto!J166+Septiembre!J166+'Octubre '!J166+Noviembre!J166+'Diciembre '!J166)</f>
        <v>0</v>
      </c>
      <c r="K166" s="27">
        <f>SUM(Enero!K166+Febrero!K166+'Marzo '!K166+'Abril '!K166+'Mayo '!K166+Junio!K166+Julio!K166+Agosto!K166+Septiembre!K166+'Octubre '!K166+Noviembre!K166+'Diciembre '!K166)</f>
        <v>0</v>
      </c>
      <c r="L166" s="27">
        <f>SUM(Enero!L166+Febrero!L166+'Marzo '!L166+'Abril '!L166+'Mayo '!L166+Junio!L166+Julio!L166+Agosto!L166+Septiembre!L166+'Octubre '!L166+Noviembre!L166+'Diciembre '!L166)</f>
        <v>0</v>
      </c>
      <c r="M166" s="27">
        <f>SUM(Enero!M166+Febrero!M166+'Marzo '!M166+'Abril '!M166+'Mayo '!M166+Junio!M166+Julio!M166+Agosto!M166+Septiembre!M166+'Octubre '!M166+Noviembre!M166+'Diciembre '!M166)</f>
        <v>0</v>
      </c>
      <c r="N166" s="27">
        <f>SUM(Enero!N166+Febrero!N166+'Marzo '!N166+'Abril '!N166+'Mayo '!N166+Junio!N166+Julio!N166+Agosto!N166+Septiembre!N166+'Octubre '!N166+Noviembre!N166+'Diciembre '!N166)</f>
        <v>0</v>
      </c>
      <c r="O166" s="27">
        <f>SUM(Enero!O166+Febrero!O166+'Marzo '!O166+'Abril '!O166+'Mayo '!O166+Junio!O166+Julio!O166+Agosto!O166+Septiembre!O166+'Octubre '!O166+Noviembre!O166+'Diciembre '!O166)</f>
        <v>0</v>
      </c>
      <c r="P166" s="27">
        <f>SUM(Enero!P166+Febrero!P166+'Marzo '!P166+'Abril '!P166+'Mayo '!P166+Junio!P166+Julio!P166+Agosto!P166+Septiembre!P166+'Octubre '!P166+Noviembre!P166+'Diciembre '!P166)</f>
        <v>0</v>
      </c>
      <c r="Q166" s="27">
        <f>SUM(Enero!Q166+Febrero!Q166+'Marzo '!Q166+'Abril '!Q166+'Mayo '!Q166+Junio!Q166+Julio!Q166+Agosto!Q166+Septiembre!Q166+'Octubre '!Q166+Noviembre!Q166+'Diciembre '!Q166)</f>
        <v>0</v>
      </c>
      <c r="R166" s="27">
        <f>SUM(Enero!R166+Febrero!R166+'Marzo '!R166+'Abril '!R166+'Mayo '!R166+Junio!R166+Julio!R166+Agosto!R166+Septiembre!R166+'Octubre '!R166+Noviembre!R166+'Diciembre '!R166)</f>
        <v>0</v>
      </c>
      <c r="S166" s="27">
        <f>SUM(Enero!S166+Febrero!S166+'Marzo '!S166+'Abril '!S166+'Mayo '!S166+Junio!S166+Julio!S166+Agosto!S166+Septiembre!S166+'Octubre '!S166+Noviembre!S166+'Diciembre '!S166)</f>
        <v>0</v>
      </c>
      <c r="T166" s="27">
        <f>SUM(Enero!T166+Febrero!T166+'Marzo '!T166+'Abril '!T166+'Mayo '!T166+Junio!T166+Julio!T166+Agosto!T166+Septiembre!T166+'Octubre '!T166+Noviembre!T166+'Diciembre '!T166)</f>
        <v>0</v>
      </c>
      <c r="U166" s="27">
        <f>SUM(Enero!U166+Febrero!U166+'Marzo '!U166+'Abril '!U166+'Mayo '!U166+Junio!U166+Julio!U166+Agosto!U166+Septiembre!U166+'Octubre '!U166+Noviembre!U166+'Diciembre '!U166)</f>
        <v>0</v>
      </c>
      <c r="V166" s="27">
        <f>SUM(Enero!V166+Febrero!V166+'Marzo '!V166+'Abril '!V166+'Mayo '!V166+Junio!V166+Julio!V166+Agosto!V166+Septiembre!V166+'Octubre '!V166+Noviembre!V166+'Diciembre '!V166)</f>
        <v>0</v>
      </c>
      <c r="W166" s="27">
        <f>SUM(Enero!W166+Febrero!W166+'Marzo '!W166+'Abril '!W166+'Mayo '!W166+Junio!W166+Julio!W166+Agosto!W166+Septiembre!W166+'Octubre '!W166+Noviembre!W166+'Diciembre '!W166)</f>
        <v>0</v>
      </c>
      <c r="X166" s="27">
        <f>SUM(Enero!X166+Febrero!X166+'Marzo '!X166+'Abril '!X166+'Mayo '!X166+Junio!X166+Julio!X166+Agosto!X166+Septiembre!X166+'Octubre '!X166+Noviembre!X166+'Diciembre '!X166)</f>
        <v>0</v>
      </c>
      <c r="Y166" s="27">
        <f>SUM(Enero!Y166+Febrero!Y166+'Marzo '!Y166+'Abril '!Y166+'Mayo '!Y166+Junio!Y166+Julio!Y166+Agosto!Y166+Septiembre!Y166+'Octubre '!Y166+Noviembre!Y166+'Diciembre '!Y166)</f>
        <v>0</v>
      </c>
      <c r="Z166" s="27">
        <f>SUM(Enero!Z166+Febrero!Z166+'Marzo '!Z166+'Abril '!Z166+'Mayo '!Z166+Junio!Z166+Julio!Z166+Agosto!Z166+Septiembre!Z166+'Octubre '!Z166+Noviembre!Z166+'Diciembre '!Z166)</f>
        <v>0</v>
      </c>
      <c r="AA166" s="27">
        <f>SUM(Enero!AA166+Febrero!AA166+'Marzo '!AA166+'Abril '!AA166+'Mayo '!AA166+Junio!AA166+Julio!AA166+Agosto!AA166+Septiembre!AA166+'Octubre '!AA166+Noviembre!AA166+'Diciembre '!AA166)</f>
        <v>0</v>
      </c>
      <c r="AB166" s="27">
        <f>SUM(Enero!AB166+Febrero!AB166+'Marzo '!AB166+'Abril '!AB166+'Mayo '!AB166+Junio!AB166+Julio!AB166+Agosto!AB166+Septiembre!AB166+'Octubre '!AB166+Noviembre!AB166+'Diciembre '!AB166)</f>
        <v>0</v>
      </c>
      <c r="AC166" s="27">
        <f>SUM(Enero!AC166+Febrero!AC166+'Marzo '!AC166+'Abril '!AC166+'Mayo '!AC166+Junio!AC166+Julio!AC166+Agosto!AC166+Septiembre!AC166+'Octubre '!AC166+Noviembre!AC166+'Diciembre '!AC166)</f>
        <v>0</v>
      </c>
      <c r="AD166" s="27">
        <f>SUM(Enero!AD166+Febrero!AD166+'Marzo '!AD166+'Abril '!AD166+'Mayo '!AD166+Junio!AD166+Julio!AD166+Agosto!AD166+Septiembre!AD166+'Octubre '!AD166+Noviembre!AD166+'Diciembre '!AD166)</f>
        <v>0</v>
      </c>
      <c r="AE166" s="27">
        <f>SUM(Enero!AE166+Febrero!AE166+'Marzo '!AE166+'Abril '!AE166+'Mayo '!AE166+Junio!AE166+Julio!AE166+Agosto!AE166+Septiembre!AE166+'Octubre '!AE166+Noviembre!AE166+'Diciembre '!AE166)</f>
        <v>0</v>
      </c>
      <c r="AF166" s="27">
        <f>SUM(Enero!AF166+Febrero!AF166+'Marzo '!AF166+'Abril '!AF166+'Mayo '!AF166+Junio!AF166+Julio!AF166+Agosto!AF166+Septiembre!AF166+'Octubre '!AF166+Noviembre!AF166+'Diciembre '!AF166)</f>
        <v>0</v>
      </c>
      <c r="AG166" s="27">
        <f>SUM(Enero!AG166+Febrero!AG166+'Marzo '!AG166+'Abril '!AG166+'Mayo '!AG166+Junio!AG166+Julio!AG166+Agosto!AG166+Septiembre!AG166+'Octubre '!AG166+Noviembre!AG166+'Diciembre '!AG166)</f>
        <v>0</v>
      </c>
      <c r="AH166" s="27">
        <f>SUM(Enero!AH166+Febrero!AH166+'Marzo '!AH166+'Abril '!AH166+'Mayo '!AH166+Junio!AH166+Julio!AH166+Agosto!AH166+Septiembre!AH166+'Octubre '!AH166+Noviembre!AH166+'Diciembre '!AH166)</f>
        <v>0</v>
      </c>
      <c r="AI166" s="27">
        <f>SUM(Enero!AI166+Febrero!AI166+'Marzo '!AI166+'Abril '!AI166+'Mayo '!AI166+Junio!AI166+Julio!AI166+Agosto!AI166+Septiembre!AI166+'Octubre '!AI166+Noviembre!AI166+'Diciembre '!AI166)</f>
        <v>0</v>
      </c>
      <c r="AJ166" s="27">
        <f>SUM(Enero!AJ166+Febrero!AJ166+'Marzo '!AJ166+'Abril '!AJ166+'Mayo '!AJ166+Junio!AJ166+Julio!AJ166+Agosto!AJ166+Septiembre!AJ166+'Octubre '!AJ166+Noviembre!AJ166+'Diciembre '!AJ166)</f>
        <v>0</v>
      </c>
      <c r="AK166" s="27">
        <f>SUM(Enero!AK166+Febrero!AK166+'Marzo '!AK166+'Abril '!AK166+'Mayo '!AK166+Junio!AK166+Julio!AK166+Agosto!AK166+Septiembre!AK166+'Octubre '!AK166+Noviembre!AK166+'Diciembre '!AK166)</f>
        <v>0</v>
      </c>
      <c r="AL166" s="27">
        <f>SUM(Enero!AL166+Febrero!AL166+'Marzo '!AL166+'Abril '!AL166+'Mayo '!AL166+Junio!AL166+Julio!AL166+Agosto!AL166+Septiembre!AL166+'Octubre '!AL166+Noviembre!AL166+'Diciembre '!AL166)</f>
        <v>0</v>
      </c>
      <c r="AM166" s="27">
        <f>SUM(Enero!AM166+Febrero!AM166+'Marzo '!AM166+'Abril '!AM166+'Mayo '!AM166+Junio!AM166+Julio!AM166+Agosto!AM166+Septiembre!AM166+'Octubre '!AM166+Noviembre!AM166+'Diciembre '!AM166)</f>
        <v>0</v>
      </c>
      <c r="AN166" s="96">
        <f>SUM(Enero!AN166+Febrero!AN166+'Marzo '!AN166+'Abril '!AN166+'Mayo '!AN166+Junio!AN166+Julio!AN166+Agosto!AN166+Septiembre!AN166+'Octubre '!AN166+Noviembre!AN166+'Diciembre '!AN166)</f>
        <v>0</v>
      </c>
      <c r="AO166" s="218">
        <f>SUM(Enero!AO166+Febrero!AO166+'Marzo '!AO166+'Abril '!AO166+'Mayo '!AO166+Junio!AO166+Julio!AO166+Agosto!AO166+Septiembre!AO166+'Octubre '!AO166+Noviembre!AO166+'Diciembre '!AO166)</f>
        <v>0</v>
      </c>
      <c r="AP166" s="159">
        <f>SUM(Enero!AP166+Febrero!AP166+'Marzo '!AP166+'Abril '!AP166+'Mayo '!AP166+Junio!AP166+Julio!AP166+Agosto!AP166+Septiembre!AP166+'Octubre '!AP166+Noviembre!AP166+'Diciembre '!AP166)</f>
        <v>0</v>
      </c>
      <c r="AQ166" s="34">
        <f>SUM(Enero!AQ166+Febrero!AQ166+'Marzo '!AQ166+'Abril '!AQ166+'Mayo '!AQ166+Junio!AQ166+Julio!AQ166+Agosto!AQ166+Septiembre!AQ166+'Octubre '!AQ166+Noviembre!AQ166+'Diciembre '!AQ166)</f>
        <v>0</v>
      </c>
      <c r="AR166" s="27">
        <f>SUM(Enero!AR166+Febrero!AR166+'Marzo '!AR166+'Abril '!AR166+'Mayo '!AR166+Junio!AR166+Julio!AR166+Agosto!AR166+Septiembre!AR166+'Octubre '!AR166+Noviembre!AR166+'Diciembre '!AR166)</f>
        <v>0</v>
      </c>
      <c r="AS166" s="27">
        <f>SUM(Enero!AS166+Febrero!AS166+'Marzo '!AS166+'Abril '!AS166+'Mayo '!AS166+Junio!AS166+Julio!AS166+Agosto!AS166+Septiembre!AS166+'Octubre '!AS166+Noviembre!AS166+'Diciembre '!AS166)</f>
        <v>0</v>
      </c>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f>SUM(Enero!G167+Febrero!G167+'Marzo '!G167+'Abril '!G167+'Mayo '!G167+Junio!G167+Julio!G167+Agosto!G167+Septiembre!G167+'Octubre '!G167+Noviembre!G167+'Diciembre '!G167)</f>
        <v>0</v>
      </c>
      <c r="H167" s="48">
        <f>SUM(Enero!H167+Febrero!H167+'Marzo '!H167+'Abril '!H167+'Mayo '!H167+Junio!H167+Julio!H167+Agosto!H167+Septiembre!H167+'Octubre '!H167+Noviembre!H167+'Diciembre '!H167)</f>
        <v>0</v>
      </c>
      <c r="I167" s="48">
        <f>SUM(Enero!I167+Febrero!I167+'Marzo '!I167+'Abril '!I167+'Mayo '!I167+Junio!I167+Julio!I167+Agosto!I167+Septiembre!I167+'Octubre '!I167+Noviembre!I167+'Diciembre '!I167)</f>
        <v>0</v>
      </c>
      <c r="J167" s="48">
        <f>SUM(Enero!J167+Febrero!J167+'Marzo '!J167+'Abril '!J167+'Mayo '!J167+Junio!J167+Julio!J167+Agosto!J167+Septiembre!J167+'Octubre '!J167+Noviembre!J167+'Diciembre '!J167)</f>
        <v>0</v>
      </c>
      <c r="K167" s="48">
        <f>SUM(Enero!K167+Febrero!K167+'Marzo '!K167+'Abril '!K167+'Mayo '!K167+Junio!K167+Julio!K167+Agosto!K167+Septiembre!K167+'Octubre '!K167+Noviembre!K167+'Diciembre '!K167)</f>
        <v>0</v>
      </c>
      <c r="L167" s="48">
        <f>SUM(Enero!L167+Febrero!L167+'Marzo '!L167+'Abril '!L167+'Mayo '!L167+Junio!L167+Julio!L167+Agosto!L167+Septiembre!L167+'Octubre '!L167+Noviembre!L167+'Diciembre '!L167)</f>
        <v>0</v>
      </c>
      <c r="M167" s="48">
        <f>SUM(Enero!M167+Febrero!M167+'Marzo '!M167+'Abril '!M167+'Mayo '!M167+Junio!M167+Julio!M167+Agosto!M167+Septiembre!M167+'Octubre '!M167+Noviembre!M167+'Diciembre '!M167)</f>
        <v>0</v>
      </c>
      <c r="N167" s="48">
        <f>SUM(Enero!N167+Febrero!N167+'Marzo '!N167+'Abril '!N167+'Mayo '!N167+Junio!N167+Julio!N167+Agosto!N167+Septiembre!N167+'Octubre '!N167+Noviembre!N167+'Diciembre '!N167)</f>
        <v>0</v>
      </c>
      <c r="O167" s="48">
        <f>SUM(Enero!O167+Febrero!O167+'Marzo '!O167+'Abril '!O167+'Mayo '!O167+Junio!O167+Julio!O167+Agosto!O167+Septiembre!O167+'Octubre '!O167+Noviembre!O167+'Diciembre '!O167)</f>
        <v>0</v>
      </c>
      <c r="P167" s="48">
        <f>SUM(Enero!P167+Febrero!P167+'Marzo '!P167+'Abril '!P167+'Mayo '!P167+Junio!P167+Julio!P167+Agosto!P167+Septiembre!P167+'Octubre '!P167+Noviembre!P167+'Diciembre '!P167)</f>
        <v>0</v>
      </c>
      <c r="Q167" s="48">
        <f>SUM(Enero!Q167+Febrero!Q167+'Marzo '!Q167+'Abril '!Q167+'Mayo '!Q167+Junio!Q167+Julio!Q167+Agosto!Q167+Septiembre!Q167+'Octubre '!Q167+Noviembre!Q167+'Diciembre '!Q167)</f>
        <v>0</v>
      </c>
      <c r="R167" s="48">
        <f>SUM(Enero!R167+Febrero!R167+'Marzo '!R167+'Abril '!R167+'Mayo '!R167+Junio!R167+Julio!R167+Agosto!R167+Septiembre!R167+'Octubre '!R167+Noviembre!R167+'Diciembre '!R167)</f>
        <v>0</v>
      </c>
      <c r="S167" s="48">
        <f>SUM(Enero!S167+Febrero!S167+'Marzo '!S167+'Abril '!S167+'Mayo '!S167+Junio!S167+Julio!S167+Agosto!S167+Septiembre!S167+'Octubre '!S167+Noviembre!S167+'Diciembre '!S167)</f>
        <v>0</v>
      </c>
      <c r="T167" s="48">
        <f>SUM(Enero!T167+Febrero!T167+'Marzo '!T167+'Abril '!T167+'Mayo '!T167+Junio!T167+Julio!T167+Agosto!T167+Septiembre!T167+'Octubre '!T167+Noviembre!T167+'Diciembre '!T167)</f>
        <v>0</v>
      </c>
      <c r="U167" s="48">
        <f>SUM(Enero!U167+Febrero!U167+'Marzo '!U167+'Abril '!U167+'Mayo '!U167+Junio!U167+Julio!U167+Agosto!U167+Septiembre!U167+'Octubre '!U167+Noviembre!U167+'Diciembre '!U167)</f>
        <v>0</v>
      </c>
      <c r="V167" s="48">
        <f>SUM(Enero!V167+Febrero!V167+'Marzo '!V167+'Abril '!V167+'Mayo '!V167+Junio!V167+Julio!V167+Agosto!V167+Septiembre!V167+'Octubre '!V167+Noviembre!V167+'Diciembre '!V167)</f>
        <v>0</v>
      </c>
      <c r="W167" s="48">
        <f>SUM(Enero!W167+Febrero!W167+'Marzo '!W167+'Abril '!W167+'Mayo '!W167+Junio!W167+Julio!W167+Agosto!W167+Septiembre!W167+'Octubre '!W167+Noviembre!W167+'Diciembre '!W167)</f>
        <v>0</v>
      </c>
      <c r="X167" s="48">
        <f>SUM(Enero!X167+Febrero!X167+'Marzo '!X167+'Abril '!X167+'Mayo '!X167+Junio!X167+Julio!X167+Agosto!X167+Septiembre!X167+'Octubre '!X167+Noviembre!X167+'Diciembre '!X167)</f>
        <v>0</v>
      </c>
      <c r="Y167" s="48">
        <f>SUM(Enero!Y167+Febrero!Y167+'Marzo '!Y167+'Abril '!Y167+'Mayo '!Y167+Junio!Y167+Julio!Y167+Agosto!Y167+Septiembre!Y167+'Octubre '!Y167+Noviembre!Y167+'Diciembre '!Y167)</f>
        <v>0</v>
      </c>
      <c r="Z167" s="48">
        <f>SUM(Enero!Z167+Febrero!Z167+'Marzo '!Z167+'Abril '!Z167+'Mayo '!Z167+Junio!Z167+Julio!Z167+Agosto!Z167+Septiembre!Z167+'Octubre '!Z167+Noviembre!Z167+'Diciembre '!Z167)</f>
        <v>0</v>
      </c>
      <c r="AA167" s="48">
        <f>SUM(Enero!AA167+Febrero!AA167+'Marzo '!AA167+'Abril '!AA167+'Mayo '!AA167+Junio!AA167+Julio!AA167+Agosto!AA167+Septiembre!AA167+'Octubre '!AA167+Noviembre!AA167+'Diciembre '!AA167)</f>
        <v>0</v>
      </c>
      <c r="AB167" s="48">
        <f>SUM(Enero!AB167+Febrero!AB167+'Marzo '!AB167+'Abril '!AB167+'Mayo '!AB167+Junio!AB167+Julio!AB167+Agosto!AB167+Septiembre!AB167+'Octubre '!AB167+Noviembre!AB167+'Diciembre '!AB167)</f>
        <v>0</v>
      </c>
      <c r="AC167" s="48">
        <f>SUM(Enero!AC167+Febrero!AC167+'Marzo '!AC167+'Abril '!AC167+'Mayo '!AC167+Junio!AC167+Julio!AC167+Agosto!AC167+Septiembre!AC167+'Octubre '!AC167+Noviembre!AC167+'Diciembre '!AC167)</f>
        <v>0</v>
      </c>
      <c r="AD167" s="48">
        <f>SUM(Enero!AD167+Febrero!AD167+'Marzo '!AD167+'Abril '!AD167+'Mayo '!AD167+Junio!AD167+Julio!AD167+Agosto!AD167+Septiembre!AD167+'Octubre '!AD167+Noviembre!AD167+'Diciembre '!AD167)</f>
        <v>0</v>
      </c>
      <c r="AE167" s="48">
        <f>SUM(Enero!AE167+Febrero!AE167+'Marzo '!AE167+'Abril '!AE167+'Mayo '!AE167+Junio!AE167+Julio!AE167+Agosto!AE167+Septiembre!AE167+'Octubre '!AE167+Noviembre!AE167+'Diciembre '!AE167)</f>
        <v>0</v>
      </c>
      <c r="AF167" s="48">
        <f>SUM(Enero!AF167+Febrero!AF167+'Marzo '!AF167+'Abril '!AF167+'Mayo '!AF167+Junio!AF167+Julio!AF167+Agosto!AF167+Septiembre!AF167+'Octubre '!AF167+Noviembre!AF167+'Diciembre '!AF167)</f>
        <v>0</v>
      </c>
      <c r="AG167" s="48">
        <f>SUM(Enero!AG167+Febrero!AG167+'Marzo '!AG167+'Abril '!AG167+'Mayo '!AG167+Junio!AG167+Julio!AG167+Agosto!AG167+Septiembre!AG167+'Octubre '!AG167+Noviembre!AG167+'Diciembre '!AG167)</f>
        <v>0</v>
      </c>
      <c r="AH167" s="48">
        <f>SUM(Enero!AH167+Febrero!AH167+'Marzo '!AH167+'Abril '!AH167+'Mayo '!AH167+Junio!AH167+Julio!AH167+Agosto!AH167+Septiembre!AH167+'Octubre '!AH167+Noviembre!AH167+'Diciembre '!AH167)</f>
        <v>0</v>
      </c>
      <c r="AI167" s="48">
        <f>SUM(Enero!AI167+Febrero!AI167+'Marzo '!AI167+'Abril '!AI167+'Mayo '!AI167+Junio!AI167+Julio!AI167+Agosto!AI167+Septiembre!AI167+'Octubre '!AI167+Noviembre!AI167+'Diciembre '!AI167)</f>
        <v>0</v>
      </c>
      <c r="AJ167" s="48">
        <f>SUM(Enero!AJ167+Febrero!AJ167+'Marzo '!AJ167+'Abril '!AJ167+'Mayo '!AJ167+Junio!AJ167+Julio!AJ167+Agosto!AJ167+Septiembre!AJ167+'Octubre '!AJ167+Noviembre!AJ167+'Diciembre '!AJ167)</f>
        <v>0</v>
      </c>
      <c r="AK167" s="48">
        <f>SUM(Enero!AK167+Febrero!AK167+'Marzo '!AK167+'Abril '!AK167+'Mayo '!AK167+Junio!AK167+Julio!AK167+Agosto!AK167+Septiembre!AK167+'Octubre '!AK167+Noviembre!AK167+'Diciembre '!AK167)</f>
        <v>0</v>
      </c>
      <c r="AL167" s="48">
        <f>SUM(Enero!AL167+Febrero!AL167+'Marzo '!AL167+'Abril '!AL167+'Mayo '!AL167+Junio!AL167+Julio!AL167+Agosto!AL167+Septiembre!AL167+'Octubre '!AL167+Noviembre!AL167+'Diciembre '!AL167)</f>
        <v>0</v>
      </c>
      <c r="AM167" s="48">
        <f>SUM(Enero!AM167+Febrero!AM167+'Marzo '!AM167+'Abril '!AM167+'Mayo '!AM167+Junio!AM167+Julio!AM167+Agosto!AM167+Septiembre!AM167+'Octubre '!AM167+Noviembre!AM167+'Diciembre '!AM167)</f>
        <v>0</v>
      </c>
      <c r="AN167" s="99">
        <f>SUM(Enero!AN167+Febrero!AN167+'Marzo '!AN167+'Abril '!AN167+'Mayo '!AN167+Junio!AN167+Julio!AN167+Agosto!AN167+Septiembre!AN167+'Octubre '!AN167+Noviembre!AN167+'Diciembre '!AN167)</f>
        <v>0</v>
      </c>
      <c r="AO167" s="216">
        <f>SUM(Enero!AO167+Febrero!AO167+'Marzo '!AO167+'Abril '!AO167+'Mayo '!AO167+Junio!AO167+Julio!AO167+Agosto!AO167+Septiembre!AO167+'Octubre '!AO167+Noviembre!AO167+'Diciembre '!AO167)</f>
        <v>0</v>
      </c>
      <c r="AP167" s="196">
        <f>SUM(Enero!AP167+Febrero!AP167+'Marzo '!AP167+'Abril '!AP167+'Mayo '!AP167+Junio!AP167+Julio!AP167+Agosto!AP167+Septiembre!AP167+'Octubre '!AP167+Noviembre!AP167+'Diciembre '!AP167)</f>
        <v>0</v>
      </c>
      <c r="AQ167" s="48">
        <f>SUM(Enero!AQ167+Febrero!AQ167+'Marzo '!AQ167+'Abril '!AQ167+'Mayo '!AQ167+Junio!AQ167+Julio!AQ167+Agosto!AQ167+Septiembre!AQ167+'Octubre '!AQ167+Noviembre!AQ167+'Diciembre '!AQ167)</f>
        <v>0</v>
      </c>
      <c r="AR167" s="48">
        <f>SUM(Enero!AR167+Febrero!AR167+'Marzo '!AR167+'Abril '!AR167+'Mayo '!AR167+Junio!AR167+Julio!AR167+Agosto!AR167+Septiembre!AR167+'Octubre '!AR167+Noviembre!AR167+'Diciembre '!AR167)</f>
        <v>0</v>
      </c>
      <c r="AS167" s="48">
        <f>SUM(Enero!AS167+Febrero!AS167+'Marzo '!AS167+'Abril '!AS167+'Mayo '!AS167+Junio!AS167+Julio!AS167+Agosto!AS167+Septiembre!AS167+'Octubre '!AS167+Noviembre!AS167+'Diciembre '!AS167)</f>
        <v>0</v>
      </c>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f>SUM(Enero!G168+Febrero!G168+'Marzo '!G168+'Abril '!G168+'Mayo '!G168+Junio!G168+Julio!G168+Agosto!G168+Septiembre!G168+'Octubre '!G168+Noviembre!G168+'Diciembre '!G168)</f>
        <v>0</v>
      </c>
      <c r="H168" s="188">
        <f>SUM(Enero!H168+Febrero!H168+'Marzo '!H168+'Abril '!H168+'Mayo '!H168+Junio!H168+Julio!H168+Agosto!H168+Septiembre!H168+'Octubre '!H168+Noviembre!H168+'Diciembre '!H168)</f>
        <v>0</v>
      </c>
      <c r="I168" s="188">
        <f>SUM(Enero!I168+Febrero!I168+'Marzo '!I168+'Abril '!I168+'Mayo '!I168+Junio!I168+Julio!I168+Agosto!I168+Septiembre!I168+'Octubre '!I168+Noviembre!I168+'Diciembre '!I168)</f>
        <v>0</v>
      </c>
      <c r="J168" s="188">
        <f>SUM(Enero!J168+Febrero!J168+'Marzo '!J168+'Abril '!J168+'Mayo '!J168+Junio!J168+Julio!J168+Agosto!J168+Septiembre!J168+'Octubre '!J168+Noviembre!J168+'Diciembre '!J168)</f>
        <v>0</v>
      </c>
      <c r="K168" s="188">
        <f>SUM(Enero!K168+Febrero!K168+'Marzo '!K168+'Abril '!K168+'Mayo '!K168+Junio!K168+Julio!K168+Agosto!K168+Septiembre!K168+'Octubre '!K168+Noviembre!K168+'Diciembre '!K168)</f>
        <v>0</v>
      </c>
      <c r="L168" s="188">
        <f>SUM(Enero!L168+Febrero!L168+'Marzo '!L168+'Abril '!L168+'Mayo '!L168+Junio!L168+Julio!L168+Agosto!L168+Septiembre!L168+'Octubre '!L168+Noviembre!L168+'Diciembre '!L168)</f>
        <v>0</v>
      </c>
      <c r="M168" s="188">
        <f>SUM(Enero!M168+Febrero!M168+'Marzo '!M168+'Abril '!M168+'Mayo '!M168+Junio!M168+Julio!M168+Agosto!M168+Septiembre!M168+'Octubre '!M168+Noviembre!M168+'Diciembre '!M168)</f>
        <v>0</v>
      </c>
      <c r="N168" s="188">
        <f>SUM(Enero!N168+Febrero!N168+'Marzo '!N168+'Abril '!N168+'Mayo '!N168+Junio!N168+Julio!N168+Agosto!N168+Septiembre!N168+'Octubre '!N168+Noviembre!N168+'Diciembre '!N168)</f>
        <v>0</v>
      </c>
      <c r="O168" s="188">
        <f>SUM(Enero!O168+Febrero!O168+'Marzo '!O168+'Abril '!O168+'Mayo '!O168+Junio!O168+Julio!O168+Agosto!O168+Septiembre!O168+'Octubre '!O168+Noviembre!O168+'Diciembre '!O168)</f>
        <v>0</v>
      </c>
      <c r="P168" s="188">
        <f>SUM(Enero!P168+Febrero!P168+'Marzo '!P168+'Abril '!P168+'Mayo '!P168+Junio!P168+Julio!P168+Agosto!P168+Septiembre!P168+'Octubre '!P168+Noviembre!P168+'Diciembre '!P168)</f>
        <v>0</v>
      </c>
      <c r="Q168" s="188">
        <f>SUM(Enero!Q168+Febrero!Q168+'Marzo '!Q168+'Abril '!Q168+'Mayo '!Q168+Junio!Q168+Julio!Q168+Agosto!Q168+Septiembre!Q168+'Octubre '!Q168+Noviembre!Q168+'Diciembre '!Q168)</f>
        <v>0</v>
      </c>
      <c r="R168" s="188">
        <f>SUM(Enero!R168+Febrero!R168+'Marzo '!R168+'Abril '!R168+'Mayo '!R168+Junio!R168+Julio!R168+Agosto!R168+Septiembre!R168+'Octubre '!R168+Noviembre!R168+'Diciembre '!R168)</f>
        <v>0</v>
      </c>
      <c r="S168" s="188">
        <f>SUM(Enero!S168+Febrero!S168+'Marzo '!S168+'Abril '!S168+'Mayo '!S168+Junio!S168+Julio!S168+Agosto!S168+Septiembre!S168+'Octubre '!S168+Noviembre!S168+'Diciembre '!S168)</f>
        <v>0</v>
      </c>
      <c r="T168" s="188">
        <f>SUM(Enero!T168+Febrero!T168+'Marzo '!T168+'Abril '!T168+'Mayo '!T168+Junio!T168+Julio!T168+Agosto!T168+Septiembre!T168+'Octubre '!T168+Noviembre!T168+'Diciembre '!T168)</f>
        <v>0</v>
      </c>
      <c r="U168" s="188">
        <f>SUM(Enero!U168+Febrero!U168+'Marzo '!U168+'Abril '!U168+'Mayo '!U168+Junio!U168+Julio!U168+Agosto!U168+Septiembre!U168+'Octubre '!U168+Noviembre!U168+'Diciembre '!U168)</f>
        <v>0</v>
      </c>
      <c r="V168" s="188">
        <f>SUM(Enero!V168+Febrero!V168+'Marzo '!V168+'Abril '!V168+'Mayo '!V168+Junio!V168+Julio!V168+Agosto!V168+Septiembre!V168+'Octubre '!V168+Noviembre!V168+'Diciembre '!V168)</f>
        <v>0</v>
      </c>
      <c r="W168" s="188">
        <f>SUM(Enero!W168+Febrero!W168+'Marzo '!W168+'Abril '!W168+'Mayo '!W168+Junio!W168+Julio!W168+Agosto!W168+Septiembre!W168+'Octubre '!W168+Noviembre!W168+'Diciembre '!W168)</f>
        <v>0</v>
      </c>
      <c r="X168" s="188">
        <f>SUM(Enero!X168+Febrero!X168+'Marzo '!X168+'Abril '!X168+'Mayo '!X168+Junio!X168+Julio!X168+Agosto!X168+Septiembre!X168+'Octubre '!X168+Noviembre!X168+'Diciembre '!X168)</f>
        <v>0</v>
      </c>
      <c r="Y168" s="188">
        <f>SUM(Enero!Y168+Febrero!Y168+'Marzo '!Y168+'Abril '!Y168+'Mayo '!Y168+Junio!Y168+Julio!Y168+Agosto!Y168+Septiembre!Y168+'Octubre '!Y168+Noviembre!Y168+'Diciembre '!Y168)</f>
        <v>0</v>
      </c>
      <c r="Z168" s="188">
        <f>SUM(Enero!Z168+Febrero!Z168+'Marzo '!Z168+'Abril '!Z168+'Mayo '!Z168+Junio!Z168+Julio!Z168+Agosto!Z168+Septiembre!Z168+'Octubre '!Z168+Noviembre!Z168+'Diciembre '!Z168)</f>
        <v>0</v>
      </c>
      <c r="AA168" s="188">
        <f>SUM(Enero!AA168+Febrero!AA168+'Marzo '!AA168+'Abril '!AA168+'Mayo '!AA168+Junio!AA168+Julio!AA168+Agosto!AA168+Septiembre!AA168+'Octubre '!AA168+Noviembre!AA168+'Diciembre '!AA168)</f>
        <v>0</v>
      </c>
      <c r="AB168" s="188">
        <f>SUM(Enero!AB168+Febrero!AB168+'Marzo '!AB168+'Abril '!AB168+'Mayo '!AB168+Junio!AB168+Julio!AB168+Agosto!AB168+Septiembre!AB168+'Octubre '!AB168+Noviembre!AB168+'Diciembre '!AB168)</f>
        <v>0</v>
      </c>
      <c r="AC168" s="188">
        <f>SUM(Enero!AC168+Febrero!AC168+'Marzo '!AC168+'Abril '!AC168+'Mayo '!AC168+Junio!AC168+Julio!AC168+Agosto!AC168+Septiembre!AC168+'Octubre '!AC168+Noviembre!AC168+'Diciembre '!AC168)</f>
        <v>0</v>
      </c>
      <c r="AD168" s="188">
        <f>SUM(Enero!AD168+Febrero!AD168+'Marzo '!AD168+'Abril '!AD168+'Mayo '!AD168+Junio!AD168+Julio!AD168+Agosto!AD168+Septiembre!AD168+'Octubre '!AD168+Noviembre!AD168+'Diciembre '!AD168)</f>
        <v>0</v>
      </c>
      <c r="AE168" s="188">
        <f>SUM(Enero!AE168+Febrero!AE168+'Marzo '!AE168+'Abril '!AE168+'Mayo '!AE168+Junio!AE168+Julio!AE168+Agosto!AE168+Septiembre!AE168+'Octubre '!AE168+Noviembre!AE168+'Diciembre '!AE168)</f>
        <v>0</v>
      </c>
      <c r="AF168" s="188">
        <f>SUM(Enero!AF168+Febrero!AF168+'Marzo '!AF168+'Abril '!AF168+'Mayo '!AF168+Junio!AF168+Julio!AF168+Agosto!AF168+Septiembre!AF168+'Octubre '!AF168+Noviembre!AF168+'Diciembre '!AF168)</f>
        <v>0</v>
      </c>
      <c r="AG168" s="67">
        <f>SUM(Enero!AG168+Febrero!AG168+'Marzo '!AG168+'Abril '!AG168+'Mayo '!AG168+Junio!AG168+Julio!AG168+Agosto!AG168+Septiembre!AG168+'Octubre '!AG168+Noviembre!AG168+'Diciembre '!AG168)</f>
        <v>0</v>
      </c>
      <c r="AH168" s="67">
        <f>SUM(Enero!AH168+Febrero!AH168+'Marzo '!AH168+'Abril '!AH168+'Mayo '!AH168+Junio!AH168+Julio!AH168+Agosto!AH168+Septiembre!AH168+'Octubre '!AH168+Noviembre!AH168+'Diciembre '!AH168)</f>
        <v>0</v>
      </c>
      <c r="AI168" s="67">
        <f>SUM(Enero!AI168+Febrero!AI168+'Marzo '!AI168+'Abril '!AI168+'Mayo '!AI168+Junio!AI168+Julio!AI168+Agosto!AI168+Septiembre!AI168+'Octubre '!AI168+Noviembre!AI168+'Diciembre '!AI168)</f>
        <v>0</v>
      </c>
      <c r="AJ168" s="67">
        <f>SUM(Enero!AJ168+Febrero!AJ168+'Marzo '!AJ168+'Abril '!AJ168+'Mayo '!AJ168+Junio!AJ168+Julio!AJ168+Agosto!AJ168+Septiembre!AJ168+'Octubre '!AJ168+Noviembre!AJ168+'Diciembre '!AJ168)</f>
        <v>0</v>
      </c>
      <c r="AK168" s="67">
        <f>SUM(Enero!AK168+Febrero!AK168+'Marzo '!AK168+'Abril '!AK168+'Mayo '!AK168+Junio!AK168+Julio!AK168+Agosto!AK168+Septiembre!AK168+'Octubre '!AK168+Noviembre!AK168+'Diciembre '!AK168)</f>
        <v>0</v>
      </c>
      <c r="AL168" s="67">
        <f>SUM(Enero!AL168+Febrero!AL168+'Marzo '!AL168+'Abril '!AL168+'Mayo '!AL168+Junio!AL168+Julio!AL168+Agosto!AL168+Septiembre!AL168+'Octubre '!AL168+Noviembre!AL168+'Diciembre '!AL168)</f>
        <v>0</v>
      </c>
      <c r="AM168" s="67">
        <f>SUM(Enero!AM168+Febrero!AM168+'Marzo '!AM168+'Abril '!AM168+'Mayo '!AM168+Junio!AM168+Julio!AM168+Agosto!AM168+Septiembre!AM168+'Octubre '!AM168+Noviembre!AM168+'Diciembre '!AM168)</f>
        <v>0</v>
      </c>
      <c r="AN168" s="135">
        <f>SUM(Enero!AN168+Febrero!AN168+'Marzo '!AN168+'Abril '!AN168+'Mayo '!AN168+Junio!AN168+Julio!AN168+Agosto!AN168+Septiembre!AN168+'Octubre '!AN168+Noviembre!AN168+'Diciembre '!AN168)</f>
        <v>0</v>
      </c>
      <c r="AO168" s="218">
        <f>SUM(Enero!AO168+Febrero!AO168+'Marzo '!AO168+'Abril '!AO168+'Mayo '!AO168+Junio!AO168+Julio!AO168+Agosto!AO168+Septiembre!AO168+'Octubre '!AO168+Noviembre!AO168+'Diciembre '!AO168)</f>
        <v>1</v>
      </c>
      <c r="AP168" s="219">
        <f>SUM(Enero!AP168+Febrero!AP168+'Marzo '!AP168+'Abril '!AP168+'Mayo '!AP168+Junio!AP168+Julio!AP168+Agosto!AP168+Septiembre!AP168+'Octubre '!AP168+Noviembre!AP168+'Diciembre '!AP168)</f>
        <v>0</v>
      </c>
      <c r="AQ168" s="188">
        <f>SUM(Enero!AQ168+Febrero!AQ168+'Marzo '!AQ168+'Abril '!AQ168+'Mayo '!AQ168+Junio!AQ168+Julio!AQ168+Agosto!AQ168+Septiembre!AQ168+'Octubre '!AQ168+Noviembre!AQ168+'Diciembre '!AQ168)</f>
        <v>0</v>
      </c>
      <c r="AR168" s="67">
        <f>SUM(Enero!AR168+Febrero!AR168+'Marzo '!AR168+'Abril '!AR168+'Mayo '!AR168+Junio!AR168+Julio!AR168+Agosto!AR168+Septiembre!AR168+'Octubre '!AR168+Noviembre!AR168+'Diciembre '!AR168)</f>
        <v>0</v>
      </c>
      <c r="AS168" s="67">
        <f>SUM(Enero!AS168+Febrero!AS168+'Marzo '!AS168+'Abril '!AS168+'Mayo '!AS168+Junio!AS168+Julio!AS168+Agosto!AS168+Septiembre!AS168+'Octubre '!AS168+Noviembre!AS168+'Diciembre '!AS168)</f>
        <v>0</v>
      </c>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1</v>
      </c>
      <c r="E169" s="191">
        <f>+G169+I169+K169+M169</f>
        <v>1</v>
      </c>
      <c r="F169" s="191">
        <f>+H169+J169+L169+N169</f>
        <v>0</v>
      </c>
      <c r="G169" s="34">
        <f>SUM(Enero!G169+Febrero!G169+'Marzo '!G169+'Abril '!G169+'Mayo '!G169+Junio!G169+Julio!G169+Agosto!G169+Septiembre!G169+'Octubre '!G169+Noviembre!G169+'Diciembre '!G169)</f>
        <v>0</v>
      </c>
      <c r="H169" s="34">
        <f>SUM(Enero!H169+Febrero!H169+'Marzo '!H169+'Abril '!H169+'Mayo '!H169+Junio!H169+Julio!H169+Agosto!H169+Septiembre!H169+'Octubre '!H169+Noviembre!H169+'Diciembre '!H169)</f>
        <v>0</v>
      </c>
      <c r="I169" s="34">
        <f>SUM(Enero!I169+Febrero!I169+'Marzo '!I169+'Abril '!I169+'Mayo '!I169+Junio!I169+Julio!I169+Agosto!I169+Septiembre!I169+'Octubre '!I169+Noviembre!I169+'Diciembre '!I169)</f>
        <v>1</v>
      </c>
      <c r="J169" s="34">
        <f>SUM(Enero!J169+Febrero!J169+'Marzo '!J169+'Abril '!J169+'Mayo '!J169+Junio!J169+Julio!J169+Agosto!J169+Septiembre!J169+'Octubre '!J169+Noviembre!J169+'Diciembre '!J169)</f>
        <v>0</v>
      </c>
      <c r="K169" s="34">
        <f>SUM(Enero!K169+Febrero!K169+'Marzo '!K169+'Abril '!K169+'Mayo '!K169+Junio!K169+Julio!K169+Agosto!K169+Septiembre!K169+'Octubre '!K169+Noviembre!K169+'Diciembre '!K169)</f>
        <v>0</v>
      </c>
      <c r="L169" s="34">
        <f>SUM(Enero!L169+Febrero!L169+'Marzo '!L169+'Abril '!L169+'Mayo '!L169+Junio!L169+Julio!L169+Agosto!L169+Septiembre!L169+'Octubre '!L169+Noviembre!L169+'Diciembre '!L169)</f>
        <v>0</v>
      </c>
      <c r="M169" s="48">
        <f>SUM(Enero!M169+Febrero!M169+'Marzo '!M169+'Abril '!M169+'Mayo '!M169+Junio!M169+Julio!M169+Agosto!M169+Septiembre!M169+'Octubre '!M169+Noviembre!M169+'Diciembre '!M169)</f>
        <v>0</v>
      </c>
      <c r="N169" s="48">
        <f>SUM(Enero!N169+Febrero!N169+'Marzo '!N169+'Abril '!N169+'Mayo '!N169+Junio!N169+Julio!N169+Agosto!N169+Septiembre!N169+'Octubre '!N169+Noviembre!N169+'Diciembre '!N169)</f>
        <v>0</v>
      </c>
      <c r="O169" s="192">
        <f>SUM(Enero!O169+Febrero!O169+'Marzo '!O169+'Abril '!O169+'Mayo '!O169+Junio!O169+Julio!O169+Agosto!O169+Septiembre!O169+'Octubre '!O169+Noviembre!O169+'Diciembre '!O169)</f>
        <v>0</v>
      </c>
      <c r="P169" s="192">
        <f>SUM(Enero!P169+Febrero!P169+'Marzo '!P169+'Abril '!P169+'Mayo '!P169+Junio!P169+Julio!P169+Agosto!P169+Septiembre!P169+'Octubre '!P169+Noviembre!P169+'Diciembre '!P169)</f>
        <v>0</v>
      </c>
      <c r="Q169" s="192">
        <f>SUM(Enero!Q169+Febrero!Q169+'Marzo '!Q169+'Abril '!Q169+'Mayo '!Q169+Junio!Q169+Julio!Q169+Agosto!Q169+Septiembre!Q169+'Octubre '!Q169+Noviembre!Q169+'Diciembre '!Q169)</f>
        <v>0</v>
      </c>
      <c r="R169" s="192">
        <f>SUM(Enero!R169+Febrero!R169+'Marzo '!R169+'Abril '!R169+'Mayo '!R169+Junio!R169+Julio!R169+Agosto!R169+Septiembre!R169+'Octubre '!R169+Noviembre!R169+'Diciembre '!R169)</f>
        <v>0</v>
      </c>
      <c r="S169" s="192">
        <f>SUM(Enero!S169+Febrero!S169+'Marzo '!S169+'Abril '!S169+'Mayo '!S169+Junio!S169+Julio!S169+Agosto!S169+Septiembre!S169+'Octubre '!S169+Noviembre!S169+'Diciembre '!S169)</f>
        <v>0</v>
      </c>
      <c r="T169" s="192">
        <f>SUM(Enero!T169+Febrero!T169+'Marzo '!T169+'Abril '!T169+'Mayo '!T169+Junio!T169+Julio!T169+Agosto!T169+Septiembre!T169+'Octubre '!T169+Noviembre!T169+'Diciembre '!T169)</f>
        <v>0</v>
      </c>
      <c r="U169" s="192">
        <f>SUM(Enero!U169+Febrero!U169+'Marzo '!U169+'Abril '!U169+'Mayo '!U169+Junio!U169+Julio!U169+Agosto!U169+Septiembre!U169+'Octubre '!U169+Noviembre!U169+'Diciembre '!U169)</f>
        <v>0</v>
      </c>
      <c r="V169" s="192">
        <f>SUM(Enero!V169+Febrero!V169+'Marzo '!V169+'Abril '!V169+'Mayo '!V169+Junio!V169+Julio!V169+Agosto!V169+Septiembre!V169+'Octubre '!V169+Noviembre!V169+'Diciembre '!V169)</f>
        <v>0</v>
      </c>
      <c r="W169" s="192">
        <f>SUM(Enero!W169+Febrero!W169+'Marzo '!W169+'Abril '!W169+'Mayo '!W169+Junio!W169+Julio!W169+Agosto!W169+Septiembre!W169+'Octubre '!W169+Noviembre!W169+'Diciembre '!W169)</f>
        <v>0</v>
      </c>
      <c r="X169" s="192">
        <f>SUM(Enero!X169+Febrero!X169+'Marzo '!X169+'Abril '!X169+'Mayo '!X169+Junio!X169+Julio!X169+Agosto!X169+Septiembre!X169+'Octubre '!X169+Noviembre!X169+'Diciembre '!X169)</f>
        <v>0</v>
      </c>
      <c r="Y169" s="192">
        <f>SUM(Enero!Y169+Febrero!Y169+'Marzo '!Y169+'Abril '!Y169+'Mayo '!Y169+Junio!Y169+Julio!Y169+Agosto!Y169+Septiembre!Y169+'Octubre '!Y169+Noviembre!Y169+'Diciembre '!Y169)</f>
        <v>0</v>
      </c>
      <c r="Z169" s="192">
        <f>SUM(Enero!Z169+Febrero!Z169+'Marzo '!Z169+'Abril '!Z169+'Mayo '!Z169+Junio!Z169+Julio!Z169+Agosto!Z169+Septiembre!Z169+'Octubre '!Z169+Noviembre!Z169+'Diciembre '!Z169)</f>
        <v>0</v>
      </c>
      <c r="AA169" s="192">
        <f>SUM(Enero!AA169+Febrero!AA169+'Marzo '!AA169+'Abril '!AA169+'Mayo '!AA169+Junio!AA169+Julio!AA169+Agosto!AA169+Septiembre!AA169+'Octubre '!AA169+Noviembre!AA169+'Diciembre '!AA169)</f>
        <v>0</v>
      </c>
      <c r="AB169" s="192">
        <f>SUM(Enero!AB169+Febrero!AB169+'Marzo '!AB169+'Abril '!AB169+'Mayo '!AB169+Junio!AB169+Julio!AB169+Agosto!AB169+Septiembre!AB169+'Octubre '!AB169+Noviembre!AB169+'Diciembre '!AB169)</f>
        <v>0</v>
      </c>
      <c r="AC169" s="192">
        <f>SUM(Enero!AC169+Febrero!AC169+'Marzo '!AC169+'Abril '!AC169+'Mayo '!AC169+Junio!AC169+Julio!AC169+Agosto!AC169+Septiembre!AC169+'Octubre '!AC169+Noviembre!AC169+'Diciembre '!AC169)</f>
        <v>0</v>
      </c>
      <c r="AD169" s="192">
        <f>SUM(Enero!AD169+Febrero!AD169+'Marzo '!AD169+'Abril '!AD169+'Mayo '!AD169+Junio!AD169+Julio!AD169+Agosto!AD169+Septiembre!AD169+'Octubre '!AD169+Noviembre!AD169+'Diciembre '!AD169)</f>
        <v>0</v>
      </c>
      <c r="AE169" s="192">
        <f>SUM(Enero!AE169+Febrero!AE169+'Marzo '!AE169+'Abril '!AE169+'Mayo '!AE169+Junio!AE169+Julio!AE169+Agosto!AE169+Septiembre!AE169+'Octubre '!AE169+Noviembre!AE169+'Diciembre '!AE169)</f>
        <v>0</v>
      </c>
      <c r="AF169" s="192">
        <f>SUM(Enero!AF169+Febrero!AF169+'Marzo '!AF169+'Abril '!AF169+'Mayo '!AF169+Junio!AF169+Julio!AF169+Agosto!AF169+Septiembre!AF169+'Octubre '!AF169+Noviembre!AF169+'Diciembre '!AF169)</f>
        <v>0</v>
      </c>
      <c r="AG169" s="192">
        <f>SUM(Enero!AG169+Febrero!AG169+'Marzo '!AG169+'Abril '!AG169+'Mayo '!AG169+Junio!AG169+Julio!AG169+Agosto!AG169+Septiembre!AG169+'Octubre '!AG169+Noviembre!AG169+'Diciembre '!AG169)</f>
        <v>0</v>
      </c>
      <c r="AH169" s="192">
        <f>SUM(Enero!AH169+Febrero!AH169+'Marzo '!AH169+'Abril '!AH169+'Mayo '!AH169+Junio!AH169+Julio!AH169+Agosto!AH169+Septiembre!AH169+'Octubre '!AH169+Noviembre!AH169+'Diciembre '!AH169)</f>
        <v>0</v>
      </c>
      <c r="AI169" s="192">
        <f>SUM(Enero!AI169+Febrero!AI169+'Marzo '!AI169+'Abril '!AI169+'Mayo '!AI169+Junio!AI169+Julio!AI169+Agosto!AI169+Septiembre!AI169+'Octubre '!AI169+Noviembre!AI169+'Diciembre '!AI169)</f>
        <v>0</v>
      </c>
      <c r="AJ169" s="192">
        <f>SUM(Enero!AJ169+Febrero!AJ169+'Marzo '!AJ169+'Abril '!AJ169+'Mayo '!AJ169+Junio!AJ169+Julio!AJ169+Agosto!AJ169+Septiembre!AJ169+'Octubre '!AJ169+Noviembre!AJ169+'Diciembre '!AJ169)</f>
        <v>0</v>
      </c>
      <c r="AK169" s="192">
        <f>SUM(Enero!AK169+Febrero!AK169+'Marzo '!AK169+'Abril '!AK169+'Mayo '!AK169+Junio!AK169+Julio!AK169+Agosto!AK169+Septiembre!AK169+'Octubre '!AK169+Noviembre!AK169+'Diciembre '!AK169)</f>
        <v>0</v>
      </c>
      <c r="AL169" s="192">
        <f>SUM(Enero!AL169+Febrero!AL169+'Marzo '!AL169+'Abril '!AL169+'Mayo '!AL169+Junio!AL169+Julio!AL169+Agosto!AL169+Septiembre!AL169+'Octubre '!AL169+Noviembre!AL169+'Diciembre '!AL169)</f>
        <v>0</v>
      </c>
      <c r="AM169" s="192">
        <f>SUM(Enero!AM169+Febrero!AM169+'Marzo '!AM169+'Abril '!AM169+'Mayo '!AM169+Junio!AM169+Julio!AM169+Agosto!AM169+Septiembre!AM169+'Octubre '!AM169+Noviembre!AM169+'Diciembre '!AM169)</f>
        <v>0</v>
      </c>
      <c r="AN169" s="193">
        <f>SUM(Enero!AN169+Febrero!AN169+'Marzo '!AN169+'Abril '!AN169+'Mayo '!AN169+Junio!AN169+Julio!AN169+Agosto!AN169+Septiembre!AN169+'Octubre '!AN169+Noviembre!AN169+'Diciembre '!AN169)</f>
        <v>0</v>
      </c>
      <c r="AO169" s="220">
        <f>SUM(Enero!AO169+Febrero!AO169+'Marzo '!AO169+'Abril '!AO169+'Mayo '!AO169+Junio!AO169+Julio!AO169+Agosto!AO169+Septiembre!AO169+'Octubre '!AO169+Noviembre!AO169+'Diciembre '!AO169)</f>
        <v>7</v>
      </c>
      <c r="AP169" s="221">
        <f>SUM(Enero!AP169+Febrero!AP169+'Marzo '!AP169+'Abril '!AP169+'Mayo '!AP169+Junio!AP169+Julio!AP169+Agosto!AP169+Septiembre!AP169+'Octubre '!AP169+Noviembre!AP169+'Diciembre '!AP169)</f>
        <v>0</v>
      </c>
      <c r="AQ169" s="34">
        <f>SUM(Enero!AQ169+Febrero!AQ169+'Marzo '!AQ169+'Abril '!AQ169+'Mayo '!AQ169+Junio!AQ169+Julio!AQ169+Agosto!AQ169+Septiembre!AQ169+'Octubre '!AQ169+Noviembre!AQ169+'Diciembre '!AQ169)</f>
        <v>0</v>
      </c>
      <c r="AR169" s="34">
        <f>SUM(Enero!AR169+Febrero!AR169+'Marzo '!AR169+'Abril '!AR169+'Mayo '!AR169+Junio!AR169+Julio!AR169+Agosto!AR169+Septiembre!AR169+'Octubre '!AR169+Noviembre!AR169+'Diciembre '!AR169)</f>
        <v>0</v>
      </c>
      <c r="AS169" s="34">
        <f>SUM(Enero!AS169+Febrero!AS169+'Marzo '!AS169+'Abril '!AS169+'Mayo '!AS169+Junio!AS169+Julio!AS169+Agosto!AS169+Septiembre!AS169+'Octubre '!AS169+Noviembre!AS169+'Diciembre '!AS169)</f>
        <v>0</v>
      </c>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1</v>
      </c>
      <c r="E170" s="194">
        <f t="shared" ref="E170:F173" si="50">+G170+I170+K170+M170+O170+Q170+S170+U170+W170+Y170+AA170+AC170+AE170+AG170+AI170+AK170+AM170</f>
        <v>1</v>
      </c>
      <c r="F170" s="194">
        <f t="shared" si="50"/>
        <v>0</v>
      </c>
      <c r="G170" s="37">
        <f>SUM(Enero!G170+Febrero!G170+'Marzo '!G170+'Abril '!G170+'Mayo '!G170+Junio!G170+Julio!G170+Agosto!G170+Septiembre!G170+'Octubre '!G170+Noviembre!G170+'Diciembre '!G170)</f>
        <v>0</v>
      </c>
      <c r="H170" s="37">
        <f>SUM(Enero!H170+Febrero!H170+'Marzo '!H170+'Abril '!H170+'Mayo '!H170+Junio!H170+Julio!H170+Agosto!H170+Septiembre!H170+'Octubre '!H170+Noviembre!H170+'Diciembre '!H170)</f>
        <v>0</v>
      </c>
      <c r="I170" s="37">
        <f>SUM(Enero!I170+Febrero!I170+'Marzo '!I170+'Abril '!I170+'Mayo '!I170+Junio!I170+Julio!I170+Agosto!I170+Septiembre!I170+'Octubre '!I170+Noviembre!I170+'Diciembre '!I170)</f>
        <v>0</v>
      </c>
      <c r="J170" s="37">
        <f>SUM(Enero!J170+Febrero!J170+'Marzo '!J170+'Abril '!J170+'Mayo '!J170+Junio!J170+Julio!J170+Agosto!J170+Septiembre!J170+'Octubre '!J170+Noviembre!J170+'Diciembre '!J170)</f>
        <v>0</v>
      </c>
      <c r="K170" s="37">
        <f>SUM(Enero!K170+Febrero!K170+'Marzo '!K170+'Abril '!K170+'Mayo '!K170+Junio!K170+Julio!K170+Agosto!K170+Septiembre!K170+'Octubre '!K170+Noviembre!K170+'Diciembre '!K170)</f>
        <v>0</v>
      </c>
      <c r="L170" s="37">
        <f>SUM(Enero!L170+Febrero!L170+'Marzo '!L170+'Abril '!L170+'Mayo '!L170+Junio!L170+Julio!L170+Agosto!L170+Septiembre!L170+'Octubre '!L170+Noviembre!L170+'Diciembre '!L170)</f>
        <v>0</v>
      </c>
      <c r="M170" s="37">
        <f>SUM(Enero!M170+Febrero!M170+'Marzo '!M170+'Abril '!M170+'Mayo '!M170+Junio!M170+Julio!M170+Agosto!M170+Septiembre!M170+'Octubre '!M170+Noviembre!M170+'Diciembre '!M170)</f>
        <v>0</v>
      </c>
      <c r="N170" s="37">
        <f>SUM(Enero!N170+Febrero!N170+'Marzo '!N170+'Abril '!N170+'Mayo '!N170+Junio!N170+Julio!N170+Agosto!N170+Septiembre!N170+'Octubre '!N170+Noviembre!N170+'Diciembre '!N170)</f>
        <v>0</v>
      </c>
      <c r="O170" s="37">
        <f>SUM(Enero!O170+Febrero!O170+'Marzo '!O170+'Abril '!O170+'Mayo '!O170+Junio!O170+Julio!O170+Agosto!O170+Septiembre!O170+'Octubre '!O170+Noviembre!O170+'Diciembre '!O170)</f>
        <v>0</v>
      </c>
      <c r="P170" s="37">
        <f>SUM(Enero!P170+Febrero!P170+'Marzo '!P170+'Abril '!P170+'Mayo '!P170+Junio!P170+Julio!P170+Agosto!P170+Septiembre!P170+'Octubre '!P170+Noviembre!P170+'Diciembre '!P170)</f>
        <v>0</v>
      </c>
      <c r="Q170" s="37">
        <f>SUM(Enero!Q170+Febrero!Q170+'Marzo '!Q170+'Abril '!Q170+'Mayo '!Q170+Junio!Q170+Julio!Q170+Agosto!Q170+Septiembre!Q170+'Octubre '!Q170+Noviembre!Q170+'Diciembre '!Q170)</f>
        <v>0</v>
      </c>
      <c r="R170" s="37">
        <f>SUM(Enero!R170+Febrero!R170+'Marzo '!R170+'Abril '!R170+'Mayo '!R170+Junio!R170+Julio!R170+Agosto!R170+Septiembre!R170+'Octubre '!R170+Noviembre!R170+'Diciembre '!R170)</f>
        <v>0</v>
      </c>
      <c r="S170" s="37">
        <f>SUM(Enero!S170+Febrero!S170+'Marzo '!S170+'Abril '!S170+'Mayo '!S170+Junio!S170+Julio!S170+Agosto!S170+Septiembre!S170+'Octubre '!S170+Noviembre!S170+'Diciembre '!S170)</f>
        <v>0</v>
      </c>
      <c r="T170" s="37">
        <f>SUM(Enero!T170+Febrero!T170+'Marzo '!T170+'Abril '!T170+'Mayo '!T170+Junio!T170+Julio!T170+Agosto!T170+Septiembre!T170+'Octubre '!T170+Noviembre!T170+'Diciembre '!T170)</f>
        <v>0</v>
      </c>
      <c r="U170" s="37">
        <f>SUM(Enero!U170+Febrero!U170+'Marzo '!U170+'Abril '!U170+'Mayo '!U170+Junio!U170+Julio!U170+Agosto!U170+Septiembre!U170+'Octubre '!U170+Noviembre!U170+'Diciembre '!U170)</f>
        <v>0</v>
      </c>
      <c r="V170" s="37">
        <f>SUM(Enero!V170+Febrero!V170+'Marzo '!V170+'Abril '!V170+'Mayo '!V170+Junio!V170+Julio!V170+Agosto!V170+Septiembre!V170+'Octubre '!V170+Noviembre!V170+'Diciembre '!V170)</f>
        <v>0</v>
      </c>
      <c r="W170" s="37">
        <f>SUM(Enero!W170+Febrero!W170+'Marzo '!W170+'Abril '!W170+'Mayo '!W170+Junio!W170+Julio!W170+Agosto!W170+Septiembre!W170+'Octubre '!W170+Noviembre!W170+'Diciembre '!W170)</f>
        <v>0</v>
      </c>
      <c r="X170" s="37">
        <f>SUM(Enero!X170+Febrero!X170+'Marzo '!X170+'Abril '!X170+'Mayo '!X170+Junio!X170+Julio!X170+Agosto!X170+Septiembre!X170+'Octubre '!X170+Noviembre!X170+'Diciembre '!X170)</f>
        <v>0</v>
      </c>
      <c r="Y170" s="37">
        <f>SUM(Enero!Y170+Febrero!Y170+'Marzo '!Y170+'Abril '!Y170+'Mayo '!Y170+Junio!Y170+Julio!Y170+Agosto!Y170+Septiembre!Y170+'Octubre '!Y170+Noviembre!Y170+'Diciembre '!Y170)</f>
        <v>0</v>
      </c>
      <c r="Z170" s="37">
        <f>SUM(Enero!Z170+Febrero!Z170+'Marzo '!Z170+'Abril '!Z170+'Mayo '!Z170+Junio!Z170+Julio!Z170+Agosto!Z170+Septiembre!Z170+'Octubre '!Z170+Noviembre!Z170+'Diciembre '!Z170)</f>
        <v>0</v>
      </c>
      <c r="AA170" s="37">
        <f>SUM(Enero!AA170+Febrero!AA170+'Marzo '!AA170+'Abril '!AA170+'Mayo '!AA170+Junio!AA170+Julio!AA170+Agosto!AA170+Septiembre!AA170+'Octubre '!AA170+Noviembre!AA170+'Diciembre '!AA170)</f>
        <v>1</v>
      </c>
      <c r="AB170" s="37">
        <f>SUM(Enero!AB170+Febrero!AB170+'Marzo '!AB170+'Abril '!AB170+'Mayo '!AB170+Junio!AB170+Julio!AB170+Agosto!AB170+Septiembre!AB170+'Octubre '!AB170+Noviembre!AB170+'Diciembre '!AB170)</f>
        <v>0</v>
      </c>
      <c r="AC170" s="37">
        <f>SUM(Enero!AC170+Febrero!AC170+'Marzo '!AC170+'Abril '!AC170+'Mayo '!AC170+Junio!AC170+Julio!AC170+Agosto!AC170+Septiembre!AC170+'Octubre '!AC170+Noviembre!AC170+'Diciembre '!AC170)</f>
        <v>0</v>
      </c>
      <c r="AD170" s="37">
        <f>SUM(Enero!AD170+Febrero!AD170+'Marzo '!AD170+'Abril '!AD170+'Mayo '!AD170+Junio!AD170+Julio!AD170+Agosto!AD170+Septiembre!AD170+'Octubre '!AD170+Noviembre!AD170+'Diciembre '!AD170)</f>
        <v>0</v>
      </c>
      <c r="AE170" s="37">
        <f>SUM(Enero!AE170+Febrero!AE170+'Marzo '!AE170+'Abril '!AE170+'Mayo '!AE170+Junio!AE170+Julio!AE170+Agosto!AE170+Septiembre!AE170+'Octubre '!AE170+Noviembre!AE170+'Diciembre '!AE170)</f>
        <v>0</v>
      </c>
      <c r="AF170" s="37">
        <f>SUM(Enero!AF170+Febrero!AF170+'Marzo '!AF170+'Abril '!AF170+'Mayo '!AF170+Junio!AF170+Julio!AF170+Agosto!AF170+Septiembre!AF170+'Octubre '!AF170+Noviembre!AF170+'Diciembre '!AF170)</f>
        <v>0</v>
      </c>
      <c r="AG170" s="37">
        <f>SUM(Enero!AG170+Febrero!AG170+'Marzo '!AG170+'Abril '!AG170+'Mayo '!AG170+Junio!AG170+Julio!AG170+Agosto!AG170+Septiembre!AG170+'Octubre '!AG170+Noviembre!AG170+'Diciembre '!AG170)</f>
        <v>0</v>
      </c>
      <c r="AH170" s="37">
        <f>SUM(Enero!AH170+Febrero!AH170+'Marzo '!AH170+'Abril '!AH170+'Mayo '!AH170+Junio!AH170+Julio!AH170+Agosto!AH170+Septiembre!AH170+'Octubre '!AH170+Noviembre!AH170+'Diciembre '!AH170)</f>
        <v>0</v>
      </c>
      <c r="AI170" s="37">
        <f>SUM(Enero!AI170+Febrero!AI170+'Marzo '!AI170+'Abril '!AI170+'Mayo '!AI170+Junio!AI170+Julio!AI170+Agosto!AI170+Septiembre!AI170+'Octubre '!AI170+Noviembre!AI170+'Diciembre '!AI170)</f>
        <v>0</v>
      </c>
      <c r="AJ170" s="37">
        <f>SUM(Enero!AJ170+Febrero!AJ170+'Marzo '!AJ170+'Abril '!AJ170+'Mayo '!AJ170+Junio!AJ170+Julio!AJ170+Agosto!AJ170+Septiembre!AJ170+'Octubre '!AJ170+Noviembre!AJ170+'Diciembre '!AJ170)</f>
        <v>0</v>
      </c>
      <c r="AK170" s="37">
        <f>SUM(Enero!AK170+Febrero!AK170+'Marzo '!AK170+'Abril '!AK170+'Mayo '!AK170+Junio!AK170+Julio!AK170+Agosto!AK170+Septiembre!AK170+'Octubre '!AK170+Noviembre!AK170+'Diciembre '!AK170)</f>
        <v>0</v>
      </c>
      <c r="AL170" s="37">
        <f>SUM(Enero!AL170+Febrero!AL170+'Marzo '!AL170+'Abril '!AL170+'Mayo '!AL170+Junio!AL170+Julio!AL170+Agosto!AL170+Septiembre!AL170+'Octubre '!AL170+Noviembre!AL170+'Diciembre '!AL170)</f>
        <v>0</v>
      </c>
      <c r="AM170" s="37">
        <f>SUM(Enero!AM170+Febrero!AM170+'Marzo '!AM170+'Abril '!AM170+'Mayo '!AM170+Junio!AM170+Julio!AM170+Agosto!AM170+Septiembre!AM170+'Octubre '!AM170+Noviembre!AM170+'Diciembre '!AM170)</f>
        <v>0</v>
      </c>
      <c r="AN170" s="195">
        <f>SUM(Enero!AN170+Febrero!AN170+'Marzo '!AN170+'Abril '!AN170+'Mayo '!AN170+Junio!AN170+Julio!AN170+Agosto!AN170+Septiembre!AN170+'Octubre '!AN170+Noviembre!AN170+'Diciembre '!AN170)</f>
        <v>0</v>
      </c>
      <c r="AO170" s="216">
        <f>SUM(Enero!AO170+Febrero!AO170+'Marzo '!AO170+'Abril '!AO170+'Mayo '!AO170+Junio!AO170+Julio!AO170+Agosto!AO170+Septiembre!AO170+'Octubre '!AO170+Noviembre!AO170+'Diciembre '!AO170)</f>
        <v>0</v>
      </c>
      <c r="AP170" s="222">
        <f>SUM(Enero!AP170+Febrero!AP170+'Marzo '!AP170+'Abril '!AP170+'Mayo '!AP170+Junio!AP170+Julio!AP170+Agosto!AP170+Septiembre!AP170+'Octubre '!AP170+Noviembre!AP170+'Diciembre '!AP170)</f>
        <v>0</v>
      </c>
      <c r="AQ170" s="37">
        <f>SUM(Enero!AQ170+Febrero!AQ170+'Marzo '!AQ170+'Abril '!AQ170+'Mayo '!AQ170+Junio!AQ170+Julio!AQ170+Agosto!AQ170+Septiembre!AQ170+'Octubre '!AQ170+Noviembre!AQ170+'Diciembre '!AQ170)</f>
        <v>0</v>
      </c>
      <c r="AR170" s="37">
        <f>SUM(Enero!AR170+Febrero!AR170+'Marzo '!AR170+'Abril '!AR170+'Mayo '!AR170+Junio!AR170+Julio!AR170+Agosto!AR170+Septiembre!AR170+'Octubre '!AR170+Noviembre!AR170+'Diciembre '!AR170)</f>
        <v>0</v>
      </c>
      <c r="AS170" s="37">
        <f>SUM(Enero!AS170+Febrero!AS170+'Marzo '!AS170+'Abril '!AS170+'Mayo '!AS170+Junio!AS170+Julio!AS170+Agosto!AS170+Septiembre!AS170+'Octubre '!AS170+Noviembre!AS170+'Diciembre '!AS170)</f>
        <v>0</v>
      </c>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f>SUM(Enero!G171+Febrero!G171+'Marzo '!G171+'Abril '!G171+'Mayo '!G171+Junio!G171+Julio!G171+Agosto!G171+Septiembre!G171+'Octubre '!G171+Noviembre!G171+'Diciembre '!G171)</f>
        <v>0</v>
      </c>
      <c r="H171" s="27">
        <f>SUM(Enero!H171+Febrero!H171+'Marzo '!H171+'Abril '!H171+'Mayo '!H171+Junio!H171+Julio!H171+Agosto!H171+Septiembre!H171+'Octubre '!H171+Noviembre!H171+'Diciembre '!H171)</f>
        <v>0</v>
      </c>
      <c r="I171" s="27">
        <f>SUM(Enero!I171+Febrero!I171+'Marzo '!I171+'Abril '!I171+'Mayo '!I171+Junio!I171+Julio!I171+Agosto!I171+Septiembre!I171+'Octubre '!I171+Noviembre!I171+'Diciembre '!I171)</f>
        <v>0</v>
      </c>
      <c r="J171" s="27">
        <f>SUM(Enero!J171+Febrero!J171+'Marzo '!J171+'Abril '!J171+'Mayo '!J171+Junio!J171+Julio!J171+Agosto!J171+Septiembre!J171+'Octubre '!J171+Noviembre!J171+'Diciembre '!J171)</f>
        <v>0</v>
      </c>
      <c r="K171" s="27">
        <f>SUM(Enero!K171+Febrero!K171+'Marzo '!K171+'Abril '!K171+'Mayo '!K171+Junio!K171+Julio!K171+Agosto!K171+Septiembre!K171+'Octubre '!K171+Noviembre!K171+'Diciembre '!K171)</f>
        <v>0</v>
      </c>
      <c r="L171" s="27">
        <f>SUM(Enero!L171+Febrero!L171+'Marzo '!L171+'Abril '!L171+'Mayo '!L171+Junio!L171+Julio!L171+Agosto!L171+Septiembre!L171+'Octubre '!L171+Noviembre!L171+'Diciembre '!L171)</f>
        <v>0</v>
      </c>
      <c r="M171" s="27">
        <f>SUM(Enero!M171+Febrero!M171+'Marzo '!M171+'Abril '!M171+'Mayo '!M171+Junio!M171+Julio!M171+Agosto!M171+Septiembre!M171+'Octubre '!M171+Noviembre!M171+'Diciembre '!M171)</f>
        <v>0</v>
      </c>
      <c r="N171" s="27">
        <f>SUM(Enero!N171+Febrero!N171+'Marzo '!N171+'Abril '!N171+'Mayo '!N171+Junio!N171+Julio!N171+Agosto!N171+Septiembre!N171+'Octubre '!N171+Noviembre!N171+'Diciembre '!N171)</f>
        <v>0</v>
      </c>
      <c r="O171" s="27">
        <f>SUM(Enero!O171+Febrero!O171+'Marzo '!O171+'Abril '!O171+'Mayo '!O171+Junio!O171+Julio!O171+Agosto!O171+Septiembre!O171+'Octubre '!O171+Noviembre!O171+'Diciembre '!O171)</f>
        <v>0</v>
      </c>
      <c r="P171" s="27">
        <f>SUM(Enero!P171+Febrero!P171+'Marzo '!P171+'Abril '!P171+'Mayo '!P171+Junio!P171+Julio!P171+Agosto!P171+Septiembre!P171+'Octubre '!P171+Noviembre!P171+'Diciembre '!P171)</f>
        <v>0</v>
      </c>
      <c r="Q171" s="27">
        <f>SUM(Enero!Q171+Febrero!Q171+'Marzo '!Q171+'Abril '!Q171+'Mayo '!Q171+Junio!Q171+Julio!Q171+Agosto!Q171+Septiembre!Q171+'Octubre '!Q171+Noviembre!Q171+'Diciembre '!Q171)</f>
        <v>0</v>
      </c>
      <c r="R171" s="27">
        <f>SUM(Enero!R171+Febrero!R171+'Marzo '!R171+'Abril '!R171+'Mayo '!R171+Junio!R171+Julio!R171+Agosto!R171+Septiembre!R171+'Octubre '!R171+Noviembre!R171+'Diciembre '!R171)</f>
        <v>0</v>
      </c>
      <c r="S171" s="27">
        <f>SUM(Enero!S171+Febrero!S171+'Marzo '!S171+'Abril '!S171+'Mayo '!S171+Junio!S171+Julio!S171+Agosto!S171+Septiembre!S171+'Octubre '!S171+Noviembre!S171+'Diciembre '!S171)</f>
        <v>0</v>
      </c>
      <c r="T171" s="27">
        <f>SUM(Enero!T171+Febrero!T171+'Marzo '!T171+'Abril '!T171+'Mayo '!T171+Junio!T171+Julio!T171+Agosto!T171+Septiembre!T171+'Octubre '!T171+Noviembre!T171+'Diciembre '!T171)</f>
        <v>0</v>
      </c>
      <c r="U171" s="27">
        <f>SUM(Enero!U171+Febrero!U171+'Marzo '!U171+'Abril '!U171+'Mayo '!U171+Junio!U171+Julio!U171+Agosto!U171+Septiembre!U171+'Octubre '!U171+Noviembre!U171+'Diciembre '!U171)</f>
        <v>0</v>
      </c>
      <c r="V171" s="27">
        <f>SUM(Enero!V171+Febrero!V171+'Marzo '!V171+'Abril '!V171+'Mayo '!V171+Junio!V171+Julio!V171+Agosto!V171+Septiembre!V171+'Octubre '!V171+Noviembre!V171+'Diciembre '!V171)</f>
        <v>0</v>
      </c>
      <c r="W171" s="27">
        <f>SUM(Enero!W171+Febrero!W171+'Marzo '!W171+'Abril '!W171+'Mayo '!W171+Junio!W171+Julio!W171+Agosto!W171+Septiembre!W171+'Octubre '!W171+Noviembre!W171+'Diciembre '!W171)</f>
        <v>0</v>
      </c>
      <c r="X171" s="27">
        <f>SUM(Enero!X171+Febrero!X171+'Marzo '!X171+'Abril '!X171+'Mayo '!X171+Junio!X171+Julio!X171+Agosto!X171+Septiembre!X171+'Octubre '!X171+Noviembre!X171+'Diciembre '!X171)</f>
        <v>0</v>
      </c>
      <c r="Y171" s="27">
        <f>SUM(Enero!Y171+Febrero!Y171+'Marzo '!Y171+'Abril '!Y171+'Mayo '!Y171+Junio!Y171+Julio!Y171+Agosto!Y171+Septiembre!Y171+'Octubre '!Y171+Noviembre!Y171+'Diciembre '!Y171)</f>
        <v>0</v>
      </c>
      <c r="Z171" s="27">
        <f>SUM(Enero!Z171+Febrero!Z171+'Marzo '!Z171+'Abril '!Z171+'Mayo '!Z171+Junio!Z171+Julio!Z171+Agosto!Z171+Septiembre!Z171+'Octubre '!Z171+Noviembre!Z171+'Diciembre '!Z171)</f>
        <v>0</v>
      </c>
      <c r="AA171" s="27">
        <f>SUM(Enero!AA171+Febrero!AA171+'Marzo '!AA171+'Abril '!AA171+'Mayo '!AA171+Junio!AA171+Julio!AA171+Agosto!AA171+Septiembre!AA171+'Octubre '!AA171+Noviembre!AA171+'Diciembre '!AA171)</f>
        <v>0</v>
      </c>
      <c r="AB171" s="27">
        <f>SUM(Enero!AB171+Febrero!AB171+'Marzo '!AB171+'Abril '!AB171+'Mayo '!AB171+Junio!AB171+Julio!AB171+Agosto!AB171+Septiembre!AB171+'Octubre '!AB171+Noviembre!AB171+'Diciembre '!AB171)</f>
        <v>0</v>
      </c>
      <c r="AC171" s="27">
        <f>SUM(Enero!AC171+Febrero!AC171+'Marzo '!AC171+'Abril '!AC171+'Mayo '!AC171+Junio!AC171+Julio!AC171+Agosto!AC171+Septiembre!AC171+'Octubre '!AC171+Noviembre!AC171+'Diciembre '!AC171)</f>
        <v>0</v>
      </c>
      <c r="AD171" s="27">
        <f>SUM(Enero!AD171+Febrero!AD171+'Marzo '!AD171+'Abril '!AD171+'Mayo '!AD171+Junio!AD171+Julio!AD171+Agosto!AD171+Septiembre!AD171+'Octubre '!AD171+Noviembre!AD171+'Diciembre '!AD171)</f>
        <v>0</v>
      </c>
      <c r="AE171" s="27">
        <f>SUM(Enero!AE171+Febrero!AE171+'Marzo '!AE171+'Abril '!AE171+'Mayo '!AE171+Junio!AE171+Julio!AE171+Agosto!AE171+Septiembre!AE171+'Octubre '!AE171+Noviembre!AE171+'Diciembre '!AE171)</f>
        <v>0</v>
      </c>
      <c r="AF171" s="27">
        <f>SUM(Enero!AF171+Febrero!AF171+'Marzo '!AF171+'Abril '!AF171+'Mayo '!AF171+Junio!AF171+Julio!AF171+Agosto!AF171+Septiembre!AF171+'Octubre '!AF171+Noviembre!AF171+'Diciembre '!AF171)</f>
        <v>0</v>
      </c>
      <c r="AG171" s="27">
        <f>SUM(Enero!AG171+Febrero!AG171+'Marzo '!AG171+'Abril '!AG171+'Mayo '!AG171+Junio!AG171+Julio!AG171+Agosto!AG171+Septiembre!AG171+'Octubre '!AG171+Noviembre!AG171+'Diciembre '!AG171)</f>
        <v>0</v>
      </c>
      <c r="AH171" s="27">
        <f>SUM(Enero!AH171+Febrero!AH171+'Marzo '!AH171+'Abril '!AH171+'Mayo '!AH171+Junio!AH171+Julio!AH171+Agosto!AH171+Septiembre!AH171+'Octubre '!AH171+Noviembre!AH171+'Diciembre '!AH171)</f>
        <v>0</v>
      </c>
      <c r="AI171" s="27">
        <f>SUM(Enero!AI171+Febrero!AI171+'Marzo '!AI171+'Abril '!AI171+'Mayo '!AI171+Junio!AI171+Julio!AI171+Agosto!AI171+Septiembre!AI171+'Octubre '!AI171+Noviembre!AI171+'Diciembre '!AI171)</f>
        <v>0</v>
      </c>
      <c r="AJ171" s="27">
        <f>SUM(Enero!AJ171+Febrero!AJ171+'Marzo '!AJ171+'Abril '!AJ171+'Mayo '!AJ171+Junio!AJ171+Julio!AJ171+Agosto!AJ171+Septiembre!AJ171+'Octubre '!AJ171+Noviembre!AJ171+'Diciembre '!AJ171)</f>
        <v>0</v>
      </c>
      <c r="AK171" s="27">
        <f>SUM(Enero!AK171+Febrero!AK171+'Marzo '!AK171+'Abril '!AK171+'Mayo '!AK171+Junio!AK171+Julio!AK171+Agosto!AK171+Septiembre!AK171+'Octubre '!AK171+Noviembre!AK171+'Diciembre '!AK171)</f>
        <v>0</v>
      </c>
      <c r="AL171" s="27">
        <f>SUM(Enero!AL171+Febrero!AL171+'Marzo '!AL171+'Abril '!AL171+'Mayo '!AL171+Junio!AL171+Julio!AL171+Agosto!AL171+Septiembre!AL171+'Octubre '!AL171+Noviembre!AL171+'Diciembre '!AL171)</f>
        <v>0</v>
      </c>
      <c r="AM171" s="27">
        <f>SUM(Enero!AM171+Febrero!AM171+'Marzo '!AM171+'Abril '!AM171+'Mayo '!AM171+Junio!AM171+Julio!AM171+Agosto!AM171+Septiembre!AM171+'Octubre '!AM171+Noviembre!AM171+'Diciembre '!AM171)</f>
        <v>0</v>
      </c>
      <c r="AN171" s="96">
        <f>SUM(Enero!AN171+Febrero!AN171+'Marzo '!AN171+'Abril '!AN171+'Mayo '!AN171+Junio!AN171+Julio!AN171+Agosto!AN171+Septiembre!AN171+'Octubre '!AN171+Noviembre!AN171+'Diciembre '!AN171)</f>
        <v>0</v>
      </c>
      <c r="AO171" s="218">
        <f>SUM(Enero!AO171+Febrero!AO171+'Marzo '!AO171+'Abril '!AO171+'Mayo '!AO171+Junio!AO171+Julio!AO171+Agosto!AO171+Septiembre!AO171+'Octubre '!AO171+Noviembre!AO171+'Diciembre '!AO171)</f>
        <v>0</v>
      </c>
      <c r="AP171" s="197">
        <f>SUM(Enero!AP171+Febrero!AP171+'Marzo '!AP171+'Abril '!AP171+'Mayo '!AP171+Junio!AP171+Julio!AP171+Agosto!AP171+Septiembre!AP171+'Octubre '!AP171+Noviembre!AP171+'Diciembre '!AP171)</f>
        <v>0</v>
      </c>
      <c r="AQ171" s="27">
        <f>SUM(Enero!AQ171+Febrero!AQ171+'Marzo '!AQ171+'Abril '!AQ171+'Mayo '!AQ171+Junio!AQ171+Julio!AQ171+Agosto!AQ171+Septiembre!AQ171+'Octubre '!AQ171+Noviembre!AQ171+'Diciembre '!AQ171)</f>
        <v>0</v>
      </c>
      <c r="AR171" s="27">
        <f>SUM(Enero!AR171+Febrero!AR171+'Marzo '!AR171+'Abril '!AR171+'Mayo '!AR171+Junio!AR171+Julio!AR171+Agosto!AR171+Septiembre!AR171+'Octubre '!AR171+Noviembre!AR171+'Diciembre '!AR171)</f>
        <v>0</v>
      </c>
      <c r="AS171" s="27">
        <f>SUM(Enero!AS171+Febrero!AS171+'Marzo '!AS171+'Abril '!AS171+'Mayo '!AS171+Junio!AS171+Julio!AS171+Agosto!AS171+Septiembre!AS171+'Octubre '!AS171+Noviembre!AS171+'Diciembre '!AS171)</f>
        <v>0</v>
      </c>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1</v>
      </c>
      <c r="E172" s="198">
        <f t="shared" si="50"/>
        <v>0</v>
      </c>
      <c r="F172" s="198">
        <f t="shared" si="50"/>
        <v>1</v>
      </c>
      <c r="G172" s="40">
        <f>SUM(Enero!G172+Febrero!G172+'Marzo '!G172+'Abril '!G172+'Mayo '!G172+Junio!G172+Julio!G172+Agosto!G172+Septiembre!G172+'Octubre '!G172+Noviembre!G172+'Diciembre '!G172)</f>
        <v>0</v>
      </c>
      <c r="H172" s="40">
        <f>SUM(Enero!H172+Febrero!H172+'Marzo '!H172+'Abril '!H172+'Mayo '!H172+Junio!H172+Julio!H172+Agosto!H172+Septiembre!H172+'Octubre '!H172+Noviembre!H172+'Diciembre '!H172)</f>
        <v>0</v>
      </c>
      <c r="I172" s="40">
        <f>SUM(Enero!I172+Febrero!I172+'Marzo '!I172+'Abril '!I172+'Mayo '!I172+Junio!I172+Julio!I172+Agosto!I172+Septiembre!I172+'Octubre '!I172+Noviembre!I172+'Diciembre '!I172)</f>
        <v>0</v>
      </c>
      <c r="J172" s="40">
        <f>SUM(Enero!J172+Febrero!J172+'Marzo '!J172+'Abril '!J172+'Mayo '!J172+Junio!J172+Julio!J172+Agosto!J172+Septiembre!J172+'Octubre '!J172+Noviembre!J172+'Diciembre '!J172)</f>
        <v>0</v>
      </c>
      <c r="K172" s="40">
        <f>SUM(Enero!K172+Febrero!K172+'Marzo '!K172+'Abril '!K172+'Mayo '!K172+Junio!K172+Julio!K172+Agosto!K172+Septiembre!K172+'Octubre '!K172+Noviembre!K172+'Diciembre '!K172)</f>
        <v>0</v>
      </c>
      <c r="L172" s="40">
        <f>SUM(Enero!L172+Febrero!L172+'Marzo '!L172+'Abril '!L172+'Mayo '!L172+Junio!L172+Julio!L172+Agosto!L172+Septiembre!L172+'Octubre '!L172+Noviembre!L172+'Diciembre '!L172)</f>
        <v>0</v>
      </c>
      <c r="M172" s="40">
        <f>SUM(Enero!M172+Febrero!M172+'Marzo '!M172+'Abril '!M172+'Mayo '!M172+Junio!M172+Julio!M172+Agosto!M172+Septiembre!M172+'Octubre '!M172+Noviembre!M172+'Diciembre '!M172)</f>
        <v>0</v>
      </c>
      <c r="N172" s="40">
        <f>SUM(Enero!N172+Febrero!N172+'Marzo '!N172+'Abril '!N172+'Mayo '!N172+Junio!N172+Julio!N172+Agosto!N172+Septiembre!N172+'Octubre '!N172+Noviembre!N172+'Diciembre '!N172)</f>
        <v>0</v>
      </c>
      <c r="O172" s="40">
        <f>SUM(Enero!O172+Febrero!O172+'Marzo '!O172+'Abril '!O172+'Mayo '!O172+Junio!O172+Julio!O172+Agosto!O172+Septiembre!O172+'Octubre '!O172+Noviembre!O172+'Diciembre '!O172)</f>
        <v>0</v>
      </c>
      <c r="P172" s="40">
        <f>SUM(Enero!P172+Febrero!P172+'Marzo '!P172+'Abril '!P172+'Mayo '!P172+Junio!P172+Julio!P172+Agosto!P172+Septiembre!P172+'Octubre '!P172+Noviembre!P172+'Diciembre '!P172)</f>
        <v>0</v>
      </c>
      <c r="Q172" s="40">
        <f>SUM(Enero!Q172+Febrero!Q172+'Marzo '!Q172+'Abril '!Q172+'Mayo '!Q172+Junio!Q172+Julio!Q172+Agosto!Q172+Septiembre!Q172+'Octubre '!Q172+Noviembre!Q172+'Diciembre '!Q172)</f>
        <v>0</v>
      </c>
      <c r="R172" s="40">
        <f>SUM(Enero!R172+Febrero!R172+'Marzo '!R172+'Abril '!R172+'Mayo '!R172+Junio!R172+Julio!R172+Agosto!R172+Septiembre!R172+'Octubre '!R172+Noviembre!R172+'Diciembre '!R172)</f>
        <v>0</v>
      </c>
      <c r="S172" s="40">
        <f>SUM(Enero!S172+Febrero!S172+'Marzo '!S172+'Abril '!S172+'Mayo '!S172+Junio!S172+Julio!S172+Agosto!S172+Septiembre!S172+'Octubre '!S172+Noviembre!S172+'Diciembre '!S172)</f>
        <v>0</v>
      </c>
      <c r="T172" s="40">
        <f>SUM(Enero!T172+Febrero!T172+'Marzo '!T172+'Abril '!T172+'Mayo '!T172+Junio!T172+Julio!T172+Agosto!T172+Septiembre!T172+'Octubre '!T172+Noviembre!T172+'Diciembre '!T172)</f>
        <v>0</v>
      </c>
      <c r="U172" s="40">
        <f>SUM(Enero!U172+Febrero!U172+'Marzo '!U172+'Abril '!U172+'Mayo '!U172+Junio!U172+Julio!U172+Agosto!U172+Septiembre!U172+'Octubre '!U172+Noviembre!U172+'Diciembre '!U172)</f>
        <v>0</v>
      </c>
      <c r="V172" s="40">
        <f>SUM(Enero!V172+Febrero!V172+'Marzo '!V172+'Abril '!V172+'Mayo '!V172+Junio!V172+Julio!V172+Agosto!V172+Septiembre!V172+'Octubre '!V172+Noviembre!V172+'Diciembre '!V172)</f>
        <v>0</v>
      </c>
      <c r="W172" s="40">
        <f>SUM(Enero!W172+Febrero!W172+'Marzo '!W172+'Abril '!W172+'Mayo '!W172+Junio!W172+Julio!W172+Agosto!W172+Septiembre!W172+'Octubre '!W172+Noviembre!W172+'Diciembre '!W172)</f>
        <v>0</v>
      </c>
      <c r="X172" s="40">
        <f>SUM(Enero!X172+Febrero!X172+'Marzo '!X172+'Abril '!X172+'Mayo '!X172+Junio!X172+Julio!X172+Agosto!X172+Septiembre!X172+'Octubre '!X172+Noviembre!X172+'Diciembre '!X172)</f>
        <v>0</v>
      </c>
      <c r="Y172" s="40">
        <f>SUM(Enero!Y172+Febrero!Y172+'Marzo '!Y172+'Abril '!Y172+'Mayo '!Y172+Junio!Y172+Julio!Y172+Agosto!Y172+Septiembre!Y172+'Octubre '!Y172+Noviembre!Y172+'Diciembre '!Y172)</f>
        <v>0</v>
      </c>
      <c r="Z172" s="40">
        <f>SUM(Enero!Z172+Febrero!Z172+'Marzo '!Z172+'Abril '!Z172+'Mayo '!Z172+Junio!Z172+Julio!Z172+Agosto!Z172+Septiembre!Z172+'Octubre '!Z172+Noviembre!Z172+'Diciembre '!Z172)</f>
        <v>0</v>
      </c>
      <c r="AA172" s="40">
        <f>SUM(Enero!AA172+Febrero!AA172+'Marzo '!AA172+'Abril '!AA172+'Mayo '!AA172+Junio!AA172+Julio!AA172+Agosto!AA172+Septiembre!AA172+'Octubre '!AA172+Noviembre!AA172+'Diciembre '!AA172)</f>
        <v>0</v>
      </c>
      <c r="AB172" s="40">
        <f>SUM(Enero!AB172+Febrero!AB172+'Marzo '!AB172+'Abril '!AB172+'Mayo '!AB172+Junio!AB172+Julio!AB172+Agosto!AB172+Septiembre!AB172+'Octubre '!AB172+Noviembre!AB172+'Diciembre '!AB172)</f>
        <v>0</v>
      </c>
      <c r="AC172" s="40">
        <f>SUM(Enero!AC172+Febrero!AC172+'Marzo '!AC172+'Abril '!AC172+'Mayo '!AC172+Junio!AC172+Julio!AC172+Agosto!AC172+Septiembre!AC172+'Octubre '!AC172+Noviembre!AC172+'Diciembre '!AC172)</f>
        <v>0</v>
      </c>
      <c r="AD172" s="40">
        <f>SUM(Enero!AD172+Febrero!AD172+'Marzo '!AD172+'Abril '!AD172+'Mayo '!AD172+Junio!AD172+Julio!AD172+Agosto!AD172+Septiembre!AD172+'Octubre '!AD172+Noviembre!AD172+'Diciembre '!AD172)</f>
        <v>0</v>
      </c>
      <c r="AE172" s="40">
        <f>SUM(Enero!AE172+Febrero!AE172+'Marzo '!AE172+'Abril '!AE172+'Mayo '!AE172+Junio!AE172+Julio!AE172+Agosto!AE172+Septiembre!AE172+'Octubre '!AE172+Noviembre!AE172+'Diciembre '!AE172)</f>
        <v>0</v>
      </c>
      <c r="AF172" s="40">
        <f>SUM(Enero!AF172+Febrero!AF172+'Marzo '!AF172+'Abril '!AF172+'Mayo '!AF172+Junio!AF172+Julio!AF172+Agosto!AF172+Septiembre!AF172+'Octubre '!AF172+Noviembre!AF172+'Diciembre '!AF172)</f>
        <v>1</v>
      </c>
      <c r="AG172" s="40">
        <f>SUM(Enero!AG172+Febrero!AG172+'Marzo '!AG172+'Abril '!AG172+'Mayo '!AG172+Junio!AG172+Julio!AG172+Agosto!AG172+Septiembre!AG172+'Octubre '!AG172+Noviembre!AG172+'Diciembre '!AG172)</f>
        <v>0</v>
      </c>
      <c r="AH172" s="40">
        <f>SUM(Enero!AH172+Febrero!AH172+'Marzo '!AH172+'Abril '!AH172+'Mayo '!AH172+Junio!AH172+Julio!AH172+Agosto!AH172+Septiembre!AH172+'Octubre '!AH172+Noviembre!AH172+'Diciembre '!AH172)</f>
        <v>0</v>
      </c>
      <c r="AI172" s="40">
        <f>SUM(Enero!AI172+Febrero!AI172+'Marzo '!AI172+'Abril '!AI172+'Mayo '!AI172+Junio!AI172+Julio!AI172+Agosto!AI172+Septiembre!AI172+'Octubre '!AI172+Noviembre!AI172+'Diciembre '!AI172)</f>
        <v>0</v>
      </c>
      <c r="AJ172" s="40">
        <f>SUM(Enero!AJ172+Febrero!AJ172+'Marzo '!AJ172+'Abril '!AJ172+'Mayo '!AJ172+Junio!AJ172+Julio!AJ172+Agosto!AJ172+Septiembre!AJ172+'Octubre '!AJ172+Noviembre!AJ172+'Diciembre '!AJ172)</f>
        <v>0</v>
      </c>
      <c r="AK172" s="40">
        <f>SUM(Enero!AK172+Febrero!AK172+'Marzo '!AK172+'Abril '!AK172+'Mayo '!AK172+Junio!AK172+Julio!AK172+Agosto!AK172+Septiembre!AK172+'Octubre '!AK172+Noviembre!AK172+'Diciembre '!AK172)</f>
        <v>0</v>
      </c>
      <c r="AL172" s="40">
        <f>SUM(Enero!AL172+Febrero!AL172+'Marzo '!AL172+'Abril '!AL172+'Mayo '!AL172+Junio!AL172+Julio!AL172+Agosto!AL172+Septiembre!AL172+'Octubre '!AL172+Noviembre!AL172+'Diciembre '!AL172)</f>
        <v>0</v>
      </c>
      <c r="AM172" s="40">
        <f>SUM(Enero!AM172+Febrero!AM172+'Marzo '!AM172+'Abril '!AM172+'Mayo '!AM172+Junio!AM172+Julio!AM172+Agosto!AM172+Septiembre!AM172+'Octubre '!AM172+Noviembre!AM172+'Diciembre '!AM172)</f>
        <v>0</v>
      </c>
      <c r="AN172" s="215">
        <f>SUM(Enero!AN172+Febrero!AN172+'Marzo '!AN172+'Abril '!AN172+'Mayo '!AN172+Junio!AN172+Julio!AN172+Agosto!AN172+Septiembre!AN172+'Octubre '!AN172+Noviembre!AN172+'Diciembre '!AN172)</f>
        <v>0</v>
      </c>
      <c r="AO172" s="224">
        <f>SUM(Enero!AO172+Febrero!AO172+'Marzo '!AO172+'Abril '!AO172+'Mayo '!AO172+Junio!AO172+Julio!AO172+Agosto!AO172+Septiembre!AO172+'Octubre '!AO172+Noviembre!AO172+'Diciembre '!AO172)</f>
        <v>0</v>
      </c>
      <c r="AP172" s="225">
        <f>SUM(Enero!AP172+Febrero!AP172+'Marzo '!AP172+'Abril '!AP172+'Mayo '!AP172+Junio!AP172+Julio!AP172+Agosto!AP172+Septiembre!AP172+'Octubre '!AP172+Noviembre!AP172+'Diciembre '!AP172)</f>
        <v>0</v>
      </c>
      <c r="AQ172" s="182">
        <f>SUM(Enero!AQ172+Febrero!AQ172+'Marzo '!AQ172+'Abril '!AQ172+'Mayo '!AQ172+Junio!AQ172+Julio!AQ172+Agosto!AQ172+Septiembre!AQ172+'Octubre '!AQ172+Noviembre!AQ172+'Diciembre '!AQ172)</f>
        <v>0</v>
      </c>
      <c r="AR172" s="40">
        <f>SUM(Enero!AR172+Febrero!AR172+'Marzo '!AR172+'Abril '!AR172+'Mayo '!AR172+Junio!AR172+Julio!AR172+Agosto!AR172+Septiembre!AR172+'Octubre '!AR172+Noviembre!AR172+'Diciembre '!AR172)</f>
        <v>0</v>
      </c>
      <c r="AS172" s="40">
        <f>SUM(Enero!AS172+Febrero!AS172+'Marzo '!AS172+'Abril '!AS172+'Mayo '!AS172+Junio!AS172+Julio!AS172+Agosto!AS172+Septiembre!AS172+'Octubre '!AS172+Noviembre!AS172+'Diciembre '!AS172)</f>
        <v>0</v>
      </c>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f>SUM(Enero!G173+Febrero!G173+'Marzo '!G173+'Abril '!G173+'Mayo '!G173+Junio!G173+Julio!G173+Agosto!G173+Septiembre!G173+'Octubre '!G173+Noviembre!G173+'Diciembre '!G173)</f>
        <v>0</v>
      </c>
      <c r="H173" s="182">
        <f>SUM(Enero!H173+Febrero!H173+'Marzo '!H173+'Abril '!H173+'Mayo '!H173+Junio!H173+Julio!H173+Agosto!H173+Septiembre!H173+'Octubre '!H173+Noviembre!H173+'Diciembre '!H173)</f>
        <v>0</v>
      </c>
      <c r="I173" s="182">
        <f>SUM(Enero!I173+Febrero!I173+'Marzo '!I173+'Abril '!I173+'Mayo '!I173+Junio!I173+Julio!I173+Agosto!I173+Septiembre!I173+'Octubre '!I173+Noviembre!I173+'Diciembre '!I173)</f>
        <v>0</v>
      </c>
      <c r="J173" s="182">
        <f>SUM(Enero!J173+Febrero!J173+'Marzo '!J173+'Abril '!J173+'Mayo '!J173+Junio!J173+Julio!J173+Agosto!J173+Septiembre!J173+'Octubre '!J173+Noviembre!J173+'Diciembre '!J173)</f>
        <v>0</v>
      </c>
      <c r="K173" s="182">
        <f>SUM(Enero!K173+Febrero!K173+'Marzo '!K173+'Abril '!K173+'Mayo '!K173+Junio!K173+Julio!K173+Agosto!K173+Septiembre!K173+'Octubre '!K173+Noviembre!K173+'Diciembre '!K173)</f>
        <v>0</v>
      </c>
      <c r="L173" s="182">
        <f>SUM(Enero!L173+Febrero!L173+'Marzo '!L173+'Abril '!L173+'Mayo '!L173+Junio!L173+Julio!L173+Agosto!L173+Septiembre!L173+'Octubre '!L173+Noviembre!L173+'Diciembre '!L173)</f>
        <v>0</v>
      </c>
      <c r="M173" s="182">
        <f>SUM(Enero!M173+Febrero!M173+'Marzo '!M173+'Abril '!M173+'Mayo '!M173+Junio!M173+Julio!M173+Agosto!M173+Septiembre!M173+'Octubre '!M173+Noviembre!M173+'Diciembre '!M173)</f>
        <v>0</v>
      </c>
      <c r="N173" s="182">
        <f>SUM(Enero!N173+Febrero!N173+'Marzo '!N173+'Abril '!N173+'Mayo '!N173+Junio!N173+Julio!N173+Agosto!N173+Septiembre!N173+'Octubre '!N173+Noviembre!N173+'Diciembre '!N173)</f>
        <v>0</v>
      </c>
      <c r="O173" s="182">
        <f>SUM(Enero!O173+Febrero!O173+'Marzo '!O173+'Abril '!O173+'Mayo '!O173+Junio!O173+Julio!O173+Agosto!O173+Septiembre!O173+'Octubre '!O173+Noviembre!O173+'Diciembre '!O173)</f>
        <v>0</v>
      </c>
      <c r="P173" s="182">
        <f>SUM(Enero!P173+Febrero!P173+'Marzo '!P173+'Abril '!P173+'Mayo '!P173+Junio!P173+Julio!P173+Agosto!P173+Septiembre!P173+'Octubre '!P173+Noviembre!P173+'Diciembre '!P173)</f>
        <v>0</v>
      </c>
      <c r="Q173" s="182">
        <f>SUM(Enero!Q173+Febrero!Q173+'Marzo '!Q173+'Abril '!Q173+'Mayo '!Q173+Junio!Q173+Julio!Q173+Agosto!Q173+Septiembre!Q173+'Octubre '!Q173+Noviembre!Q173+'Diciembre '!Q173)</f>
        <v>0</v>
      </c>
      <c r="R173" s="182">
        <f>SUM(Enero!R173+Febrero!R173+'Marzo '!R173+'Abril '!R173+'Mayo '!R173+Junio!R173+Julio!R173+Agosto!R173+Septiembre!R173+'Octubre '!R173+Noviembre!R173+'Diciembre '!R173)</f>
        <v>0</v>
      </c>
      <c r="S173" s="182">
        <f>SUM(Enero!S173+Febrero!S173+'Marzo '!S173+'Abril '!S173+'Mayo '!S173+Junio!S173+Julio!S173+Agosto!S173+Septiembre!S173+'Octubre '!S173+Noviembre!S173+'Diciembre '!S173)</f>
        <v>0</v>
      </c>
      <c r="T173" s="182">
        <f>SUM(Enero!T173+Febrero!T173+'Marzo '!T173+'Abril '!T173+'Mayo '!T173+Junio!T173+Julio!T173+Agosto!T173+Septiembre!T173+'Octubre '!T173+Noviembre!T173+'Diciembre '!T173)</f>
        <v>0</v>
      </c>
      <c r="U173" s="182">
        <f>SUM(Enero!U173+Febrero!U173+'Marzo '!U173+'Abril '!U173+'Mayo '!U173+Junio!U173+Julio!U173+Agosto!U173+Septiembre!U173+'Octubre '!U173+Noviembre!U173+'Diciembre '!U173)</f>
        <v>0</v>
      </c>
      <c r="V173" s="182">
        <f>SUM(Enero!V173+Febrero!V173+'Marzo '!V173+'Abril '!V173+'Mayo '!V173+Junio!V173+Julio!V173+Agosto!V173+Septiembre!V173+'Octubre '!V173+Noviembre!V173+'Diciembre '!V173)</f>
        <v>0</v>
      </c>
      <c r="W173" s="182">
        <f>SUM(Enero!W173+Febrero!W173+'Marzo '!W173+'Abril '!W173+'Mayo '!W173+Junio!W173+Julio!W173+Agosto!W173+Septiembre!W173+'Octubre '!W173+Noviembre!W173+'Diciembre '!W173)</f>
        <v>0</v>
      </c>
      <c r="X173" s="182">
        <f>SUM(Enero!X173+Febrero!X173+'Marzo '!X173+'Abril '!X173+'Mayo '!X173+Junio!X173+Julio!X173+Agosto!X173+Septiembre!X173+'Octubre '!X173+Noviembre!X173+'Diciembre '!X173)</f>
        <v>0</v>
      </c>
      <c r="Y173" s="182">
        <f>SUM(Enero!Y173+Febrero!Y173+'Marzo '!Y173+'Abril '!Y173+'Mayo '!Y173+Junio!Y173+Julio!Y173+Agosto!Y173+Septiembre!Y173+'Octubre '!Y173+Noviembre!Y173+'Diciembre '!Y173)</f>
        <v>0</v>
      </c>
      <c r="Z173" s="182">
        <f>SUM(Enero!Z173+Febrero!Z173+'Marzo '!Z173+'Abril '!Z173+'Mayo '!Z173+Junio!Z173+Julio!Z173+Agosto!Z173+Septiembre!Z173+'Octubre '!Z173+Noviembre!Z173+'Diciembre '!Z173)</f>
        <v>0</v>
      </c>
      <c r="AA173" s="182">
        <f>SUM(Enero!AA173+Febrero!AA173+'Marzo '!AA173+'Abril '!AA173+'Mayo '!AA173+Junio!AA173+Julio!AA173+Agosto!AA173+Septiembre!AA173+'Octubre '!AA173+Noviembre!AA173+'Diciembre '!AA173)</f>
        <v>0</v>
      </c>
      <c r="AB173" s="182">
        <f>SUM(Enero!AB173+Febrero!AB173+'Marzo '!AB173+'Abril '!AB173+'Mayo '!AB173+Junio!AB173+Julio!AB173+Agosto!AB173+Septiembre!AB173+'Octubre '!AB173+Noviembre!AB173+'Diciembre '!AB173)</f>
        <v>0</v>
      </c>
      <c r="AC173" s="182">
        <f>SUM(Enero!AC173+Febrero!AC173+'Marzo '!AC173+'Abril '!AC173+'Mayo '!AC173+Junio!AC173+Julio!AC173+Agosto!AC173+Septiembre!AC173+'Octubre '!AC173+Noviembre!AC173+'Diciembre '!AC173)</f>
        <v>0</v>
      </c>
      <c r="AD173" s="182">
        <f>SUM(Enero!AD173+Febrero!AD173+'Marzo '!AD173+'Abril '!AD173+'Mayo '!AD173+Junio!AD173+Julio!AD173+Agosto!AD173+Septiembre!AD173+'Octubre '!AD173+Noviembre!AD173+'Diciembre '!AD173)</f>
        <v>0</v>
      </c>
      <c r="AE173" s="182">
        <f>SUM(Enero!AE173+Febrero!AE173+'Marzo '!AE173+'Abril '!AE173+'Mayo '!AE173+Junio!AE173+Julio!AE173+Agosto!AE173+Septiembre!AE173+'Octubre '!AE173+Noviembre!AE173+'Diciembre '!AE173)</f>
        <v>0</v>
      </c>
      <c r="AF173" s="182">
        <f>SUM(Enero!AF173+Febrero!AF173+'Marzo '!AF173+'Abril '!AF173+'Mayo '!AF173+Junio!AF173+Julio!AF173+Agosto!AF173+Septiembre!AF173+'Octubre '!AF173+Noviembre!AF173+'Diciembre '!AF173)</f>
        <v>0</v>
      </c>
      <c r="AG173" s="182">
        <f>SUM(Enero!AG173+Febrero!AG173+'Marzo '!AG173+'Abril '!AG173+'Mayo '!AG173+Junio!AG173+Julio!AG173+Agosto!AG173+Septiembre!AG173+'Octubre '!AG173+Noviembre!AG173+'Diciembre '!AG173)</f>
        <v>0</v>
      </c>
      <c r="AH173" s="182">
        <f>SUM(Enero!AH173+Febrero!AH173+'Marzo '!AH173+'Abril '!AH173+'Mayo '!AH173+Junio!AH173+Julio!AH173+Agosto!AH173+Septiembre!AH173+'Octubre '!AH173+Noviembre!AH173+'Diciembre '!AH173)</f>
        <v>0</v>
      </c>
      <c r="AI173" s="182">
        <f>SUM(Enero!AI173+Febrero!AI173+'Marzo '!AI173+'Abril '!AI173+'Mayo '!AI173+Junio!AI173+Julio!AI173+Agosto!AI173+Septiembre!AI173+'Octubre '!AI173+Noviembre!AI173+'Diciembre '!AI173)</f>
        <v>0</v>
      </c>
      <c r="AJ173" s="182">
        <f>SUM(Enero!AJ173+Febrero!AJ173+'Marzo '!AJ173+'Abril '!AJ173+'Mayo '!AJ173+Junio!AJ173+Julio!AJ173+Agosto!AJ173+Septiembre!AJ173+'Octubre '!AJ173+Noviembre!AJ173+'Diciembre '!AJ173)</f>
        <v>0</v>
      </c>
      <c r="AK173" s="182">
        <f>SUM(Enero!AK173+Febrero!AK173+'Marzo '!AK173+'Abril '!AK173+'Mayo '!AK173+Junio!AK173+Julio!AK173+Agosto!AK173+Septiembre!AK173+'Octubre '!AK173+Noviembre!AK173+'Diciembre '!AK173)</f>
        <v>0</v>
      </c>
      <c r="AL173" s="182">
        <f>SUM(Enero!AL173+Febrero!AL173+'Marzo '!AL173+'Abril '!AL173+'Mayo '!AL173+Junio!AL173+Julio!AL173+Agosto!AL173+Septiembre!AL173+'Octubre '!AL173+Noviembre!AL173+'Diciembre '!AL173)</f>
        <v>0</v>
      </c>
      <c r="AM173" s="182">
        <f>SUM(Enero!AM173+Febrero!AM173+'Marzo '!AM173+'Abril '!AM173+'Mayo '!AM173+Junio!AM173+Julio!AM173+Agosto!AM173+Septiembre!AM173+'Octubre '!AM173+Noviembre!AM173+'Diciembre '!AM173)</f>
        <v>0</v>
      </c>
      <c r="AN173" s="183">
        <f>SUM(Enero!AN173+Febrero!AN173+'Marzo '!AN173+'Abril '!AN173+'Mayo '!AN173+Junio!AN173+Julio!AN173+Agosto!AN173+Septiembre!AN173+'Octubre '!AN173+Noviembre!AN173+'Diciembre '!AN173)</f>
        <v>0</v>
      </c>
      <c r="AO173" s="226">
        <f>SUM(Enero!AO173+Febrero!AO173+'Marzo '!AO173+'Abril '!AO173+'Mayo '!AO173+Junio!AO173+Julio!AO173+Agosto!AO173+Septiembre!AO173+'Octubre '!AO173+Noviembre!AO173+'Diciembre '!AO173)</f>
        <v>0</v>
      </c>
      <c r="AP173" s="200">
        <f>SUM(Enero!AP173+Febrero!AP173+'Marzo '!AP173+'Abril '!AP173+'Mayo '!AP173+Junio!AP173+Julio!AP173+Agosto!AP173+Septiembre!AP173+'Octubre '!AP173+Noviembre!AP173+'Diciembre '!AP173)</f>
        <v>0</v>
      </c>
      <c r="AQ173" s="40">
        <f>SUM(Enero!AQ173+Febrero!AQ173+'Marzo '!AQ173+'Abril '!AQ173+'Mayo '!AQ173+Junio!AQ173+Julio!AQ173+Agosto!AQ173+Septiembre!AQ173+'Octubre '!AQ173+Noviembre!AQ173+'Diciembre '!AQ173)</f>
        <v>0</v>
      </c>
      <c r="AR173" s="182">
        <f>SUM(Enero!AR173+Febrero!AR173+'Marzo '!AR173+'Abril '!AR173+'Mayo '!AR173+Junio!AR173+Julio!AR173+Agosto!AR173+Septiembre!AR173+'Octubre '!AR173+Noviembre!AR173+'Diciembre '!AR173)</f>
        <v>0</v>
      </c>
      <c r="AS173" s="182">
        <f>SUM(Enero!AS173+Febrero!AS173+'Marzo '!AS173+'Abril '!AS173+'Mayo '!AS173+Junio!AS173+Julio!AS173+Agosto!AS173+Septiembre!AS173+'Octubre '!AS173+Noviembre!AS173+'Diciembre '!AS173)</f>
        <v>0</v>
      </c>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266</v>
      </c>
      <c r="E174" s="56">
        <f>+G174+I174+K174+M174+O174+Q174+S174+U174+W174+Y174+AA174+AC174+AE174+AG174+AI174+AK174+AM174</f>
        <v>120</v>
      </c>
      <c r="F174" s="56">
        <f>+H174+J174+L174+N174+P174+R174+T174+V174+X174+Z174+AB174+AD174+AF174+AH174+AJ174+AL174+AN174</f>
        <v>146</v>
      </c>
      <c r="G174" s="201">
        <f>SUM(Enero!G174+Febrero!G174+'Marzo '!G174+'Abril '!G174+'Mayo '!G174+Junio!G174+Julio!G174+Agosto!G174+Septiembre!G174+'Octubre '!G174+Noviembre!G174+'Diciembre '!G174)</f>
        <v>11</v>
      </c>
      <c r="H174" s="201">
        <f>SUM(Enero!H174+Febrero!H174+'Marzo '!H174+'Abril '!H174+'Mayo '!H174+Junio!H174+Julio!H174+Agosto!H174+Septiembre!H174+'Octubre '!H174+Noviembre!H174+'Diciembre '!H174)</f>
        <v>4</v>
      </c>
      <c r="I174" s="201">
        <f>SUM(Enero!I174+Febrero!I174+'Marzo '!I174+'Abril '!I174+'Mayo '!I174+Junio!I174+Julio!I174+Agosto!I174+Septiembre!I174+'Octubre '!I174+Noviembre!I174+'Diciembre '!I174)</f>
        <v>47</v>
      </c>
      <c r="J174" s="201">
        <f>SUM(Enero!J174+Febrero!J174+'Marzo '!J174+'Abril '!J174+'Mayo '!J174+Junio!J174+Julio!J174+Agosto!J174+Septiembre!J174+'Octubre '!J174+Noviembre!J174+'Diciembre '!J174)</f>
        <v>18</v>
      </c>
      <c r="K174" s="201">
        <f>SUM(Enero!K174+Febrero!K174+'Marzo '!K174+'Abril '!K174+'Mayo '!K174+Junio!K174+Julio!K174+Agosto!K174+Septiembre!K174+'Octubre '!K174+Noviembre!K174+'Diciembre '!K174)</f>
        <v>15</v>
      </c>
      <c r="L174" s="201">
        <f>SUM(Enero!L174+Febrero!L174+'Marzo '!L174+'Abril '!L174+'Mayo '!L174+Junio!L174+Julio!L174+Agosto!L174+Septiembre!L174+'Octubre '!L174+Noviembre!L174+'Diciembre '!L174)</f>
        <v>7</v>
      </c>
      <c r="M174" s="201">
        <f>SUM(Enero!M174+Febrero!M174+'Marzo '!M174+'Abril '!M174+'Mayo '!M174+Junio!M174+Julio!M174+Agosto!M174+Septiembre!M174+'Octubre '!M174+Noviembre!M174+'Diciembre '!M174)</f>
        <v>13</v>
      </c>
      <c r="N174" s="201">
        <f>SUM(Enero!N174+Febrero!N174+'Marzo '!N174+'Abril '!N174+'Mayo '!N174+Junio!N174+Julio!N174+Agosto!N174+Septiembre!N174+'Octubre '!N174+Noviembre!N174+'Diciembre '!N174)</f>
        <v>8</v>
      </c>
      <c r="O174" s="201">
        <f>SUM(Enero!O174+Febrero!O174+'Marzo '!O174+'Abril '!O174+'Mayo '!O174+Junio!O174+Julio!O174+Agosto!O174+Septiembre!O174+'Octubre '!O174+Noviembre!O174+'Diciembre '!O174)</f>
        <v>3</v>
      </c>
      <c r="P174" s="201">
        <f>SUM(Enero!P174+Febrero!P174+'Marzo '!P174+'Abril '!P174+'Mayo '!P174+Junio!P174+Julio!P174+Agosto!P174+Septiembre!P174+'Octubre '!P174+Noviembre!P174+'Diciembre '!P174)</f>
        <v>7</v>
      </c>
      <c r="Q174" s="201">
        <f>SUM(Enero!Q174+Febrero!Q174+'Marzo '!Q174+'Abril '!Q174+'Mayo '!Q174+Junio!Q174+Julio!Q174+Agosto!Q174+Septiembre!Q174+'Octubre '!Q174+Noviembre!Q174+'Diciembre '!Q174)</f>
        <v>0</v>
      </c>
      <c r="R174" s="201">
        <f>SUM(Enero!R174+Febrero!R174+'Marzo '!R174+'Abril '!R174+'Mayo '!R174+Junio!R174+Julio!R174+Agosto!R174+Septiembre!R174+'Octubre '!R174+Noviembre!R174+'Diciembre '!R174)</f>
        <v>4</v>
      </c>
      <c r="S174" s="201">
        <f>SUM(Enero!S174+Febrero!S174+'Marzo '!S174+'Abril '!S174+'Mayo '!S174+Junio!S174+Julio!S174+Agosto!S174+Septiembre!S174+'Octubre '!S174+Noviembre!S174+'Diciembre '!S174)</f>
        <v>0</v>
      </c>
      <c r="T174" s="201">
        <f>SUM(Enero!T174+Febrero!T174+'Marzo '!T174+'Abril '!T174+'Mayo '!T174+Junio!T174+Julio!T174+Agosto!T174+Septiembre!T174+'Octubre '!T174+Noviembre!T174+'Diciembre '!T174)</f>
        <v>22</v>
      </c>
      <c r="U174" s="201">
        <f>SUM(Enero!U174+Febrero!U174+'Marzo '!U174+'Abril '!U174+'Mayo '!U174+Junio!U174+Julio!U174+Agosto!U174+Septiembre!U174+'Octubre '!U174+Noviembre!U174+'Diciembre '!U174)</f>
        <v>6</v>
      </c>
      <c r="V174" s="201">
        <f>SUM(Enero!V174+Febrero!V174+'Marzo '!V174+'Abril '!V174+'Mayo '!V174+Junio!V174+Julio!V174+Agosto!V174+Septiembre!V174+'Octubre '!V174+Noviembre!V174+'Diciembre '!V174)</f>
        <v>14</v>
      </c>
      <c r="W174" s="201">
        <f>SUM(Enero!W174+Febrero!W174+'Marzo '!W174+'Abril '!W174+'Mayo '!W174+Junio!W174+Julio!W174+Agosto!W174+Septiembre!W174+'Octubre '!W174+Noviembre!W174+'Diciembre '!W174)</f>
        <v>2</v>
      </c>
      <c r="X174" s="201">
        <f>SUM(Enero!X174+Febrero!X174+'Marzo '!X174+'Abril '!X174+'Mayo '!X174+Junio!X174+Julio!X174+Agosto!X174+Septiembre!X174+'Octubre '!X174+Noviembre!X174+'Diciembre '!X174)</f>
        <v>11</v>
      </c>
      <c r="Y174" s="201">
        <f>SUM(Enero!Y174+Febrero!Y174+'Marzo '!Y174+'Abril '!Y174+'Mayo '!Y174+Junio!Y174+Julio!Y174+Agosto!Y174+Septiembre!Y174+'Octubre '!Y174+Noviembre!Y174+'Diciembre '!Y174)</f>
        <v>4</v>
      </c>
      <c r="Z174" s="201">
        <f>SUM(Enero!Z174+Febrero!Z174+'Marzo '!Z174+'Abril '!Z174+'Mayo '!Z174+Junio!Z174+Julio!Z174+Agosto!Z174+Septiembre!Z174+'Octubre '!Z174+Noviembre!Z174+'Diciembre '!Z174)</f>
        <v>7</v>
      </c>
      <c r="AA174" s="201">
        <f>SUM(Enero!AA174+Febrero!AA174+'Marzo '!AA174+'Abril '!AA174+'Mayo '!AA174+Junio!AA174+Julio!AA174+Agosto!AA174+Septiembre!AA174+'Octubre '!AA174+Noviembre!AA174+'Diciembre '!AA174)</f>
        <v>6</v>
      </c>
      <c r="AB174" s="201">
        <f>SUM(Enero!AB174+Febrero!AB174+'Marzo '!AB174+'Abril '!AB174+'Mayo '!AB174+Junio!AB174+Julio!AB174+Agosto!AB174+Septiembre!AB174+'Octubre '!AB174+Noviembre!AB174+'Diciembre '!AB174)</f>
        <v>10</v>
      </c>
      <c r="AC174" s="201">
        <f>SUM(Enero!AC174+Febrero!AC174+'Marzo '!AC174+'Abril '!AC174+'Mayo '!AC174+Junio!AC174+Julio!AC174+Agosto!AC174+Septiembre!AC174+'Octubre '!AC174+Noviembre!AC174+'Diciembre '!AC174)</f>
        <v>9</v>
      </c>
      <c r="AD174" s="201">
        <f>SUM(Enero!AD174+Febrero!AD174+'Marzo '!AD174+'Abril '!AD174+'Mayo '!AD174+Junio!AD174+Julio!AD174+Agosto!AD174+Septiembre!AD174+'Octubre '!AD174+Noviembre!AD174+'Diciembre '!AD174)</f>
        <v>10</v>
      </c>
      <c r="AE174" s="201">
        <f>SUM(Enero!AE174+Febrero!AE174+'Marzo '!AE174+'Abril '!AE174+'Mayo '!AE174+Junio!AE174+Julio!AE174+Agosto!AE174+Septiembre!AE174+'Octubre '!AE174+Noviembre!AE174+'Diciembre '!AE174)</f>
        <v>1</v>
      </c>
      <c r="AF174" s="201">
        <f>SUM(Enero!AF174+Febrero!AF174+'Marzo '!AF174+'Abril '!AF174+'Mayo '!AF174+Junio!AF174+Julio!AF174+Agosto!AF174+Septiembre!AF174+'Octubre '!AF174+Noviembre!AF174+'Diciembre '!AF174)</f>
        <v>18</v>
      </c>
      <c r="AG174" s="201">
        <f>SUM(Enero!AG174+Febrero!AG174+'Marzo '!AG174+'Abril '!AG174+'Mayo '!AG174+Junio!AG174+Julio!AG174+Agosto!AG174+Septiembre!AG174+'Octubre '!AG174+Noviembre!AG174+'Diciembre '!AG174)</f>
        <v>1</v>
      </c>
      <c r="AH174" s="201">
        <f>SUM(Enero!AH174+Febrero!AH174+'Marzo '!AH174+'Abril '!AH174+'Mayo '!AH174+Junio!AH174+Julio!AH174+Agosto!AH174+Septiembre!AH174+'Octubre '!AH174+Noviembre!AH174+'Diciembre '!AH174)</f>
        <v>5</v>
      </c>
      <c r="AI174" s="201">
        <f>SUM(Enero!AI174+Febrero!AI174+'Marzo '!AI174+'Abril '!AI174+'Mayo '!AI174+Junio!AI174+Julio!AI174+Agosto!AI174+Septiembre!AI174+'Octubre '!AI174+Noviembre!AI174+'Diciembre '!AI174)</f>
        <v>1</v>
      </c>
      <c r="AJ174" s="201">
        <f>SUM(Enero!AJ174+Febrero!AJ174+'Marzo '!AJ174+'Abril '!AJ174+'Mayo '!AJ174+Junio!AJ174+Julio!AJ174+Agosto!AJ174+Septiembre!AJ174+'Octubre '!AJ174+Noviembre!AJ174+'Diciembre '!AJ174)</f>
        <v>0</v>
      </c>
      <c r="AK174" s="201">
        <f>SUM(Enero!AK174+Febrero!AK174+'Marzo '!AK174+'Abril '!AK174+'Mayo '!AK174+Junio!AK174+Julio!AK174+Agosto!AK174+Septiembre!AK174+'Octubre '!AK174+Noviembre!AK174+'Diciembre '!AK174)</f>
        <v>1</v>
      </c>
      <c r="AL174" s="201">
        <f>SUM(Enero!AL174+Febrero!AL174+'Marzo '!AL174+'Abril '!AL174+'Mayo '!AL174+Junio!AL174+Julio!AL174+Agosto!AL174+Septiembre!AL174+'Octubre '!AL174+Noviembre!AL174+'Diciembre '!AL174)</f>
        <v>1</v>
      </c>
      <c r="AM174" s="201">
        <f>SUM(Enero!AM174+Febrero!AM174+'Marzo '!AM174+'Abril '!AM174+'Mayo '!AM174+Junio!AM174+Julio!AM174+Agosto!AM174+Septiembre!AM174+'Octubre '!AM174+Noviembre!AM174+'Diciembre '!AM174)</f>
        <v>0</v>
      </c>
      <c r="AN174" s="202">
        <f>SUM(Enero!AN174+Febrero!AN174+'Marzo '!AN174+'Abril '!AN174+'Mayo '!AN174+Junio!AN174+Julio!AN174+Agosto!AN174+Septiembre!AN174+'Octubre '!AN174+Noviembre!AN174+'Diciembre '!AN174)</f>
        <v>0</v>
      </c>
      <c r="AO174" s="227">
        <f>SUM(Enero!AO174+Febrero!AO174+'Marzo '!AO174+'Abril '!AO174+'Mayo '!AO174+Junio!AO174+Julio!AO174+Agosto!AO174+Septiembre!AO174+'Octubre '!AO174+Noviembre!AO174+'Diciembre '!AO174)</f>
        <v>157</v>
      </c>
      <c r="AP174" s="228">
        <f>SUM(Enero!AP174+Febrero!AP174+'Marzo '!AP174+'Abril '!AP174+'Mayo '!AP174+Junio!AP174+Julio!AP174+Agosto!AP174+Septiembre!AP174+'Octubre '!AP174+Noviembre!AP174+'Diciembre '!AP174)</f>
        <v>0</v>
      </c>
      <c r="AQ174" s="201">
        <f>SUM(Enero!AQ174+Febrero!AQ174+'Marzo '!AQ174+'Abril '!AQ174+'Mayo '!AQ174+Junio!AQ174+Julio!AQ174+Agosto!AQ174+Septiembre!AQ174+'Octubre '!AQ174+Noviembre!AQ174+'Diciembre '!AQ174)</f>
        <v>0</v>
      </c>
      <c r="AR174" s="201">
        <f>SUM(Enero!AR174+Febrero!AR174+'Marzo '!AR174+'Abril '!AR174+'Mayo '!AR174+Junio!AR174+Julio!AR174+Agosto!AR174+Septiembre!AR174+'Octubre '!AR174+Noviembre!AR174+'Diciembre '!AR174)</f>
        <v>0</v>
      </c>
      <c r="AS174" s="201">
        <f>SUM(Enero!AS174+Febrero!AS174+'Marzo '!AS174+'Abril '!AS174+'Mayo '!AS174+Junio!AS174+Julio!AS174+Agosto!AS174+Septiembre!AS174+'Octubre '!AS174+Noviembre!AS174+'Diciembre '!AS174)</f>
        <v>0</v>
      </c>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1</v>
      </c>
      <c r="E175" s="187">
        <f t="shared" ref="E175:F177" si="52">+G175+I175+K175+M175+O175+Q175+S175+U175+W175+Y175+AA175+AC175+AE175+AG175+AI175+AK175+AM175</f>
        <v>0</v>
      </c>
      <c r="F175" s="187">
        <f t="shared" si="52"/>
        <v>1</v>
      </c>
      <c r="G175" s="67">
        <f>SUM(Enero!G175+Febrero!G175+'Marzo '!G175+'Abril '!G175+'Mayo '!G175+Junio!G175+Julio!G175+Agosto!G175+Septiembre!G175+'Octubre '!G175+Noviembre!G175+'Diciembre '!G175)</f>
        <v>0</v>
      </c>
      <c r="H175" s="67">
        <f>SUM(Enero!H175+Febrero!H175+'Marzo '!H175+'Abril '!H175+'Mayo '!H175+Junio!H175+Julio!H175+Agosto!H175+Septiembre!H175+'Octubre '!H175+Noviembre!H175+'Diciembre '!H175)</f>
        <v>0</v>
      </c>
      <c r="I175" s="67">
        <f>SUM(Enero!I175+Febrero!I175+'Marzo '!I175+'Abril '!I175+'Mayo '!I175+Junio!I175+Julio!I175+Agosto!I175+Septiembre!I175+'Octubre '!I175+Noviembre!I175+'Diciembre '!I175)</f>
        <v>0</v>
      </c>
      <c r="J175" s="67">
        <f>SUM(Enero!J175+Febrero!J175+'Marzo '!J175+'Abril '!J175+'Mayo '!J175+Junio!J175+Julio!J175+Agosto!J175+Septiembre!J175+'Octubre '!J175+Noviembre!J175+'Diciembre '!J175)</f>
        <v>0</v>
      </c>
      <c r="K175" s="67">
        <f>SUM(Enero!K175+Febrero!K175+'Marzo '!K175+'Abril '!K175+'Mayo '!K175+Junio!K175+Julio!K175+Agosto!K175+Septiembre!K175+'Octubre '!K175+Noviembre!K175+'Diciembre '!K175)</f>
        <v>0</v>
      </c>
      <c r="L175" s="67">
        <f>SUM(Enero!L175+Febrero!L175+'Marzo '!L175+'Abril '!L175+'Mayo '!L175+Junio!L175+Julio!L175+Agosto!L175+Septiembre!L175+'Octubre '!L175+Noviembre!L175+'Diciembre '!L175)</f>
        <v>1</v>
      </c>
      <c r="M175" s="67">
        <f>SUM(Enero!M175+Febrero!M175+'Marzo '!M175+'Abril '!M175+'Mayo '!M175+Junio!M175+Julio!M175+Agosto!M175+Septiembre!M175+'Octubre '!M175+Noviembre!M175+'Diciembre '!M175)</f>
        <v>0</v>
      </c>
      <c r="N175" s="67">
        <f>SUM(Enero!N175+Febrero!N175+'Marzo '!N175+'Abril '!N175+'Mayo '!N175+Junio!N175+Julio!N175+Agosto!N175+Septiembre!N175+'Octubre '!N175+Noviembre!N175+'Diciembre '!N175)</f>
        <v>0</v>
      </c>
      <c r="O175" s="67">
        <f>SUM(Enero!O175+Febrero!O175+'Marzo '!O175+'Abril '!O175+'Mayo '!O175+Junio!O175+Julio!O175+Agosto!O175+Septiembre!O175+'Octubre '!O175+Noviembre!O175+'Diciembre '!O175)</f>
        <v>0</v>
      </c>
      <c r="P175" s="67">
        <f>SUM(Enero!P175+Febrero!P175+'Marzo '!P175+'Abril '!P175+'Mayo '!P175+Junio!P175+Julio!P175+Agosto!P175+Septiembre!P175+'Octubre '!P175+Noviembre!P175+'Diciembre '!P175)</f>
        <v>0</v>
      </c>
      <c r="Q175" s="67">
        <f>SUM(Enero!Q175+Febrero!Q175+'Marzo '!Q175+'Abril '!Q175+'Mayo '!Q175+Junio!Q175+Julio!Q175+Agosto!Q175+Septiembre!Q175+'Octubre '!Q175+Noviembre!Q175+'Diciembre '!Q175)</f>
        <v>0</v>
      </c>
      <c r="R175" s="67">
        <f>SUM(Enero!R175+Febrero!R175+'Marzo '!R175+'Abril '!R175+'Mayo '!R175+Junio!R175+Julio!R175+Agosto!R175+Septiembre!R175+'Octubre '!R175+Noviembre!R175+'Diciembre '!R175)</f>
        <v>0</v>
      </c>
      <c r="S175" s="67">
        <f>SUM(Enero!S175+Febrero!S175+'Marzo '!S175+'Abril '!S175+'Mayo '!S175+Junio!S175+Julio!S175+Agosto!S175+Septiembre!S175+'Octubre '!S175+Noviembre!S175+'Diciembre '!S175)</f>
        <v>0</v>
      </c>
      <c r="T175" s="67">
        <f>SUM(Enero!T175+Febrero!T175+'Marzo '!T175+'Abril '!T175+'Mayo '!T175+Junio!T175+Julio!T175+Agosto!T175+Septiembre!T175+'Octubre '!T175+Noviembre!T175+'Diciembre '!T175)</f>
        <v>0</v>
      </c>
      <c r="U175" s="67">
        <f>SUM(Enero!U175+Febrero!U175+'Marzo '!U175+'Abril '!U175+'Mayo '!U175+Junio!U175+Julio!U175+Agosto!U175+Septiembre!U175+'Octubre '!U175+Noviembre!U175+'Diciembre '!U175)</f>
        <v>0</v>
      </c>
      <c r="V175" s="67">
        <f>SUM(Enero!V175+Febrero!V175+'Marzo '!V175+'Abril '!V175+'Mayo '!V175+Junio!V175+Julio!V175+Agosto!V175+Septiembre!V175+'Octubre '!V175+Noviembre!V175+'Diciembre '!V175)</f>
        <v>0</v>
      </c>
      <c r="W175" s="67">
        <f>SUM(Enero!W175+Febrero!W175+'Marzo '!W175+'Abril '!W175+'Mayo '!W175+Junio!W175+Julio!W175+Agosto!W175+Septiembre!W175+'Octubre '!W175+Noviembre!W175+'Diciembre '!W175)</f>
        <v>0</v>
      </c>
      <c r="X175" s="67">
        <f>SUM(Enero!X175+Febrero!X175+'Marzo '!X175+'Abril '!X175+'Mayo '!X175+Junio!X175+Julio!X175+Agosto!X175+Septiembre!X175+'Octubre '!X175+Noviembre!X175+'Diciembre '!X175)</f>
        <v>0</v>
      </c>
      <c r="Y175" s="67">
        <f>SUM(Enero!Y175+Febrero!Y175+'Marzo '!Y175+'Abril '!Y175+'Mayo '!Y175+Junio!Y175+Julio!Y175+Agosto!Y175+Septiembre!Y175+'Octubre '!Y175+Noviembre!Y175+'Diciembre '!Y175)</f>
        <v>0</v>
      </c>
      <c r="Z175" s="67">
        <f>SUM(Enero!Z175+Febrero!Z175+'Marzo '!Z175+'Abril '!Z175+'Mayo '!Z175+Junio!Z175+Julio!Z175+Agosto!Z175+Septiembre!Z175+'Octubre '!Z175+Noviembre!Z175+'Diciembre '!Z175)</f>
        <v>0</v>
      </c>
      <c r="AA175" s="67">
        <f>SUM(Enero!AA175+Febrero!AA175+'Marzo '!AA175+'Abril '!AA175+'Mayo '!AA175+Junio!AA175+Julio!AA175+Agosto!AA175+Septiembre!AA175+'Octubre '!AA175+Noviembre!AA175+'Diciembre '!AA175)</f>
        <v>0</v>
      </c>
      <c r="AB175" s="67">
        <f>SUM(Enero!AB175+Febrero!AB175+'Marzo '!AB175+'Abril '!AB175+'Mayo '!AB175+Junio!AB175+Julio!AB175+Agosto!AB175+Septiembre!AB175+'Octubre '!AB175+Noviembre!AB175+'Diciembre '!AB175)</f>
        <v>0</v>
      </c>
      <c r="AC175" s="67">
        <f>SUM(Enero!AC175+Febrero!AC175+'Marzo '!AC175+'Abril '!AC175+'Mayo '!AC175+Junio!AC175+Julio!AC175+Agosto!AC175+Septiembre!AC175+'Octubre '!AC175+Noviembre!AC175+'Diciembre '!AC175)</f>
        <v>0</v>
      </c>
      <c r="AD175" s="67">
        <f>SUM(Enero!AD175+Febrero!AD175+'Marzo '!AD175+'Abril '!AD175+'Mayo '!AD175+Junio!AD175+Julio!AD175+Agosto!AD175+Septiembre!AD175+'Octubre '!AD175+Noviembre!AD175+'Diciembre '!AD175)</f>
        <v>0</v>
      </c>
      <c r="AE175" s="67">
        <f>SUM(Enero!AE175+Febrero!AE175+'Marzo '!AE175+'Abril '!AE175+'Mayo '!AE175+Junio!AE175+Julio!AE175+Agosto!AE175+Septiembre!AE175+'Octubre '!AE175+Noviembre!AE175+'Diciembre '!AE175)</f>
        <v>0</v>
      </c>
      <c r="AF175" s="67">
        <f>SUM(Enero!AF175+Febrero!AF175+'Marzo '!AF175+'Abril '!AF175+'Mayo '!AF175+Junio!AF175+Julio!AF175+Agosto!AF175+Septiembre!AF175+'Octubre '!AF175+Noviembre!AF175+'Diciembre '!AF175)</f>
        <v>0</v>
      </c>
      <c r="AG175" s="67">
        <f>SUM(Enero!AG175+Febrero!AG175+'Marzo '!AG175+'Abril '!AG175+'Mayo '!AG175+Junio!AG175+Julio!AG175+Agosto!AG175+Septiembre!AG175+'Octubre '!AG175+Noviembre!AG175+'Diciembre '!AG175)</f>
        <v>0</v>
      </c>
      <c r="AH175" s="67">
        <f>SUM(Enero!AH175+Febrero!AH175+'Marzo '!AH175+'Abril '!AH175+'Mayo '!AH175+Junio!AH175+Julio!AH175+Agosto!AH175+Septiembre!AH175+'Octubre '!AH175+Noviembre!AH175+'Diciembre '!AH175)</f>
        <v>0</v>
      </c>
      <c r="AI175" s="67">
        <f>SUM(Enero!AI175+Febrero!AI175+'Marzo '!AI175+'Abril '!AI175+'Mayo '!AI175+Junio!AI175+Julio!AI175+Agosto!AI175+Septiembre!AI175+'Octubre '!AI175+Noviembre!AI175+'Diciembre '!AI175)</f>
        <v>0</v>
      </c>
      <c r="AJ175" s="67">
        <f>SUM(Enero!AJ175+Febrero!AJ175+'Marzo '!AJ175+'Abril '!AJ175+'Mayo '!AJ175+Junio!AJ175+Julio!AJ175+Agosto!AJ175+Septiembre!AJ175+'Octubre '!AJ175+Noviembre!AJ175+'Diciembre '!AJ175)</f>
        <v>0</v>
      </c>
      <c r="AK175" s="67">
        <f>SUM(Enero!AK175+Febrero!AK175+'Marzo '!AK175+'Abril '!AK175+'Mayo '!AK175+Junio!AK175+Julio!AK175+Agosto!AK175+Septiembre!AK175+'Octubre '!AK175+Noviembre!AK175+'Diciembre '!AK175)</f>
        <v>0</v>
      </c>
      <c r="AL175" s="67">
        <f>SUM(Enero!AL175+Febrero!AL175+'Marzo '!AL175+'Abril '!AL175+'Mayo '!AL175+Junio!AL175+Julio!AL175+Agosto!AL175+Septiembre!AL175+'Octubre '!AL175+Noviembre!AL175+'Diciembre '!AL175)</f>
        <v>0</v>
      </c>
      <c r="AM175" s="67">
        <f>SUM(Enero!AM175+Febrero!AM175+'Marzo '!AM175+'Abril '!AM175+'Mayo '!AM175+Junio!AM175+Julio!AM175+Agosto!AM175+Septiembre!AM175+'Octubre '!AM175+Noviembre!AM175+'Diciembre '!AM175)</f>
        <v>0</v>
      </c>
      <c r="AN175" s="135">
        <f>SUM(Enero!AN175+Febrero!AN175+'Marzo '!AN175+'Abril '!AN175+'Mayo '!AN175+Junio!AN175+Julio!AN175+Agosto!AN175+Septiembre!AN175+'Octubre '!AN175+Noviembre!AN175+'Diciembre '!AN175)</f>
        <v>0</v>
      </c>
      <c r="AO175" s="229">
        <f>SUM(Enero!AO175+Febrero!AO175+'Marzo '!AO175+'Abril '!AO175+'Mayo '!AO175+Junio!AO175+Julio!AO175+Agosto!AO175+Septiembre!AO175+'Octubre '!AO175+Noviembre!AO175+'Diciembre '!AO175)</f>
        <v>0</v>
      </c>
      <c r="AP175" s="230">
        <f>SUM(Enero!AP175+Febrero!AP175+'Marzo '!AP175+'Abril '!AP175+'Mayo '!AP175+Junio!AP175+Julio!AP175+Agosto!AP175+Septiembre!AP175+'Octubre '!AP175+Noviembre!AP175+'Diciembre '!AP175)</f>
        <v>0</v>
      </c>
      <c r="AQ175" s="67">
        <f>SUM(Enero!AQ175+Febrero!AQ175+'Marzo '!AQ175+'Abril '!AQ175+'Mayo '!AQ175+Junio!AQ175+Julio!AQ175+Agosto!AQ175+Septiembre!AQ175+'Octubre '!AQ175+Noviembre!AQ175+'Diciembre '!AQ175)</f>
        <v>0</v>
      </c>
      <c r="AR175" s="67">
        <f>SUM(Enero!AR175+Febrero!AR175+'Marzo '!AR175+'Abril '!AR175+'Mayo '!AR175+Junio!AR175+Julio!AR175+Agosto!AR175+Septiembre!AR175+'Octubre '!AR175+Noviembre!AR175+'Diciembre '!AR175)</f>
        <v>0</v>
      </c>
      <c r="AS175" s="67">
        <f>SUM(Enero!AS175+Febrero!AS175+'Marzo '!AS175+'Abril '!AS175+'Mayo '!AS175+Junio!AS175+Julio!AS175+Agosto!AS175+Septiembre!AS175+'Octubre '!AS175+Noviembre!AS175+'Diciembre '!AS175)</f>
        <v>0</v>
      </c>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4</v>
      </c>
      <c r="E176" s="191">
        <f t="shared" si="52"/>
        <v>0</v>
      </c>
      <c r="F176" s="191">
        <f t="shared" si="52"/>
        <v>4</v>
      </c>
      <c r="G176" s="34">
        <f>SUM(Enero!G176+Febrero!G176+'Marzo '!G176+'Abril '!G176+'Mayo '!G176+Junio!G176+Julio!G176+Agosto!G176+Septiembre!G176+'Octubre '!G176+Noviembre!G176+'Diciembre '!G176)</f>
        <v>0</v>
      </c>
      <c r="H176" s="34">
        <f>SUM(Enero!H176+Febrero!H176+'Marzo '!H176+'Abril '!H176+'Mayo '!H176+Junio!H176+Julio!H176+Agosto!H176+Septiembre!H176+'Octubre '!H176+Noviembre!H176+'Diciembre '!H176)</f>
        <v>0</v>
      </c>
      <c r="I176" s="34">
        <f>SUM(Enero!I176+Febrero!I176+'Marzo '!I176+'Abril '!I176+'Mayo '!I176+Junio!I176+Julio!I176+Agosto!I176+Septiembre!I176+'Octubre '!I176+Noviembre!I176+'Diciembre '!I176)</f>
        <v>0</v>
      </c>
      <c r="J176" s="34">
        <f>SUM(Enero!J176+Febrero!J176+'Marzo '!J176+'Abril '!J176+'Mayo '!J176+Junio!J176+Julio!J176+Agosto!J176+Septiembre!J176+'Octubre '!J176+Noviembre!J176+'Diciembre '!J176)</f>
        <v>0</v>
      </c>
      <c r="K176" s="34">
        <f>SUM(Enero!K176+Febrero!K176+'Marzo '!K176+'Abril '!K176+'Mayo '!K176+Junio!K176+Julio!K176+Agosto!K176+Septiembre!K176+'Octubre '!K176+Noviembre!K176+'Diciembre '!K176)</f>
        <v>0</v>
      </c>
      <c r="L176" s="34">
        <f>SUM(Enero!L176+Febrero!L176+'Marzo '!L176+'Abril '!L176+'Mayo '!L176+Junio!L176+Julio!L176+Agosto!L176+Septiembre!L176+'Octubre '!L176+Noviembre!L176+'Diciembre '!L176)</f>
        <v>0</v>
      </c>
      <c r="M176" s="34">
        <f>SUM(Enero!M176+Febrero!M176+'Marzo '!M176+'Abril '!M176+'Mayo '!M176+Junio!M176+Julio!M176+Agosto!M176+Septiembre!M176+'Octubre '!M176+Noviembre!M176+'Diciembre '!M176)</f>
        <v>0</v>
      </c>
      <c r="N176" s="34">
        <f>SUM(Enero!N176+Febrero!N176+'Marzo '!N176+'Abril '!N176+'Mayo '!N176+Junio!N176+Julio!N176+Agosto!N176+Septiembre!N176+'Octubre '!N176+Noviembre!N176+'Diciembre '!N176)</f>
        <v>2</v>
      </c>
      <c r="O176" s="34">
        <f>SUM(Enero!O176+Febrero!O176+'Marzo '!O176+'Abril '!O176+'Mayo '!O176+Junio!O176+Julio!O176+Agosto!O176+Septiembre!O176+'Octubre '!O176+Noviembre!O176+'Diciembre '!O176)</f>
        <v>0</v>
      </c>
      <c r="P176" s="34">
        <f>SUM(Enero!P176+Febrero!P176+'Marzo '!P176+'Abril '!P176+'Mayo '!P176+Junio!P176+Julio!P176+Agosto!P176+Septiembre!P176+'Octubre '!P176+Noviembre!P176+'Diciembre '!P176)</f>
        <v>0</v>
      </c>
      <c r="Q176" s="34">
        <f>SUM(Enero!Q176+Febrero!Q176+'Marzo '!Q176+'Abril '!Q176+'Mayo '!Q176+Junio!Q176+Julio!Q176+Agosto!Q176+Septiembre!Q176+'Octubre '!Q176+Noviembre!Q176+'Diciembre '!Q176)</f>
        <v>0</v>
      </c>
      <c r="R176" s="34">
        <f>SUM(Enero!R176+Febrero!R176+'Marzo '!R176+'Abril '!R176+'Mayo '!R176+Junio!R176+Julio!R176+Agosto!R176+Septiembre!R176+'Octubre '!R176+Noviembre!R176+'Diciembre '!R176)</f>
        <v>0</v>
      </c>
      <c r="S176" s="34">
        <f>SUM(Enero!S176+Febrero!S176+'Marzo '!S176+'Abril '!S176+'Mayo '!S176+Junio!S176+Julio!S176+Agosto!S176+Septiembre!S176+'Octubre '!S176+Noviembre!S176+'Diciembre '!S176)</f>
        <v>0</v>
      </c>
      <c r="T176" s="34">
        <f>SUM(Enero!T176+Febrero!T176+'Marzo '!T176+'Abril '!T176+'Mayo '!T176+Junio!T176+Julio!T176+Agosto!T176+Septiembre!T176+'Octubre '!T176+Noviembre!T176+'Diciembre '!T176)</f>
        <v>0</v>
      </c>
      <c r="U176" s="34">
        <f>SUM(Enero!U176+Febrero!U176+'Marzo '!U176+'Abril '!U176+'Mayo '!U176+Junio!U176+Julio!U176+Agosto!U176+Septiembre!U176+'Octubre '!U176+Noviembre!U176+'Diciembre '!U176)</f>
        <v>0</v>
      </c>
      <c r="V176" s="34">
        <f>SUM(Enero!V176+Febrero!V176+'Marzo '!V176+'Abril '!V176+'Mayo '!V176+Junio!V176+Julio!V176+Agosto!V176+Septiembre!V176+'Octubre '!V176+Noviembre!V176+'Diciembre '!V176)</f>
        <v>1</v>
      </c>
      <c r="W176" s="34">
        <f>SUM(Enero!W176+Febrero!W176+'Marzo '!W176+'Abril '!W176+'Mayo '!W176+Junio!W176+Julio!W176+Agosto!W176+Septiembre!W176+'Octubre '!W176+Noviembre!W176+'Diciembre '!W176)</f>
        <v>0</v>
      </c>
      <c r="X176" s="34">
        <f>SUM(Enero!X176+Febrero!X176+'Marzo '!X176+'Abril '!X176+'Mayo '!X176+Junio!X176+Julio!X176+Agosto!X176+Septiembre!X176+'Octubre '!X176+Noviembre!X176+'Diciembre '!X176)</f>
        <v>0</v>
      </c>
      <c r="Y176" s="34">
        <f>SUM(Enero!Y176+Febrero!Y176+'Marzo '!Y176+'Abril '!Y176+'Mayo '!Y176+Junio!Y176+Julio!Y176+Agosto!Y176+Septiembre!Y176+'Octubre '!Y176+Noviembre!Y176+'Diciembre '!Y176)</f>
        <v>0</v>
      </c>
      <c r="Z176" s="34">
        <f>SUM(Enero!Z176+Febrero!Z176+'Marzo '!Z176+'Abril '!Z176+'Mayo '!Z176+Junio!Z176+Julio!Z176+Agosto!Z176+Septiembre!Z176+'Octubre '!Z176+Noviembre!Z176+'Diciembre '!Z176)</f>
        <v>0</v>
      </c>
      <c r="AA176" s="34">
        <f>SUM(Enero!AA176+Febrero!AA176+'Marzo '!AA176+'Abril '!AA176+'Mayo '!AA176+Junio!AA176+Julio!AA176+Agosto!AA176+Septiembre!AA176+'Octubre '!AA176+Noviembre!AA176+'Diciembre '!AA176)</f>
        <v>0</v>
      </c>
      <c r="AB176" s="34">
        <f>SUM(Enero!AB176+Febrero!AB176+'Marzo '!AB176+'Abril '!AB176+'Mayo '!AB176+Junio!AB176+Julio!AB176+Agosto!AB176+Septiembre!AB176+'Octubre '!AB176+Noviembre!AB176+'Diciembre '!AB176)</f>
        <v>0</v>
      </c>
      <c r="AC176" s="34">
        <f>SUM(Enero!AC176+Febrero!AC176+'Marzo '!AC176+'Abril '!AC176+'Mayo '!AC176+Junio!AC176+Julio!AC176+Agosto!AC176+Septiembre!AC176+'Octubre '!AC176+Noviembre!AC176+'Diciembre '!AC176)</f>
        <v>0</v>
      </c>
      <c r="AD176" s="34">
        <f>SUM(Enero!AD176+Febrero!AD176+'Marzo '!AD176+'Abril '!AD176+'Mayo '!AD176+Junio!AD176+Julio!AD176+Agosto!AD176+Septiembre!AD176+'Octubre '!AD176+Noviembre!AD176+'Diciembre '!AD176)</f>
        <v>0</v>
      </c>
      <c r="AE176" s="34">
        <f>SUM(Enero!AE176+Febrero!AE176+'Marzo '!AE176+'Abril '!AE176+'Mayo '!AE176+Junio!AE176+Julio!AE176+Agosto!AE176+Septiembre!AE176+'Octubre '!AE176+Noviembre!AE176+'Diciembre '!AE176)</f>
        <v>0</v>
      </c>
      <c r="AF176" s="34">
        <f>SUM(Enero!AF176+Febrero!AF176+'Marzo '!AF176+'Abril '!AF176+'Mayo '!AF176+Junio!AF176+Julio!AF176+Agosto!AF176+Septiembre!AF176+'Octubre '!AF176+Noviembre!AF176+'Diciembre '!AF176)</f>
        <v>1</v>
      </c>
      <c r="AG176" s="34">
        <f>SUM(Enero!AG176+Febrero!AG176+'Marzo '!AG176+'Abril '!AG176+'Mayo '!AG176+Junio!AG176+Julio!AG176+Agosto!AG176+Septiembre!AG176+'Octubre '!AG176+Noviembre!AG176+'Diciembre '!AG176)</f>
        <v>0</v>
      </c>
      <c r="AH176" s="34">
        <f>SUM(Enero!AH176+Febrero!AH176+'Marzo '!AH176+'Abril '!AH176+'Mayo '!AH176+Junio!AH176+Julio!AH176+Agosto!AH176+Septiembre!AH176+'Octubre '!AH176+Noviembre!AH176+'Diciembre '!AH176)</f>
        <v>0</v>
      </c>
      <c r="AI176" s="34">
        <f>SUM(Enero!AI176+Febrero!AI176+'Marzo '!AI176+'Abril '!AI176+'Mayo '!AI176+Junio!AI176+Julio!AI176+Agosto!AI176+Septiembre!AI176+'Octubre '!AI176+Noviembre!AI176+'Diciembre '!AI176)</f>
        <v>0</v>
      </c>
      <c r="AJ176" s="34">
        <f>SUM(Enero!AJ176+Febrero!AJ176+'Marzo '!AJ176+'Abril '!AJ176+'Mayo '!AJ176+Junio!AJ176+Julio!AJ176+Agosto!AJ176+Septiembre!AJ176+'Octubre '!AJ176+Noviembre!AJ176+'Diciembre '!AJ176)</f>
        <v>0</v>
      </c>
      <c r="AK176" s="34">
        <f>SUM(Enero!AK176+Febrero!AK176+'Marzo '!AK176+'Abril '!AK176+'Mayo '!AK176+Junio!AK176+Julio!AK176+Agosto!AK176+Septiembre!AK176+'Octubre '!AK176+Noviembre!AK176+'Diciembre '!AK176)</f>
        <v>0</v>
      </c>
      <c r="AL176" s="34">
        <f>SUM(Enero!AL176+Febrero!AL176+'Marzo '!AL176+'Abril '!AL176+'Mayo '!AL176+Junio!AL176+Julio!AL176+Agosto!AL176+Septiembre!AL176+'Octubre '!AL176+Noviembre!AL176+'Diciembre '!AL176)</f>
        <v>0</v>
      </c>
      <c r="AM176" s="34">
        <f>SUM(Enero!AM176+Febrero!AM176+'Marzo '!AM176+'Abril '!AM176+'Mayo '!AM176+Junio!AM176+Julio!AM176+Agosto!AM176+Septiembre!AM176+'Octubre '!AM176+Noviembre!AM176+'Diciembre '!AM176)</f>
        <v>0</v>
      </c>
      <c r="AN176" s="98">
        <f>SUM(Enero!AN176+Febrero!AN176+'Marzo '!AN176+'Abril '!AN176+'Mayo '!AN176+Junio!AN176+Julio!AN176+Agosto!AN176+Septiembre!AN176+'Octubre '!AN176+Noviembre!AN176+'Diciembre '!AN176)</f>
        <v>0</v>
      </c>
      <c r="AO176" s="220">
        <f>SUM(Enero!AO176+Febrero!AO176+'Marzo '!AO176+'Abril '!AO176+'Mayo '!AO176+Junio!AO176+Julio!AO176+Agosto!AO176+Septiembre!AO176+'Octubre '!AO176+Noviembre!AO176+'Diciembre '!AO176)</f>
        <v>0</v>
      </c>
      <c r="AP176" s="221">
        <f>SUM(Enero!AP176+Febrero!AP176+'Marzo '!AP176+'Abril '!AP176+'Mayo '!AP176+Junio!AP176+Julio!AP176+Agosto!AP176+Septiembre!AP176+'Octubre '!AP176+Noviembre!AP176+'Diciembre '!AP176)</f>
        <v>0</v>
      </c>
      <c r="AQ176" s="34">
        <f>SUM(Enero!AQ176+Febrero!AQ176+'Marzo '!AQ176+'Abril '!AQ176+'Mayo '!AQ176+Junio!AQ176+Julio!AQ176+Agosto!AQ176+Septiembre!AQ176+'Octubre '!AQ176+Noviembre!AQ176+'Diciembre '!AQ176)</f>
        <v>0</v>
      </c>
      <c r="AR176" s="34">
        <f>SUM(Enero!AR176+Febrero!AR176+'Marzo '!AR176+'Abril '!AR176+'Mayo '!AR176+Junio!AR176+Julio!AR176+Agosto!AR176+Septiembre!AR176+'Octubre '!AR176+Noviembre!AR176+'Diciembre '!AR176)</f>
        <v>0</v>
      </c>
      <c r="AS176" s="34">
        <f>SUM(Enero!AS176+Febrero!AS176+'Marzo '!AS176+'Abril '!AS176+'Mayo '!AS176+Junio!AS176+Julio!AS176+Agosto!AS176+Septiembre!AS176+'Octubre '!AS176+Noviembre!AS176+'Diciembre '!AS176)</f>
        <v>0</v>
      </c>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35</v>
      </c>
      <c r="E177" s="191">
        <f t="shared" si="52"/>
        <v>10</v>
      </c>
      <c r="F177" s="191">
        <f t="shared" si="52"/>
        <v>25</v>
      </c>
      <c r="G177" s="34">
        <f>SUM(Enero!G177+Febrero!G177+'Marzo '!G177+'Abril '!G177+'Mayo '!G177+Junio!G177+Julio!G177+Agosto!G177+Septiembre!G177+'Octubre '!G177+Noviembre!G177+'Diciembre '!G177)</f>
        <v>0</v>
      </c>
      <c r="H177" s="34">
        <f>SUM(Enero!H177+Febrero!H177+'Marzo '!H177+'Abril '!H177+'Mayo '!H177+Junio!H177+Julio!H177+Agosto!H177+Septiembre!H177+'Octubre '!H177+Noviembre!H177+'Diciembre '!H177)</f>
        <v>0</v>
      </c>
      <c r="I177" s="34">
        <f>SUM(Enero!I177+Febrero!I177+'Marzo '!I177+'Abril '!I177+'Mayo '!I177+Junio!I177+Julio!I177+Agosto!I177+Septiembre!I177+'Octubre '!I177+Noviembre!I177+'Diciembre '!I177)</f>
        <v>0</v>
      </c>
      <c r="J177" s="34">
        <f>SUM(Enero!J177+Febrero!J177+'Marzo '!J177+'Abril '!J177+'Mayo '!J177+Junio!J177+Julio!J177+Agosto!J177+Septiembre!J177+'Octubre '!J177+Noviembre!J177+'Diciembre '!J177)</f>
        <v>0</v>
      </c>
      <c r="K177" s="34">
        <f>SUM(Enero!K177+Febrero!K177+'Marzo '!K177+'Abril '!K177+'Mayo '!K177+Junio!K177+Julio!K177+Agosto!K177+Septiembre!K177+'Octubre '!K177+Noviembre!K177+'Diciembre '!K177)</f>
        <v>0</v>
      </c>
      <c r="L177" s="34">
        <f>SUM(Enero!L177+Febrero!L177+'Marzo '!L177+'Abril '!L177+'Mayo '!L177+Junio!L177+Julio!L177+Agosto!L177+Septiembre!L177+'Octubre '!L177+Noviembre!L177+'Diciembre '!L177)</f>
        <v>0</v>
      </c>
      <c r="M177" s="34">
        <f>SUM(Enero!M177+Febrero!M177+'Marzo '!M177+'Abril '!M177+'Mayo '!M177+Junio!M177+Julio!M177+Agosto!M177+Septiembre!M177+'Octubre '!M177+Noviembre!M177+'Diciembre '!M177)</f>
        <v>2</v>
      </c>
      <c r="N177" s="34">
        <f>SUM(Enero!N177+Febrero!N177+'Marzo '!N177+'Abril '!N177+'Mayo '!N177+Junio!N177+Julio!N177+Agosto!N177+Septiembre!N177+'Octubre '!N177+Noviembre!N177+'Diciembre '!N177)</f>
        <v>0</v>
      </c>
      <c r="O177" s="34">
        <f>SUM(Enero!O177+Febrero!O177+'Marzo '!O177+'Abril '!O177+'Mayo '!O177+Junio!O177+Julio!O177+Agosto!O177+Septiembre!O177+'Octubre '!O177+Noviembre!O177+'Diciembre '!O177)</f>
        <v>0</v>
      </c>
      <c r="P177" s="34">
        <f>SUM(Enero!P177+Febrero!P177+'Marzo '!P177+'Abril '!P177+'Mayo '!P177+Junio!P177+Julio!P177+Agosto!P177+Septiembre!P177+'Octubre '!P177+Noviembre!P177+'Diciembre '!P177)</f>
        <v>1</v>
      </c>
      <c r="Q177" s="34">
        <f>SUM(Enero!Q177+Febrero!Q177+'Marzo '!Q177+'Abril '!Q177+'Mayo '!Q177+Junio!Q177+Julio!Q177+Agosto!Q177+Septiembre!Q177+'Octubre '!Q177+Noviembre!Q177+'Diciembre '!Q177)</f>
        <v>0</v>
      </c>
      <c r="R177" s="34">
        <f>SUM(Enero!R177+Febrero!R177+'Marzo '!R177+'Abril '!R177+'Mayo '!R177+Junio!R177+Julio!R177+Agosto!R177+Septiembre!R177+'Octubre '!R177+Noviembre!R177+'Diciembre '!R177)</f>
        <v>0</v>
      </c>
      <c r="S177" s="34">
        <f>SUM(Enero!S177+Febrero!S177+'Marzo '!S177+'Abril '!S177+'Mayo '!S177+Junio!S177+Julio!S177+Agosto!S177+Septiembre!S177+'Octubre '!S177+Noviembre!S177+'Diciembre '!S177)</f>
        <v>0</v>
      </c>
      <c r="T177" s="34">
        <f>SUM(Enero!T177+Febrero!T177+'Marzo '!T177+'Abril '!T177+'Mayo '!T177+Junio!T177+Julio!T177+Agosto!T177+Septiembre!T177+'Octubre '!T177+Noviembre!T177+'Diciembre '!T177)</f>
        <v>4</v>
      </c>
      <c r="U177" s="34">
        <f>SUM(Enero!U177+Febrero!U177+'Marzo '!U177+'Abril '!U177+'Mayo '!U177+Junio!U177+Julio!U177+Agosto!U177+Septiembre!U177+'Octubre '!U177+Noviembre!U177+'Diciembre '!U177)</f>
        <v>1</v>
      </c>
      <c r="V177" s="34">
        <f>SUM(Enero!V177+Febrero!V177+'Marzo '!V177+'Abril '!V177+'Mayo '!V177+Junio!V177+Julio!V177+Agosto!V177+Septiembre!V177+'Octubre '!V177+Noviembre!V177+'Diciembre '!V177)</f>
        <v>4</v>
      </c>
      <c r="W177" s="34">
        <f>SUM(Enero!W177+Febrero!W177+'Marzo '!W177+'Abril '!W177+'Mayo '!W177+Junio!W177+Julio!W177+Agosto!W177+Septiembre!W177+'Octubre '!W177+Noviembre!W177+'Diciembre '!W177)</f>
        <v>2</v>
      </c>
      <c r="X177" s="34">
        <f>SUM(Enero!X177+Febrero!X177+'Marzo '!X177+'Abril '!X177+'Mayo '!X177+Junio!X177+Julio!X177+Agosto!X177+Septiembre!X177+'Octubre '!X177+Noviembre!X177+'Diciembre '!X177)</f>
        <v>3</v>
      </c>
      <c r="Y177" s="34">
        <f>SUM(Enero!Y177+Febrero!Y177+'Marzo '!Y177+'Abril '!Y177+'Mayo '!Y177+Junio!Y177+Julio!Y177+Agosto!Y177+Septiembre!Y177+'Octubre '!Y177+Noviembre!Y177+'Diciembre '!Y177)</f>
        <v>0</v>
      </c>
      <c r="Z177" s="34">
        <f>SUM(Enero!Z177+Febrero!Z177+'Marzo '!Z177+'Abril '!Z177+'Mayo '!Z177+Junio!Z177+Julio!Z177+Agosto!Z177+Septiembre!Z177+'Octubre '!Z177+Noviembre!Z177+'Diciembre '!Z177)</f>
        <v>3</v>
      </c>
      <c r="AA177" s="34">
        <f>SUM(Enero!AA177+Febrero!AA177+'Marzo '!AA177+'Abril '!AA177+'Mayo '!AA177+Junio!AA177+Julio!AA177+Agosto!AA177+Septiembre!AA177+'Octubre '!AA177+Noviembre!AA177+'Diciembre '!AA177)</f>
        <v>1</v>
      </c>
      <c r="AB177" s="34">
        <f>SUM(Enero!AB177+Febrero!AB177+'Marzo '!AB177+'Abril '!AB177+'Mayo '!AB177+Junio!AB177+Julio!AB177+Agosto!AB177+Septiembre!AB177+'Octubre '!AB177+Noviembre!AB177+'Diciembre '!AB177)</f>
        <v>3</v>
      </c>
      <c r="AC177" s="34">
        <f>SUM(Enero!AC177+Febrero!AC177+'Marzo '!AC177+'Abril '!AC177+'Mayo '!AC177+Junio!AC177+Julio!AC177+Agosto!AC177+Septiembre!AC177+'Octubre '!AC177+Noviembre!AC177+'Diciembre '!AC177)</f>
        <v>0</v>
      </c>
      <c r="AD177" s="34">
        <f>SUM(Enero!AD177+Febrero!AD177+'Marzo '!AD177+'Abril '!AD177+'Mayo '!AD177+Junio!AD177+Julio!AD177+Agosto!AD177+Septiembre!AD177+'Octubre '!AD177+Noviembre!AD177+'Diciembre '!AD177)</f>
        <v>3</v>
      </c>
      <c r="AE177" s="34">
        <f>SUM(Enero!AE177+Febrero!AE177+'Marzo '!AE177+'Abril '!AE177+'Mayo '!AE177+Junio!AE177+Julio!AE177+Agosto!AE177+Septiembre!AE177+'Octubre '!AE177+Noviembre!AE177+'Diciembre '!AE177)</f>
        <v>1</v>
      </c>
      <c r="AF177" s="34">
        <f>SUM(Enero!AF177+Febrero!AF177+'Marzo '!AF177+'Abril '!AF177+'Mayo '!AF177+Junio!AF177+Julio!AF177+Agosto!AF177+Septiembre!AF177+'Octubre '!AF177+Noviembre!AF177+'Diciembre '!AF177)</f>
        <v>3</v>
      </c>
      <c r="AG177" s="34">
        <f>SUM(Enero!AG177+Febrero!AG177+'Marzo '!AG177+'Abril '!AG177+'Mayo '!AG177+Junio!AG177+Julio!AG177+Agosto!AG177+Septiembre!AG177+'Octubre '!AG177+Noviembre!AG177+'Diciembre '!AG177)</f>
        <v>1</v>
      </c>
      <c r="AH177" s="34">
        <f>SUM(Enero!AH177+Febrero!AH177+'Marzo '!AH177+'Abril '!AH177+'Mayo '!AH177+Junio!AH177+Julio!AH177+Agosto!AH177+Septiembre!AH177+'Octubre '!AH177+Noviembre!AH177+'Diciembre '!AH177)</f>
        <v>1</v>
      </c>
      <c r="AI177" s="34">
        <f>SUM(Enero!AI177+Febrero!AI177+'Marzo '!AI177+'Abril '!AI177+'Mayo '!AI177+Junio!AI177+Julio!AI177+Agosto!AI177+Septiembre!AI177+'Octubre '!AI177+Noviembre!AI177+'Diciembre '!AI177)</f>
        <v>1</v>
      </c>
      <c r="AJ177" s="34">
        <f>SUM(Enero!AJ177+Febrero!AJ177+'Marzo '!AJ177+'Abril '!AJ177+'Mayo '!AJ177+Junio!AJ177+Julio!AJ177+Agosto!AJ177+Septiembre!AJ177+'Octubre '!AJ177+Noviembre!AJ177+'Diciembre '!AJ177)</f>
        <v>0</v>
      </c>
      <c r="AK177" s="34">
        <f>SUM(Enero!AK177+Febrero!AK177+'Marzo '!AK177+'Abril '!AK177+'Mayo '!AK177+Junio!AK177+Julio!AK177+Agosto!AK177+Septiembre!AK177+'Octubre '!AK177+Noviembre!AK177+'Diciembre '!AK177)</f>
        <v>1</v>
      </c>
      <c r="AL177" s="34">
        <f>SUM(Enero!AL177+Febrero!AL177+'Marzo '!AL177+'Abril '!AL177+'Mayo '!AL177+Junio!AL177+Julio!AL177+Agosto!AL177+Septiembre!AL177+'Octubre '!AL177+Noviembre!AL177+'Diciembre '!AL177)</f>
        <v>0</v>
      </c>
      <c r="AM177" s="34">
        <f>SUM(Enero!AM177+Febrero!AM177+'Marzo '!AM177+'Abril '!AM177+'Mayo '!AM177+Junio!AM177+Julio!AM177+Agosto!AM177+Septiembre!AM177+'Octubre '!AM177+Noviembre!AM177+'Diciembre '!AM177)</f>
        <v>0</v>
      </c>
      <c r="AN177" s="98">
        <f>SUM(Enero!AN177+Febrero!AN177+'Marzo '!AN177+'Abril '!AN177+'Mayo '!AN177+Junio!AN177+Julio!AN177+Agosto!AN177+Septiembre!AN177+'Octubre '!AN177+Noviembre!AN177+'Diciembre '!AN177)</f>
        <v>0</v>
      </c>
      <c r="AO177" s="220">
        <f>SUM(Enero!AO177+Febrero!AO177+'Marzo '!AO177+'Abril '!AO177+'Mayo '!AO177+Junio!AO177+Julio!AO177+Agosto!AO177+Septiembre!AO177+'Octubre '!AO177+Noviembre!AO177+'Diciembre '!AO177)</f>
        <v>14</v>
      </c>
      <c r="AP177" s="221">
        <f>SUM(Enero!AP177+Febrero!AP177+'Marzo '!AP177+'Abril '!AP177+'Mayo '!AP177+Junio!AP177+Julio!AP177+Agosto!AP177+Septiembre!AP177+'Octubre '!AP177+Noviembre!AP177+'Diciembre '!AP177)</f>
        <v>0</v>
      </c>
      <c r="AQ177" s="34">
        <f>SUM(Enero!AQ177+Febrero!AQ177+'Marzo '!AQ177+'Abril '!AQ177+'Mayo '!AQ177+Junio!AQ177+Julio!AQ177+Agosto!AQ177+Septiembre!AQ177+'Octubre '!AQ177+Noviembre!AQ177+'Diciembre '!AQ177)</f>
        <v>0</v>
      </c>
      <c r="AR177" s="34">
        <f>SUM(Enero!AR177+Febrero!AR177+'Marzo '!AR177+'Abril '!AR177+'Mayo '!AR177+Junio!AR177+Julio!AR177+Agosto!AR177+Septiembre!AR177+'Octubre '!AR177+Noviembre!AR177+'Diciembre '!AR177)</f>
        <v>0</v>
      </c>
      <c r="AS177" s="34">
        <f>SUM(Enero!AS177+Febrero!AS177+'Marzo '!AS177+'Abril '!AS177+'Mayo '!AS177+Junio!AS177+Julio!AS177+Agosto!AS177+Septiembre!AS177+'Octubre '!AS177+Noviembre!AS177+'Diciembre '!AS177)</f>
        <v>0</v>
      </c>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2</v>
      </c>
      <c r="E178" s="204"/>
      <c r="F178" s="191">
        <f>+J178+L178+N178+P178+R178+T178+V178+X178+Z178+AB178+AD178+AF178+AH178+AJ178+AL178+AN178</f>
        <v>2</v>
      </c>
      <c r="G178" s="192">
        <f>SUM(Enero!G178+Febrero!G178+'Marzo '!G178+'Abril '!G178+'Mayo '!G178+Junio!G178+Julio!G178+Agosto!G178+Septiembre!G178+'Octubre '!G178+Noviembre!G178+'Diciembre '!G178)</f>
        <v>0</v>
      </c>
      <c r="H178" s="192">
        <f>SUM(Enero!H178+Febrero!H178+'Marzo '!H178+'Abril '!H178+'Mayo '!H178+Junio!H178+Julio!H178+Agosto!H178+Septiembre!H178+'Octubre '!H178+Noviembre!H178+'Diciembre '!H178)</f>
        <v>0</v>
      </c>
      <c r="I178" s="192">
        <f>SUM(Enero!I178+Febrero!I178+'Marzo '!I178+'Abril '!I178+'Mayo '!I178+Junio!I178+Julio!I178+Agosto!I178+Septiembre!I178+'Octubre '!I178+Noviembre!I178+'Diciembre '!I178)</f>
        <v>0</v>
      </c>
      <c r="J178" s="34">
        <f>SUM(Enero!J178+Febrero!J178+'Marzo '!J178+'Abril '!J178+'Mayo '!J178+Junio!J178+Julio!J178+Agosto!J178+Septiembre!J178+'Octubre '!J178+Noviembre!J178+'Diciembre '!J178)</f>
        <v>0</v>
      </c>
      <c r="K178" s="192">
        <f>SUM(Enero!K178+Febrero!K178+'Marzo '!K178+'Abril '!K178+'Mayo '!K178+Junio!K178+Julio!K178+Agosto!K178+Septiembre!K178+'Octubre '!K178+Noviembre!K178+'Diciembre '!K178)</f>
        <v>0</v>
      </c>
      <c r="L178" s="34">
        <f>SUM(Enero!L178+Febrero!L178+'Marzo '!L178+'Abril '!L178+'Mayo '!L178+Junio!L178+Julio!L178+Agosto!L178+Septiembre!L178+'Octubre '!L178+Noviembre!L178+'Diciembre '!L178)</f>
        <v>0</v>
      </c>
      <c r="M178" s="192">
        <f>SUM(Enero!M178+Febrero!M178+'Marzo '!M178+'Abril '!M178+'Mayo '!M178+Junio!M178+Julio!M178+Agosto!M178+Septiembre!M178+'Octubre '!M178+Noviembre!M178+'Diciembre '!M178)</f>
        <v>0</v>
      </c>
      <c r="N178" s="34">
        <f>SUM(Enero!N178+Febrero!N178+'Marzo '!N178+'Abril '!N178+'Mayo '!N178+Junio!N178+Julio!N178+Agosto!N178+Septiembre!N178+'Octubre '!N178+Noviembre!N178+'Diciembre '!N178)</f>
        <v>0</v>
      </c>
      <c r="O178" s="192">
        <f>SUM(Enero!O178+Febrero!O178+'Marzo '!O178+'Abril '!O178+'Mayo '!O178+Junio!O178+Julio!O178+Agosto!O178+Septiembre!O178+'Octubre '!O178+Noviembre!O178+'Diciembre '!O178)</f>
        <v>0</v>
      </c>
      <c r="P178" s="34">
        <f>SUM(Enero!P178+Febrero!P178+'Marzo '!P178+'Abril '!P178+'Mayo '!P178+Junio!P178+Julio!P178+Agosto!P178+Septiembre!P178+'Octubre '!P178+Noviembre!P178+'Diciembre '!P178)</f>
        <v>0</v>
      </c>
      <c r="Q178" s="192">
        <f>SUM(Enero!Q178+Febrero!Q178+'Marzo '!Q178+'Abril '!Q178+'Mayo '!Q178+Junio!Q178+Julio!Q178+Agosto!Q178+Septiembre!Q178+'Octubre '!Q178+Noviembre!Q178+'Diciembre '!Q178)</f>
        <v>0</v>
      </c>
      <c r="R178" s="34">
        <f>SUM(Enero!R178+Febrero!R178+'Marzo '!R178+'Abril '!R178+'Mayo '!R178+Junio!R178+Julio!R178+Agosto!R178+Septiembre!R178+'Octubre '!R178+Noviembre!R178+'Diciembre '!R178)</f>
        <v>0</v>
      </c>
      <c r="S178" s="192">
        <f>SUM(Enero!S178+Febrero!S178+'Marzo '!S178+'Abril '!S178+'Mayo '!S178+Junio!S178+Julio!S178+Agosto!S178+Septiembre!S178+'Octubre '!S178+Noviembre!S178+'Diciembre '!S178)</f>
        <v>0</v>
      </c>
      <c r="T178" s="34">
        <f>SUM(Enero!T178+Febrero!T178+'Marzo '!T178+'Abril '!T178+'Mayo '!T178+Junio!T178+Julio!T178+Agosto!T178+Septiembre!T178+'Octubre '!T178+Noviembre!T178+'Diciembre '!T178)</f>
        <v>0</v>
      </c>
      <c r="U178" s="192">
        <f>SUM(Enero!U178+Febrero!U178+'Marzo '!U178+'Abril '!U178+'Mayo '!U178+Junio!U178+Julio!U178+Agosto!U178+Septiembre!U178+'Octubre '!U178+Noviembre!U178+'Diciembre '!U178)</f>
        <v>0</v>
      </c>
      <c r="V178" s="34">
        <f>SUM(Enero!V178+Febrero!V178+'Marzo '!V178+'Abril '!V178+'Mayo '!V178+Junio!V178+Julio!V178+Agosto!V178+Septiembre!V178+'Octubre '!V178+Noviembre!V178+'Diciembre '!V178)</f>
        <v>0</v>
      </c>
      <c r="W178" s="192">
        <f>SUM(Enero!W178+Febrero!W178+'Marzo '!W178+'Abril '!W178+'Mayo '!W178+Junio!W178+Julio!W178+Agosto!W178+Septiembre!W178+'Octubre '!W178+Noviembre!W178+'Diciembre '!W178)</f>
        <v>0</v>
      </c>
      <c r="X178" s="34">
        <f>SUM(Enero!X178+Febrero!X178+'Marzo '!X178+'Abril '!X178+'Mayo '!X178+Junio!X178+Julio!X178+Agosto!X178+Septiembre!X178+'Octubre '!X178+Noviembre!X178+'Diciembre '!X178)</f>
        <v>0</v>
      </c>
      <c r="Y178" s="192">
        <f>SUM(Enero!Y178+Febrero!Y178+'Marzo '!Y178+'Abril '!Y178+'Mayo '!Y178+Junio!Y178+Julio!Y178+Agosto!Y178+Septiembre!Y178+'Octubre '!Y178+Noviembre!Y178+'Diciembre '!Y178)</f>
        <v>0</v>
      </c>
      <c r="Z178" s="34">
        <f>SUM(Enero!Z178+Febrero!Z178+'Marzo '!Z178+'Abril '!Z178+'Mayo '!Z178+Junio!Z178+Julio!Z178+Agosto!Z178+Septiembre!Z178+'Octubre '!Z178+Noviembre!Z178+'Diciembre '!Z178)</f>
        <v>0</v>
      </c>
      <c r="AA178" s="192">
        <f>SUM(Enero!AA178+Febrero!AA178+'Marzo '!AA178+'Abril '!AA178+'Mayo '!AA178+Junio!AA178+Julio!AA178+Agosto!AA178+Septiembre!AA178+'Octubre '!AA178+Noviembre!AA178+'Diciembre '!AA178)</f>
        <v>0</v>
      </c>
      <c r="AB178" s="34">
        <f>SUM(Enero!AB178+Febrero!AB178+'Marzo '!AB178+'Abril '!AB178+'Mayo '!AB178+Junio!AB178+Julio!AB178+Agosto!AB178+Septiembre!AB178+'Octubre '!AB178+Noviembre!AB178+'Diciembre '!AB178)</f>
        <v>0</v>
      </c>
      <c r="AC178" s="192">
        <f>SUM(Enero!AC178+Febrero!AC178+'Marzo '!AC178+'Abril '!AC178+'Mayo '!AC178+Junio!AC178+Julio!AC178+Agosto!AC178+Septiembre!AC178+'Octubre '!AC178+Noviembre!AC178+'Diciembre '!AC178)</f>
        <v>0</v>
      </c>
      <c r="AD178" s="34">
        <f>SUM(Enero!AD178+Febrero!AD178+'Marzo '!AD178+'Abril '!AD178+'Mayo '!AD178+Junio!AD178+Julio!AD178+Agosto!AD178+Septiembre!AD178+'Octubre '!AD178+Noviembre!AD178+'Diciembre '!AD178)</f>
        <v>0</v>
      </c>
      <c r="AE178" s="192">
        <f>SUM(Enero!AE178+Febrero!AE178+'Marzo '!AE178+'Abril '!AE178+'Mayo '!AE178+Junio!AE178+Julio!AE178+Agosto!AE178+Septiembre!AE178+'Octubre '!AE178+Noviembre!AE178+'Diciembre '!AE178)</f>
        <v>0</v>
      </c>
      <c r="AF178" s="34">
        <f>SUM(Enero!AF178+Febrero!AF178+'Marzo '!AF178+'Abril '!AF178+'Mayo '!AF178+Junio!AF178+Julio!AF178+Agosto!AF178+Septiembre!AF178+'Octubre '!AF178+Noviembre!AF178+'Diciembre '!AF178)</f>
        <v>2</v>
      </c>
      <c r="AG178" s="192">
        <f>SUM(Enero!AG178+Febrero!AG178+'Marzo '!AG178+'Abril '!AG178+'Mayo '!AG178+Junio!AG178+Julio!AG178+Agosto!AG178+Septiembre!AG178+'Octubre '!AG178+Noviembre!AG178+'Diciembre '!AG178)</f>
        <v>0</v>
      </c>
      <c r="AH178" s="192">
        <f>SUM(Enero!AH178+Febrero!AH178+'Marzo '!AH178+'Abril '!AH178+'Mayo '!AH178+Junio!AH178+Julio!AH178+Agosto!AH178+Septiembre!AH178+'Octubre '!AH178+Noviembre!AH178+'Diciembre '!AH178)</f>
        <v>0</v>
      </c>
      <c r="AI178" s="192">
        <f>SUM(Enero!AI178+Febrero!AI178+'Marzo '!AI178+'Abril '!AI178+'Mayo '!AI178+Junio!AI178+Julio!AI178+Agosto!AI178+Septiembre!AI178+'Octubre '!AI178+Noviembre!AI178+'Diciembre '!AI178)</f>
        <v>0</v>
      </c>
      <c r="AJ178" s="192">
        <f>SUM(Enero!AJ178+Febrero!AJ178+'Marzo '!AJ178+'Abril '!AJ178+'Mayo '!AJ178+Junio!AJ178+Julio!AJ178+Agosto!AJ178+Septiembre!AJ178+'Octubre '!AJ178+Noviembre!AJ178+'Diciembre '!AJ178)</f>
        <v>0</v>
      </c>
      <c r="AK178" s="192">
        <f>SUM(Enero!AK178+Febrero!AK178+'Marzo '!AK178+'Abril '!AK178+'Mayo '!AK178+Junio!AK178+Julio!AK178+Agosto!AK178+Septiembre!AK178+'Octubre '!AK178+Noviembre!AK178+'Diciembre '!AK178)</f>
        <v>0</v>
      </c>
      <c r="AL178" s="192">
        <f>SUM(Enero!AL178+Febrero!AL178+'Marzo '!AL178+'Abril '!AL178+'Mayo '!AL178+Junio!AL178+Julio!AL178+Agosto!AL178+Septiembre!AL178+'Octubre '!AL178+Noviembre!AL178+'Diciembre '!AL178)</f>
        <v>0</v>
      </c>
      <c r="AM178" s="192">
        <f>SUM(Enero!AM178+Febrero!AM178+'Marzo '!AM178+'Abril '!AM178+'Mayo '!AM178+Junio!AM178+Julio!AM178+Agosto!AM178+Septiembre!AM178+'Octubre '!AM178+Noviembre!AM178+'Diciembre '!AM178)</f>
        <v>0</v>
      </c>
      <c r="AN178" s="192">
        <f>SUM(Enero!AN178+Febrero!AN178+'Marzo '!AN178+'Abril '!AN178+'Mayo '!AN178+Junio!AN178+Julio!AN178+Agosto!AN178+Septiembre!AN178+'Octubre '!AN178+Noviembre!AN178+'Diciembre '!AN178)</f>
        <v>0</v>
      </c>
      <c r="AO178" s="220">
        <f>SUM(Enero!AO178+Febrero!AO178+'Marzo '!AO178+'Abril '!AO178+'Mayo '!AO178+Junio!AO178+Julio!AO178+Agosto!AO178+Septiembre!AO178+'Octubre '!AO178+Noviembre!AO178+'Diciembre '!AO178)</f>
        <v>0</v>
      </c>
      <c r="AP178" s="231">
        <f>SUM(Enero!AP178+Febrero!AP178+'Marzo '!AP178+'Abril '!AP178+'Mayo '!AP178+Junio!AP178+Julio!AP178+Agosto!AP178+Septiembre!AP178+'Octubre '!AP178+Noviembre!AP178+'Diciembre '!AP178)</f>
        <v>0</v>
      </c>
      <c r="AQ178" s="34">
        <f>SUM(Enero!AQ178+Febrero!AQ178+'Marzo '!AQ178+'Abril '!AQ178+'Mayo '!AQ178+Junio!AQ178+Julio!AQ178+Agosto!AQ178+Septiembre!AQ178+'Octubre '!AQ178+Noviembre!AQ178+'Diciembre '!AQ178)</f>
        <v>0</v>
      </c>
      <c r="AR178" s="192">
        <f>SUM(Enero!AR178+Febrero!AR178+'Marzo '!AR178+'Abril '!AR178+'Mayo '!AR178+Junio!AR178+Julio!AR178+Agosto!AR178+Septiembre!AR178+'Octubre '!AR178+Noviembre!AR178+'Diciembre '!AR178)</f>
        <v>0</v>
      </c>
      <c r="AS178" s="34">
        <f>SUM(Enero!AS178+Febrero!AS178+'Marzo '!AS178+'Abril '!AS178+'Mayo '!AS178+Junio!AS178+Julio!AS178+Agosto!AS178+Septiembre!AS178+'Octubre '!AS178+Noviembre!AS178+'Diciembre '!AS178)</f>
        <v>0</v>
      </c>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5</v>
      </c>
      <c r="E179" s="191">
        <f t="shared" ref="E179:F197" si="54">+G179+I179+K179+M179+O179+Q179+S179+U179+W179+Y179+AA179+AC179+AE179+AG179+AI179+AK179+AM179</f>
        <v>2</v>
      </c>
      <c r="F179" s="191">
        <f t="shared" si="54"/>
        <v>3</v>
      </c>
      <c r="G179" s="34">
        <f>SUM(Enero!G179+Febrero!G179+'Marzo '!G179+'Abril '!G179+'Mayo '!G179+Junio!G179+Julio!G179+Agosto!G179+Septiembre!G179+'Octubre '!G179+Noviembre!G179+'Diciembre '!G179)</f>
        <v>0</v>
      </c>
      <c r="H179" s="34">
        <f>SUM(Enero!H179+Febrero!H179+'Marzo '!H179+'Abril '!H179+'Mayo '!H179+Junio!H179+Julio!H179+Agosto!H179+Septiembre!H179+'Octubre '!H179+Noviembre!H179+'Diciembre '!H179)</f>
        <v>0</v>
      </c>
      <c r="I179" s="34">
        <f>SUM(Enero!I179+Febrero!I179+'Marzo '!I179+'Abril '!I179+'Mayo '!I179+Junio!I179+Julio!I179+Agosto!I179+Septiembre!I179+'Octubre '!I179+Noviembre!I179+'Diciembre '!I179)</f>
        <v>0</v>
      </c>
      <c r="J179" s="34">
        <f>SUM(Enero!J179+Febrero!J179+'Marzo '!J179+'Abril '!J179+'Mayo '!J179+Junio!J179+Julio!J179+Agosto!J179+Septiembre!J179+'Octubre '!J179+Noviembre!J179+'Diciembre '!J179)</f>
        <v>0</v>
      </c>
      <c r="K179" s="34">
        <f>SUM(Enero!K179+Febrero!K179+'Marzo '!K179+'Abril '!K179+'Mayo '!K179+Junio!K179+Julio!K179+Agosto!K179+Septiembre!K179+'Octubre '!K179+Noviembre!K179+'Diciembre '!K179)</f>
        <v>0</v>
      </c>
      <c r="L179" s="34">
        <f>SUM(Enero!L179+Febrero!L179+'Marzo '!L179+'Abril '!L179+'Mayo '!L179+Junio!L179+Julio!L179+Agosto!L179+Septiembre!L179+'Octubre '!L179+Noviembre!L179+'Diciembre '!L179)</f>
        <v>0</v>
      </c>
      <c r="M179" s="34">
        <f>SUM(Enero!M179+Febrero!M179+'Marzo '!M179+'Abril '!M179+'Mayo '!M179+Junio!M179+Julio!M179+Agosto!M179+Septiembre!M179+'Octubre '!M179+Noviembre!M179+'Diciembre '!M179)</f>
        <v>1</v>
      </c>
      <c r="N179" s="34">
        <f>SUM(Enero!N179+Febrero!N179+'Marzo '!N179+'Abril '!N179+'Mayo '!N179+Junio!N179+Julio!N179+Agosto!N179+Septiembre!N179+'Octubre '!N179+Noviembre!N179+'Diciembre '!N179)</f>
        <v>0</v>
      </c>
      <c r="O179" s="34">
        <f>SUM(Enero!O179+Febrero!O179+'Marzo '!O179+'Abril '!O179+'Mayo '!O179+Junio!O179+Julio!O179+Agosto!O179+Septiembre!O179+'Octubre '!O179+Noviembre!O179+'Diciembre '!O179)</f>
        <v>0</v>
      </c>
      <c r="P179" s="34">
        <f>SUM(Enero!P179+Febrero!P179+'Marzo '!P179+'Abril '!P179+'Mayo '!P179+Junio!P179+Julio!P179+Agosto!P179+Septiembre!P179+'Octubre '!P179+Noviembre!P179+'Diciembre '!P179)</f>
        <v>1</v>
      </c>
      <c r="Q179" s="34">
        <f>SUM(Enero!Q179+Febrero!Q179+'Marzo '!Q179+'Abril '!Q179+'Mayo '!Q179+Junio!Q179+Julio!Q179+Agosto!Q179+Septiembre!Q179+'Octubre '!Q179+Noviembre!Q179+'Diciembre '!Q179)</f>
        <v>0</v>
      </c>
      <c r="R179" s="34">
        <f>SUM(Enero!R179+Febrero!R179+'Marzo '!R179+'Abril '!R179+'Mayo '!R179+Junio!R179+Julio!R179+Agosto!R179+Septiembre!R179+'Octubre '!R179+Noviembre!R179+'Diciembre '!R179)</f>
        <v>0</v>
      </c>
      <c r="S179" s="34">
        <f>SUM(Enero!S179+Febrero!S179+'Marzo '!S179+'Abril '!S179+'Mayo '!S179+Junio!S179+Julio!S179+Agosto!S179+Septiembre!S179+'Octubre '!S179+Noviembre!S179+'Diciembre '!S179)</f>
        <v>0</v>
      </c>
      <c r="T179" s="34">
        <f>SUM(Enero!T179+Febrero!T179+'Marzo '!T179+'Abril '!T179+'Mayo '!T179+Junio!T179+Julio!T179+Agosto!T179+Septiembre!T179+'Octubre '!T179+Noviembre!T179+'Diciembre '!T179)</f>
        <v>0</v>
      </c>
      <c r="U179" s="34">
        <f>SUM(Enero!U179+Febrero!U179+'Marzo '!U179+'Abril '!U179+'Mayo '!U179+Junio!U179+Julio!U179+Agosto!U179+Septiembre!U179+'Octubre '!U179+Noviembre!U179+'Diciembre '!U179)</f>
        <v>0</v>
      </c>
      <c r="V179" s="34">
        <f>SUM(Enero!V179+Febrero!V179+'Marzo '!V179+'Abril '!V179+'Mayo '!V179+Junio!V179+Julio!V179+Agosto!V179+Septiembre!V179+'Octubre '!V179+Noviembre!V179+'Diciembre '!V179)</f>
        <v>0</v>
      </c>
      <c r="W179" s="34">
        <f>SUM(Enero!W179+Febrero!W179+'Marzo '!W179+'Abril '!W179+'Mayo '!W179+Junio!W179+Julio!W179+Agosto!W179+Septiembre!W179+'Octubre '!W179+Noviembre!W179+'Diciembre '!W179)</f>
        <v>0</v>
      </c>
      <c r="X179" s="34">
        <f>SUM(Enero!X179+Febrero!X179+'Marzo '!X179+'Abril '!X179+'Mayo '!X179+Junio!X179+Julio!X179+Agosto!X179+Septiembre!X179+'Octubre '!X179+Noviembre!X179+'Diciembre '!X179)</f>
        <v>0</v>
      </c>
      <c r="Y179" s="34">
        <f>SUM(Enero!Y179+Febrero!Y179+'Marzo '!Y179+'Abril '!Y179+'Mayo '!Y179+Junio!Y179+Julio!Y179+Agosto!Y179+Septiembre!Y179+'Octubre '!Y179+Noviembre!Y179+'Diciembre '!Y179)</f>
        <v>0</v>
      </c>
      <c r="Z179" s="34">
        <f>SUM(Enero!Z179+Febrero!Z179+'Marzo '!Z179+'Abril '!Z179+'Mayo '!Z179+Junio!Z179+Julio!Z179+Agosto!Z179+Septiembre!Z179+'Octubre '!Z179+Noviembre!Z179+'Diciembre '!Z179)</f>
        <v>0</v>
      </c>
      <c r="AA179" s="34">
        <f>SUM(Enero!AA179+Febrero!AA179+'Marzo '!AA179+'Abril '!AA179+'Mayo '!AA179+Junio!AA179+Julio!AA179+Agosto!AA179+Septiembre!AA179+'Octubre '!AA179+Noviembre!AA179+'Diciembre '!AA179)</f>
        <v>0</v>
      </c>
      <c r="AB179" s="34">
        <f>SUM(Enero!AB179+Febrero!AB179+'Marzo '!AB179+'Abril '!AB179+'Mayo '!AB179+Junio!AB179+Julio!AB179+Agosto!AB179+Septiembre!AB179+'Octubre '!AB179+Noviembre!AB179+'Diciembre '!AB179)</f>
        <v>0</v>
      </c>
      <c r="AC179" s="34">
        <f>SUM(Enero!AC179+Febrero!AC179+'Marzo '!AC179+'Abril '!AC179+'Mayo '!AC179+Junio!AC179+Julio!AC179+Agosto!AC179+Septiembre!AC179+'Octubre '!AC179+Noviembre!AC179+'Diciembre '!AC179)</f>
        <v>1</v>
      </c>
      <c r="AD179" s="34">
        <f>SUM(Enero!AD179+Febrero!AD179+'Marzo '!AD179+'Abril '!AD179+'Mayo '!AD179+Junio!AD179+Julio!AD179+Agosto!AD179+Septiembre!AD179+'Octubre '!AD179+Noviembre!AD179+'Diciembre '!AD179)</f>
        <v>0</v>
      </c>
      <c r="AE179" s="34">
        <f>SUM(Enero!AE179+Febrero!AE179+'Marzo '!AE179+'Abril '!AE179+'Mayo '!AE179+Junio!AE179+Julio!AE179+Agosto!AE179+Septiembre!AE179+'Octubre '!AE179+Noviembre!AE179+'Diciembre '!AE179)</f>
        <v>0</v>
      </c>
      <c r="AF179" s="34">
        <f>SUM(Enero!AF179+Febrero!AF179+'Marzo '!AF179+'Abril '!AF179+'Mayo '!AF179+Junio!AF179+Julio!AF179+Agosto!AF179+Septiembre!AF179+'Octubre '!AF179+Noviembre!AF179+'Diciembre '!AF179)</f>
        <v>2</v>
      </c>
      <c r="AG179" s="34">
        <f>SUM(Enero!AG179+Febrero!AG179+'Marzo '!AG179+'Abril '!AG179+'Mayo '!AG179+Junio!AG179+Julio!AG179+Agosto!AG179+Septiembre!AG179+'Octubre '!AG179+Noviembre!AG179+'Diciembre '!AG179)</f>
        <v>0</v>
      </c>
      <c r="AH179" s="34">
        <f>SUM(Enero!AH179+Febrero!AH179+'Marzo '!AH179+'Abril '!AH179+'Mayo '!AH179+Junio!AH179+Julio!AH179+Agosto!AH179+Septiembre!AH179+'Octubre '!AH179+Noviembre!AH179+'Diciembre '!AH179)</f>
        <v>0</v>
      </c>
      <c r="AI179" s="34">
        <f>SUM(Enero!AI179+Febrero!AI179+'Marzo '!AI179+'Abril '!AI179+'Mayo '!AI179+Junio!AI179+Julio!AI179+Agosto!AI179+Septiembre!AI179+'Octubre '!AI179+Noviembre!AI179+'Diciembre '!AI179)</f>
        <v>0</v>
      </c>
      <c r="AJ179" s="34">
        <f>SUM(Enero!AJ179+Febrero!AJ179+'Marzo '!AJ179+'Abril '!AJ179+'Mayo '!AJ179+Junio!AJ179+Julio!AJ179+Agosto!AJ179+Septiembre!AJ179+'Octubre '!AJ179+Noviembre!AJ179+'Diciembre '!AJ179)</f>
        <v>0</v>
      </c>
      <c r="AK179" s="34">
        <f>SUM(Enero!AK179+Febrero!AK179+'Marzo '!AK179+'Abril '!AK179+'Mayo '!AK179+Junio!AK179+Julio!AK179+Agosto!AK179+Septiembre!AK179+'Octubre '!AK179+Noviembre!AK179+'Diciembre '!AK179)</f>
        <v>0</v>
      </c>
      <c r="AL179" s="34">
        <f>SUM(Enero!AL179+Febrero!AL179+'Marzo '!AL179+'Abril '!AL179+'Mayo '!AL179+Junio!AL179+Julio!AL179+Agosto!AL179+Septiembre!AL179+'Octubre '!AL179+Noviembre!AL179+'Diciembre '!AL179)</f>
        <v>0</v>
      </c>
      <c r="AM179" s="34">
        <f>SUM(Enero!AM179+Febrero!AM179+'Marzo '!AM179+'Abril '!AM179+'Mayo '!AM179+Junio!AM179+Julio!AM179+Agosto!AM179+Septiembre!AM179+'Octubre '!AM179+Noviembre!AM179+'Diciembre '!AM179)</f>
        <v>0</v>
      </c>
      <c r="AN179" s="98">
        <f>SUM(Enero!AN179+Febrero!AN179+'Marzo '!AN179+'Abril '!AN179+'Mayo '!AN179+Junio!AN179+Julio!AN179+Agosto!AN179+Septiembre!AN179+'Octubre '!AN179+Noviembre!AN179+'Diciembre '!AN179)</f>
        <v>0</v>
      </c>
      <c r="AO179" s="220">
        <f>SUM(Enero!AO179+Febrero!AO179+'Marzo '!AO179+'Abril '!AO179+'Mayo '!AO179+Junio!AO179+Julio!AO179+Agosto!AO179+Septiembre!AO179+'Octubre '!AO179+Noviembre!AO179+'Diciembre '!AO179)</f>
        <v>0</v>
      </c>
      <c r="AP179" s="221">
        <f>SUM(Enero!AP179+Febrero!AP179+'Marzo '!AP179+'Abril '!AP179+'Mayo '!AP179+Junio!AP179+Julio!AP179+Agosto!AP179+Septiembre!AP179+'Octubre '!AP179+Noviembre!AP179+'Diciembre '!AP179)</f>
        <v>0</v>
      </c>
      <c r="AQ179" s="34">
        <f>SUM(Enero!AQ179+Febrero!AQ179+'Marzo '!AQ179+'Abril '!AQ179+'Mayo '!AQ179+Junio!AQ179+Julio!AQ179+Agosto!AQ179+Septiembre!AQ179+'Octubre '!AQ179+Noviembre!AQ179+'Diciembre '!AQ179)</f>
        <v>0</v>
      </c>
      <c r="AR179" s="34">
        <f>SUM(Enero!AR179+Febrero!AR179+'Marzo '!AR179+'Abril '!AR179+'Mayo '!AR179+Junio!AR179+Julio!AR179+Agosto!AR179+Septiembre!AR179+'Octubre '!AR179+Noviembre!AR179+'Diciembre '!AR179)</f>
        <v>0</v>
      </c>
      <c r="AS179" s="34">
        <f>SUM(Enero!AS179+Febrero!AS179+'Marzo '!AS179+'Abril '!AS179+'Mayo '!AS179+Junio!AS179+Julio!AS179+Agosto!AS179+Septiembre!AS179+'Octubre '!AS179+Noviembre!AS179+'Diciembre '!AS179)</f>
        <v>0</v>
      </c>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5</v>
      </c>
      <c r="E180" s="191">
        <f t="shared" si="54"/>
        <v>0</v>
      </c>
      <c r="F180" s="191">
        <f t="shared" si="54"/>
        <v>5</v>
      </c>
      <c r="G180" s="34">
        <f>SUM(Enero!G180+Febrero!G180+'Marzo '!G180+'Abril '!G180+'Mayo '!G180+Junio!G180+Julio!G180+Agosto!G180+Septiembre!G180+'Octubre '!G180+Noviembre!G180+'Diciembre '!G180)</f>
        <v>0</v>
      </c>
      <c r="H180" s="34">
        <f>SUM(Enero!H180+Febrero!H180+'Marzo '!H180+'Abril '!H180+'Mayo '!H180+Junio!H180+Julio!H180+Agosto!H180+Septiembre!H180+'Octubre '!H180+Noviembre!H180+'Diciembre '!H180)</f>
        <v>0</v>
      </c>
      <c r="I180" s="34">
        <f>SUM(Enero!I180+Febrero!I180+'Marzo '!I180+'Abril '!I180+'Mayo '!I180+Junio!I180+Julio!I180+Agosto!I180+Septiembre!I180+'Octubre '!I180+Noviembre!I180+'Diciembre '!I180)</f>
        <v>0</v>
      </c>
      <c r="J180" s="34">
        <f>SUM(Enero!J180+Febrero!J180+'Marzo '!J180+'Abril '!J180+'Mayo '!J180+Junio!J180+Julio!J180+Agosto!J180+Septiembre!J180+'Octubre '!J180+Noviembre!J180+'Diciembre '!J180)</f>
        <v>0</v>
      </c>
      <c r="K180" s="34">
        <f>SUM(Enero!K180+Febrero!K180+'Marzo '!K180+'Abril '!K180+'Mayo '!K180+Junio!K180+Julio!K180+Agosto!K180+Septiembre!K180+'Octubre '!K180+Noviembre!K180+'Diciembre '!K180)</f>
        <v>0</v>
      </c>
      <c r="L180" s="34">
        <f>SUM(Enero!L180+Febrero!L180+'Marzo '!L180+'Abril '!L180+'Mayo '!L180+Junio!L180+Julio!L180+Agosto!L180+Septiembre!L180+'Octubre '!L180+Noviembre!L180+'Diciembre '!L180)</f>
        <v>0</v>
      </c>
      <c r="M180" s="34">
        <f>SUM(Enero!M180+Febrero!M180+'Marzo '!M180+'Abril '!M180+'Mayo '!M180+Junio!M180+Julio!M180+Agosto!M180+Septiembre!M180+'Octubre '!M180+Noviembre!M180+'Diciembre '!M180)</f>
        <v>0</v>
      </c>
      <c r="N180" s="34">
        <f>SUM(Enero!N180+Febrero!N180+'Marzo '!N180+'Abril '!N180+'Mayo '!N180+Junio!N180+Julio!N180+Agosto!N180+Septiembre!N180+'Octubre '!N180+Noviembre!N180+'Diciembre '!N180)</f>
        <v>0</v>
      </c>
      <c r="O180" s="34">
        <f>SUM(Enero!O180+Febrero!O180+'Marzo '!O180+'Abril '!O180+'Mayo '!O180+Junio!O180+Julio!O180+Agosto!O180+Septiembre!O180+'Octubre '!O180+Noviembre!O180+'Diciembre '!O180)</f>
        <v>0</v>
      </c>
      <c r="P180" s="34">
        <f>SUM(Enero!P180+Febrero!P180+'Marzo '!P180+'Abril '!P180+'Mayo '!P180+Junio!P180+Julio!P180+Agosto!P180+Septiembre!P180+'Octubre '!P180+Noviembre!P180+'Diciembre '!P180)</f>
        <v>0</v>
      </c>
      <c r="Q180" s="34">
        <f>SUM(Enero!Q180+Febrero!Q180+'Marzo '!Q180+'Abril '!Q180+'Mayo '!Q180+Junio!Q180+Julio!Q180+Agosto!Q180+Septiembre!Q180+'Octubre '!Q180+Noviembre!Q180+'Diciembre '!Q180)</f>
        <v>0</v>
      </c>
      <c r="R180" s="34">
        <f>SUM(Enero!R180+Febrero!R180+'Marzo '!R180+'Abril '!R180+'Mayo '!R180+Junio!R180+Julio!R180+Agosto!R180+Septiembre!R180+'Octubre '!R180+Noviembre!R180+'Diciembre '!R180)</f>
        <v>0</v>
      </c>
      <c r="S180" s="34">
        <f>SUM(Enero!S180+Febrero!S180+'Marzo '!S180+'Abril '!S180+'Mayo '!S180+Junio!S180+Julio!S180+Agosto!S180+Septiembre!S180+'Octubre '!S180+Noviembre!S180+'Diciembre '!S180)</f>
        <v>0</v>
      </c>
      <c r="T180" s="34">
        <f>SUM(Enero!T180+Febrero!T180+'Marzo '!T180+'Abril '!T180+'Mayo '!T180+Junio!T180+Julio!T180+Agosto!T180+Septiembre!T180+'Octubre '!T180+Noviembre!T180+'Diciembre '!T180)</f>
        <v>1</v>
      </c>
      <c r="U180" s="34">
        <f>SUM(Enero!U180+Febrero!U180+'Marzo '!U180+'Abril '!U180+'Mayo '!U180+Junio!U180+Julio!U180+Agosto!U180+Septiembre!U180+'Octubre '!U180+Noviembre!U180+'Diciembre '!U180)</f>
        <v>0</v>
      </c>
      <c r="V180" s="34">
        <f>SUM(Enero!V180+Febrero!V180+'Marzo '!V180+'Abril '!V180+'Mayo '!V180+Junio!V180+Julio!V180+Agosto!V180+Septiembre!V180+'Octubre '!V180+Noviembre!V180+'Diciembre '!V180)</f>
        <v>0</v>
      </c>
      <c r="W180" s="34">
        <f>SUM(Enero!W180+Febrero!W180+'Marzo '!W180+'Abril '!W180+'Mayo '!W180+Junio!W180+Julio!W180+Agosto!W180+Septiembre!W180+'Octubre '!W180+Noviembre!W180+'Diciembre '!W180)</f>
        <v>0</v>
      </c>
      <c r="X180" s="34">
        <f>SUM(Enero!X180+Febrero!X180+'Marzo '!X180+'Abril '!X180+'Mayo '!X180+Junio!X180+Julio!X180+Agosto!X180+Septiembre!X180+'Octubre '!X180+Noviembre!X180+'Diciembre '!X180)</f>
        <v>0</v>
      </c>
      <c r="Y180" s="34">
        <f>SUM(Enero!Y180+Febrero!Y180+'Marzo '!Y180+'Abril '!Y180+'Mayo '!Y180+Junio!Y180+Julio!Y180+Agosto!Y180+Septiembre!Y180+'Octubre '!Y180+Noviembre!Y180+'Diciembre '!Y180)</f>
        <v>0</v>
      </c>
      <c r="Z180" s="34">
        <f>SUM(Enero!Z180+Febrero!Z180+'Marzo '!Z180+'Abril '!Z180+'Mayo '!Z180+Junio!Z180+Julio!Z180+Agosto!Z180+Septiembre!Z180+'Octubre '!Z180+Noviembre!Z180+'Diciembre '!Z180)</f>
        <v>0</v>
      </c>
      <c r="AA180" s="34">
        <f>SUM(Enero!AA180+Febrero!AA180+'Marzo '!AA180+'Abril '!AA180+'Mayo '!AA180+Junio!AA180+Julio!AA180+Agosto!AA180+Septiembre!AA180+'Octubre '!AA180+Noviembre!AA180+'Diciembre '!AA180)</f>
        <v>0</v>
      </c>
      <c r="AB180" s="34">
        <f>SUM(Enero!AB180+Febrero!AB180+'Marzo '!AB180+'Abril '!AB180+'Mayo '!AB180+Junio!AB180+Julio!AB180+Agosto!AB180+Septiembre!AB180+'Octubre '!AB180+Noviembre!AB180+'Diciembre '!AB180)</f>
        <v>0</v>
      </c>
      <c r="AC180" s="34">
        <f>SUM(Enero!AC180+Febrero!AC180+'Marzo '!AC180+'Abril '!AC180+'Mayo '!AC180+Junio!AC180+Julio!AC180+Agosto!AC180+Septiembre!AC180+'Octubre '!AC180+Noviembre!AC180+'Diciembre '!AC180)</f>
        <v>0</v>
      </c>
      <c r="AD180" s="34">
        <f>SUM(Enero!AD180+Febrero!AD180+'Marzo '!AD180+'Abril '!AD180+'Mayo '!AD180+Junio!AD180+Julio!AD180+Agosto!AD180+Septiembre!AD180+'Octubre '!AD180+Noviembre!AD180+'Diciembre '!AD180)</f>
        <v>2</v>
      </c>
      <c r="AE180" s="34">
        <f>SUM(Enero!AE180+Febrero!AE180+'Marzo '!AE180+'Abril '!AE180+'Mayo '!AE180+Junio!AE180+Julio!AE180+Agosto!AE180+Septiembre!AE180+'Octubre '!AE180+Noviembre!AE180+'Diciembre '!AE180)</f>
        <v>0</v>
      </c>
      <c r="AF180" s="34">
        <f>SUM(Enero!AF180+Febrero!AF180+'Marzo '!AF180+'Abril '!AF180+'Mayo '!AF180+Junio!AF180+Julio!AF180+Agosto!AF180+Septiembre!AF180+'Octubre '!AF180+Noviembre!AF180+'Diciembre '!AF180)</f>
        <v>2</v>
      </c>
      <c r="AG180" s="34">
        <f>SUM(Enero!AG180+Febrero!AG180+'Marzo '!AG180+'Abril '!AG180+'Mayo '!AG180+Junio!AG180+Julio!AG180+Agosto!AG180+Septiembre!AG180+'Octubre '!AG180+Noviembre!AG180+'Diciembre '!AG180)</f>
        <v>0</v>
      </c>
      <c r="AH180" s="34">
        <f>SUM(Enero!AH180+Febrero!AH180+'Marzo '!AH180+'Abril '!AH180+'Mayo '!AH180+Junio!AH180+Julio!AH180+Agosto!AH180+Septiembre!AH180+'Octubre '!AH180+Noviembre!AH180+'Diciembre '!AH180)</f>
        <v>0</v>
      </c>
      <c r="AI180" s="34">
        <f>SUM(Enero!AI180+Febrero!AI180+'Marzo '!AI180+'Abril '!AI180+'Mayo '!AI180+Junio!AI180+Julio!AI180+Agosto!AI180+Septiembre!AI180+'Octubre '!AI180+Noviembre!AI180+'Diciembre '!AI180)</f>
        <v>0</v>
      </c>
      <c r="AJ180" s="34">
        <f>SUM(Enero!AJ180+Febrero!AJ180+'Marzo '!AJ180+'Abril '!AJ180+'Mayo '!AJ180+Junio!AJ180+Julio!AJ180+Agosto!AJ180+Septiembre!AJ180+'Octubre '!AJ180+Noviembre!AJ180+'Diciembre '!AJ180)</f>
        <v>0</v>
      </c>
      <c r="AK180" s="34">
        <f>SUM(Enero!AK180+Febrero!AK180+'Marzo '!AK180+'Abril '!AK180+'Mayo '!AK180+Junio!AK180+Julio!AK180+Agosto!AK180+Septiembre!AK180+'Octubre '!AK180+Noviembre!AK180+'Diciembre '!AK180)</f>
        <v>0</v>
      </c>
      <c r="AL180" s="34">
        <f>SUM(Enero!AL180+Febrero!AL180+'Marzo '!AL180+'Abril '!AL180+'Mayo '!AL180+Junio!AL180+Julio!AL180+Agosto!AL180+Septiembre!AL180+'Octubre '!AL180+Noviembre!AL180+'Diciembre '!AL180)</f>
        <v>0</v>
      </c>
      <c r="AM180" s="34">
        <f>SUM(Enero!AM180+Febrero!AM180+'Marzo '!AM180+'Abril '!AM180+'Mayo '!AM180+Junio!AM180+Julio!AM180+Agosto!AM180+Septiembre!AM180+'Octubre '!AM180+Noviembre!AM180+'Diciembre '!AM180)</f>
        <v>0</v>
      </c>
      <c r="AN180" s="98">
        <f>SUM(Enero!AN180+Febrero!AN180+'Marzo '!AN180+'Abril '!AN180+'Mayo '!AN180+Junio!AN180+Julio!AN180+Agosto!AN180+Septiembre!AN180+'Octubre '!AN180+Noviembre!AN180+'Diciembre '!AN180)</f>
        <v>0</v>
      </c>
      <c r="AO180" s="220">
        <f>SUM(Enero!AO180+Febrero!AO180+'Marzo '!AO180+'Abril '!AO180+'Mayo '!AO180+Junio!AO180+Julio!AO180+Agosto!AO180+Septiembre!AO180+'Octubre '!AO180+Noviembre!AO180+'Diciembre '!AO180)</f>
        <v>0</v>
      </c>
      <c r="AP180" s="221">
        <f>SUM(Enero!AP180+Febrero!AP180+'Marzo '!AP180+'Abril '!AP180+'Mayo '!AP180+Junio!AP180+Julio!AP180+Agosto!AP180+Septiembre!AP180+'Octubre '!AP180+Noviembre!AP180+'Diciembre '!AP180)</f>
        <v>0</v>
      </c>
      <c r="AQ180" s="34">
        <f>SUM(Enero!AQ180+Febrero!AQ180+'Marzo '!AQ180+'Abril '!AQ180+'Mayo '!AQ180+Junio!AQ180+Julio!AQ180+Agosto!AQ180+Septiembre!AQ180+'Octubre '!AQ180+Noviembre!AQ180+'Diciembre '!AQ180)</f>
        <v>0</v>
      </c>
      <c r="AR180" s="34">
        <f>SUM(Enero!AR180+Febrero!AR180+'Marzo '!AR180+'Abril '!AR180+'Mayo '!AR180+Junio!AR180+Julio!AR180+Agosto!AR180+Septiembre!AR180+'Octubre '!AR180+Noviembre!AR180+'Diciembre '!AR180)</f>
        <v>0</v>
      </c>
      <c r="AS180" s="34">
        <f>SUM(Enero!AS180+Febrero!AS180+'Marzo '!AS180+'Abril '!AS180+'Mayo '!AS180+Junio!AS180+Julio!AS180+Agosto!AS180+Septiembre!AS180+'Octubre '!AS180+Noviembre!AS180+'Diciembre '!AS180)</f>
        <v>0</v>
      </c>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29</v>
      </c>
      <c r="E181" s="191">
        <f t="shared" si="54"/>
        <v>6</v>
      </c>
      <c r="F181" s="191">
        <f t="shared" si="54"/>
        <v>23</v>
      </c>
      <c r="G181" s="34">
        <f>SUM(Enero!G181+Febrero!G181+'Marzo '!G181+'Abril '!G181+'Mayo '!G181+Junio!G181+Julio!G181+Agosto!G181+Septiembre!G181+'Octubre '!G181+Noviembre!G181+'Diciembre '!G181)</f>
        <v>0</v>
      </c>
      <c r="H181" s="34">
        <f>SUM(Enero!H181+Febrero!H181+'Marzo '!H181+'Abril '!H181+'Mayo '!H181+Junio!H181+Julio!H181+Agosto!H181+Septiembre!H181+'Octubre '!H181+Noviembre!H181+'Diciembre '!H181)</f>
        <v>0</v>
      </c>
      <c r="I181" s="34">
        <f>SUM(Enero!I181+Febrero!I181+'Marzo '!I181+'Abril '!I181+'Mayo '!I181+Junio!I181+Julio!I181+Agosto!I181+Septiembre!I181+'Octubre '!I181+Noviembre!I181+'Diciembre '!I181)</f>
        <v>0</v>
      </c>
      <c r="J181" s="34">
        <f>SUM(Enero!J181+Febrero!J181+'Marzo '!J181+'Abril '!J181+'Mayo '!J181+Junio!J181+Julio!J181+Agosto!J181+Septiembre!J181+'Octubre '!J181+Noviembre!J181+'Diciembre '!J181)</f>
        <v>0</v>
      </c>
      <c r="K181" s="34">
        <f>SUM(Enero!K181+Febrero!K181+'Marzo '!K181+'Abril '!K181+'Mayo '!K181+Junio!K181+Julio!K181+Agosto!K181+Septiembre!K181+'Octubre '!K181+Noviembre!K181+'Diciembre '!K181)</f>
        <v>0</v>
      </c>
      <c r="L181" s="34">
        <f>SUM(Enero!L181+Febrero!L181+'Marzo '!L181+'Abril '!L181+'Mayo '!L181+Junio!L181+Julio!L181+Agosto!L181+Septiembre!L181+'Octubre '!L181+Noviembre!L181+'Diciembre '!L181)</f>
        <v>0</v>
      </c>
      <c r="M181" s="34">
        <f>SUM(Enero!M181+Febrero!M181+'Marzo '!M181+'Abril '!M181+'Mayo '!M181+Junio!M181+Julio!M181+Agosto!M181+Septiembre!M181+'Octubre '!M181+Noviembre!M181+'Diciembre '!M181)</f>
        <v>1</v>
      </c>
      <c r="N181" s="34">
        <f>SUM(Enero!N181+Febrero!N181+'Marzo '!N181+'Abril '!N181+'Mayo '!N181+Junio!N181+Julio!N181+Agosto!N181+Septiembre!N181+'Octubre '!N181+Noviembre!N181+'Diciembre '!N181)</f>
        <v>1</v>
      </c>
      <c r="O181" s="34">
        <f>SUM(Enero!O181+Febrero!O181+'Marzo '!O181+'Abril '!O181+'Mayo '!O181+Junio!O181+Julio!O181+Agosto!O181+Septiembre!O181+'Octubre '!O181+Noviembre!O181+'Diciembre '!O181)</f>
        <v>1</v>
      </c>
      <c r="P181" s="34">
        <f>SUM(Enero!P181+Febrero!P181+'Marzo '!P181+'Abril '!P181+'Mayo '!P181+Junio!P181+Julio!P181+Agosto!P181+Septiembre!P181+'Octubre '!P181+Noviembre!P181+'Diciembre '!P181)</f>
        <v>1</v>
      </c>
      <c r="Q181" s="34">
        <f>SUM(Enero!Q181+Febrero!Q181+'Marzo '!Q181+'Abril '!Q181+'Mayo '!Q181+Junio!Q181+Julio!Q181+Agosto!Q181+Septiembre!Q181+'Octubre '!Q181+Noviembre!Q181+'Diciembre '!Q181)</f>
        <v>0</v>
      </c>
      <c r="R181" s="34">
        <f>SUM(Enero!R181+Febrero!R181+'Marzo '!R181+'Abril '!R181+'Mayo '!R181+Junio!R181+Julio!R181+Agosto!R181+Septiembre!R181+'Octubre '!R181+Noviembre!R181+'Diciembre '!R181)</f>
        <v>1</v>
      </c>
      <c r="S181" s="34">
        <f>SUM(Enero!S181+Febrero!S181+'Marzo '!S181+'Abril '!S181+'Mayo '!S181+Junio!S181+Julio!S181+Agosto!S181+Septiembre!S181+'Octubre '!S181+Noviembre!S181+'Diciembre '!S181)</f>
        <v>0</v>
      </c>
      <c r="T181" s="34">
        <f>SUM(Enero!T181+Febrero!T181+'Marzo '!T181+'Abril '!T181+'Mayo '!T181+Junio!T181+Julio!T181+Agosto!T181+Septiembre!T181+'Octubre '!T181+Noviembre!T181+'Diciembre '!T181)</f>
        <v>5</v>
      </c>
      <c r="U181" s="34">
        <f>SUM(Enero!U181+Febrero!U181+'Marzo '!U181+'Abril '!U181+'Mayo '!U181+Junio!U181+Julio!U181+Agosto!U181+Septiembre!U181+'Octubre '!U181+Noviembre!U181+'Diciembre '!U181)</f>
        <v>1</v>
      </c>
      <c r="V181" s="34">
        <f>SUM(Enero!V181+Febrero!V181+'Marzo '!V181+'Abril '!V181+'Mayo '!V181+Junio!V181+Julio!V181+Agosto!V181+Septiembre!V181+'Octubre '!V181+Noviembre!V181+'Diciembre '!V181)</f>
        <v>2</v>
      </c>
      <c r="W181" s="34">
        <f>SUM(Enero!W181+Febrero!W181+'Marzo '!W181+'Abril '!W181+'Mayo '!W181+Junio!W181+Julio!W181+Agosto!W181+Septiembre!W181+'Octubre '!W181+Noviembre!W181+'Diciembre '!W181)</f>
        <v>0</v>
      </c>
      <c r="X181" s="34">
        <f>SUM(Enero!X181+Febrero!X181+'Marzo '!X181+'Abril '!X181+'Mayo '!X181+Junio!X181+Julio!X181+Agosto!X181+Septiembre!X181+'Octubre '!X181+Noviembre!X181+'Diciembre '!X181)</f>
        <v>1</v>
      </c>
      <c r="Y181" s="34">
        <f>SUM(Enero!Y181+Febrero!Y181+'Marzo '!Y181+'Abril '!Y181+'Mayo '!Y181+Junio!Y181+Julio!Y181+Agosto!Y181+Septiembre!Y181+'Octubre '!Y181+Noviembre!Y181+'Diciembre '!Y181)</f>
        <v>0</v>
      </c>
      <c r="Z181" s="34">
        <f>SUM(Enero!Z181+Febrero!Z181+'Marzo '!Z181+'Abril '!Z181+'Mayo '!Z181+Junio!Z181+Julio!Z181+Agosto!Z181+Septiembre!Z181+'Octubre '!Z181+Noviembre!Z181+'Diciembre '!Z181)</f>
        <v>2</v>
      </c>
      <c r="AA181" s="34">
        <f>SUM(Enero!AA181+Febrero!AA181+'Marzo '!AA181+'Abril '!AA181+'Mayo '!AA181+Junio!AA181+Julio!AA181+Agosto!AA181+Septiembre!AA181+'Octubre '!AA181+Noviembre!AA181+'Diciembre '!AA181)</f>
        <v>0</v>
      </c>
      <c r="AB181" s="34">
        <f>SUM(Enero!AB181+Febrero!AB181+'Marzo '!AB181+'Abril '!AB181+'Mayo '!AB181+Junio!AB181+Julio!AB181+Agosto!AB181+Septiembre!AB181+'Octubre '!AB181+Noviembre!AB181+'Diciembre '!AB181)</f>
        <v>2</v>
      </c>
      <c r="AC181" s="34">
        <f>SUM(Enero!AC181+Febrero!AC181+'Marzo '!AC181+'Abril '!AC181+'Mayo '!AC181+Junio!AC181+Julio!AC181+Agosto!AC181+Septiembre!AC181+'Octubre '!AC181+Noviembre!AC181+'Diciembre '!AC181)</f>
        <v>3</v>
      </c>
      <c r="AD181" s="34">
        <f>SUM(Enero!AD181+Febrero!AD181+'Marzo '!AD181+'Abril '!AD181+'Mayo '!AD181+Junio!AD181+Julio!AD181+Agosto!AD181+Septiembre!AD181+'Octubre '!AD181+Noviembre!AD181+'Diciembre '!AD181)</f>
        <v>2</v>
      </c>
      <c r="AE181" s="34">
        <f>SUM(Enero!AE181+Febrero!AE181+'Marzo '!AE181+'Abril '!AE181+'Mayo '!AE181+Junio!AE181+Julio!AE181+Agosto!AE181+Septiembre!AE181+'Octubre '!AE181+Noviembre!AE181+'Diciembre '!AE181)</f>
        <v>0</v>
      </c>
      <c r="AF181" s="34">
        <f>SUM(Enero!AF181+Febrero!AF181+'Marzo '!AF181+'Abril '!AF181+'Mayo '!AF181+Junio!AF181+Julio!AF181+Agosto!AF181+Septiembre!AF181+'Octubre '!AF181+Noviembre!AF181+'Diciembre '!AF181)</f>
        <v>2</v>
      </c>
      <c r="AG181" s="34">
        <f>SUM(Enero!AG181+Febrero!AG181+'Marzo '!AG181+'Abril '!AG181+'Mayo '!AG181+Junio!AG181+Julio!AG181+Agosto!AG181+Septiembre!AG181+'Octubre '!AG181+Noviembre!AG181+'Diciembre '!AG181)</f>
        <v>0</v>
      </c>
      <c r="AH181" s="34">
        <f>SUM(Enero!AH181+Febrero!AH181+'Marzo '!AH181+'Abril '!AH181+'Mayo '!AH181+Junio!AH181+Julio!AH181+Agosto!AH181+Septiembre!AH181+'Octubre '!AH181+Noviembre!AH181+'Diciembre '!AH181)</f>
        <v>3</v>
      </c>
      <c r="AI181" s="34">
        <f>SUM(Enero!AI181+Febrero!AI181+'Marzo '!AI181+'Abril '!AI181+'Mayo '!AI181+Junio!AI181+Julio!AI181+Agosto!AI181+Septiembre!AI181+'Octubre '!AI181+Noviembre!AI181+'Diciembre '!AI181)</f>
        <v>0</v>
      </c>
      <c r="AJ181" s="34">
        <f>SUM(Enero!AJ181+Febrero!AJ181+'Marzo '!AJ181+'Abril '!AJ181+'Mayo '!AJ181+Junio!AJ181+Julio!AJ181+Agosto!AJ181+Septiembre!AJ181+'Octubre '!AJ181+Noviembre!AJ181+'Diciembre '!AJ181)</f>
        <v>0</v>
      </c>
      <c r="AK181" s="34">
        <f>SUM(Enero!AK181+Febrero!AK181+'Marzo '!AK181+'Abril '!AK181+'Mayo '!AK181+Junio!AK181+Julio!AK181+Agosto!AK181+Septiembre!AK181+'Octubre '!AK181+Noviembre!AK181+'Diciembre '!AK181)</f>
        <v>0</v>
      </c>
      <c r="AL181" s="34">
        <f>SUM(Enero!AL181+Febrero!AL181+'Marzo '!AL181+'Abril '!AL181+'Mayo '!AL181+Junio!AL181+Julio!AL181+Agosto!AL181+Septiembre!AL181+'Octubre '!AL181+Noviembre!AL181+'Diciembre '!AL181)</f>
        <v>1</v>
      </c>
      <c r="AM181" s="34">
        <f>SUM(Enero!AM181+Febrero!AM181+'Marzo '!AM181+'Abril '!AM181+'Mayo '!AM181+Junio!AM181+Julio!AM181+Agosto!AM181+Septiembre!AM181+'Octubre '!AM181+Noviembre!AM181+'Diciembre '!AM181)</f>
        <v>0</v>
      </c>
      <c r="AN181" s="98">
        <f>SUM(Enero!AN181+Febrero!AN181+'Marzo '!AN181+'Abril '!AN181+'Mayo '!AN181+Junio!AN181+Julio!AN181+Agosto!AN181+Septiembre!AN181+'Octubre '!AN181+Noviembre!AN181+'Diciembre '!AN181)</f>
        <v>0</v>
      </c>
      <c r="AO181" s="220">
        <f>SUM(Enero!AO181+Febrero!AO181+'Marzo '!AO181+'Abril '!AO181+'Mayo '!AO181+Junio!AO181+Julio!AO181+Agosto!AO181+Septiembre!AO181+'Octubre '!AO181+Noviembre!AO181+'Diciembre '!AO181)</f>
        <v>0</v>
      </c>
      <c r="AP181" s="221">
        <f>SUM(Enero!AP181+Febrero!AP181+'Marzo '!AP181+'Abril '!AP181+'Mayo '!AP181+Junio!AP181+Julio!AP181+Agosto!AP181+Septiembre!AP181+'Octubre '!AP181+Noviembre!AP181+'Diciembre '!AP181)</f>
        <v>0</v>
      </c>
      <c r="AQ181" s="34">
        <f>SUM(Enero!AQ181+Febrero!AQ181+'Marzo '!AQ181+'Abril '!AQ181+'Mayo '!AQ181+Junio!AQ181+Julio!AQ181+Agosto!AQ181+Septiembre!AQ181+'Octubre '!AQ181+Noviembre!AQ181+'Diciembre '!AQ181)</f>
        <v>0</v>
      </c>
      <c r="AR181" s="34">
        <f>SUM(Enero!AR181+Febrero!AR181+'Marzo '!AR181+'Abril '!AR181+'Mayo '!AR181+Junio!AR181+Julio!AR181+Agosto!AR181+Septiembre!AR181+'Octubre '!AR181+Noviembre!AR181+'Diciembre '!AR181)</f>
        <v>0</v>
      </c>
      <c r="AS181" s="34">
        <f>SUM(Enero!AS181+Febrero!AS181+'Marzo '!AS181+'Abril '!AS181+'Mayo '!AS181+Junio!AS181+Julio!AS181+Agosto!AS181+Septiembre!AS181+'Octubre '!AS181+Noviembre!AS181+'Diciembre '!AS181)</f>
        <v>0</v>
      </c>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11</v>
      </c>
      <c r="E182" s="194">
        <f t="shared" si="54"/>
        <v>2</v>
      </c>
      <c r="F182" s="194">
        <f t="shared" si="54"/>
        <v>9</v>
      </c>
      <c r="G182" s="37">
        <f>SUM(Enero!G182+Febrero!G182+'Marzo '!G182+'Abril '!G182+'Mayo '!G182+Junio!G182+Julio!G182+Agosto!G182+Septiembre!G182+'Octubre '!G182+Noviembre!G182+'Diciembre '!G182)</f>
        <v>0</v>
      </c>
      <c r="H182" s="37">
        <f>SUM(Enero!H182+Febrero!H182+'Marzo '!H182+'Abril '!H182+'Mayo '!H182+Junio!H182+Julio!H182+Agosto!H182+Septiembre!H182+'Octubre '!H182+Noviembre!H182+'Diciembre '!H182)</f>
        <v>0</v>
      </c>
      <c r="I182" s="37">
        <f>SUM(Enero!I182+Febrero!I182+'Marzo '!I182+'Abril '!I182+'Mayo '!I182+Junio!I182+Julio!I182+Agosto!I182+Septiembre!I182+'Octubre '!I182+Noviembre!I182+'Diciembre '!I182)</f>
        <v>0</v>
      </c>
      <c r="J182" s="37">
        <f>SUM(Enero!J182+Febrero!J182+'Marzo '!J182+'Abril '!J182+'Mayo '!J182+Junio!J182+Julio!J182+Agosto!J182+Septiembre!J182+'Octubre '!J182+Noviembre!J182+'Diciembre '!J182)</f>
        <v>0</v>
      </c>
      <c r="K182" s="37">
        <f>SUM(Enero!K182+Febrero!K182+'Marzo '!K182+'Abril '!K182+'Mayo '!K182+Junio!K182+Julio!K182+Agosto!K182+Septiembre!K182+'Octubre '!K182+Noviembre!K182+'Diciembre '!K182)</f>
        <v>0</v>
      </c>
      <c r="L182" s="37">
        <f>SUM(Enero!L182+Febrero!L182+'Marzo '!L182+'Abril '!L182+'Mayo '!L182+Junio!L182+Julio!L182+Agosto!L182+Septiembre!L182+'Octubre '!L182+Noviembre!L182+'Diciembre '!L182)</f>
        <v>0</v>
      </c>
      <c r="M182" s="37">
        <f>SUM(Enero!M182+Febrero!M182+'Marzo '!M182+'Abril '!M182+'Mayo '!M182+Junio!M182+Julio!M182+Agosto!M182+Septiembre!M182+'Octubre '!M182+Noviembre!M182+'Diciembre '!M182)</f>
        <v>0</v>
      </c>
      <c r="N182" s="37">
        <f>SUM(Enero!N182+Febrero!N182+'Marzo '!N182+'Abril '!N182+'Mayo '!N182+Junio!N182+Julio!N182+Agosto!N182+Septiembre!N182+'Octubre '!N182+Noviembre!N182+'Diciembre '!N182)</f>
        <v>1</v>
      </c>
      <c r="O182" s="37">
        <f>SUM(Enero!O182+Febrero!O182+'Marzo '!O182+'Abril '!O182+'Mayo '!O182+Junio!O182+Julio!O182+Agosto!O182+Septiembre!O182+'Octubre '!O182+Noviembre!O182+'Diciembre '!O182)</f>
        <v>0</v>
      </c>
      <c r="P182" s="37">
        <f>SUM(Enero!P182+Febrero!P182+'Marzo '!P182+'Abril '!P182+'Mayo '!P182+Junio!P182+Julio!P182+Agosto!P182+Septiembre!P182+'Octubre '!P182+Noviembre!P182+'Diciembre '!P182)</f>
        <v>0</v>
      </c>
      <c r="Q182" s="37">
        <f>SUM(Enero!Q182+Febrero!Q182+'Marzo '!Q182+'Abril '!Q182+'Mayo '!Q182+Junio!Q182+Julio!Q182+Agosto!Q182+Septiembre!Q182+'Octubre '!Q182+Noviembre!Q182+'Diciembre '!Q182)</f>
        <v>0</v>
      </c>
      <c r="R182" s="37">
        <f>SUM(Enero!R182+Febrero!R182+'Marzo '!R182+'Abril '!R182+'Mayo '!R182+Junio!R182+Julio!R182+Agosto!R182+Septiembre!R182+'Octubre '!R182+Noviembre!R182+'Diciembre '!R182)</f>
        <v>0</v>
      </c>
      <c r="S182" s="37">
        <f>SUM(Enero!S182+Febrero!S182+'Marzo '!S182+'Abril '!S182+'Mayo '!S182+Junio!S182+Julio!S182+Agosto!S182+Septiembre!S182+'Octubre '!S182+Noviembre!S182+'Diciembre '!S182)</f>
        <v>0</v>
      </c>
      <c r="T182" s="37">
        <f>SUM(Enero!T182+Febrero!T182+'Marzo '!T182+'Abril '!T182+'Mayo '!T182+Junio!T182+Julio!T182+Agosto!T182+Septiembre!T182+'Octubre '!T182+Noviembre!T182+'Diciembre '!T182)</f>
        <v>2</v>
      </c>
      <c r="U182" s="37">
        <f>SUM(Enero!U182+Febrero!U182+'Marzo '!U182+'Abril '!U182+'Mayo '!U182+Junio!U182+Julio!U182+Agosto!U182+Septiembre!U182+'Octubre '!U182+Noviembre!U182+'Diciembre '!U182)</f>
        <v>0</v>
      </c>
      <c r="V182" s="37">
        <f>SUM(Enero!V182+Febrero!V182+'Marzo '!V182+'Abril '!V182+'Mayo '!V182+Junio!V182+Julio!V182+Agosto!V182+Septiembre!V182+'Octubre '!V182+Noviembre!V182+'Diciembre '!V182)</f>
        <v>0</v>
      </c>
      <c r="W182" s="37">
        <f>SUM(Enero!W182+Febrero!W182+'Marzo '!W182+'Abril '!W182+'Mayo '!W182+Junio!W182+Julio!W182+Agosto!W182+Septiembre!W182+'Octubre '!W182+Noviembre!W182+'Diciembre '!W182)</f>
        <v>0</v>
      </c>
      <c r="X182" s="37">
        <f>SUM(Enero!X182+Febrero!X182+'Marzo '!X182+'Abril '!X182+'Mayo '!X182+Junio!X182+Julio!X182+Agosto!X182+Septiembre!X182+'Octubre '!X182+Noviembre!X182+'Diciembre '!X182)</f>
        <v>2</v>
      </c>
      <c r="Y182" s="37">
        <f>SUM(Enero!Y182+Febrero!Y182+'Marzo '!Y182+'Abril '!Y182+'Mayo '!Y182+Junio!Y182+Julio!Y182+Agosto!Y182+Septiembre!Y182+'Octubre '!Y182+Noviembre!Y182+'Diciembre '!Y182)</f>
        <v>0</v>
      </c>
      <c r="Z182" s="37">
        <f>SUM(Enero!Z182+Febrero!Z182+'Marzo '!Z182+'Abril '!Z182+'Mayo '!Z182+Junio!Z182+Julio!Z182+Agosto!Z182+Septiembre!Z182+'Octubre '!Z182+Noviembre!Z182+'Diciembre '!Z182)</f>
        <v>2</v>
      </c>
      <c r="AA182" s="37">
        <f>SUM(Enero!AA182+Febrero!AA182+'Marzo '!AA182+'Abril '!AA182+'Mayo '!AA182+Junio!AA182+Julio!AA182+Agosto!AA182+Septiembre!AA182+'Octubre '!AA182+Noviembre!AA182+'Diciembre '!AA182)</f>
        <v>0</v>
      </c>
      <c r="AB182" s="37">
        <f>SUM(Enero!AB182+Febrero!AB182+'Marzo '!AB182+'Abril '!AB182+'Mayo '!AB182+Junio!AB182+Julio!AB182+Agosto!AB182+Septiembre!AB182+'Octubre '!AB182+Noviembre!AB182+'Diciembre '!AB182)</f>
        <v>0</v>
      </c>
      <c r="AC182" s="37">
        <f>SUM(Enero!AC182+Febrero!AC182+'Marzo '!AC182+'Abril '!AC182+'Mayo '!AC182+Junio!AC182+Julio!AC182+Agosto!AC182+Septiembre!AC182+'Octubre '!AC182+Noviembre!AC182+'Diciembre '!AC182)</f>
        <v>2</v>
      </c>
      <c r="AD182" s="37">
        <f>SUM(Enero!AD182+Febrero!AD182+'Marzo '!AD182+'Abril '!AD182+'Mayo '!AD182+Junio!AD182+Julio!AD182+Agosto!AD182+Septiembre!AD182+'Octubre '!AD182+Noviembre!AD182+'Diciembre '!AD182)</f>
        <v>0</v>
      </c>
      <c r="AE182" s="37">
        <f>SUM(Enero!AE182+Febrero!AE182+'Marzo '!AE182+'Abril '!AE182+'Mayo '!AE182+Junio!AE182+Julio!AE182+Agosto!AE182+Septiembre!AE182+'Octubre '!AE182+Noviembre!AE182+'Diciembre '!AE182)</f>
        <v>0</v>
      </c>
      <c r="AF182" s="37">
        <f>SUM(Enero!AF182+Febrero!AF182+'Marzo '!AF182+'Abril '!AF182+'Mayo '!AF182+Junio!AF182+Julio!AF182+Agosto!AF182+Septiembre!AF182+'Octubre '!AF182+Noviembre!AF182+'Diciembre '!AF182)</f>
        <v>2</v>
      </c>
      <c r="AG182" s="37">
        <f>SUM(Enero!AG182+Febrero!AG182+'Marzo '!AG182+'Abril '!AG182+'Mayo '!AG182+Junio!AG182+Julio!AG182+Agosto!AG182+Septiembre!AG182+'Octubre '!AG182+Noviembre!AG182+'Diciembre '!AG182)</f>
        <v>0</v>
      </c>
      <c r="AH182" s="37">
        <f>SUM(Enero!AH182+Febrero!AH182+'Marzo '!AH182+'Abril '!AH182+'Mayo '!AH182+Junio!AH182+Julio!AH182+Agosto!AH182+Septiembre!AH182+'Octubre '!AH182+Noviembre!AH182+'Diciembre '!AH182)</f>
        <v>0</v>
      </c>
      <c r="AI182" s="37">
        <f>SUM(Enero!AI182+Febrero!AI182+'Marzo '!AI182+'Abril '!AI182+'Mayo '!AI182+Junio!AI182+Julio!AI182+Agosto!AI182+Septiembre!AI182+'Octubre '!AI182+Noviembre!AI182+'Diciembre '!AI182)</f>
        <v>0</v>
      </c>
      <c r="AJ182" s="37">
        <f>SUM(Enero!AJ182+Febrero!AJ182+'Marzo '!AJ182+'Abril '!AJ182+'Mayo '!AJ182+Junio!AJ182+Julio!AJ182+Agosto!AJ182+Septiembre!AJ182+'Octubre '!AJ182+Noviembre!AJ182+'Diciembre '!AJ182)</f>
        <v>0</v>
      </c>
      <c r="AK182" s="37">
        <f>SUM(Enero!AK182+Febrero!AK182+'Marzo '!AK182+'Abril '!AK182+'Mayo '!AK182+Junio!AK182+Julio!AK182+Agosto!AK182+Septiembre!AK182+'Octubre '!AK182+Noviembre!AK182+'Diciembre '!AK182)</f>
        <v>0</v>
      </c>
      <c r="AL182" s="37">
        <f>SUM(Enero!AL182+Febrero!AL182+'Marzo '!AL182+'Abril '!AL182+'Mayo '!AL182+Junio!AL182+Julio!AL182+Agosto!AL182+Septiembre!AL182+'Octubre '!AL182+Noviembre!AL182+'Diciembre '!AL182)</f>
        <v>0</v>
      </c>
      <c r="AM182" s="37">
        <f>SUM(Enero!AM182+Febrero!AM182+'Marzo '!AM182+'Abril '!AM182+'Mayo '!AM182+Junio!AM182+Julio!AM182+Agosto!AM182+Septiembre!AM182+'Octubre '!AM182+Noviembre!AM182+'Diciembre '!AM182)</f>
        <v>0</v>
      </c>
      <c r="AN182" s="195">
        <f>SUM(Enero!AN182+Febrero!AN182+'Marzo '!AN182+'Abril '!AN182+'Mayo '!AN182+Junio!AN182+Julio!AN182+Agosto!AN182+Septiembre!AN182+'Octubre '!AN182+Noviembre!AN182+'Diciembre '!AN182)</f>
        <v>0</v>
      </c>
      <c r="AO182" s="232">
        <f>SUM(Enero!AO182+Febrero!AO182+'Marzo '!AO182+'Abril '!AO182+'Mayo '!AO182+Junio!AO182+Julio!AO182+Agosto!AO182+Septiembre!AO182+'Octubre '!AO182+Noviembre!AO182+'Diciembre '!AO182)</f>
        <v>0</v>
      </c>
      <c r="AP182" s="37">
        <f>SUM(Enero!AP182+Febrero!AP182+'Marzo '!AP182+'Abril '!AP182+'Mayo '!AP182+Junio!AP182+Julio!AP182+Agosto!AP182+Septiembre!AP182+'Octubre '!AP182+Noviembre!AP182+'Diciembre '!AP182)</f>
        <v>0</v>
      </c>
      <c r="AQ182" s="37">
        <f>SUM(Enero!AQ182+Febrero!AQ182+'Marzo '!AQ182+'Abril '!AQ182+'Mayo '!AQ182+Junio!AQ182+Julio!AQ182+Agosto!AQ182+Septiembre!AQ182+'Octubre '!AQ182+Noviembre!AQ182+'Diciembre '!AQ182)</f>
        <v>0</v>
      </c>
      <c r="AR182" s="37">
        <f>SUM(Enero!AR182+Febrero!AR182+'Marzo '!AR182+'Abril '!AR182+'Mayo '!AR182+Junio!AR182+Julio!AR182+Agosto!AR182+Septiembre!AR182+'Octubre '!AR182+Noviembre!AR182+'Diciembre '!AR182)</f>
        <v>0</v>
      </c>
      <c r="AS182" s="37">
        <f>SUM(Enero!AS182+Febrero!AS182+'Marzo '!AS182+'Abril '!AS182+'Mayo '!AS182+Junio!AS182+Julio!AS182+Agosto!AS182+Septiembre!AS182+'Octubre '!AS182+Noviembre!AS182+'Diciembre '!AS182)</f>
        <v>0</v>
      </c>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f>SUM(Enero!G183+Febrero!G183+'Marzo '!G183+'Abril '!G183+'Mayo '!G183+Junio!G183+Julio!G183+Agosto!G183+Septiembre!G183+'Octubre '!G183+Noviembre!G183+'Diciembre '!G183)</f>
        <v>0</v>
      </c>
      <c r="H183" s="27">
        <f>SUM(Enero!H183+Febrero!H183+'Marzo '!H183+'Abril '!H183+'Mayo '!H183+Junio!H183+Julio!H183+Agosto!H183+Septiembre!H183+'Octubre '!H183+Noviembre!H183+'Diciembre '!H183)</f>
        <v>0</v>
      </c>
      <c r="I183" s="27">
        <f>SUM(Enero!I183+Febrero!I183+'Marzo '!I183+'Abril '!I183+'Mayo '!I183+Junio!I183+Julio!I183+Agosto!I183+Septiembre!I183+'Octubre '!I183+Noviembre!I183+'Diciembre '!I183)</f>
        <v>0</v>
      </c>
      <c r="J183" s="27">
        <f>SUM(Enero!J183+Febrero!J183+'Marzo '!J183+'Abril '!J183+'Mayo '!J183+Junio!J183+Julio!J183+Agosto!J183+Septiembre!J183+'Octubre '!J183+Noviembre!J183+'Diciembre '!J183)</f>
        <v>0</v>
      </c>
      <c r="K183" s="27">
        <f>SUM(Enero!K183+Febrero!K183+'Marzo '!K183+'Abril '!K183+'Mayo '!K183+Junio!K183+Julio!K183+Agosto!K183+Septiembre!K183+'Octubre '!K183+Noviembre!K183+'Diciembre '!K183)</f>
        <v>0</v>
      </c>
      <c r="L183" s="27">
        <f>SUM(Enero!L183+Febrero!L183+'Marzo '!L183+'Abril '!L183+'Mayo '!L183+Junio!L183+Julio!L183+Agosto!L183+Septiembre!L183+'Octubre '!L183+Noviembre!L183+'Diciembre '!L183)</f>
        <v>0</v>
      </c>
      <c r="M183" s="27">
        <f>SUM(Enero!M183+Febrero!M183+'Marzo '!M183+'Abril '!M183+'Mayo '!M183+Junio!M183+Julio!M183+Agosto!M183+Septiembre!M183+'Octubre '!M183+Noviembre!M183+'Diciembre '!M183)</f>
        <v>0</v>
      </c>
      <c r="N183" s="27">
        <f>SUM(Enero!N183+Febrero!N183+'Marzo '!N183+'Abril '!N183+'Mayo '!N183+Junio!N183+Julio!N183+Agosto!N183+Septiembre!N183+'Octubre '!N183+Noviembre!N183+'Diciembre '!N183)</f>
        <v>0</v>
      </c>
      <c r="O183" s="27">
        <f>SUM(Enero!O183+Febrero!O183+'Marzo '!O183+'Abril '!O183+'Mayo '!O183+Junio!O183+Julio!O183+Agosto!O183+Septiembre!O183+'Octubre '!O183+Noviembre!O183+'Diciembre '!O183)</f>
        <v>0</v>
      </c>
      <c r="P183" s="27">
        <f>SUM(Enero!P183+Febrero!P183+'Marzo '!P183+'Abril '!P183+'Mayo '!P183+Junio!P183+Julio!P183+Agosto!P183+Septiembre!P183+'Octubre '!P183+Noviembre!P183+'Diciembre '!P183)</f>
        <v>0</v>
      </c>
      <c r="Q183" s="27">
        <f>SUM(Enero!Q183+Febrero!Q183+'Marzo '!Q183+'Abril '!Q183+'Mayo '!Q183+Junio!Q183+Julio!Q183+Agosto!Q183+Septiembre!Q183+'Octubre '!Q183+Noviembre!Q183+'Diciembre '!Q183)</f>
        <v>0</v>
      </c>
      <c r="R183" s="27">
        <f>SUM(Enero!R183+Febrero!R183+'Marzo '!R183+'Abril '!R183+'Mayo '!R183+Junio!R183+Julio!R183+Agosto!R183+Septiembre!R183+'Octubre '!R183+Noviembre!R183+'Diciembre '!R183)</f>
        <v>0</v>
      </c>
      <c r="S183" s="27">
        <f>SUM(Enero!S183+Febrero!S183+'Marzo '!S183+'Abril '!S183+'Mayo '!S183+Junio!S183+Julio!S183+Agosto!S183+Septiembre!S183+'Octubre '!S183+Noviembre!S183+'Diciembre '!S183)</f>
        <v>0</v>
      </c>
      <c r="T183" s="27">
        <f>SUM(Enero!T183+Febrero!T183+'Marzo '!T183+'Abril '!T183+'Mayo '!T183+Junio!T183+Julio!T183+Agosto!T183+Septiembre!T183+'Octubre '!T183+Noviembre!T183+'Diciembre '!T183)</f>
        <v>0</v>
      </c>
      <c r="U183" s="27">
        <f>SUM(Enero!U183+Febrero!U183+'Marzo '!U183+'Abril '!U183+'Mayo '!U183+Junio!U183+Julio!U183+Agosto!U183+Septiembre!U183+'Octubre '!U183+Noviembre!U183+'Diciembre '!U183)</f>
        <v>0</v>
      </c>
      <c r="V183" s="27">
        <f>SUM(Enero!V183+Febrero!V183+'Marzo '!V183+'Abril '!V183+'Mayo '!V183+Junio!V183+Julio!V183+Agosto!V183+Septiembre!V183+'Octubre '!V183+Noviembre!V183+'Diciembre '!V183)</f>
        <v>0</v>
      </c>
      <c r="W183" s="27">
        <f>SUM(Enero!W183+Febrero!W183+'Marzo '!W183+'Abril '!W183+'Mayo '!W183+Junio!W183+Julio!W183+Agosto!W183+Septiembre!W183+'Octubre '!W183+Noviembre!W183+'Diciembre '!W183)</f>
        <v>0</v>
      </c>
      <c r="X183" s="27">
        <f>SUM(Enero!X183+Febrero!X183+'Marzo '!X183+'Abril '!X183+'Mayo '!X183+Junio!X183+Julio!X183+Agosto!X183+Septiembre!X183+'Octubre '!X183+Noviembre!X183+'Diciembre '!X183)</f>
        <v>0</v>
      </c>
      <c r="Y183" s="27">
        <f>SUM(Enero!Y183+Febrero!Y183+'Marzo '!Y183+'Abril '!Y183+'Mayo '!Y183+Junio!Y183+Julio!Y183+Agosto!Y183+Septiembre!Y183+'Octubre '!Y183+Noviembre!Y183+'Diciembre '!Y183)</f>
        <v>0</v>
      </c>
      <c r="Z183" s="27">
        <f>SUM(Enero!Z183+Febrero!Z183+'Marzo '!Z183+'Abril '!Z183+'Mayo '!Z183+Junio!Z183+Julio!Z183+Agosto!Z183+Septiembre!Z183+'Octubre '!Z183+Noviembre!Z183+'Diciembre '!Z183)</f>
        <v>0</v>
      </c>
      <c r="AA183" s="27">
        <f>SUM(Enero!AA183+Febrero!AA183+'Marzo '!AA183+'Abril '!AA183+'Mayo '!AA183+Junio!AA183+Julio!AA183+Agosto!AA183+Septiembre!AA183+'Octubre '!AA183+Noviembre!AA183+'Diciembre '!AA183)</f>
        <v>0</v>
      </c>
      <c r="AB183" s="27">
        <f>SUM(Enero!AB183+Febrero!AB183+'Marzo '!AB183+'Abril '!AB183+'Mayo '!AB183+Junio!AB183+Julio!AB183+Agosto!AB183+Septiembre!AB183+'Octubre '!AB183+Noviembre!AB183+'Diciembre '!AB183)</f>
        <v>0</v>
      </c>
      <c r="AC183" s="27">
        <f>SUM(Enero!AC183+Febrero!AC183+'Marzo '!AC183+'Abril '!AC183+'Mayo '!AC183+Junio!AC183+Julio!AC183+Agosto!AC183+Septiembre!AC183+'Octubre '!AC183+Noviembre!AC183+'Diciembre '!AC183)</f>
        <v>0</v>
      </c>
      <c r="AD183" s="27">
        <f>SUM(Enero!AD183+Febrero!AD183+'Marzo '!AD183+'Abril '!AD183+'Mayo '!AD183+Junio!AD183+Julio!AD183+Agosto!AD183+Septiembre!AD183+'Octubre '!AD183+Noviembre!AD183+'Diciembre '!AD183)</f>
        <v>0</v>
      </c>
      <c r="AE183" s="27">
        <f>SUM(Enero!AE183+Febrero!AE183+'Marzo '!AE183+'Abril '!AE183+'Mayo '!AE183+Junio!AE183+Julio!AE183+Agosto!AE183+Septiembre!AE183+'Octubre '!AE183+Noviembre!AE183+'Diciembre '!AE183)</f>
        <v>0</v>
      </c>
      <c r="AF183" s="27">
        <f>SUM(Enero!AF183+Febrero!AF183+'Marzo '!AF183+'Abril '!AF183+'Mayo '!AF183+Junio!AF183+Julio!AF183+Agosto!AF183+Septiembre!AF183+'Octubre '!AF183+Noviembre!AF183+'Diciembre '!AF183)</f>
        <v>0</v>
      </c>
      <c r="AG183" s="27">
        <f>SUM(Enero!AG183+Febrero!AG183+'Marzo '!AG183+'Abril '!AG183+'Mayo '!AG183+Junio!AG183+Julio!AG183+Agosto!AG183+Septiembre!AG183+'Octubre '!AG183+Noviembre!AG183+'Diciembre '!AG183)</f>
        <v>0</v>
      </c>
      <c r="AH183" s="27">
        <f>SUM(Enero!AH183+Febrero!AH183+'Marzo '!AH183+'Abril '!AH183+'Mayo '!AH183+Junio!AH183+Julio!AH183+Agosto!AH183+Septiembre!AH183+'Octubre '!AH183+Noviembre!AH183+'Diciembre '!AH183)</f>
        <v>0</v>
      </c>
      <c r="AI183" s="27">
        <f>SUM(Enero!AI183+Febrero!AI183+'Marzo '!AI183+'Abril '!AI183+'Mayo '!AI183+Junio!AI183+Julio!AI183+Agosto!AI183+Septiembre!AI183+'Octubre '!AI183+Noviembre!AI183+'Diciembre '!AI183)</f>
        <v>0</v>
      </c>
      <c r="AJ183" s="27">
        <f>SUM(Enero!AJ183+Febrero!AJ183+'Marzo '!AJ183+'Abril '!AJ183+'Mayo '!AJ183+Junio!AJ183+Julio!AJ183+Agosto!AJ183+Septiembre!AJ183+'Octubre '!AJ183+Noviembre!AJ183+'Diciembre '!AJ183)</f>
        <v>0</v>
      </c>
      <c r="AK183" s="27">
        <f>SUM(Enero!AK183+Febrero!AK183+'Marzo '!AK183+'Abril '!AK183+'Mayo '!AK183+Junio!AK183+Julio!AK183+Agosto!AK183+Septiembre!AK183+'Octubre '!AK183+Noviembre!AK183+'Diciembre '!AK183)</f>
        <v>0</v>
      </c>
      <c r="AL183" s="27">
        <f>SUM(Enero!AL183+Febrero!AL183+'Marzo '!AL183+'Abril '!AL183+'Mayo '!AL183+Junio!AL183+Julio!AL183+Agosto!AL183+Septiembre!AL183+'Octubre '!AL183+Noviembre!AL183+'Diciembre '!AL183)</f>
        <v>0</v>
      </c>
      <c r="AM183" s="27">
        <f>SUM(Enero!AM183+Febrero!AM183+'Marzo '!AM183+'Abril '!AM183+'Mayo '!AM183+Junio!AM183+Julio!AM183+Agosto!AM183+Septiembre!AM183+'Octubre '!AM183+Noviembre!AM183+'Diciembre '!AM183)</f>
        <v>0</v>
      </c>
      <c r="AN183" s="96">
        <f>SUM(Enero!AN183+Febrero!AN183+'Marzo '!AN183+'Abril '!AN183+'Mayo '!AN183+Junio!AN183+Julio!AN183+Agosto!AN183+Septiembre!AN183+'Octubre '!AN183+Noviembre!AN183+'Diciembre '!AN183)</f>
        <v>0</v>
      </c>
      <c r="AO183" s="218">
        <f>SUM(Enero!AO183+Febrero!AO183+'Marzo '!AO183+'Abril '!AO183+'Mayo '!AO183+Junio!AO183+Julio!AO183+Agosto!AO183+Septiembre!AO183+'Octubre '!AO183+Noviembre!AO183+'Diciembre '!AO183)</f>
        <v>0</v>
      </c>
      <c r="AP183" s="233">
        <f>SUM(Enero!AP183+Febrero!AP183+'Marzo '!AP183+'Abril '!AP183+'Mayo '!AP183+Junio!AP183+Julio!AP183+Agosto!AP183+Septiembre!AP183+'Octubre '!AP183+Noviembre!AP183+'Diciembre '!AP183)</f>
        <v>0</v>
      </c>
      <c r="AQ183" s="27">
        <f>SUM(Enero!AQ183+Febrero!AQ183+'Marzo '!AQ183+'Abril '!AQ183+'Mayo '!AQ183+Junio!AQ183+Julio!AQ183+Agosto!AQ183+Septiembre!AQ183+'Octubre '!AQ183+Noviembre!AQ183+'Diciembre '!AQ183)</f>
        <v>0</v>
      </c>
      <c r="AR183" s="27">
        <f>SUM(Enero!AR183+Febrero!AR183+'Marzo '!AR183+'Abril '!AR183+'Mayo '!AR183+Junio!AR183+Julio!AR183+Agosto!AR183+Septiembre!AR183+'Octubre '!AR183+Noviembre!AR183+'Diciembre '!AR183)</f>
        <v>0</v>
      </c>
      <c r="AS183" s="27">
        <f>SUM(Enero!AS183+Febrero!AS183+'Marzo '!AS183+'Abril '!AS183+'Mayo '!AS183+Junio!AS183+Julio!AS183+Agosto!AS183+Septiembre!AS183+'Octubre '!AS183+Noviembre!AS183+'Diciembre '!AS183)</f>
        <v>0</v>
      </c>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2</v>
      </c>
      <c r="E184" s="191">
        <f t="shared" si="54"/>
        <v>2</v>
      </c>
      <c r="F184" s="191">
        <f t="shared" si="54"/>
        <v>0</v>
      </c>
      <c r="G184" s="34">
        <f>SUM(Enero!G184+Febrero!G184+'Marzo '!G184+'Abril '!G184+'Mayo '!G184+Junio!G184+Julio!G184+Agosto!G184+Septiembre!G184+'Octubre '!G184+Noviembre!G184+'Diciembre '!G184)</f>
        <v>0</v>
      </c>
      <c r="H184" s="34">
        <f>SUM(Enero!H184+Febrero!H184+'Marzo '!H184+'Abril '!H184+'Mayo '!H184+Junio!H184+Julio!H184+Agosto!H184+Septiembre!H184+'Octubre '!H184+Noviembre!H184+'Diciembre '!H184)</f>
        <v>0</v>
      </c>
      <c r="I184" s="34">
        <f>SUM(Enero!I184+Febrero!I184+'Marzo '!I184+'Abril '!I184+'Mayo '!I184+Junio!I184+Julio!I184+Agosto!I184+Septiembre!I184+'Octubre '!I184+Noviembre!I184+'Diciembre '!I184)</f>
        <v>0</v>
      </c>
      <c r="J184" s="34">
        <f>SUM(Enero!J184+Febrero!J184+'Marzo '!J184+'Abril '!J184+'Mayo '!J184+Junio!J184+Julio!J184+Agosto!J184+Septiembre!J184+'Octubre '!J184+Noviembre!J184+'Diciembre '!J184)</f>
        <v>0</v>
      </c>
      <c r="K184" s="34">
        <f>SUM(Enero!K184+Febrero!K184+'Marzo '!K184+'Abril '!K184+'Mayo '!K184+Junio!K184+Julio!K184+Agosto!K184+Septiembre!K184+'Octubre '!K184+Noviembre!K184+'Diciembre '!K184)</f>
        <v>0</v>
      </c>
      <c r="L184" s="34">
        <f>SUM(Enero!L184+Febrero!L184+'Marzo '!L184+'Abril '!L184+'Mayo '!L184+Junio!L184+Julio!L184+Agosto!L184+Septiembre!L184+'Octubre '!L184+Noviembre!L184+'Diciembre '!L184)</f>
        <v>0</v>
      </c>
      <c r="M184" s="34">
        <f>SUM(Enero!M184+Febrero!M184+'Marzo '!M184+'Abril '!M184+'Mayo '!M184+Junio!M184+Julio!M184+Agosto!M184+Septiembre!M184+'Octubre '!M184+Noviembre!M184+'Diciembre '!M184)</f>
        <v>0</v>
      </c>
      <c r="N184" s="34">
        <f>SUM(Enero!N184+Febrero!N184+'Marzo '!N184+'Abril '!N184+'Mayo '!N184+Junio!N184+Julio!N184+Agosto!N184+Septiembre!N184+'Octubre '!N184+Noviembre!N184+'Diciembre '!N184)</f>
        <v>0</v>
      </c>
      <c r="O184" s="34">
        <f>SUM(Enero!O184+Febrero!O184+'Marzo '!O184+'Abril '!O184+'Mayo '!O184+Junio!O184+Julio!O184+Agosto!O184+Septiembre!O184+'Octubre '!O184+Noviembre!O184+'Diciembre '!O184)</f>
        <v>0</v>
      </c>
      <c r="P184" s="34">
        <f>SUM(Enero!P184+Febrero!P184+'Marzo '!P184+'Abril '!P184+'Mayo '!P184+Junio!P184+Julio!P184+Agosto!P184+Septiembre!P184+'Octubre '!P184+Noviembre!P184+'Diciembre '!P184)</f>
        <v>0</v>
      </c>
      <c r="Q184" s="34">
        <f>SUM(Enero!Q184+Febrero!Q184+'Marzo '!Q184+'Abril '!Q184+'Mayo '!Q184+Junio!Q184+Julio!Q184+Agosto!Q184+Septiembre!Q184+'Octubre '!Q184+Noviembre!Q184+'Diciembre '!Q184)</f>
        <v>0</v>
      </c>
      <c r="R184" s="34">
        <f>SUM(Enero!R184+Febrero!R184+'Marzo '!R184+'Abril '!R184+'Mayo '!R184+Junio!R184+Julio!R184+Agosto!R184+Septiembre!R184+'Octubre '!R184+Noviembre!R184+'Diciembre '!R184)</f>
        <v>0</v>
      </c>
      <c r="S184" s="34">
        <f>SUM(Enero!S184+Febrero!S184+'Marzo '!S184+'Abril '!S184+'Mayo '!S184+Junio!S184+Julio!S184+Agosto!S184+Septiembre!S184+'Octubre '!S184+Noviembre!S184+'Diciembre '!S184)</f>
        <v>0</v>
      </c>
      <c r="T184" s="34">
        <f>SUM(Enero!T184+Febrero!T184+'Marzo '!T184+'Abril '!T184+'Mayo '!T184+Junio!T184+Julio!T184+Agosto!T184+Septiembre!T184+'Octubre '!T184+Noviembre!T184+'Diciembre '!T184)</f>
        <v>0</v>
      </c>
      <c r="U184" s="34">
        <f>SUM(Enero!U184+Febrero!U184+'Marzo '!U184+'Abril '!U184+'Mayo '!U184+Junio!U184+Julio!U184+Agosto!U184+Septiembre!U184+'Octubre '!U184+Noviembre!U184+'Diciembre '!U184)</f>
        <v>0</v>
      </c>
      <c r="V184" s="34">
        <f>SUM(Enero!V184+Febrero!V184+'Marzo '!V184+'Abril '!V184+'Mayo '!V184+Junio!V184+Julio!V184+Agosto!V184+Septiembre!V184+'Octubre '!V184+Noviembre!V184+'Diciembre '!V184)</f>
        <v>0</v>
      </c>
      <c r="W184" s="34">
        <f>SUM(Enero!W184+Febrero!W184+'Marzo '!W184+'Abril '!W184+'Mayo '!W184+Junio!W184+Julio!W184+Agosto!W184+Septiembre!W184+'Octubre '!W184+Noviembre!W184+'Diciembre '!W184)</f>
        <v>0</v>
      </c>
      <c r="X184" s="34">
        <f>SUM(Enero!X184+Febrero!X184+'Marzo '!X184+'Abril '!X184+'Mayo '!X184+Junio!X184+Julio!X184+Agosto!X184+Septiembre!X184+'Octubre '!X184+Noviembre!X184+'Diciembre '!X184)</f>
        <v>0</v>
      </c>
      <c r="Y184" s="34">
        <f>SUM(Enero!Y184+Febrero!Y184+'Marzo '!Y184+'Abril '!Y184+'Mayo '!Y184+Junio!Y184+Julio!Y184+Agosto!Y184+Septiembre!Y184+'Octubre '!Y184+Noviembre!Y184+'Diciembre '!Y184)</f>
        <v>0</v>
      </c>
      <c r="Z184" s="34">
        <f>SUM(Enero!Z184+Febrero!Z184+'Marzo '!Z184+'Abril '!Z184+'Mayo '!Z184+Junio!Z184+Julio!Z184+Agosto!Z184+Septiembre!Z184+'Octubre '!Z184+Noviembre!Z184+'Diciembre '!Z184)</f>
        <v>0</v>
      </c>
      <c r="AA184" s="34">
        <f>SUM(Enero!AA184+Febrero!AA184+'Marzo '!AA184+'Abril '!AA184+'Mayo '!AA184+Junio!AA184+Julio!AA184+Agosto!AA184+Septiembre!AA184+'Octubre '!AA184+Noviembre!AA184+'Diciembre '!AA184)</f>
        <v>0</v>
      </c>
      <c r="AB184" s="34">
        <f>SUM(Enero!AB184+Febrero!AB184+'Marzo '!AB184+'Abril '!AB184+'Mayo '!AB184+Junio!AB184+Julio!AB184+Agosto!AB184+Septiembre!AB184+'Octubre '!AB184+Noviembre!AB184+'Diciembre '!AB184)</f>
        <v>0</v>
      </c>
      <c r="AC184" s="34">
        <f>SUM(Enero!AC184+Febrero!AC184+'Marzo '!AC184+'Abril '!AC184+'Mayo '!AC184+Junio!AC184+Julio!AC184+Agosto!AC184+Septiembre!AC184+'Octubre '!AC184+Noviembre!AC184+'Diciembre '!AC184)</f>
        <v>1</v>
      </c>
      <c r="AD184" s="34">
        <f>SUM(Enero!AD184+Febrero!AD184+'Marzo '!AD184+'Abril '!AD184+'Mayo '!AD184+Junio!AD184+Julio!AD184+Agosto!AD184+Septiembre!AD184+'Octubre '!AD184+Noviembre!AD184+'Diciembre '!AD184)</f>
        <v>0</v>
      </c>
      <c r="AE184" s="34">
        <f>SUM(Enero!AE184+Febrero!AE184+'Marzo '!AE184+'Abril '!AE184+'Mayo '!AE184+Junio!AE184+Julio!AE184+Agosto!AE184+Septiembre!AE184+'Octubre '!AE184+Noviembre!AE184+'Diciembre '!AE184)</f>
        <v>1</v>
      </c>
      <c r="AF184" s="34">
        <f>SUM(Enero!AF184+Febrero!AF184+'Marzo '!AF184+'Abril '!AF184+'Mayo '!AF184+Junio!AF184+Julio!AF184+Agosto!AF184+Septiembre!AF184+'Octubre '!AF184+Noviembre!AF184+'Diciembre '!AF184)</f>
        <v>0</v>
      </c>
      <c r="AG184" s="34">
        <f>SUM(Enero!AG184+Febrero!AG184+'Marzo '!AG184+'Abril '!AG184+'Mayo '!AG184+Junio!AG184+Julio!AG184+Agosto!AG184+Septiembre!AG184+'Octubre '!AG184+Noviembre!AG184+'Diciembre '!AG184)</f>
        <v>0</v>
      </c>
      <c r="AH184" s="34">
        <f>SUM(Enero!AH184+Febrero!AH184+'Marzo '!AH184+'Abril '!AH184+'Mayo '!AH184+Junio!AH184+Julio!AH184+Agosto!AH184+Septiembre!AH184+'Octubre '!AH184+Noviembre!AH184+'Diciembre '!AH184)</f>
        <v>0</v>
      </c>
      <c r="AI184" s="34">
        <f>SUM(Enero!AI184+Febrero!AI184+'Marzo '!AI184+'Abril '!AI184+'Mayo '!AI184+Junio!AI184+Julio!AI184+Agosto!AI184+Septiembre!AI184+'Octubre '!AI184+Noviembre!AI184+'Diciembre '!AI184)</f>
        <v>0</v>
      </c>
      <c r="AJ184" s="34">
        <f>SUM(Enero!AJ184+Febrero!AJ184+'Marzo '!AJ184+'Abril '!AJ184+'Mayo '!AJ184+Junio!AJ184+Julio!AJ184+Agosto!AJ184+Septiembre!AJ184+'Octubre '!AJ184+Noviembre!AJ184+'Diciembre '!AJ184)</f>
        <v>0</v>
      </c>
      <c r="AK184" s="34">
        <f>SUM(Enero!AK184+Febrero!AK184+'Marzo '!AK184+'Abril '!AK184+'Mayo '!AK184+Junio!AK184+Julio!AK184+Agosto!AK184+Septiembre!AK184+'Octubre '!AK184+Noviembre!AK184+'Diciembre '!AK184)</f>
        <v>0</v>
      </c>
      <c r="AL184" s="34">
        <f>SUM(Enero!AL184+Febrero!AL184+'Marzo '!AL184+'Abril '!AL184+'Mayo '!AL184+Junio!AL184+Julio!AL184+Agosto!AL184+Septiembre!AL184+'Octubre '!AL184+Noviembre!AL184+'Diciembre '!AL184)</f>
        <v>0</v>
      </c>
      <c r="AM184" s="34">
        <f>SUM(Enero!AM184+Febrero!AM184+'Marzo '!AM184+'Abril '!AM184+'Mayo '!AM184+Junio!AM184+Julio!AM184+Agosto!AM184+Septiembre!AM184+'Octubre '!AM184+Noviembre!AM184+'Diciembre '!AM184)</f>
        <v>0</v>
      </c>
      <c r="AN184" s="98">
        <f>SUM(Enero!AN184+Febrero!AN184+'Marzo '!AN184+'Abril '!AN184+'Mayo '!AN184+Junio!AN184+Julio!AN184+Agosto!AN184+Septiembre!AN184+'Octubre '!AN184+Noviembre!AN184+'Diciembre '!AN184)</f>
        <v>0</v>
      </c>
      <c r="AO184" s="220">
        <f>SUM(Enero!AO184+Febrero!AO184+'Marzo '!AO184+'Abril '!AO184+'Mayo '!AO184+Junio!AO184+Julio!AO184+Agosto!AO184+Septiembre!AO184+'Octubre '!AO184+Noviembre!AO184+'Diciembre '!AO184)</f>
        <v>0</v>
      </c>
      <c r="AP184" s="221">
        <f>SUM(Enero!AP184+Febrero!AP184+'Marzo '!AP184+'Abril '!AP184+'Mayo '!AP184+Junio!AP184+Julio!AP184+Agosto!AP184+Septiembre!AP184+'Octubre '!AP184+Noviembre!AP184+'Diciembre '!AP184)</f>
        <v>0</v>
      </c>
      <c r="AQ184" s="34">
        <f>SUM(Enero!AQ184+Febrero!AQ184+'Marzo '!AQ184+'Abril '!AQ184+'Mayo '!AQ184+Junio!AQ184+Julio!AQ184+Agosto!AQ184+Septiembre!AQ184+'Octubre '!AQ184+Noviembre!AQ184+'Diciembre '!AQ184)</f>
        <v>0</v>
      </c>
      <c r="AR184" s="34">
        <f>SUM(Enero!AR184+Febrero!AR184+'Marzo '!AR184+'Abril '!AR184+'Mayo '!AR184+Junio!AR184+Julio!AR184+Agosto!AR184+Septiembre!AR184+'Octubre '!AR184+Noviembre!AR184+'Diciembre '!AR184)</f>
        <v>0</v>
      </c>
      <c r="AS184" s="34">
        <f>SUM(Enero!AS184+Febrero!AS184+'Marzo '!AS184+'Abril '!AS184+'Mayo '!AS184+Junio!AS184+Julio!AS184+Agosto!AS184+Septiembre!AS184+'Octubre '!AS184+Noviembre!AS184+'Diciembre '!AS184)</f>
        <v>0</v>
      </c>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f>SUM(Enero!G185+Febrero!G185+'Marzo '!G185+'Abril '!G185+'Mayo '!G185+Junio!G185+Julio!G185+Agosto!G185+Septiembre!G185+'Octubre '!G185+Noviembre!G185+'Diciembre '!G185)</f>
        <v>0</v>
      </c>
      <c r="H185" s="48">
        <f>SUM(Enero!H185+Febrero!H185+'Marzo '!H185+'Abril '!H185+'Mayo '!H185+Junio!H185+Julio!H185+Agosto!H185+Septiembre!H185+'Octubre '!H185+Noviembre!H185+'Diciembre '!H185)</f>
        <v>0</v>
      </c>
      <c r="I185" s="48">
        <f>SUM(Enero!I185+Febrero!I185+'Marzo '!I185+'Abril '!I185+'Mayo '!I185+Junio!I185+Julio!I185+Agosto!I185+Septiembre!I185+'Octubre '!I185+Noviembre!I185+'Diciembre '!I185)</f>
        <v>0</v>
      </c>
      <c r="J185" s="48">
        <f>SUM(Enero!J185+Febrero!J185+'Marzo '!J185+'Abril '!J185+'Mayo '!J185+Junio!J185+Julio!J185+Agosto!J185+Septiembre!J185+'Octubre '!J185+Noviembre!J185+'Diciembre '!J185)</f>
        <v>0</v>
      </c>
      <c r="K185" s="48">
        <f>SUM(Enero!K185+Febrero!K185+'Marzo '!K185+'Abril '!K185+'Mayo '!K185+Junio!K185+Julio!K185+Agosto!K185+Septiembre!K185+'Octubre '!K185+Noviembre!K185+'Diciembre '!K185)</f>
        <v>0</v>
      </c>
      <c r="L185" s="48">
        <f>SUM(Enero!L185+Febrero!L185+'Marzo '!L185+'Abril '!L185+'Mayo '!L185+Junio!L185+Julio!L185+Agosto!L185+Septiembre!L185+'Octubre '!L185+Noviembre!L185+'Diciembre '!L185)</f>
        <v>0</v>
      </c>
      <c r="M185" s="48">
        <f>SUM(Enero!M185+Febrero!M185+'Marzo '!M185+'Abril '!M185+'Mayo '!M185+Junio!M185+Julio!M185+Agosto!M185+Septiembre!M185+'Octubre '!M185+Noviembre!M185+'Diciembre '!M185)</f>
        <v>0</v>
      </c>
      <c r="N185" s="48">
        <f>SUM(Enero!N185+Febrero!N185+'Marzo '!N185+'Abril '!N185+'Mayo '!N185+Junio!N185+Julio!N185+Agosto!N185+Septiembre!N185+'Octubre '!N185+Noviembre!N185+'Diciembre '!N185)</f>
        <v>0</v>
      </c>
      <c r="O185" s="48">
        <f>SUM(Enero!O185+Febrero!O185+'Marzo '!O185+'Abril '!O185+'Mayo '!O185+Junio!O185+Julio!O185+Agosto!O185+Septiembre!O185+'Octubre '!O185+Noviembre!O185+'Diciembre '!O185)</f>
        <v>0</v>
      </c>
      <c r="P185" s="48">
        <f>SUM(Enero!P185+Febrero!P185+'Marzo '!P185+'Abril '!P185+'Mayo '!P185+Junio!P185+Julio!P185+Agosto!P185+Septiembre!P185+'Octubre '!P185+Noviembre!P185+'Diciembre '!P185)</f>
        <v>0</v>
      </c>
      <c r="Q185" s="48">
        <f>SUM(Enero!Q185+Febrero!Q185+'Marzo '!Q185+'Abril '!Q185+'Mayo '!Q185+Junio!Q185+Julio!Q185+Agosto!Q185+Septiembre!Q185+'Octubre '!Q185+Noviembre!Q185+'Diciembre '!Q185)</f>
        <v>0</v>
      </c>
      <c r="R185" s="48">
        <f>SUM(Enero!R185+Febrero!R185+'Marzo '!R185+'Abril '!R185+'Mayo '!R185+Junio!R185+Julio!R185+Agosto!R185+Septiembre!R185+'Octubre '!R185+Noviembre!R185+'Diciembre '!R185)</f>
        <v>0</v>
      </c>
      <c r="S185" s="48">
        <f>SUM(Enero!S185+Febrero!S185+'Marzo '!S185+'Abril '!S185+'Mayo '!S185+Junio!S185+Julio!S185+Agosto!S185+Septiembre!S185+'Octubre '!S185+Noviembre!S185+'Diciembre '!S185)</f>
        <v>0</v>
      </c>
      <c r="T185" s="48">
        <f>SUM(Enero!T185+Febrero!T185+'Marzo '!T185+'Abril '!T185+'Mayo '!T185+Junio!T185+Julio!T185+Agosto!T185+Septiembre!T185+'Octubre '!T185+Noviembre!T185+'Diciembre '!T185)</f>
        <v>0</v>
      </c>
      <c r="U185" s="48">
        <f>SUM(Enero!U185+Febrero!U185+'Marzo '!U185+'Abril '!U185+'Mayo '!U185+Junio!U185+Julio!U185+Agosto!U185+Septiembre!U185+'Octubre '!U185+Noviembre!U185+'Diciembre '!U185)</f>
        <v>0</v>
      </c>
      <c r="V185" s="48">
        <f>SUM(Enero!V185+Febrero!V185+'Marzo '!V185+'Abril '!V185+'Mayo '!V185+Junio!V185+Julio!V185+Agosto!V185+Septiembre!V185+'Octubre '!V185+Noviembre!V185+'Diciembre '!V185)</f>
        <v>0</v>
      </c>
      <c r="W185" s="48">
        <f>SUM(Enero!W185+Febrero!W185+'Marzo '!W185+'Abril '!W185+'Mayo '!W185+Junio!W185+Julio!W185+Agosto!W185+Septiembre!W185+'Octubre '!W185+Noviembre!W185+'Diciembre '!W185)</f>
        <v>0</v>
      </c>
      <c r="X185" s="48">
        <f>SUM(Enero!X185+Febrero!X185+'Marzo '!X185+'Abril '!X185+'Mayo '!X185+Junio!X185+Julio!X185+Agosto!X185+Septiembre!X185+'Octubre '!X185+Noviembre!X185+'Diciembre '!X185)</f>
        <v>0</v>
      </c>
      <c r="Y185" s="48">
        <f>SUM(Enero!Y185+Febrero!Y185+'Marzo '!Y185+'Abril '!Y185+'Mayo '!Y185+Junio!Y185+Julio!Y185+Agosto!Y185+Septiembre!Y185+'Octubre '!Y185+Noviembre!Y185+'Diciembre '!Y185)</f>
        <v>0</v>
      </c>
      <c r="Z185" s="48">
        <f>SUM(Enero!Z185+Febrero!Z185+'Marzo '!Z185+'Abril '!Z185+'Mayo '!Z185+Junio!Z185+Julio!Z185+Agosto!Z185+Septiembre!Z185+'Octubre '!Z185+Noviembre!Z185+'Diciembre '!Z185)</f>
        <v>0</v>
      </c>
      <c r="AA185" s="48">
        <f>SUM(Enero!AA185+Febrero!AA185+'Marzo '!AA185+'Abril '!AA185+'Mayo '!AA185+Junio!AA185+Julio!AA185+Agosto!AA185+Septiembre!AA185+'Octubre '!AA185+Noviembre!AA185+'Diciembre '!AA185)</f>
        <v>0</v>
      </c>
      <c r="AB185" s="48">
        <f>SUM(Enero!AB185+Febrero!AB185+'Marzo '!AB185+'Abril '!AB185+'Mayo '!AB185+Junio!AB185+Julio!AB185+Agosto!AB185+Septiembre!AB185+'Octubre '!AB185+Noviembre!AB185+'Diciembre '!AB185)</f>
        <v>0</v>
      </c>
      <c r="AC185" s="48">
        <f>SUM(Enero!AC185+Febrero!AC185+'Marzo '!AC185+'Abril '!AC185+'Mayo '!AC185+Junio!AC185+Julio!AC185+Agosto!AC185+Septiembre!AC185+'Octubre '!AC185+Noviembre!AC185+'Diciembre '!AC185)</f>
        <v>0</v>
      </c>
      <c r="AD185" s="48">
        <f>SUM(Enero!AD185+Febrero!AD185+'Marzo '!AD185+'Abril '!AD185+'Mayo '!AD185+Junio!AD185+Julio!AD185+Agosto!AD185+Septiembre!AD185+'Octubre '!AD185+Noviembre!AD185+'Diciembre '!AD185)</f>
        <v>0</v>
      </c>
      <c r="AE185" s="48">
        <f>SUM(Enero!AE185+Febrero!AE185+'Marzo '!AE185+'Abril '!AE185+'Mayo '!AE185+Junio!AE185+Julio!AE185+Agosto!AE185+Septiembre!AE185+'Octubre '!AE185+Noviembre!AE185+'Diciembre '!AE185)</f>
        <v>0</v>
      </c>
      <c r="AF185" s="48">
        <f>SUM(Enero!AF185+Febrero!AF185+'Marzo '!AF185+'Abril '!AF185+'Mayo '!AF185+Junio!AF185+Julio!AF185+Agosto!AF185+Septiembre!AF185+'Octubre '!AF185+Noviembre!AF185+'Diciembre '!AF185)</f>
        <v>0</v>
      </c>
      <c r="AG185" s="48">
        <f>SUM(Enero!AG185+Febrero!AG185+'Marzo '!AG185+'Abril '!AG185+'Mayo '!AG185+Junio!AG185+Julio!AG185+Agosto!AG185+Septiembre!AG185+'Octubre '!AG185+Noviembre!AG185+'Diciembre '!AG185)</f>
        <v>0</v>
      </c>
      <c r="AH185" s="48">
        <f>SUM(Enero!AH185+Febrero!AH185+'Marzo '!AH185+'Abril '!AH185+'Mayo '!AH185+Junio!AH185+Julio!AH185+Agosto!AH185+Septiembre!AH185+'Octubre '!AH185+Noviembre!AH185+'Diciembre '!AH185)</f>
        <v>0</v>
      </c>
      <c r="AI185" s="48">
        <f>SUM(Enero!AI185+Febrero!AI185+'Marzo '!AI185+'Abril '!AI185+'Mayo '!AI185+Junio!AI185+Julio!AI185+Agosto!AI185+Septiembre!AI185+'Octubre '!AI185+Noviembre!AI185+'Diciembre '!AI185)</f>
        <v>0</v>
      </c>
      <c r="AJ185" s="48">
        <f>SUM(Enero!AJ185+Febrero!AJ185+'Marzo '!AJ185+'Abril '!AJ185+'Mayo '!AJ185+Junio!AJ185+Julio!AJ185+Agosto!AJ185+Septiembre!AJ185+'Octubre '!AJ185+Noviembre!AJ185+'Diciembre '!AJ185)</f>
        <v>0</v>
      </c>
      <c r="AK185" s="48">
        <f>SUM(Enero!AK185+Febrero!AK185+'Marzo '!AK185+'Abril '!AK185+'Mayo '!AK185+Junio!AK185+Julio!AK185+Agosto!AK185+Septiembre!AK185+'Octubre '!AK185+Noviembre!AK185+'Diciembre '!AK185)</f>
        <v>0</v>
      </c>
      <c r="AL185" s="48">
        <f>SUM(Enero!AL185+Febrero!AL185+'Marzo '!AL185+'Abril '!AL185+'Mayo '!AL185+Junio!AL185+Julio!AL185+Agosto!AL185+Septiembre!AL185+'Octubre '!AL185+Noviembre!AL185+'Diciembre '!AL185)</f>
        <v>0</v>
      </c>
      <c r="AM185" s="48">
        <f>SUM(Enero!AM185+Febrero!AM185+'Marzo '!AM185+'Abril '!AM185+'Mayo '!AM185+Junio!AM185+Julio!AM185+Agosto!AM185+Septiembre!AM185+'Octubre '!AM185+Noviembre!AM185+'Diciembre '!AM185)</f>
        <v>0</v>
      </c>
      <c r="AN185" s="99">
        <f>SUM(Enero!AN185+Febrero!AN185+'Marzo '!AN185+'Abril '!AN185+'Mayo '!AN185+Junio!AN185+Julio!AN185+Agosto!AN185+Septiembre!AN185+'Octubre '!AN185+Noviembre!AN185+'Diciembre '!AN185)</f>
        <v>0</v>
      </c>
      <c r="AO185" s="216">
        <f>SUM(Enero!AO185+Febrero!AO185+'Marzo '!AO185+'Abril '!AO185+'Mayo '!AO185+Junio!AO185+Julio!AO185+Agosto!AO185+Septiembre!AO185+'Octubre '!AO185+Noviembre!AO185+'Diciembre '!AO185)</f>
        <v>0</v>
      </c>
      <c r="AP185" s="234">
        <f>SUM(Enero!AP185+Febrero!AP185+'Marzo '!AP185+'Abril '!AP185+'Mayo '!AP185+Junio!AP185+Julio!AP185+Agosto!AP185+Septiembre!AP185+'Octubre '!AP185+Noviembre!AP185+'Diciembre '!AP185)</f>
        <v>0</v>
      </c>
      <c r="AQ185" s="48">
        <f>SUM(Enero!AQ185+Febrero!AQ185+'Marzo '!AQ185+'Abril '!AQ185+'Mayo '!AQ185+Junio!AQ185+Julio!AQ185+Agosto!AQ185+Septiembre!AQ185+'Octubre '!AQ185+Noviembre!AQ185+'Diciembre '!AQ185)</f>
        <v>0</v>
      </c>
      <c r="AR185" s="48">
        <f>SUM(Enero!AR185+Febrero!AR185+'Marzo '!AR185+'Abril '!AR185+'Mayo '!AR185+Junio!AR185+Julio!AR185+Agosto!AR185+Septiembre!AR185+'Octubre '!AR185+Noviembre!AR185+'Diciembre '!AR185)</f>
        <v>0</v>
      </c>
      <c r="AS185" s="48">
        <f>SUM(Enero!AS185+Febrero!AS185+'Marzo '!AS185+'Abril '!AS185+'Mayo '!AS185+Junio!AS185+Julio!AS185+Agosto!AS185+Septiembre!AS185+'Octubre '!AS185+Noviembre!AS185+'Diciembre '!AS185)</f>
        <v>0</v>
      </c>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48</v>
      </c>
      <c r="E186" s="185">
        <f t="shared" ref="E186:F189" si="55">+G186+I186+K186+M186+O186</f>
        <v>41</v>
      </c>
      <c r="F186" s="185">
        <f t="shared" si="55"/>
        <v>7</v>
      </c>
      <c r="G186" s="27">
        <f>SUM(Enero!G186+Febrero!G186+'Marzo '!G186+'Abril '!G186+'Mayo '!G186+Junio!G186+Julio!G186+Agosto!G186+Septiembre!G186+'Octubre '!G186+Noviembre!G186+'Diciembre '!G186)</f>
        <v>3</v>
      </c>
      <c r="H186" s="27">
        <f>SUM(Enero!H186+Febrero!H186+'Marzo '!H186+'Abril '!H186+'Mayo '!H186+Junio!H186+Julio!H186+Agosto!H186+Septiembre!H186+'Octubre '!H186+Noviembre!H186+'Diciembre '!H186)</f>
        <v>0</v>
      </c>
      <c r="I186" s="27">
        <f>SUM(Enero!I186+Febrero!I186+'Marzo '!I186+'Abril '!I186+'Mayo '!I186+Junio!I186+Julio!I186+Agosto!I186+Septiembre!I186+'Octubre '!I186+Noviembre!I186+'Diciembre '!I186)</f>
        <v>29</v>
      </c>
      <c r="J186" s="27">
        <f>SUM(Enero!J186+Febrero!J186+'Marzo '!J186+'Abril '!J186+'Mayo '!J186+Junio!J186+Julio!J186+Agosto!J186+Septiembre!J186+'Octubre '!J186+Noviembre!J186+'Diciembre '!J186)</f>
        <v>4</v>
      </c>
      <c r="K186" s="27">
        <f>SUM(Enero!K186+Febrero!K186+'Marzo '!K186+'Abril '!K186+'Mayo '!K186+Junio!K186+Julio!K186+Agosto!K186+Septiembre!K186+'Octubre '!K186+Noviembre!K186+'Diciembre '!K186)</f>
        <v>9</v>
      </c>
      <c r="L186" s="27">
        <f>SUM(Enero!L186+Febrero!L186+'Marzo '!L186+'Abril '!L186+'Mayo '!L186+Junio!L186+Julio!L186+Agosto!L186+Septiembre!L186+'Octubre '!L186+Noviembre!L186+'Diciembre '!L186)</f>
        <v>3</v>
      </c>
      <c r="M186" s="27">
        <f>SUM(Enero!M186+Febrero!M186+'Marzo '!M186+'Abril '!M186+'Mayo '!M186+Junio!M186+Julio!M186+Agosto!M186+Septiembre!M186+'Octubre '!M186+Noviembre!M186+'Diciembre '!M186)</f>
        <v>0</v>
      </c>
      <c r="N186" s="27">
        <f>SUM(Enero!N186+Febrero!N186+'Marzo '!N186+'Abril '!N186+'Mayo '!N186+Junio!N186+Julio!N186+Agosto!N186+Septiembre!N186+'Octubre '!N186+Noviembre!N186+'Diciembre '!N186)</f>
        <v>0</v>
      </c>
      <c r="O186" s="27">
        <f>SUM(Enero!O186+Febrero!O186+'Marzo '!O186+'Abril '!O186+'Mayo '!O186+Junio!O186+Julio!O186+Agosto!O186+Septiembre!O186+'Octubre '!O186+Noviembre!O186+'Diciembre '!O186)</f>
        <v>0</v>
      </c>
      <c r="P186" s="27">
        <f>SUM(Enero!P186+Febrero!P186+'Marzo '!P186+'Abril '!P186+'Mayo '!P186+Junio!P186+Julio!P186+Agosto!P186+Septiembre!P186+'Octubre '!P186+Noviembre!P186+'Diciembre '!P186)</f>
        <v>0</v>
      </c>
      <c r="Q186" s="192">
        <f>SUM(Enero!Q186+Febrero!Q186+'Marzo '!Q186+'Abril '!Q186+'Mayo '!Q186+Junio!Q186+Julio!Q186+Agosto!Q186+Septiembre!Q186+'Octubre '!Q186+Noviembre!Q186+'Diciembre '!Q186)</f>
        <v>0</v>
      </c>
      <c r="R186" s="192">
        <f>SUM(Enero!R186+Febrero!R186+'Marzo '!R186+'Abril '!R186+'Mayo '!R186+Junio!R186+Julio!R186+Agosto!R186+Septiembre!R186+'Octubre '!R186+Noviembre!R186+'Diciembre '!R186)</f>
        <v>0</v>
      </c>
      <c r="S186" s="192">
        <f>SUM(Enero!S186+Febrero!S186+'Marzo '!S186+'Abril '!S186+'Mayo '!S186+Junio!S186+Julio!S186+Agosto!S186+Septiembre!S186+'Octubre '!S186+Noviembre!S186+'Diciembre '!S186)</f>
        <v>0</v>
      </c>
      <c r="T186" s="192">
        <f>SUM(Enero!T186+Febrero!T186+'Marzo '!T186+'Abril '!T186+'Mayo '!T186+Junio!T186+Julio!T186+Agosto!T186+Septiembre!T186+'Octubre '!T186+Noviembre!T186+'Diciembre '!T186)</f>
        <v>0</v>
      </c>
      <c r="U186" s="192">
        <f>SUM(Enero!U186+Febrero!U186+'Marzo '!U186+'Abril '!U186+'Mayo '!U186+Junio!U186+Julio!U186+Agosto!U186+Septiembre!U186+'Octubre '!U186+Noviembre!U186+'Diciembre '!U186)</f>
        <v>0</v>
      </c>
      <c r="V186" s="192">
        <f>SUM(Enero!V186+Febrero!V186+'Marzo '!V186+'Abril '!V186+'Mayo '!V186+Junio!V186+Julio!V186+Agosto!V186+Septiembre!V186+'Octubre '!V186+Noviembre!V186+'Diciembre '!V186)</f>
        <v>0</v>
      </c>
      <c r="W186" s="192">
        <f>SUM(Enero!W186+Febrero!W186+'Marzo '!W186+'Abril '!W186+'Mayo '!W186+Junio!W186+Julio!W186+Agosto!W186+Septiembre!W186+'Octubre '!W186+Noviembre!W186+'Diciembre '!W186)</f>
        <v>0</v>
      </c>
      <c r="X186" s="192">
        <f>SUM(Enero!X186+Febrero!X186+'Marzo '!X186+'Abril '!X186+'Mayo '!X186+Junio!X186+Julio!X186+Agosto!X186+Septiembre!X186+'Octubre '!X186+Noviembre!X186+'Diciembre '!X186)</f>
        <v>0</v>
      </c>
      <c r="Y186" s="192">
        <f>SUM(Enero!Y186+Febrero!Y186+'Marzo '!Y186+'Abril '!Y186+'Mayo '!Y186+Junio!Y186+Julio!Y186+Agosto!Y186+Septiembre!Y186+'Octubre '!Y186+Noviembre!Y186+'Diciembre '!Y186)</f>
        <v>0</v>
      </c>
      <c r="Z186" s="192">
        <f>SUM(Enero!Z186+Febrero!Z186+'Marzo '!Z186+'Abril '!Z186+'Mayo '!Z186+Junio!Z186+Julio!Z186+Agosto!Z186+Septiembre!Z186+'Octubre '!Z186+Noviembre!Z186+'Diciembre '!Z186)</f>
        <v>0</v>
      </c>
      <c r="AA186" s="192">
        <f>SUM(Enero!AA186+Febrero!AA186+'Marzo '!AA186+'Abril '!AA186+'Mayo '!AA186+Junio!AA186+Julio!AA186+Agosto!AA186+Septiembre!AA186+'Octubre '!AA186+Noviembre!AA186+'Diciembre '!AA186)</f>
        <v>0</v>
      </c>
      <c r="AB186" s="192">
        <f>SUM(Enero!AB186+Febrero!AB186+'Marzo '!AB186+'Abril '!AB186+'Mayo '!AB186+Junio!AB186+Julio!AB186+Agosto!AB186+Septiembre!AB186+'Octubre '!AB186+Noviembre!AB186+'Diciembre '!AB186)</f>
        <v>0</v>
      </c>
      <c r="AC186" s="192">
        <f>SUM(Enero!AC186+Febrero!AC186+'Marzo '!AC186+'Abril '!AC186+'Mayo '!AC186+Junio!AC186+Julio!AC186+Agosto!AC186+Septiembre!AC186+'Octubre '!AC186+Noviembre!AC186+'Diciembre '!AC186)</f>
        <v>0</v>
      </c>
      <c r="AD186" s="192">
        <f>SUM(Enero!AD186+Febrero!AD186+'Marzo '!AD186+'Abril '!AD186+'Mayo '!AD186+Junio!AD186+Julio!AD186+Agosto!AD186+Septiembre!AD186+'Octubre '!AD186+Noviembre!AD186+'Diciembre '!AD186)</f>
        <v>0</v>
      </c>
      <c r="AE186" s="192">
        <f>SUM(Enero!AE186+Febrero!AE186+'Marzo '!AE186+'Abril '!AE186+'Mayo '!AE186+Junio!AE186+Julio!AE186+Agosto!AE186+Septiembre!AE186+'Octubre '!AE186+Noviembre!AE186+'Diciembre '!AE186)</f>
        <v>0</v>
      </c>
      <c r="AF186" s="192">
        <f>SUM(Enero!AF186+Febrero!AF186+'Marzo '!AF186+'Abril '!AF186+'Mayo '!AF186+Junio!AF186+Julio!AF186+Agosto!AF186+Septiembre!AF186+'Octubre '!AF186+Noviembre!AF186+'Diciembre '!AF186)</f>
        <v>0</v>
      </c>
      <c r="AG186" s="192">
        <f>SUM(Enero!AG186+Febrero!AG186+'Marzo '!AG186+'Abril '!AG186+'Mayo '!AG186+Junio!AG186+Julio!AG186+Agosto!AG186+Septiembre!AG186+'Octubre '!AG186+Noviembre!AG186+'Diciembre '!AG186)</f>
        <v>0</v>
      </c>
      <c r="AH186" s="192">
        <f>SUM(Enero!AH186+Febrero!AH186+'Marzo '!AH186+'Abril '!AH186+'Mayo '!AH186+Junio!AH186+Julio!AH186+Agosto!AH186+Septiembre!AH186+'Octubre '!AH186+Noviembre!AH186+'Diciembre '!AH186)</f>
        <v>0</v>
      </c>
      <c r="AI186" s="192">
        <f>SUM(Enero!AI186+Febrero!AI186+'Marzo '!AI186+'Abril '!AI186+'Mayo '!AI186+Junio!AI186+Julio!AI186+Agosto!AI186+Septiembre!AI186+'Octubre '!AI186+Noviembre!AI186+'Diciembre '!AI186)</f>
        <v>0</v>
      </c>
      <c r="AJ186" s="192">
        <f>SUM(Enero!AJ186+Febrero!AJ186+'Marzo '!AJ186+'Abril '!AJ186+'Mayo '!AJ186+Junio!AJ186+Julio!AJ186+Agosto!AJ186+Septiembre!AJ186+'Octubre '!AJ186+Noviembre!AJ186+'Diciembre '!AJ186)</f>
        <v>0</v>
      </c>
      <c r="AK186" s="192">
        <f>SUM(Enero!AK186+Febrero!AK186+'Marzo '!AK186+'Abril '!AK186+'Mayo '!AK186+Junio!AK186+Julio!AK186+Agosto!AK186+Septiembre!AK186+'Octubre '!AK186+Noviembre!AK186+'Diciembre '!AK186)</f>
        <v>0</v>
      </c>
      <c r="AL186" s="192">
        <f>SUM(Enero!AL186+Febrero!AL186+'Marzo '!AL186+'Abril '!AL186+'Mayo '!AL186+Junio!AL186+Julio!AL186+Agosto!AL186+Septiembre!AL186+'Octubre '!AL186+Noviembre!AL186+'Diciembre '!AL186)</f>
        <v>0</v>
      </c>
      <c r="AM186" s="192">
        <f>SUM(Enero!AM186+Febrero!AM186+'Marzo '!AM186+'Abril '!AM186+'Mayo '!AM186+Junio!AM186+Julio!AM186+Agosto!AM186+Septiembre!AM186+'Octubre '!AM186+Noviembre!AM186+'Diciembre '!AM186)</f>
        <v>0</v>
      </c>
      <c r="AN186" s="192">
        <f>SUM(Enero!AN186+Febrero!AN186+'Marzo '!AN186+'Abril '!AN186+'Mayo '!AN186+Junio!AN186+Julio!AN186+Agosto!AN186+Septiembre!AN186+'Octubre '!AN186+Noviembre!AN186+'Diciembre '!AN186)</f>
        <v>0</v>
      </c>
      <c r="AO186" s="218">
        <f>SUM(Enero!AO186+Febrero!AO186+'Marzo '!AO186+'Abril '!AO186+'Mayo '!AO186+Junio!AO186+Julio!AO186+Agosto!AO186+Septiembre!AO186+'Octubre '!AO186+Noviembre!AO186+'Diciembre '!AO186)</f>
        <v>85</v>
      </c>
      <c r="AP186" s="233">
        <f>SUM(Enero!AP186+Febrero!AP186+'Marzo '!AP186+'Abril '!AP186+'Mayo '!AP186+Junio!AP186+Julio!AP186+Agosto!AP186+Septiembre!AP186+'Octubre '!AP186+Noviembre!AP186+'Diciembre '!AP186)</f>
        <v>0</v>
      </c>
      <c r="AQ186" s="190">
        <f>SUM(Enero!AQ186+Febrero!AQ186+'Marzo '!AQ186+'Abril '!AQ186+'Mayo '!AQ186+Junio!AQ186+Julio!AQ186+Agosto!AQ186+Septiembre!AQ186+'Octubre '!AQ186+Noviembre!AQ186+'Diciembre '!AQ186)</f>
        <v>0</v>
      </c>
      <c r="AR186" s="27">
        <f>SUM(Enero!AR186+Febrero!AR186+'Marzo '!AR186+'Abril '!AR186+'Mayo '!AR186+Junio!AR186+Julio!AR186+Agosto!AR186+Septiembre!AR186+'Octubre '!AR186+Noviembre!AR186+'Diciembre '!AR186)</f>
        <v>0</v>
      </c>
      <c r="AS186" s="27">
        <f>SUM(Enero!AS186+Febrero!AS186+'Marzo '!AS186+'Abril '!AS186+'Mayo '!AS186+Junio!AS186+Julio!AS186+Agosto!AS186+Septiembre!AS186+'Octubre '!AS186+Noviembre!AS186+'Diciembre '!AS186)</f>
        <v>0</v>
      </c>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f>SUM(Enero!G187+Febrero!G187+'Marzo '!G187+'Abril '!G187+'Mayo '!G187+Junio!G187+Julio!G187+Agosto!G187+Septiembre!G187+'Octubre '!G187+Noviembre!G187+'Diciembre '!G187)</f>
        <v>0</v>
      </c>
      <c r="H187" s="34">
        <f>SUM(Enero!H187+Febrero!H187+'Marzo '!H187+'Abril '!H187+'Mayo '!H187+Junio!H187+Julio!H187+Agosto!H187+Septiembre!H187+'Octubre '!H187+Noviembre!H187+'Diciembre '!H187)</f>
        <v>0</v>
      </c>
      <c r="I187" s="34">
        <f>SUM(Enero!I187+Febrero!I187+'Marzo '!I187+'Abril '!I187+'Mayo '!I187+Junio!I187+Julio!I187+Agosto!I187+Septiembre!I187+'Octubre '!I187+Noviembre!I187+'Diciembre '!I187)</f>
        <v>0</v>
      </c>
      <c r="J187" s="34">
        <f>SUM(Enero!J187+Febrero!J187+'Marzo '!J187+'Abril '!J187+'Mayo '!J187+Junio!J187+Julio!J187+Agosto!J187+Septiembre!J187+'Octubre '!J187+Noviembre!J187+'Diciembre '!J187)</f>
        <v>0</v>
      </c>
      <c r="K187" s="34">
        <f>SUM(Enero!K187+Febrero!K187+'Marzo '!K187+'Abril '!K187+'Mayo '!K187+Junio!K187+Julio!K187+Agosto!K187+Septiembre!K187+'Octubre '!K187+Noviembre!K187+'Diciembre '!K187)</f>
        <v>0</v>
      </c>
      <c r="L187" s="34">
        <f>SUM(Enero!L187+Febrero!L187+'Marzo '!L187+'Abril '!L187+'Mayo '!L187+Junio!L187+Julio!L187+Agosto!L187+Septiembre!L187+'Octubre '!L187+Noviembre!L187+'Diciembre '!L187)</f>
        <v>0</v>
      </c>
      <c r="M187" s="34">
        <f>SUM(Enero!M187+Febrero!M187+'Marzo '!M187+'Abril '!M187+'Mayo '!M187+Junio!M187+Julio!M187+Agosto!M187+Septiembre!M187+'Octubre '!M187+Noviembre!M187+'Diciembre '!M187)</f>
        <v>0</v>
      </c>
      <c r="N187" s="34">
        <f>SUM(Enero!N187+Febrero!N187+'Marzo '!N187+'Abril '!N187+'Mayo '!N187+Junio!N187+Julio!N187+Agosto!N187+Septiembre!N187+'Octubre '!N187+Noviembre!N187+'Diciembre '!N187)</f>
        <v>0</v>
      </c>
      <c r="O187" s="34">
        <f>SUM(Enero!O187+Febrero!O187+'Marzo '!O187+'Abril '!O187+'Mayo '!O187+Junio!O187+Julio!O187+Agosto!O187+Septiembre!O187+'Octubre '!O187+Noviembre!O187+'Diciembre '!O187)</f>
        <v>0</v>
      </c>
      <c r="P187" s="34">
        <f>SUM(Enero!P187+Febrero!P187+'Marzo '!P187+'Abril '!P187+'Mayo '!P187+Junio!P187+Julio!P187+Agosto!P187+Septiembre!P187+'Octubre '!P187+Noviembre!P187+'Diciembre '!P187)</f>
        <v>0</v>
      </c>
      <c r="Q187" s="192">
        <f>SUM(Enero!Q187+Febrero!Q187+'Marzo '!Q187+'Abril '!Q187+'Mayo '!Q187+Junio!Q187+Julio!Q187+Agosto!Q187+Septiembre!Q187+'Octubre '!Q187+Noviembre!Q187+'Diciembre '!Q187)</f>
        <v>0</v>
      </c>
      <c r="R187" s="192">
        <f>SUM(Enero!R187+Febrero!R187+'Marzo '!R187+'Abril '!R187+'Mayo '!R187+Junio!R187+Julio!R187+Agosto!R187+Septiembre!R187+'Octubre '!R187+Noviembre!R187+'Diciembre '!R187)</f>
        <v>0</v>
      </c>
      <c r="S187" s="192">
        <f>SUM(Enero!S187+Febrero!S187+'Marzo '!S187+'Abril '!S187+'Mayo '!S187+Junio!S187+Julio!S187+Agosto!S187+Septiembre!S187+'Octubre '!S187+Noviembre!S187+'Diciembre '!S187)</f>
        <v>0</v>
      </c>
      <c r="T187" s="192">
        <f>SUM(Enero!T187+Febrero!T187+'Marzo '!T187+'Abril '!T187+'Mayo '!T187+Junio!T187+Julio!T187+Agosto!T187+Septiembre!T187+'Octubre '!T187+Noviembre!T187+'Diciembre '!T187)</f>
        <v>0</v>
      </c>
      <c r="U187" s="192">
        <f>SUM(Enero!U187+Febrero!U187+'Marzo '!U187+'Abril '!U187+'Mayo '!U187+Junio!U187+Julio!U187+Agosto!U187+Septiembre!U187+'Octubre '!U187+Noviembre!U187+'Diciembre '!U187)</f>
        <v>0</v>
      </c>
      <c r="V187" s="192">
        <f>SUM(Enero!V187+Febrero!V187+'Marzo '!V187+'Abril '!V187+'Mayo '!V187+Junio!V187+Julio!V187+Agosto!V187+Septiembre!V187+'Octubre '!V187+Noviembre!V187+'Diciembre '!V187)</f>
        <v>0</v>
      </c>
      <c r="W187" s="192">
        <f>SUM(Enero!W187+Febrero!W187+'Marzo '!W187+'Abril '!W187+'Mayo '!W187+Junio!W187+Julio!W187+Agosto!W187+Septiembre!W187+'Octubre '!W187+Noviembre!W187+'Diciembre '!W187)</f>
        <v>0</v>
      </c>
      <c r="X187" s="192">
        <f>SUM(Enero!X187+Febrero!X187+'Marzo '!X187+'Abril '!X187+'Mayo '!X187+Junio!X187+Julio!X187+Agosto!X187+Septiembre!X187+'Octubre '!X187+Noviembre!X187+'Diciembre '!X187)</f>
        <v>0</v>
      </c>
      <c r="Y187" s="192">
        <f>SUM(Enero!Y187+Febrero!Y187+'Marzo '!Y187+'Abril '!Y187+'Mayo '!Y187+Junio!Y187+Julio!Y187+Agosto!Y187+Septiembre!Y187+'Octubre '!Y187+Noviembre!Y187+'Diciembre '!Y187)</f>
        <v>0</v>
      </c>
      <c r="Z187" s="192">
        <f>SUM(Enero!Z187+Febrero!Z187+'Marzo '!Z187+'Abril '!Z187+'Mayo '!Z187+Junio!Z187+Julio!Z187+Agosto!Z187+Septiembre!Z187+'Octubre '!Z187+Noviembre!Z187+'Diciembre '!Z187)</f>
        <v>0</v>
      </c>
      <c r="AA187" s="192">
        <f>SUM(Enero!AA187+Febrero!AA187+'Marzo '!AA187+'Abril '!AA187+'Mayo '!AA187+Junio!AA187+Julio!AA187+Agosto!AA187+Septiembre!AA187+'Octubre '!AA187+Noviembre!AA187+'Diciembre '!AA187)</f>
        <v>0</v>
      </c>
      <c r="AB187" s="192">
        <f>SUM(Enero!AB187+Febrero!AB187+'Marzo '!AB187+'Abril '!AB187+'Mayo '!AB187+Junio!AB187+Julio!AB187+Agosto!AB187+Septiembre!AB187+'Octubre '!AB187+Noviembre!AB187+'Diciembre '!AB187)</f>
        <v>0</v>
      </c>
      <c r="AC187" s="192">
        <f>SUM(Enero!AC187+Febrero!AC187+'Marzo '!AC187+'Abril '!AC187+'Mayo '!AC187+Junio!AC187+Julio!AC187+Agosto!AC187+Septiembre!AC187+'Octubre '!AC187+Noviembre!AC187+'Diciembre '!AC187)</f>
        <v>0</v>
      </c>
      <c r="AD187" s="192">
        <f>SUM(Enero!AD187+Febrero!AD187+'Marzo '!AD187+'Abril '!AD187+'Mayo '!AD187+Junio!AD187+Julio!AD187+Agosto!AD187+Septiembre!AD187+'Octubre '!AD187+Noviembre!AD187+'Diciembre '!AD187)</f>
        <v>0</v>
      </c>
      <c r="AE187" s="192">
        <f>SUM(Enero!AE187+Febrero!AE187+'Marzo '!AE187+'Abril '!AE187+'Mayo '!AE187+Junio!AE187+Julio!AE187+Agosto!AE187+Septiembre!AE187+'Octubre '!AE187+Noviembre!AE187+'Diciembre '!AE187)</f>
        <v>0</v>
      </c>
      <c r="AF187" s="192">
        <f>SUM(Enero!AF187+Febrero!AF187+'Marzo '!AF187+'Abril '!AF187+'Mayo '!AF187+Junio!AF187+Julio!AF187+Agosto!AF187+Septiembre!AF187+'Octubre '!AF187+Noviembre!AF187+'Diciembre '!AF187)</f>
        <v>0</v>
      </c>
      <c r="AG187" s="192">
        <f>SUM(Enero!AG187+Febrero!AG187+'Marzo '!AG187+'Abril '!AG187+'Mayo '!AG187+Junio!AG187+Julio!AG187+Agosto!AG187+Septiembre!AG187+'Octubre '!AG187+Noviembre!AG187+'Diciembre '!AG187)</f>
        <v>0</v>
      </c>
      <c r="AH187" s="192">
        <f>SUM(Enero!AH187+Febrero!AH187+'Marzo '!AH187+'Abril '!AH187+'Mayo '!AH187+Junio!AH187+Julio!AH187+Agosto!AH187+Septiembre!AH187+'Octubre '!AH187+Noviembre!AH187+'Diciembre '!AH187)</f>
        <v>0</v>
      </c>
      <c r="AI187" s="192">
        <f>SUM(Enero!AI187+Febrero!AI187+'Marzo '!AI187+'Abril '!AI187+'Mayo '!AI187+Junio!AI187+Julio!AI187+Agosto!AI187+Septiembre!AI187+'Octubre '!AI187+Noviembre!AI187+'Diciembre '!AI187)</f>
        <v>0</v>
      </c>
      <c r="AJ187" s="192">
        <f>SUM(Enero!AJ187+Febrero!AJ187+'Marzo '!AJ187+'Abril '!AJ187+'Mayo '!AJ187+Junio!AJ187+Julio!AJ187+Agosto!AJ187+Septiembre!AJ187+'Octubre '!AJ187+Noviembre!AJ187+'Diciembre '!AJ187)</f>
        <v>0</v>
      </c>
      <c r="AK187" s="192">
        <f>SUM(Enero!AK187+Febrero!AK187+'Marzo '!AK187+'Abril '!AK187+'Mayo '!AK187+Junio!AK187+Julio!AK187+Agosto!AK187+Septiembre!AK187+'Octubre '!AK187+Noviembre!AK187+'Diciembre '!AK187)</f>
        <v>0</v>
      </c>
      <c r="AL187" s="192">
        <f>SUM(Enero!AL187+Febrero!AL187+'Marzo '!AL187+'Abril '!AL187+'Mayo '!AL187+Junio!AL187+Julio!AL187+Agosto!AL187+Septiembre!AL187+'Octubre '!AL187+Noviembre!AL187+'Diciembre '!AL187)</f>
        <v>0</v>
      </c>
      <c r="AM187" s="192">
        <f>SUM(Enero!AM187+Febrero!AM187+'Marzo '!AM187+'Abril '!AM187+'Mayo '!AM187+Junio!AM187+Julio!AM187+Agosto!AM187+Septiembre!AM187+'Octubre '!AM187+Noviembre!AM187+'Diciembre '!AM187)</f>
        <v>0</v>
      </c>
      <c r="AN187" s="192">
        <f>SUM(Enero!AN187+Febrero!AN187+'Marzo '!AN187+'Abril '!AN187+'Mayo '!AN187+Junio!AN187+Julio!AN187+Agosto!AN187+Septiembre!AN187+'Octubre '!AN187+Noviembre!AN187+'Diciembre '!AN187)</f>
        <v>0</v>
      </c>
      <c r="AO187" s="220">
        <f>SUM(Enero!AO187+Febrero!AO187+'Marzo '!AO187+'Abril '!AO187+'Mayo '!AO187+Junio!AO187+Julio!AO187+Agosto!AO187+Septiembre!AO187+'Octubre '!AO187+Noviembre!AO187+'Diciembre '!AO187)</f>
        <v>0</v>
      </c>
      <c r="AP187" s="221">
        <f>SUM(Enero!AP187+Febrero!AP187+'Marzo '!AP187+'Abril '!AP187+'Mayo '!AP187+Junio!AP187+Julio!AP187+Agosto!AP187+Septiembre!AP187+'Octubre '!AP187+Noviembre!AP187+'Diciembre '!AP187)</f>
        <v>0</v>
      </c>
      <c r="AQ187" s="192">
        <f>SUM(Enero!AQ187+Febrero!AQ187+'Marzo '!AQ187+'Abril '!AQ187+'Mayo '!AQ187+Junio!AQ187+Julio!AQ187+Agosto!AQ187+Septiembre!AQ187+'Octubre '!AQ187+Noviembre!AQ187+'Diciembre '!AQ187)</f>
        <v>0</v>
      </c>
      <c r="AR187" s="34">
        <f>SUM(Enero!AR187+Febrero!AR187+'Marzo '!AR187+'Abril '!AR187+'Mayo '!AR187+Junio!AR187+Julio!AR187+Agosto!AR187+Septiembre!AR187+'Octubre '!AR187+Noviembre!AR187+'Diciembre '!AR187)</f>
        <v>0</v>
      </c>
      <c r="AS187" s="34">
        <f>SUM(Enero!AS187+Febrero!AS187+'Marzo '!AS187+'Abril '!AS187+'Mayo '!AS187+Junio!AS187+Julio!AS187+Agosto!AS187+Septiembre!AS187+'Octubre '!AS187+Noviembre!AS187+'Diciembre '!AS187)</f>
        <v>0</v>
      </c>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f>SUM(Enero!G188+Febrero!G188+'Marzo '!G188+'Abril '!G188+'Mayo '!G188+Junio!G188+Julio!G188+Agosto!G188+Septiembre!G188+'Octubre '!G188+Noviembre!G188+'Diciembre '!G188)</f>
        <v>0</v>
      </c>
      <c r="H188" s="34">
        <f>SUM(Enero!H188+Febrero!H188+'Marzo '!H188+'Abril '!H188+'Mayo '!H188+Junio!H188+Julio!H188+Agosto!H188+Septiembre!H188+'Octubre '!H188+Noviembre!H188+'Diciembre '!H188)</f>
        <v>0</v>
      </c>
      <c r="I188" s="34">
        <f>SUM(Enero!I188+Febrero!I188+'Marzo '!I188+'Abril '!I188+'Mayo '!I188+Junio!I188+Julio!I188+Agosto!I188+Septiembre!I188+'Octubre '!I188+Noviembre!I188+'Diciembre '!I188)</f>
        <v>0</v>
      </c>
      <c r="J188" s="34">
        <f>SUM(Enero!J188+Febrero!J188+'Marzo '!J188+'Abril '!J188+'Mayo '!J188+Junio!J188+Julio!J188+Agosto!J188+Septiembre!J188+'Octubre '!J188+Noviembre!J188+'Diciembre '!J188)</f>
        <v>0</v>
      </c>
      <c r="K188" s="34">
        <f>SUM(Enero!K188+Febrero!K188+'Marzo '!K188+'Abril '!K188+'Mayo '!K188+Junio!K188+Julio!K188+Agosto!K188+Septiembre!K188+'Octubre '!K188+Noviembre!K188+'Diciembre '!K188)</f>
        <v>0</v>
      </c>
      <c r="L188" s="34">
        <f>SUM(Enero!L188+Febrero!L188+'Marzo '!L188+'Abril '!L188+'Mayo '!L188+Junio!L188+Julio!L188+Agosto!L188+Septiembre!L188+'Octubre '!L188+Noviembre!L188+'Diciembre '!L188)</f>
        <v>0</v>
      </c>
      <c r="M188" s="34">
        <f>SUM(Enero!M188+Febrero!M188+'Marzo '!M188+'Abril '!M188+'Mayo '!M188+Junio!M188+Julio!M188+Agosto!M188+Septiembre!M188+'Octubre '!M188+Noviembre!M188+'Diciembre '!M188)</f>
        <v>0</v>
      </c>
      <c r="N188" s="34">
        <f>SUM(Enero!N188+Febrero!N188+'Marzo '!N188+'Abril '!N188+'Mayo '!N188+Junio!N188+Julio!N188+Agosto!N188+Septiembre!N188+'Octubre '!N188+Noviembre!N188+'Diciembre '!N188)</f>
        <v>0</v>
      </c>
      <c r="O188" s="34">
        <f>SUM(Enero!O188+Febrero!O188+'Marzo '!O188+'Abril '!O188+'Mayo '!O188+Junio!O188+Julio!O188+Agosto!O188+Septiembre!O188+'Octubre '!O188+Noviembre!O188+'Diciembre '!O188)</f>
        <v>0</v>
      </c>
      <c r="P188" s="34">
        <f>SUM(Enero!P188+Febrero!P188+'Marzo '!P188+'Abril '!P188+'Mayo '!P188+Junio!P188+Julio!P188+Agosto!P188+Septiembre!P188+'Octubre '!P188+Noviembre!P188+'Diciembre '!P188)</f>
        <v>0</v>
      </c>
      <c r="Q188" s="192">
        <f>SUM(Enero!Q188+Febrero!Q188+'Marzo '!Q188+'Abril '!Q188+'Mayo '!Q188+Junio!Q188+Julio!Q188+Agosto!Q188+Septiembre!Q188+'Octubre '!Q188+Noviembre!Q188+'Diciembre '!Q188)</f>
        <v>0</v>
      </c>
      <c r="R188" s="192">
        <f>SUM(Enero!R188+Febrero!R188+'Marzo '!R188+'Abril '!R188+'Mayo '!R188+Junio!R188+Julio!R188+Agosto!R188+Septiembre!R188+'Octubre '!R188+Noviembre!R188+'Diciembre '!R188)</f>
        <v>0</v>
      </c>
      <c r="S188" s="192">
        <f>SUM(Enero!S188+Febrero!S188+'Marzo '!S188+'Abril '!S188+'Mayo '!S188+Junio!S188+Julio!S188+Agosto!S188+Septiembre!S188+'Octubre '!S188+Noviembre!S188+'Diciembre '!S188)</f>
        <v>0</v>
      </c>
      <c r="T188" s="192">
        <f>SUM(Enero!T188+Febrero!T188+'Marzo '!T188+'Abril '!T188+'Mayo '!T188+Junio!T188+Julio!T188+Agosto!T188+Septiembre!T188+'Octubre '!T188+Noviembre!T188+'Diciembre '!T188)</f>
        <v>0</v>
      </c>
      <c r="U188" s="192">
        <f>SUM(Enero!U188+Febrero!U188+'Marzo '!U188+'Abril '!U188+'Mayo '!U188+Junio!U188+Julio!U188+Agosto!U188+Septiembre!U188+'Octubre '!U188+Noviembre!U188+'Diciembre '!U188)</f>
        <v>0</v>
      </c>
      <c r="V188" s="192">
        <f>SUM(Enero!V188+Febrero!V188+'Marzo '!V188+'Abril '!V188+'Mayo '!V188+Junio!V188+Julio!V188+Agosto!V188+Septiembre!V188+'Octubre '!V188+Noviembre!V188+'Diciembre '!V188)</f>
        <v>0</v>
      </c>
      <c r="W188" s="192">
        <f>SUM(Enero!W188+Febrero!W188+'Marzo '!W188+'Abril '!W188+'Mayo '!W188+Junio!W188+Julio!W188+Agosto!W188+Septiembre!W188+'Octubre '!W188+Noviembre!W188+'Diciembre '!W188)</f>
        <v>0</v>
      </c>
      <c r="X188" s="192">
        <f>SUM(Enero!X188+Febrero!X188+'Marzo '!X188+'Abril '!X188+'Mayo '!X188+Junio!X188+Julio!X188+Agosto!X188+Septiembre!X188+'Octubre '!X188+Noviembre!X188+'Diciembre '!X188)</f>
        <v>0</v>
      </c>
      <c r="Y188" s="192">
        <f>SUM(Enero!Y188+Febrero!Y188+'Marzo '!Y188+'Abril '!Y188+'Mayo '!Y188+Junio!Y188+Julio!Y188+Agosto!Y188+Septiembre!Y188+'Octubre '!Y188+Noviembre!Y188+'Diciembre '!Y188)</f>
        <v>0</v>
      </c>
      <c r="Z188" s="192">
        <f>SUM(Enero!Z188+Febrero!Z188+'Marzo '!Z188+'Abril '!Z188+'Mayo '!Z188+Junio!Z188+Julio!Z188+Agosto!Z188+Septiembre!Z188+'Octubre '!Z188+Noviembre!Z188+'Diciembre '!Z188)</f>
        <v>0</v>
      </c>
      <c r="AA188" s="192">
        <f>SUM(Enero!AA188+Febrero!AA188+'Marzo '!AA188+'Abril '!AA188+'Mayo '!AA188+Junio!AA188+Julio!AA188+Agosto!AA188+Septiembre!AA188+'Octubre '!AA188+Noviembre!AA188+'Diciembre '!AA188)</f>
        <v>0</v>
      </c>
      <c r="AB188" s="192">
        <f>SUM(Enero!AB188+Febrero!AB188+'Marzo '!AB188+'Abril '!AB188+'Mayo '!AB188+Junio!AB188+Julio!AB188+Agosto!AB188+Septiembre!AB188+'Octubre '!AB188+Noviembre!AB188+'Diciembre '!AB188)</f>
        <v>0</v>
      </c>
      <c r="AC188" s="192">
        <f>SUM(Enero!AC188+Febrero!AC188+'Marzo '!AC188+'Abril '!AC188+'Mayo '!AC188+Junio!AC188+Julio!AC188+Agosto!AC188+Septiembre!AC188+'Octubre '!AC188+Noviembre!AC188+'Diciembre '!AC188)</f>
        <v>0</v>
      </c>
      <c r="AD188" s="192">
        <f>SUM(Enero!AD188+Febrero!AD188+'Marzo '!AD188+'Abril '!AD188+'Mayo '!AD188+Junio!AD188+Julio!AD188+Agosto!AD188+Septiembre!AD188+'Octubre '!AD188+Noviembre!AD188+'Diciembre '!AD188)</f>
        <v>0</v>
      </c>
      <c r="AE188" s="192">
        <f>SUM(Enero!AE188+Febrero!AE188+'Marzo '!AE188+'Abril '!AE188+'Mayo '!AE188+Junio!AE188+Julio!AE188+Agosto!AE188+Septiembre!AE188+'Octubre '!AE188+Noviembre!AE188+'Diciembre '!AE188)</f>
        <v>0</v>
      </c>
      <c r="AF188" s="192">
        <f>SUM(Enero!AF188+Febrero!AF188+'Marzo '!AF188+'Abril '!AF188+'Mayo '!AF188+Junio!AF188+Julio!AF188+Agosto!AF188+Septiembre!AF188+'Octubre '!AF188+Noviembre!AF188+'Diciembre '!AF188)</f>
        <v>0</v>
      </c>
      <c r="AG188" s="192">
        <f>SUM(Enero!AG188+Febrero!AG188+'Marzo '!AG188+'Abril '!AG188+'Mayo '!AG188+Junio!AG188+Julio!AG188+Agosto!AG188+Septiembre!AG188+'Octubre '!AG188+Noviembre!AG188+'Diciembre '!AG188)</f>
        <v>0</v>
      </c>
      <c r="AH188" s="192">
        <f>SUM(Enero!AH188+Febrero!AH188+'Marzo '!AH188+'Abril '!AH188+'Mayo '!AH188+Junio!AH188+Julio!AH188+Agosto!AH188+Septiembre!AH188+'Octubre '!AH188+Noviembre!AH188+'Diciembre '!AH188)</f>
        <v>0</v>
      </c>
      <c r="AI188" s="192">
        <f>SUM(Enero!AI188+Febrero!AI188+'Marzo '!AI188+'Abril '!AI188+'Mayo '!AI188+Junio!AI188+Julio!AI188+Agosto!AI188+Septiembre!AI188+'Octubre '!AI188+Noviembre!AI188+'Diciembre '!AI188)</f>
        <v>0</v>
      </c>
      <c r="AJ188" s="192">
        <f>SUM(Enero!AJ188+Febrero!AJ188+'Marzo '!AJ188+'Abril '!AJ188+'Mayo '!AJ188+Junio!AJ188+Julio!AJ188+Agosto!AJ188+Septiembre!AJ188+'Octubre '!AJ188+Noviembre!AJ188+'Diciembre '!AJ188)</f>
        <v>0</v>
      </c>
      <c r="AK188" s="192">
        <f>SUM(Enero!AK188+Febrero!AK188+'Marzo '!AK188+'Abril '!AK188+'Mayo '!AK188+Junio!AK188+Julio!AK188+Agosto!AK188+Septiembre!AK188+'Octubre '!AK188+Noviembre!AK188+'Diciembre '!AK188)</f>
        <v>0</v>
      </c>
      <c r="AL188" s="192">
        <f>SUM(Enero!AL188+Febrero!AL188+'Marzo '!AL188+'Abril '!AL188+'Mayo '!AL188+Junio!AL188+Julio!AL188+Agosto!AL188+Septiembre!AL188+'Octubre '!AL188+Noviembre!AL188+'Diciembre '!AL188)</f>
        <v>0</v>
      </c>
      <c r="AM188" s="192">
        <f>SUM(Enero!AM188+Febrero!AM188+'Marzo '!AM188+'Abril '!AM188+'Mayo '!AM188+Junio!AM188+Julio!AM188+Agosto!AM188+Septiembre!AM188+'Octubre '!AM188+Noviembre!AM188+'Diciembre '!AM188)</f>
        <v>0</v>
      </c>
      <c r="AN188" s="192">
        <f>SUM(Enero!AN188+Febrero!AN188+'Marzo '!AN188+'Abril '!AN188+'Mayo '!AN188+Junio!AN188+Julio!AN188+Agosto!AN188+Septiembre!AN188+'Octubre '!AN188+Noviembre!AN188+'Diciembre '!AN188)</f>
        <v>0</v>
      </c>
      <c r="AO188" s="220">
        <f>SUM(Enero!AO188+Febrero!AO188+'Marzo '!AO188+'Abril '!AO188+'Mayo '!AO188+Junio!AO188+Julio!AO188+Agosto!AO188+Septiembre!AO188+'Octubre '!AO188+Noviembre!AO188+'Diciembre '!AO188)</f>
        <v>0</v>
      </c>
      <c r="AP188" s="221">
        <f>SUM(Enero!AP188+Febrero!AP188+'Marzo '!AP188+'Abril '!AP188+'Mayo '!AP188+Junio!AP188+Julio!AP188+Agosto!AP188+Septiembre!AP188+'Octubre '!AP188+Noviembre!AP188+'Diciembre '!AP188)</f>
        <v>0</v>
      </c>
      <c r="AQ188" s="192">
        <f>SUM(Enero!AQ188+Febrero!AQ188+'Marzo '!AQ188+'Abril '!AQ188+'Mayo '!AQ188+Junio!AQ188+Julio!AQ188+Agosto!AQ188+Septiembre!AQ188+'Octubre '!AQ188+Noviembre!AQ188+'Diciembre '!AQ188)</f>
        <v>0</v>
      </c>
      <c r="AR188" s="34">
        <f>SUM(Enero!AR188+Febrero!AR188+'Marzo '!AR188+'Abril '!AR188+'Mayo '!AR188+Junio!AR188+Julio!AR188+Agosto!AR188+Septiembre!AR188+'Octubre '!AR188+Noviembre!AR188+'Diciembre '!AR188)</f>
        <v>0</v>
      </c>
      <c r="AS188" s="34">
        <f>SUM(Enero!AS188+Febrero!AS188+'Marzo '!AS188+'Abril '!AS188+'Mayo '!AS188+Junio!AS188+Julio!AS188+Agosto!AS188+Septiembre!AS188+'Octubre '!AS188+Noviembre!AS188+'Diciembre '!AS188)</f>
        <v>0</v>
      </c>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44</v>
      </c>
      <c r="E189" s="194">
        <f t="shared" si="55"/>
        <v>27</v>
      </c>
      <c r="F189" s="194">
        <f t="shared" si="55"/>
        <v>17</v>
      </c>
      <c r="G189" s="37">
        <f>SUM(Enero!G189+Febrero!G189+'Marzo '!G189+'Abril '!G189+'Mayo '!G189+Junio!G189+Julio!G189+Agosto!G189+Septiembre!G189+'Octubre '!G189+Noviembre!G189+'Diciembre '!G189)</f>
        <v>4</v>
      </c>
      <c r="H189" s="37">
        <f>SUM(Enero!H189+Febrero!H189+'Marzo '!H189+'Abril '!H189+'Mayo '!H189+Junio!H189+Julio!H189+Agosto!H189+Septiembre!H189+'Octubre '!H189+Noviembre!H189+'Diciembre '!H189)</f>
        <v>1</v>
      </c>
      <c r="I189" s="37">
        <f>SUM(Enero!I189+Febrero!I189+'Marzo '!I189+'Abril '!I189+'Mayo '!I189+Junio!I189+Julio!I189+Agosto!I189+Septiembre!I189+'Octubre '!I189+Noviembre!I189+'Diciembre '!I189)</f>
        <v>16</v>
      </c>
      <c r="J189" s="37">
        <f>SUM(Enero!J189+Febrero!J189+'Marzo '!J189+'Abril '!J189+'Mayo '!J189+Junio!J189+Julio!J189+Agosto!J189+Septiembre!J189+'Octubre '!J189+Noviembre!J189+'Diciembre '!J189)</f>
        <v>13</v>
      </c>
      <c r="K189" s="37">
        <f>SUM(Enero!K189+Febrero!K189+'Marzo '!K189+'Abril '!K189+'Mayo '!K189+Junio!K189+Julio!K189+Agosto!K189+Septiembre!K189+'Octubre '!K189+Noviembre!K189+'Diciembre '!K189)</f>
        <v>5</v>
      </c>
      <c r="L189" s="37">
        <f>SUM(Enero!L189+Febrero!L189+'Marzo '!L189+'Abril '!L189+'Mayo '!L189+Junio!L189+Julio!L189+Agosto!L189+Septiembre!L189+'Octubre '!L189+Noviembre!L189+'Diciembre '!L189)</f>
        <v>2</v>
      </c>
      <c r="M189" s="37">
        <f>SUM(Enero!M189+Febrero!M189+'Marzo '!M189+'Abril '!M189+'Mayo '!M189+Junio!M189+Julio!M189+Agosto!M189+Septiembre!M189+'Octubre '!M189+Noviembre!M189+'Diciembre '!M189)</f>
        <v>2</v>
      </c>
      <c r="N189" s="37">
        <f>SUM(Enero!N189+Febrero!N189+'Marzo '!N189+'Abril '!N189+'Mayo '!N189+Junio!N189+Julio!N189+Agosto!N189+Septiembre!N189+'Octubre '!N189+Noviembre!N189+'Diciembre '!N189)</f>
        <v>1</v>
      </c>
      <c r="O189" s="37">
        <f>SUM(Enero!O189+Febrero!O189+'Marzo '!O189+'Abril '!O189+'Mayo '!O189+Junio!O189+Julio!O189+Agosto!O189+Septiembre!O189+'Octubre '!O189+Noviembre!O189+'Diciembre '!O189)</f>
        <v>0</v>
      </c>
      <c r="P189" s="37">
        <f>SUM(Enero!P189+Febrero!P189+'Marzo '!P189+'Abril '!P189+'Mayo '!P189+Junio!P189+Julio!P189+Agosto!P189+Septiembre!P189+'Octubre '!P189+Noviembre!P189+'Diciembre '!P189)</f>
        <v>0</v>
      </c>
      <c r="Q189" s="206">
        <f>SUM(Enero!Q189+Febrero!Q189+'Marzo '!Q189+'Abril '!Q189+'Mayo '!Q189+Junio!Q189+Julio!Q189+Agosto!Q189+Septiembre!Q189+'Octubre '!Q189+Noviembre!Q189+'Diciembre '!Q189)</f>
        <v>0</v>
      </c>
      <c r="R189" s="206">
        <f>SUM(Enero!R189+Febrero!R189+'Marzo '!R189+'Abril '!R189+'Mayo '!R189+Junio!R189+Julio!R189+Agosto!R189+Septiembre!R189+'Octubre '!R189+Noviembre!R189+'Diciembre '!R189)</f>
        <v>0</v>
      </c>
      <c r="S189" s="206">
        <f>SUM(Enero!S189+Febrero!S189+'Marzo '!S189+'Abril '!S189+'Mayo '!S189+Junio!S189+Julio!S189+Agosto!S189+Septiembre!S189+'Octubre '!S189+Noviembre!S189+'Diciembre '!S189)</f>
        <v>0</v>
      </c>
      <c r="T189" s="206">
        <f>SUM(Enero!T189+Febrero!T189+'Marzo '!T189+'Abril '!T189+'Mayo '!T189+Junio!T189+Julio!T189+Agosto!T189+Septiembre!T189+'Octubre '!T189+Noviembre!T189+'Diciembre '!T189)</f>
        <v>0</v>
      </c>
      <c r="U189" s="206">
        <f>SUM(Enero!U189+Febrero!U189+'Marzo '!U189+'Abril '!U189+'Mayo '!U189+Junio!U189+Julio!U189+Agosto!U189+Septiembre!U189+'Octubre '!U189+Noviembre!U189+'Diciembre '!U189)</f>
        <v>0</v>
      </c>
      <c r="V189" s="206">
        <f>SUM(Enero!V189+Febrero!V189+'Marzo '!V189+'Abril '!V189+'Mayo '!V189+Junio!V189+Julio!V189+Agosto!V189+Septiembre!V189+'Octubre '!V189+Noviembre!V189+'Diciembre '!V189)</f>
        <v>0</v>
      </c>
      <c r="W189" s="206">
        <f>SUM(Enero!W189+Febrero!W189+'Marzo '!W189+'Abril '!W189+'Mayo '!W189+Junio!W189+Julio!W189+Agosto!W189+Septiembre!W189+'Octubre '!W189+Noviembre!W189+'Diciembre '!W189)</f>
        <v>0</v>
      </c>
      <c r="X189" s="206">
        <f>SUM(Enero!X189+Febrero!X189+'Marzo '!X189+'Abril '!X189+'Mayo '!X189+Junio!X189+Julio!X189+Agosto!X189+Septiembre!X189+'Octubre '!X189+Noviembre!X189+'Diciembre '!X189)</f>
        <v>0</v>
      </c>
      <c r="Y189" s="206">
        <f>SUM(Enero!Y189+Febrero!Y189+'Marzo '!Y189+'Abril '!Y189+'Mayo '!Y189+Junio!Y189+Julio!Y189+Agosto!Y189+Septiembre!Y189+'Octubre '!Y189+Noviembre!Y189+'Diciembre '!Y189)</f>
        <v>0</v>
      </c>
      <c r="Z189" s="206">
        <f>SUM(Enero!Z189+Febrero!Z189+'Marzo '!Z189+'Abril '!Z189+'Mayo '!Z189+Junio!Z189+Julio!Z189+Agosto!Z189+Septiembre!Z189+'Octubre '!Z189+Noviembre!Z189+'Diciembre '!Z189)</f>
        <v>0</v>
      </c>
      <c r="AA189" s="206">
        <f>SUM(Enero!AA189+Febrero!AA189+'Marzo '!AA189+'Abril '!AA189+'Mayo '!AA189+Junio!AA189+Julio!AA189+Agosto!AA189+Septiembre!AA189+'Octubre '!AA189+Noviembre!AA189+'Diciembre '!AA189)</f>
        <v>0</v>
      </c>
      <c r="AB189" s="206">
        <f>SUM(Enero!AB189+Febrero!AB189+'Marzo '!AB189+'Abril '!AB189+'Mayo '!AB189+Junio!AB189+Julio!AB189+Agosto!AB189+Septiembre!AB189+'Octubre '!AB189+Noviembre!AB189+'Diciembre '!AB189)</f>
        <v>0</v>
      </c>
      <c r="AC189" s="206">
        <f>SUM(Enero!AC189+Febrero!AC189+'Marzo '!AC189+'Abril '!AC189+'Mayo '!AC189+Junio!AC189+Julio!AC189+Agosto!AC189+Septiembre!AC189+'Octubre '!AC189+Noviembre!AC189+'Diciembre '!AC189)</f>
        <v>0</v>
      </c>
      <c r="AD189" s="206">
        <f>SUM(Enero!AD189+Febrero!AD189+'Marzo '!AD189+'Abril '!AD189+'Mayo '!AD189+Junio!AD189+Julio!AD189+Agosto!AD189+Septiembre!AD189+'Octubre '!AD189+Noviembre!AD189+'Diciembre '!AD189)</f>
        <v>0</v>
      </c>
      <c r="AE189" s="206">
        <f>SUM(Enero!AE189+Febrero!AE189+'Marzo '!AE189+'Abril '!AE189+'Mayo '!AE189+Junio!AE189+Julio!AE189+Agosto!AE189+Septiembre!AE189+'Octubre '!AE189+Noviembre!AE189+'Diciembre '!AE189)</f>
        <v>0</v>
      </c>
      <c r="AF189" s="206">
        <f>SUM(Enero!AF189+Febrero!AF189+'Marzo '!AF189+'Abril '!AF189+'Mayo '!AF189+Junio!AF189+Julio!AF189+Agosto!AF189+Septiembre!AF189+'Octubre '!AF189+Noviembre!AF189+'Diciembre '!AF189)</f>
        <v>0</v>
      </c>
      <c r="AG189" s="206">
        <f>SUM(Enero!AG189+Febrero!AG189+'Marzo '!AG189+'Abril '!AG189+'Mayo '!AG189+Junio!AG189+Julio!AG189+Agosto!AG189+Septiembre!AG189+'Octubre '!AG189+Noviembre!AG189+'Diciembre '!AG189)</f>
        <v>0</v>
      </c>
      <c r="AH189" s="206">
        <f>SUM(Enero!AH189+Febrero!AH189+'Marzo '!AH189+'Abril '!AH189+'Mayo '!AH189+Junio!AH189+Julio!AH189+Agosto!AH189+Septiembre!AH189+'Octubre '!AH189+Noviembre!AH189+'Diciembre '!AH189)</f>
        <v>0</v>
      </c>
      <c r="AI189" s="206">
        <f>SUM(Enero!AI189+Febrero!AI189+'Marzo '!AI189+'Abril '!AI189+'Mayo '!AI189+Junio!AI189+Julio!AI189+Agosto!AI189+Septiembre!AI189+'Octubre '!AI189+Noviembre!AI189+'Diciembre '!AI189)</f>
        <v>0</v>
      </c>
      <c r="AJ189" s="206">
        <f>SUM(Enero!AJ189+Febrero!AJ189+'Marzo '!AJ189+'Abril '!AJ189+'Mayo '!AJ189+Junio!AJ189+Julio!AJ189+Agosto!AJ189+Septiembre!AJ189+'Octubre '!AJ189+Noviembre!AJ189+'Diciembre '!AJ189)</f>
        <v>0</v>
      </c>
      <c r="AK189" s="206">
        <f>SUM(Enero!AK189+Febrero!AK189+'Marzo '!AK189+'Abril '!AK189+'Mayo '!AK189+Junio!AK189+Julio!AK189+Agosto!AK189+Septiembre!AK189+'Octubre '!AK189+Noviembre!AK189+'Diciembre '!AK189)</f>
        <v>0</v>
      </c>
      <c r="AL189" s="206">
        <f>SUM(Enero!AL189+Febrero!AL189+'Marzo '!AL189+'Abril '!AL189+'Mayo '!AL189+Junio!AL189+Julio!AL189+Agosto!AL189+Septiembre!AL189+'Octubre '!AL189+Noviembre!AL189+'Diciembre '!AL189)</f>
        <v>0</v>
      </c>
      <c r="AM189" s="206">
        <f>SUM(Enero!AM189+Febrero!AM189+'Marzo '!AM189+'Abril '!AM189+'Mayo '!AM189+Junio!AM189+Julio!AM189+Agosto!AM189+Septiembre!AM189+'Octubre '!AM189+Noviembre!AM189+'Diciembre '!AM189)</f>
        <v>0</v>
      </c>
      <c r="AN189" s="206">
        <f>SUM(Enero!AN189+Febrero!AN189+'Marzo '!AN189+'Abril '!AN189+'Mayo '!AN189+Junio!AN189+Julio!AN189+Agosto!AN189+Septiembre!AN189+'Octubre '!AN189+Noviembre!AN189+'Diciembre '!AN189)</f>
        <v>0</v>
      </c>
      <c r="AO189" s="232">
        <f>SUM(Enero!AO189+Febrero!AO189+'Marzo '!AO189+'Abril '!AO189+'Mayo '!AO189+Junio!AO189+Julio!AO189+Agosto!AO189+Septiembre!AO189+'Octubre '!AO189+Noviembre!AO189+'Diciembre '!AO189)</f>
        <v>75</v>
      </c>
      <c r="AP189" s="222">
        <f>SUM(Enero!AP189+Febrero!AP189+'Marzo '!AP189+'Abril '!AP189+'Mayo '!AP189+Junio!AP189+Julio!AP189+Agosto!AP189+Septiembre!AP189+'Octubre '!AP189+Noviembre!AP189+'Diciembre '!AP189)</f>
        <v>0</v>
      </c>
      <c r="AQ189" s="206">
        <f>SUM(Enero!AQ189+Febrero!AQ189+'Marzo '!AQ189+'Abril '!AQ189+'Mayo '!AQ189+Junio!AQ189+Julio!AQ189+Agosto!AQ189+Septiembre!AQ189+'Octubre '!AQ189+Noviembre!AQ189+'Diciembre '!AQ189)</f>
        <v>0</v>
      </c>
      <c r="AR189" s="37">
        <f>SUM(Enero!AR189+Febrero!AR189+'Marzo '!AR189+'Abril '!AR189+'Mayo '!AR189+Junio!AR189+Julio!AR189+Agosto!AR189+Septiembre!AR189+'Octubre '!AR189+Noviembre!AR189+'Diciembre '!AR189)</f>
        <v>0</v>
      </c>
      <c r="AS189" s="37">
        <f>SUM(Enero!AS189+Febrero!AS189+'Marzo '!AS189+'Abril '!AS189+'Mayo '!AS189+Junio!AS189+Julio!AS189+Agosto!AS189+Septiembre!AS189+'Octubre '!AS189+Noviembre!AS189+'Diciembre '!AS189)</f>
        <v>0</v>
      </c>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17</v>
      </c>
      <c r="E190" s="185">
        <f t="shared" si="54"/>
        <v>3</v>
      </c>
      <c r="F190" s="185">
        <f t="shared" si="54"/>
        <v>14</v>
      </c>
      <c r="G190" s="27">
        <f>SUM(Enero!G190+Febrero!G190+'Marzo '!G190+'Abril '!G190+'Mayo '!G190+Junio!G190+Julio!G190+Agosto!G190+Septiembre!G190+'Octubre '!G190+Noviembre!G190+'Diciembre '!G190)</f>
        <v>0</v>
      </c>
      <c r="H190" s="27">
        <f>SUM(Enero!H190+Febrero!H190+'Marzo '!H190+'Abril '!H190+'Mayo '!H190+Junio!H190+Julio!H190+Agosto!H190+Septiembre!H190+'Octubre '!H190+Noviembre!H190+'Diciembre '!H190)</f>
        <v>0</v>
      </c>
      <c r="I190" s="27">
        <f>SUM(Enero!I190+Febrero!I190+'Marzo '!I190+'Abril '!I190+'Mayo '!I190+Junio!I190+Julio!I190+Agosto!I190+Septiembre!I190+'Octubre '!I190+Noviembre!I190+'Diciembre '!I190)</f>
        <v>0</v>
      </c>
      <c r="J190" s="27">
        <f>SUM(Enero!J190+Febrero!J190+'Marzo '!J190+'Abril '!J190+'Mayo '!J190+Junio!J190+Julio!J190+Agosto!J190+Septiembre!J190+'Octubre '!J190+Noviembre!J190+'Diciembre '!J190)</f>
        <v>0</v>
      </c>
      <c r="K190" s="27">
        <f>SUM(Enero!K190+Febrero!K190+'Marzo '!K190+'Abril '!K190+'Mayo '!K190+Junio!K190+Julio!K190+Agosto!K190+Septiembre!K190+'Octubre '!K190+Noviembre!K190+'Diciembre '!K190)</f>
        <v>0</v>
      </c>
      <c r="L190" s="27">
        <f>SUM(Enero!L190+Febrero!L190+'Marzo '!L190+'Abril '!L190+'Mayo '!L190+Junio!L190+Julio!L190+Agosto!L190+Septiembre!L190+'Octubre '!L190+Noviembre!L190+'Diciembre '!L190)</f>
        <v>0</v>
      </c>
      <c r="M190" s="27">
        <f>SUM(Enero!M190+Febrero!M190+'Marzo '!M190+'Abril '!M190+'Mayo '!M190+Junio!M190+Julio!M190+Agosto!M190+Septiembre!M190+'Octubre '!M190+Noviembre!M190+'Diciembre '!M190)</f>
        <v>3</v>
      </c>
      <c r="N190" s="27">
        <f>SUM(Enero!N190+Febrero!N190+'Marzo '!N190+'Abril '!N190+'Mayo '!N190+Junio!N190+Julio!N190+Agosto!N190+Septiembre!N190+'Octubre '!N190+Noviembre!N190+'Diciembre '!N190)</f>
        <v>1</v>
      </c>
      <c r="O190" s="27">
        <f>SUM(Enero!O190+Febrero!O190+'Marzo '!O190+'Abril '!O190+'Mayo '!O190+Junio!O190+Julio!O190+Agosto!O190+Septiembre!O190+'Octubre '!O190+Noviembre!O190+'Diciembre '!O190)</f>
        <v>0</v>
      </c>
      <c r="P190" s="27">
        <f>SUM(Enero!P190+Febrero!P190+'Marzo '!P190+'Abril '!P190+'Mayo '!P190+Junio!P190+Julio!P190+Agosto!P190+Septiembre!P190+'Octubre '!P190+Noviembre!P190+'Diciembre '!P190)</f>
        <v>0</v>
      </c>
      <c r="Q190" s="27">
        <f>SUM(Enero!Q190+Febrero!Q190+'Marzo '!Q190+'Abril '!Q190+'Mayo '!Q190+Junio!Q190+Julio!Q190+Agosto!Q190+Septiembre!Q190+'Octubre '!Q190+Noviembre!Q190+'Diciembre '!Q190)</f>
        <v>0</v>
      </c>
      <c r="R190" s="27">
        <f>SUM(Enero!R190+Febrero!R190+'Marzo '!R190+'Abril '!R190+'Mayo '!R190+Junio!R190+Julio!R190+Agosto!R190+Septiembre!R190+'Octubre '!R190+Noviembre!R190+'Diciembre '!R190)</f>
        <v>0</v>
      </c>
      <c r="S190" s="27">
        <f>SUM(Enero!S190+Febrero!S190+'Marzo '!S190+'Abril '!S190+'Mayo '!S190+Junio!S190+Julio!S190+Agosto!S190+Septiembre!S190+'Octubre '!S190+Noviembre!S190+'Diciembre '!S190)</f>
        <v>0</v>
      </c>
      <c r="T190" s="27">
        <f>SUM(Enero!T190+Febrero!T190+'Marzo '!T190+'Abril '!T190+'Mayo '!T190+Junio!T190+Julio!T190+Agosto!T190+Septiembre!T190+'Octubre '!T190+Noviembre!T190+'Diciembre '!T190)</f>
        <v>2</v>
      </c>
      <c r="U190" s="27">
        <f>SUM(Enero!U190+Febrero!U190+'Marzo '!U190+'Abril '!U190+'Mayo '!U190+Junio!U190+Julio!U190+Agosto!U190+Septiembre!U190+'Octubre '!U190+Noviembre!U190+'Diciembre '!U190)</f>
        <v>0</v>
      </c>
      <c r="V190" s="27">
        <f>SUM(Enero!V190+Febrero!V190+'Marzo '!V190+'Abril '!V190+'Mayo '!V190+Junio!V190+Julio!V190+Agosto!V190+Septiembre!V190+'Octubre '!V190+Noviembre!V190+'Diciembre '!V190)</f>
        <v>2</v>
      </c>
      <c r="W190" s="27">
        <f>SUM(Enero!W190+Febrero!W190+'Marzo '!W190+'Abril '!W190+'Mayo '!W190+Junio!W190+Julio!W190+Agosto!W190+Septiembre!W190+'Octubre '!W190+Noviembre!W190+'Diciembre '!W190)</f>
        <v>0</v>
      </c>
      <c r="X190" s="27">
        <f>SUM(Enero!X190+Febrero!X190+'Marzo '!X190+'Abril '!X190+'Mayo '!X190+Junio!X190+Julio!X190+Agosto!X190+Septiembre!X190+'Octubre '!X190+Noviembre!X190+'Diciembre '!X190)</f>
        <v>2</v>
      </c>
      <c r="Y190" s="27">
        <f>SUM(Enero!Y190+Febrero!Y190+'Marzo '!Y190+'Abril '!Y190+'Mayo '!Y190+Junio!Y190+Julio!Y190+Agosto!Y190+Septiembre!Y190+'Octubre '!Y190+Noviembre!Y190+'Diciembre '!Y190)</f>
        <v>0</v>
      </c>
      <c r="Z190" s="27">
        <f>SUM(Enero!Z190+Febrero!Z190+'Marzo '!Z190+'Abril '!Z190+'Mayo '!Z190+Junio!Z190+Julio!Z190+Agosto!Z190+Septiembre!Z190+'Octubre '!Z190+Noviembre!Z190+'Diciembre '!Z190)</f>
        <v>0</v>
      </c>
      <c r="AA190" s="27">
        <f>SUM(Enero!AA190+Febrero!AA190+'Marzo '!AA190+'Abril '!AA190+'Mayo '!AA190+Junio!AA190+Julio!AA190+Agosto!AA190+Septiembre!AA190+'Octubre '!AA190+Noviembre!AA190+'Diciembre '!AA190)</f>
        <v>0</v>
      </c>
      <c r="AB190" s="27">
        <f>SUM(Enero!AB190+Febrero!AB190+'Marzo '!AB190+'Abril '!AB190+'Mayo '!AB190+Junio!AB190+Julio!AB190+Agosto!AB190+Septiembre!AB190+'Octubre '!AB190+Noviembre!AB190+'Diciembre '!AB190)</f>
        <v>3</v>
      </c>
      <c r="AC190" s="27">
        <f>SUM(Enero!AC190+Febrero!AC190+'Marzo '!AC190+'Abril '!AC190+'Mayo '!AC190+Junio!AC190+Julio!AC190+Agosto!AC190+Septiembre!AC190+'Octubre '!AC190+Noviembre!AC190+'Diciembre '!AC190)</f>
        <v>0</v>
      </c>
      <c r="AD190" s="27">
        <f>SUM(Enero!AD190+Febrero!AD190+'Marzo '!AD190+'Abril '!AD190+'Mayo '!AD190+Junio!AD190+Julio!AD190+Agosto!AD190+Septiembre!AD190+'Octubre '!AD190+Noviembre!AD190+'Diciembre '!AD190)</f>
        <v>2</v>
      </c>
      <c r="AE190" s="27">
        <f>SUM(Enero!AE190+Febrero!AE190+'Marzo '!AE190+'Abril '!AE190+'Mayo '!AE190+Junio!AE190+Julio!AE190+Agosto!AE190+Septiembre!AE190+'Octubre '!AE190+Noviembre!AE190+'Diciembre '!AE190)</f>
        <v>0</v>
      </c>
      <c r="AF190" s="27">
        <f>SUM(Enero!AF190+Febrero!AF190+'Marzo '!AF190+'Abril '!AF190+'Mayo '!AF190+Junio!AF190+Julio!AF190+Agosto!AF190+Septiembre!AF190+'Octubre '!AF190+Noviembre!AF190+'Diciembre '!AF190)</f>
        <v>2</v>
      </c>
      <c r="AG190" s="27">
        <f>SUM(Enero!AG190+Febrero!AG190+'Marzo '!AG190+'Abril '!AG190+'Mayo '!AG190+Junio!AG190+Julio!AG190+Agosto!AG190+Septiembre!AG190+'Octubre '!AG190+Noviembre!AG190+'Diciembre '!AG190)</f>
        <v>0</v>
      </c>
      <c r="AH190" s="27">
        <f>SUM(Enero!AH190+Febrero!AH190+'Marzo '!AH190+'Abril '!AH190+'Mayo '!AH190+Junio!AH190+Julio!AH190+Agosto!AH190+Septiembre!AH190+'Octubre '!AH190+Noviembre!AH190+'Diciembre '!AH190)</f>
        <v>0</v>
      </c>
      <c r="AI190" s="27">
        <f>SUM(Enero!AI190+Febrero!AI190+'Marzo '!AI190+'Abril '!AI190+'Mayo '!AI190+Junio!AI190+Julio!AI190+Agosto!AI190+Septiembre!AI190+'Octubre '!AI190+Noviembre!AI190+'Diciembre '!AI190)</f>
        <v>0</v>
      </c>
      <c r="AJ190" s="27">
        <f>SUM(Enero!AJ190+Febrero!AJ190+'Marzo '!AJ190+'Abril '!AJ190+'Mayo '!AJ190+Junio!AJ190+Julio!AJ190+Agosto!AJ190+Septiembre!AJ190+'Octubre '!AJ190+Noviembre!AJ190+'Diciembre '!AJ190)</f>
        <v>0</v>
      </c>
      <c r="AK190" s="27">
        <f>SUM(Enero!AK190+Febrero!AK190+'Marzo '!AK190+'Abril '!AK190+'Mayo '!AK190+Junio!AK190+Julio!AK190+Agosto!AK190+Septiembre!AK190+'Octubre '!AK190+Noviembre!AK190+'Diciembre '!AK190)</f>
        <v>0</v>
      </c>
      <c r="AL190" s="27">
        <f>SUM(Enero!AL190+Febrero!AL190+'Marzo '!AL190+'Abril '!AL190+'Mayo '!AL190+Junio!AL190+Julio!AL190+Agosto!AL190+Septiembre!AL190+'Octubre '!AL190+Noviembre!AL190+'Diciembre '!AL190)</f>
        <v>0</v>
      </c>
      <c r="AM190" s="27">
        <f>SUM(Enero!AM190+Febrero!AM190+'Marzo '!AM190+'Abril '!AM190+'Mayo '!AM190+Junio!AM190+Julio!AM190+Agosto!AM190+Septiembre!AM190+'Octubre '!AM190+Noviembre!AM190+'Diciembre '!AM190)</f>
        <v>0</v>
      </c>
      <c r="AN190" s="96">
        <f>SUM(Enero!AN190+Febrero!AN190+'Marzo '!AN190+'Abril '!AN190+'Mayo '!AN190+Junio!AN190+Julio!AN190+Agosto!AN190+Septiembre!AN190+'Octubre '!AN190+Noviembre!AN190+'Diciembre '!AN190)</f>
        <v>0</v>
      </c>
      <c r="AO190" s="218">
        <f>SUM(Enero!AO190+Febrero!AO190+'Marzo '!AO190+'Abril '!AO190+'Mayo '!AO190+Junio!AO190+Julio!AO190+Agosto!AO190+Septiembre!AO190+'Octubre '!AO190+Noviembre!AO190+'Diciembre '!AO190)</f>
        <v>1</v>
      </c>
      <c r="AP190" s="27">
        <f>SUM(Enero!AP190+Febrero!AP190+'Marzo '!AP190+'Abril '!AP190+'Mayo '!AP190+Junio!AP190+Julio!AP190+Agosto!AP190+Septiembre!AP190+'Octubre '!AP190+Noviembre!AP190+'Diciembre '!AP190)</f>
        <v>0</v>
      </c>
      <c r="AQ190" s="27">
        <f>SUM(Enero!AQ190+Febrero!AQ190+'Marzo '!AQ190+'Abril '!AQ190+'Mayo '!AQ190+Junio!AQ190+Julio!AQ190+Agosto!AQ190+Septiembre!AQ190+'Octubre '!AQ190+Noviembre!AQ190+'Diciembre '!AQ190)</f>
        <v>0</v>
      </c>
      <c r="AR190" s="27">
        <f>SUM(Enero!AR190+Febrero!AR190+'Marzo '!AR190+'Abril '!AR190+'Mayo '!AR190+Junio!AR190+Julio!AR190+Agosto!AR190+Septiembre!AR190+'Octubre '!AR190+Noviembre!AR190+'Diciembre '!AR190)</f>
        <v>0</v>
      </c>
      <c r="AS190" s="27">
        <f>SUM(Enero!AS190+Febrero!AS190+'Marzo '!AS190+'Abril '!AS190+'Mayo '!AS190+Junio!AS190+Julio!AS190+Agosto!AS190+Septiembre!AS190+'Octubre '!AS190+Noviembre!AS190+'Diciembre '!AS190)</f>
        <v>0</v>
      </c>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1</v>
      </c>
      <c r="E191" s="191">
        <f t="shared" si="54"/>
        <v>0</v>
      </c>
      <c r="F191" s="191">
        <f t="shared" si="54"/>
        <v>1</v>
      </c>
      <c r="G191" s="34">
        <f>SUM(Enero!G191+Febrero!G191+'Marzo '!G191+'Abril '!G191+'Mayo '!G191+Junio!G191+Julio!G191+Agosto!G191+Septiembre!G191+'Octubre '!G191+Noviembre!G191+'Diciembre '!G191)</f>
        <v>0</v>
      </c>
      <c r="H191" s="34">
        <f>SUM(Enero!H191+Febrero!H191+'Marzo '!H191+'Abril '!H191+'Mayo '!H191+Junio!H191+Julio!H191+Agosto!H191+Septiembre!H191+'Octubre '!H191+Noviembre!H191+'Diciembre '!H191)</f>
        <v>0</v>
      </c>
      <c r="I191" s="34">
        <f>SUM(Enero!I191+Febrero!I191+'Marzo '!I191+'Abril '!I191+'Mayo '!I191+Junio!I191+Julio!I191+Agosto!I191+Septiembre!I191+'Octubre '!I191+Noviembre!I191+'Diciembre '!I191)</f>
        <v>0</v>
      </c>
      <c r="J191" s="34">
        <f>SUM(Enero!J191+Febrero!J191+'Marzo '!J191+'Abril '!J191+'Mayo '!J191+Junio!J191+Julio!J191+Agosto!J191+Septiembre!J191+'Octubre '!J191+Noviembre!J191+'Diciembre '!J191)</f>
        <v>0</v>
      </c>
      <c r="K191" s="34">
        <f>SUM(Enero!K191+Febrero!K191+'Marzo '!K191+'Abril '!K191+'Mayo '!K191+Junio!K191+Julio!K191+Agosto!K191+Septiembre!K191+'Octubre '!K191+Noviembre!K191+'Diciembre '!K191)</f>
        <v>0</v>
      </c>
      <c r="L191" s="34">
        <f>SUM(Enero!L191+Febrero!L191+'Marzo '!L191+'Abril '!L191+'Mayo '!L191+Junio!L191+Julio!L191+Agosto!L191+Septiembre!L191+'Octubre '!L191+Noviembre!L191+'Diciembre '!L191)</f>
        <v>0</v>
      </c>
      <c r="M191" s="34">
        <f>SUM(Enero!M191+Febrero!M191+'Marzo '!M191+'Abril '!M191+'Mayo '!M191+Junio!M191+Julio!M191+Agosto!M191+Septiembre!M191+'Octubre '!M191+Noviembre!M191+'Diciembre '!M191)</f>
        <v>0</v>
      </c>
      <c r="N191" s="34">
        <f>SUM(Enero!N191+Febrero!N191+'Marzo '!N191+'Abril '!N191+'Mayo '!N191+Junio!N191+Julio!N191+Agosto!N191+Septiembre!N191+'Octubre '!N191+Noviembre!N191+'Diciembre '!N191)</f>
        <v>0</v>
      </c>
      <c r="O191" s="34">
        <f>SUM(Enero!O191+Febrero!O191+'Marzo '!O191+'Abril '!O191+'Mayo '!O191+Junio!O191+Julio!O191+Agosto!O191+Septiembre!O191+'Octubre '!O191+Noviembre!O191+'Diciembre '!O191)</f>
        <v>0</v>
      </c>
      <c r="P191" s="34">
        <f>SUM(Enero!P191+Febrero!P191+'Marzo '!P191+'Abril '!P191+'Mayo '!P191+Junio!P191+Julio!P191+Agosto!P191+Septiembre!P191+'Octubre '!P191+Noviembre!P191+'Diciembre '!P191)</f>
        <v>0</v>
      </c>
      <c r="Q191" s="34">
        <f>SUM(Enero!Q191+Febrero!Q191+'Marzo '!Q191+'Abril '!Q191+'Mayo '!Q191+Junio!Q191+Julio!Q191+Agosto!Q191+Septiembre!Q191+'Octubre '!Q191+Noviembre!Q191+'Diciembre '!Q191)</f>
        <v>0</v>
      </c>
      <c r="R191" s="34">
        <f>SUM(Enero!R191+Febrero!R191+'Marzo '!R191+'Abril '!R191+'Mayo '!R191+Junio!R191+Julio!R191+Agosto!R191+Septiembre!R191+'Octubre '!R191+Noviembre!R191+'Diciembre '!R191)</f>
        <v>0</v>
      </c>
      <c r="S191" s="34">
        <f>SUM(Enero!S191+Febrero!S191+'Marzo '!S191+'Abril '!S191+'Mayo '!S191+Junio!S191+Julio!S191+Agosto!S191+Septiembre!S191+'Octubre '!S191+Noviembre!S191+'Diciembre '!S191)</f>
        <v>0</v>
      </c>
      <c r="T191" s="34">
        <f>SUM(Enero!T191+Febrero!T191+'Marzo '!T191+'Abril '!T191+'Mayo '!T191+Junio!T191+Julio!T191+Agosto!T191+Septiembre!T191+'Octubre '!T191+Noviembre!T191+'Diciembre '!T191)</f>
        <v>0</v>
      </c>
      <c r="U191" s="34">
        <f>SUM(Enero!U191+Febrero!U191+'Marzo '!U191+'Abril '!U191+'Mayo '!U191+Junio!U191+Julio!U191+Agosto!U191+Septiembre!U191+'Octubre '!U191+Noviembre!U191+'Diciembre '!U191)</f>
        <v>0</v>
      </c>
      <c r="V191" s="34">
        <f>SUM(Enero!V191+Febrero!V191+'Marzo '!V191+'Abril '!V191+'Mayo '!V191+Junio!V191+Julio!V191+Agosto!V191+Septiembre!V191+'Octubre '!V191+Noviembre!V191+'Diciembre '!V191)</f>
        <v>0</v>
      </c>
      <c r="W191" s="34">
        <f>SUM(Enero!W191+Febrero!W191+'Marzo '!W191+'Abril '!W191+'Mayo '!W191+Junio!W191+Julio!W191+Agosto!W191+Septiembre!W191+'Octubre '!W191+Noviembre!W191+'Diciembre '!W191)</f>
        <v>0</v>
      </c>
      <c r="X191" s="34">
        <f>SUM(Enero!X191+Febrero!X191+'Marzo '!X191+'Abril '!X191+'Mayo '!X191+Junio!X191+Julio!X191+Agosto!X191+Septiembre!X191+'Octubre '!X191+Noviembre!X191+'Diciembre '!X191)</f>
        <v>0</v>
      </c>
      <c r="Y191" s="34">
        <f>SUM(Enero!Y191+Febrero!Y191+'Marzo '!Y191+'Abril '!Y191+'Mayo '!Y191+Junio!Y191+Julio!Y191+Agosto!Y191+Septiembre!Y191+'Octubre '!Y191+Noviembre!Y191+'Diciembre '!Y191)</f>
        <v>0</v>
      </c>
      <c r="Z191" s="34">
        <f>SUM(Enero!Z191+Febrero!Z191+'Marzo '!Z191+'Abril '!Z191+'Mayo '!Z191+Junio!Z191+Julio!Z191+Agosto!Z191+Septiembre!Z191+'Octubre '!Z191+Noviembre!Z191+'Diciembre '!Z191)</f>
        <v>0</v>
      </c>
      <c r="AA191" s="34">
        <f>SUM(Enero!AA191+Febrero!AA191+'Marzo '!AA191+'Abril '!AA191+'Mayo '!AA191+Junio!AA191+Julio!AA191+Agosto!AA191+Septiembre!AA191+'Octubre '!AA191+Noviembre!AA191+'Diciembre '!AA191)</f>
        <v>0</v>
      </c>
      <c r="AB191" s="34">
        <f>SUM(Enero!AB191+Febrero!AB191+'Marzo '!AB191+'Abril '!AB191+'Mayo '!AB191+Junio!AB191+Julio!AB191+Agosto!AB191+Septiembre!AB191+'Octubre '!AB191+Noviembre!AB191+'Diciembre '!AB191)</f>
        <v>0</v>
      </c>
      <c r="AC191" s="34">
        <f>SUM(Enero!AC191+Febrero!AC191+'Marzo '!AC191+'Abril '!AC191+'Mayo '!AC191+Junio!AC191+Julio!AC191+Agosto!AC191+Septiembre!AC191+'Octubre '!AC191+Noviembre!AC191+'Diciembre '!AC191)</f>
        <v>0</v>
      </c>
      <c r="AD191" s="34">
        <f>SUM(Enero!AD191+Febrero!AD191+'Marzo '!AD191+'Abril '!AD191+'Mayo '!AD191+Junio!AD191+Julio!AD191+Agosto!AD191+Septiembre!AD191+'Octubre '!AD191+Noviembre!AD191+'Diciembre '!AD191)</f>
        <v>1</v>
      </c>
      <c r="AE191" s="34">
        <f>SUM(Enero!AE191+Febrero!AE191+'Marzo '!AE191+'Abril '!AE191+'Mayo '!AE191+Junio!AE191+Julio!AE191+Agosto!AE191+Septiembre!AE191+'Octubre '!AE191+Noviembre!AE191+'Diciembre '!AE191)</f>
        <v>0</v>
      </c>
      <c r="AF191" s="34">
        <f>SUM(Enero!AF191+Febrero!AF191+'Marzo '!AF191+'Abril '!AF191+'Mayo '!AF191+Junio!AF191+Julio!AF191+Agosto!AF191+Septiembre!AF191+'Octubre '!AF191+Noviembre!AF191+'Diciembre '!AF191)</f>
        <v>0</v>
      </c>
      <c r="AG191" s="34">
        <f>SUM(Enero!AG191+Febrero!AG191+'Marzo '!AG191+'Abril '!AG191+'Mayo '!AG191+Junio!AG191+Julio!AG191+Agosto!AG191+Septiembre!AG191+'Octubre '!AG191+Noviembre!AG191+'Diciembre '!AG191)</f>
        <v>0</v>
      </c>
      <c r="AH191" s="34">
        <f>SUM(Enero!AH191+Febrero!AH191+'Marzo '!AH191+'Abril '!AH191+'Mayo '!AH191+Junio!AH191+Julio!AH191+Agosto!AH191+Septiembre!AH191+'Octubre '!AH191+Noviembre!AH191+'Diciembre '!AH191)</f>
        <v>0</v>
      </c>
      <c r="AI191" s="34">
        <f>SUM(Enero!AI191+Febrero!AI191+'Marzo '!AI191+'Abril '!AI191+'Mayo '!AI191+Junio!AI191+Julio!AI191+Agosto!AI191+Septiembre!AI191+'Octubre '!AI191+Noviembre!AI191+'Diciembre '!AI191)</f>
        <v>0</v>
      </c>
      <c r="AJ191" s="34">
        <f>SUM(Enero!AJ191+Febrero!AJ191+'Marzo '!AJ191+'Abril '!AJ191+'Mayo '!AJ191+Junio!AJ191+Julio!AJ191+Agosto!AJ191+Septiembre!AJ191+'Octubre '!AJ191+Noviembre!AJ191+'Diciembre '!AJ191)</f>
        <v>0</v>
      </c>
      <c r="AK191" s="34">
        <f>SUM(Enero!AK191+Febrero!AK191+'Marzo '!AK191+'Abril '!AK191+'Mayo '!AK191+Junio!AK191+Julio!AK191+Agosto!AK191+Septiembre!AK191+'Octubre '!AK191+Noviembre!AK191+'Diciembre '!AK191)</f>
        <v>0</v>
      </c>
      <c r="AL191" s="34">
        <f>SUM(Enero!AL191+Febrero!AL191+'Marzo '!AL191+'Abril '!AL191+'Mayo '!AL191+Junio!AL191+Julio!AL191+Agosto!AL191+Septiembre!AL191+'Octubre '!AL191+Noviembre!AL191+'Diciembre '!AL191)</f>
        <v>0</v>
      </c>
      <c r="AM191" s="34">
        <f>SUM(Enero!AM191+Febrero!AM191+'Marzo '!AM191+'Abril '!AM191+'Mayo '!AM191+Junio!AM191+Julio!AM191+Agosto!AM191+Septiembre!AM191+'Octubre '!AM191+Noviembre!AM191+'Diciembre '!AM191)</f>
        <v>0</v>
      </c>
      <c r="AN191" s="98">
        <f>SUM(Enero!AN191+Febrero!AN191+'Marzo '!AN191+'Abril '!AN191+'Mayo '!AN191+Junio!AN191+Julio!AN191+Agosto!AN191+Septiembre!AN191+'Octubre '!AN191+Noviembre!AN191+'Diciembre '!AN191)</f>
        <v>0</v>
      </c>
      <c r="AO191" s="220">
        <f>SUM(Enero!AO191+Febrero!AO191+'Marzo '!AO191+'Abril '!AO191+'Mayo '!AO191+Junio!AO191+Julio!AO191+Agosto!AO191+Septiembre!AO191+'Octubre '!AO191+Noviembre!AO191+'Diciembre '!AO191)</f>
        <v>0</v>
      </c>
      <c r="AP191" s="231">
        <f>SUM(Enero!AP191+Febrero!AP191+'Marzo '!AP191+'Abril '!AP191+'Mayo '!AP191+Junio!AP191+Julio!AP191+Agosto!AP191+Septiembre!AP191+'Octubre '!AP191+Noviembre!AP191+'Diciembre '!AP191)</f>
        <v>0</v>
      </c>
      <c r="AQ191" s="192">
        <f>SUM(Enero!AQ191+Febrero!AQ191+'Marzo '!AQ191+'Abril '!AQ191+'Mayo '!AQ191+Junio!AQ191+Julio!AQ191+Agosto!AQ191+Septiembre!AQ191+'Octubre '!AQ191+Noviembre!AQ191+'Diciembre '!AQ191)</f>
        <v>0</v>
      </c>
      <c r="AR191" s="34">
        <f>SUM(Enero!AR191+Febrero!AR191+'Marzo '!AR191+'Abril '!AR191+'Mayo '!AR191+Junio!AR191+Julio!AR191+Agosto!AR191+Septiembre!AR191+'Octubre '!AR191+Noviembre!AR191+'Diciembre '!AR191)</f>
        <v>0</v>
      </c>
      <c r="AS191" s="34">
        <f>SUM(Enero!AS191+Febrero!AS191+'Marzo '!AS191+'Abril '!AS191+'Mayo '!AS191+Junio!AS191+Julio!AS191+Agosto!AS191+Septiembre!AS191+'Octubre '!AS191+Noviembre!AS191+'Diciembre '!AS191)</f>
        <v>0</v>
      </c>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3</v>
      </c>
      <c r="E192" s="191">
        <f t="shared" si="54"/>
        <v>2</v>
      </c>
      <c r="F192" s="191">
        <f t="shared" si="54"/>
        <v>1</v>
      </c>
      <c r="G192" s="34">
        <f>SUM(Enero!G192+Febrero!G192+'Marzo '!G192+'Abril '!G192+'Mayo '!G192+Junio!G192+Julio!G192+Agosto!G192+Septiembre!G192+'Octubre '!G192+Noviembre!G192+'Diciembre '!G192)</f>
        <v>0</v>
      </c>
      <c r="H192" s="34">
        <f>SUM(Enero!H192+Febrero!H192+'Marzo '!H192+'Abril '!H192+'Mayo '!H192+Junio!H192+Julio!H192+Agosto!H192+Septiembre!H192+'Octubre '!H192+Noviembre!H192+'Diciembre '!H192)</f>
        <v>0</v>
      </c>
      <c r="I192" s="34">
        <f>SUM(Enero!I192+Febrero!I192+'Marzo '!I192+'Abril '!I192+'Mayo '!I192+Junio!I192+Julio!I192+Agosto!I192+Septiembre!I192+'Octubre '!I192+Noviembre!I192+'Diciembre '!I192)</f>
        <v>0</v>
      </c>
      <c r="J192" s="34">
        <f>SUM(Enero!J192+Febrero!J192+'Marzo '!J192+'Abril '!J192+'Mayo '!J192+Junio!J192+Julio!J192+Agosto!J192+Septiembre!J192+'Octubre '!J192+Noviembre!J192+'Diciembre '!J192)</f>
        <v>0</v>
      </c>
      <c r="K192" s="34">
        <f>SUM(Enero!K192+Febrero!K192+'Marzo '!K192+'Abril '!K192+'Mayo '!K192+Junio!K192+Julio!K192+Agosto!K192+Septiembre!K192+'Octubre '!K192+Noviembre!K192+'Diciembre '!K192)</f>
        <v>0</v>
      </c>
      <c r="L192" s="34">
        <f>SUM(Enero!L192+Febrero!L192+'Marzo '!L192+'Abril '!L192+'Mayo '!L192+Junio!L192+Julio!L192+Agosto!L192+Septiembre!L192+'Octubre '!L192+Noviembre!L192+'Diciembre '!L192)</f>
        <v>0</v>
      </c>
      <c r="M192" s="34">
        <f>SUM(Enero!M192+Febrero!M192+'Marzo '!M192+'Abril '!M192+'Mayo '!M192+Junio!M192+Julio!M192+Agosto!M192+Septiembre!M192+'Octubre '!M192+Noviembre!M192+'Diciembre '!M192)</f>
        <v>0</v>
      </c>
      <c r="N192" s="34">
        <f>SUM(Enero!N192+Febrero!N192+'Marzo '!N192+'Abril '!N192+'Mayo '!N192+Junio!N192+Julio!N192+Agosto!N192+Septiembre!N192+'Octubre '!N192+Noviembre!N192+'Diciembre '!N192)</f>
        <v>0</v>
      </c>
      <c r="O192" s="34">
        <f>SUM(Enero!O192+Febrero!O192+'Marzo '!O192+'Abril '!O192+'Mayo '!O192+Junio!O192+Julio!O192+Agosto!O192+Septiembre!O192+'Octubre '!O192+Noviembre!O192+'Diciembre '!O192)</f>
        <v>0</v>
      </c>
      <c r="P192" s="34">
        <f>SUM(Enero!P192+Febrero!P192+'Marzo '!P192+'Abril '!P192+'Mayo '!P192+Junio!P192+Julio!P192+Agosto!P192+Septiembre!P192+'Octubre '!P192+Noviembre!P192+'Diciembre '!P192)</f>
        <v>0</v>
      </c>
      <c r="Q192" s="34">
        <f>SUM(Enero!Q192+Febrero!Q192+'Marzo '!Q192+'Abril '!Q192+'Mayo '!Q192+Junio!Q192+Julio!Q192+Agosto!Q192+Septiembre!Q192+'Octubre '!Q192+Noviembre!Q192+'Diciembre '!Q192)</f>
        <v>0</v>
      </c>
      <c r="R192" s="34">
        <f>SUM(Enero!R192+Febrero!R192+'Marzo '!R192+'Abril '!R192+'Mayo '!R192+Junio!R192+Julio!R192+Agosto!R192+Septiembre!R192+'Octubre '!R192+Noviembre!R192+'Diciembre '!R192)</f>
        <v>0</v>
      </c>
      <c r="S192" s="34">
        <f>SUM(Enero!S192+Febrero!S192+'Marzo '!S192+'Abril '!S192+'Mayo '!S192+Junio!S192+Julio!S192+Agosto!S192+Septiembre!S192+'Octubre '!S192+Noviembre!S192+'Diciembre '!S192)</f>
        <v>0</v>
      </c>
      <c r="T192" s="34">
        <f>SUM(Enero!T192+Febrero!T192+'Marzo '!T192+'Abril '!T192+'Mayo '!T192+Junio!T192+Julio!T192+Agosto!T192+Septiembre!T192+'Octubre '!T192+Noviembre!T192+'Diciembre '!T192)</f>
        <v>0</v>
      </c>
      <c r="U192" s="34">
        <f>SUM(Enero!U192+Febrero!U192+'Marzo '!U192+'Abril '!U192+'Mayo '!U192+Junio!U192+Julio!U192+Agosto!U192+Septiembre!U192+'Octubre '!U192+Noviembre!U192+'Diciembre '!U192)</f>
        <v>0</v>
      </c>
      <c r="V192" s="34">
        <f>SUM(Enero!V192+Febrero!V192+'Marzo '!V192+'Abril '!V192+'Mayo '!V192+Junio!V192+Julio!V192+Agosto!V192+Septiembre!V192+'Octubre '!V192+Noviembre!V192+'Diciembre '!V192)</f>
        <v>0</v>
      </c>
      <c r="W192" s="34">
        <f>SUM(Enero!W192+Febrero!W192+'Marzo '!W192+'Abril '!W192+'Mayo '!W192+Junio!W192+Julio!W192+Agosto!W192+Septiembre!W192+'Octubre '!W192+Noviembre!W192+'Diciembre '!W192)</f>
        <v>0</v>
      </c>
      <c r="X192" s="34">
        <f>SUM(Enero!X192+Febrero!X192+'Marzo '!X192+'Abril '!X192+'Mayo '!X192+Junio!X192+Julio!X192+Agosto!X192+Septiembre!X192+'Octubre '!X192+Noviembre!X192+'Diciembre '!X192)</f>
        <v>0</v>
      </c>
      <c r="Y192" s="34">
        <f>SUM(Enero!Y192+Febrero!Y192+'Marzo '!Y192+'Abril '!Y192+'Mayo '!Y192+Junio!Y192+Julio!Y192+Agosto!Y192+Septiembre!Y192+'Octubre '!Y192+Noviembre!Y192+'Diciembre '!Y192)</f>
        <v>0</v>
      </c>
      <c r="Z192" s="34">
        <f>SUM(Enero!Z192+Febrero!Z192+'Marzo '!Z192+'Abril '!Z192+'Mayo '!Z192+Junio!Z192+Julio!Z192+Agosto!Z192+Septiembre!Z192+'Octubre '!Z192+Noviembre!Z192+'Diciembre '!Z192)</f>
        <v>0</v>
      </c>
      <c r="AA192" s="34">
        <f>SUM(Enero!AA192+Febrero!AA192+'Marzo '!AA192+'Abril '!AA192+'Mayo '!AA192+Junio!AA192+Julio!AA192+Agosto!AA192+Septiembre!AA192+'Octubre '!AA192+Noviembre!AA192+'Diciembre '!AA192)</f>
        <v>0</v>
      </c>
      <c r="AB192" s="34">
        <f>SUM(Enero!AB192+Febrero!AB192+'Marzo '!AB192+'Abril '!AB192+'Mayo '!AB192+Junio!AB192+Julio!AB192+Agosto!AB192+Septiembre!AB192+'Octubre '!AB192+Noviembre!AB192+'Diciembre '!AB192)</f>
        <v>1</v>
      </c>
      <c r="AC192" s="34">
        <f>SUM(Enero!AC192+Febrero!AC192+'Marzo '!AC192+'Abril '!AC192+'Mayo '!AC192+Junio!AC192+Julio!AC192+Agosto!AC192+Septiembre!AC192+'Octubre '!AC192+Noviembre!AC192+'Diciembre '!AC192)</f>
        <v>2</v>
      </c>
      <c r="AD192" s="34">
        <f>SUM(Enero!AD192+Febrero!AD192+'Marzo '!AD192+'Abril '!AD192+'Mayo '!AD192+Junio!AD192+Julio!AD192+Agosto!AD192+Septiembre!AD192+'Octubre '!AD192+Noviembre!AD192+'Diciembre '!AD192)</f>
        <v>0</v>
      </c>
      <c r="AE192" s="34">
        <f>SUM(Enero!AE192+Febrero!AE192+'Marzo '!AE192+'Abril '!AE192+'Mayo '!AE192+Junio!AE192+Julio!AE192+Agosto!AE192+Septiembre!AE192+'Octubre '!AE192+Noviembre!AE192+'Diciembre '!AE192)</f>
        <v>0</v>
      </c>
      <c r="AF192" s="34">
        <f>SUM(Enero!AF192+Febrero!AF192+'Marzo '!AF192+'Abril '!AF192+'Mayo '!AF192+Junio!AF192+Julio!AF192+Agosto!AF192+Septiembre!AF192+'Octubre '!AF192+Noviembre!AF192+'Diciembre '!AF192)</f>
        <v>0</v>
      </c>
      <c r="AG192" s="34">
        <f>SUM(Enero!AG192+Febrero!AG192+'Marzo '!AG192+'Abril '!AG192+'Mayo '!AG192+Junio!AG192+Julio!AG192+Agosto!AG192+Septiembre!AG192+'Octubre '!AG192+Noviembre!AG192+'Diciembre '!AG192)</f>
        <v>0</v>
      </c>
      <c r="AH192" s="34">
        <f>SUM(Enero!AH192+Febrero!AH192+'Marzo '!AH192+'Abril '!AH192+'Mayo '!AH192+Junio!AH192+Julio!AH192+Agosto!AH192+Septiembre!AH192+'Octubre '!AH192+Noviembre!AH192+'Diciembre '!AH192)</f>
        <v>0</v>
      </c>
      <c r="AI192" s="34">
        <f>SUM(Enero!AI192+Febrero!AI192+'Marzo '!AI192+'Abril '!AI192+'Mayo '!AI192+Junio!AI192+Julio!AI192+Agosto!AI192+Septiembre!AI192+'Octubre '!AI192+Noviembre!AI192+'Diciembre '!AI192)</f>
        <v>0</v>
      </c>
      <c r="AJ192" s="34">
        <f>SUM(Enero!AJ192+Febrero!AJ192+'Marzo '!AJ192+'Abril '!AJ192+'Mayo '!AJ192+Junio!AJ192+Julio!AJ192+Agosto!AJ192+Septiembre!AJ192+'Octubre '!AJ192+Noviembre!AJ192+'Diciembre '!AJ192)</f>
        <v>0</v>
      </c>
      <c r="AK192" s="34">
        <f>SUM(Enero!AK192+Febrero!AK192+'Marzo '!AK192+'Abril '!AK192+'Mayo '!AK192+Junio!AK192+Julio!AK192+Agosto!AK192+Septiembre!AK192+'Octubre '!AK192+Noviembre!AK192+'Diciembre '!AK192)</f>
        <v>0</v>
      </c>
      <c r="AL192" s="34">
        <f>SUM(Enero!AL192+Febrero!AL192+'Marzo '!AL192+'Abril '!AL192+'Mayo '!AL192+Junio!AL192+Julio!AL192+Agosto!AL192+Septiembre!AL192+'Octubre '!AL192+Noviembre!AL192+'Diciembre '!AL192)</f>
        <v>0</v>
      </c>
      <c r="AM192" s="34">
        <f>SUM(Enero!AM192+Febrero!AM192+'Marzo '!AM192+'Abril '!AM192+'Mayo '!AM192+Junio!AM192+Julio!AM192+Agosto!AM192+Septiembre!AM192+'Octubre '!AM192+Noviembre!AM192+'Diciembre '!AM192)</f>
        <v>0</v>
      </c>
      <c r="AN192" s="98">
        <f>SUM(Enero!AN192+Febrero!AN192+'Marzo '!AN192+'Abril '!AN192+'Mayo '!AN192+Junio!AN192+Julio!AN192+Agosto!AN192+Septiembre!AN192+'Octubre '!AN192+Noviembre!AN192+'Diciembre '!AN192)</f>
        <v>0</v>
      </c>
      <c r="AO192" s="220">
        <f>SUM(Enero!AO192+Febrero!AO192+'Marzo '!AO192+'Abril '!AO192+'Mayo '!AO192+Junio!AO192+Julio!AO192+Agosto!AO192+Septiembre!AO192+'Octubre '!AO192+Noviembre!AO192+'Diciembre '!AO192)</f>
        <v>2</v>
      </c>
      <c r="AP192" s="231">
        <f>SUM(Enero!AP192+Febrero!AP192+'Marzo '!AP192+'Abril '!AP192+'Mayo '!AP192+Junio!AP192+Julio!AP192+Agosto!AP192+Septiembre!AP192+'Octubre '!AP192+Noviembre!AP192+'Diciembre '!AP192)</f>
        <v>0</v>
      </c>
      <c r="AQ192" s="192">
        <f>SUM(Enero!AQ192+Febrero!AQ192+'Marzo '!AQ192+'Abril '!AQ192+'Mayo '!AQ192+Junio!AQ192+Julio!AQ192+Agosto!AQ192+Septiembre!AQ192+'Octubre '!AQ192+Noviembre!AQ192+'Diciembre '!AQ192)</f>
        <v>0</v>
      </c>
      <c r="AR192" s="34">
        <f>SUM(Enero!AR192+Febrero!AR192+'Marzo '!AR192+'Abril '!AR192+'Mayo '!AR192+Junio!AR192+Julio!AR192+Agosto!AR192+Septiembre!AR192+'Octubre '!AR192+Noviembre!AR192+'Diciembre '!AR192)</f>
        <v>0</v>
      </c>
      <c r="AS192" s="34">
        <f>SUM(Enero!AS192+Febrero!AS192+'Marzo '!AS192+'Abril '!AS192+'Mayo '!AS192+Junio!AS192+Julio!AS192+Agosto!AS192+Septiembre!AS192+'Octubre '!AS192+Noviembre!AS192+'Diciembre '!AS192)</f>
        <v>0</v>
      </c>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11</v>
      </c>
      <c r="E193" s="191">
        <f t="shared" si="54"/>
        <v>8</v>
      </c>
      <c r="F193" s="191">
        <f t="shared" si="54"/>
        <v>3</v>
      </c>
      <c r="G193" s="34">
        <f>SUM(Enero!G193+Febrero!G193+'Marzo '!G193+'Abril '!G193+'Mayo '!G193+Junio!G193+Julio!G193+Agosto!G193+Septiembre!G193+'Octubre '!G193+Noviembre!G193+'Diciembre '!G193)</f>
        <v>0</v>
      </c>
      <c r="H193" s="34">
        <f>SUM(Enero!H193+Febrero!H193+'Marzo '!H193+'Abril '!H193+'Mayo '!H193+Junio!H193+Julio!H193+Agosto!H193+Septiembre!H193+'Octubre '!H193+Noviembre!H193+'Diciembre '!H193)</f>
        <v>0</v>
      </c>
      <c r="I193" s="34">
        <f>SUM(Enero!I193+Febrero!I193+'Marzo '!I193+'Abril '!I193+'Mayo '!I193+Junio!I193+Julio!I193+Agosto!I193+Septiembre!I193+'Octubre '!I193+Noviembre!I193+'Diciembre '!I193)</f>
        <v>0</v>
      </c>
      <c r="J193" s="34">
        <f>SUM(Enero!J193+Febrero!J193+'Marzo '!J193+'Abril '!J193+'Mayo '!J193+Junio!J193+Julio!J193+Agosto!J193+Septiembre!J193+'Octubre '!J193+Noviembre!J193+'Diciembre '!J193)</f>
        <v>0</v>
      </c>
      <c r="K193" s="34">
        <f>SUM(Enero!K193+Febrero!K193+'Marzo '!K193+'Abril '!K193+'Mayo '!K193+Junio!K193+Julio!K193+Agosto!K193+Septiembre!K193+'Octubre '!K193+Noviembre!K193+'Diciembre '!K193)</f>
        <v>0</v>
      </c>
      <c r="L193" s="34">
        <f>SUM(Enero!L193+Febrero!L193+'Marzo '!L193+'Abril '!L193+'Mayo '!L193+Junio!L193+Julio!L193+Agosto!L193+Septiembre!L193+'Octubre '!L193+Noviembre!L193+'Diciembre '!L193)</f>
        <v>0</v>
      </c>
      <c r="M193" s="34">
        <f>SUM(Enero!M193+Febrero!M193+'Marzo '!M193+'Abril '!M193+'Mayo '!M193+Junio!M193+Julio!M193+Agosto!M193+Septiembre!M193+'Octubre '!M193+Noviembre!M193+'Diciembre '!M193)</f>
        <v>1</v>
      </c>
      <c r="N193" s="34">
        <f>SUM(Enero!N193+Febrero!N193+'Marzo '!N193+'Abril '!N193+'Mayo '!N193+Junio!N193+Julio!N193+Agosto!N193+Septiembre!N193+'Octubre '!N193+Noviembre!N193+'Diciembre '!N193)</f>
        <v>1</v>
      </c>
      <c r="O193" s="34">
        <f>SUM(Enero!O193+Febrero!O193+'Marzo '!O193+'Abril '!O193+'Mayo '!O193+Junio!O193+Julio!O193+Agosto!O193+Septiembre!O193+'Octubre '!O193+Noviembre!O193+'Diciembre '!O193)</f>
        <v>1</v>
      </c>
      <c r="P193" s="34">
        <f>SUM(Enero!P193+Febrero!P193+'Marzo '!P193+'Abril '!P193+'Mayo '!P193+Junio!P193+Julio!P193+Agosto!P193+Septiembre!P193+'Octubre '!P193+Noviembre!P193+'Diciembre '!P193)</f>
        <v>0</v>
      </c>
      <c r="Q193" s="34">
        <f>SUM(Enero!Q193+Febrero!Q193+'Marzo '!Q193+'Abril '!Q193+'Mayo '!Q193+Junio!Q193+Julio!Q193+Agosto!Q193+Septiembre!Q193+'Octubre '!Q193+Noviembre!Q193+'Diciembre '!Q193)</f>
        <v>0</v>
      </c>
      <c r="R193" s="34">
        <f>SUM(Enero!R193+Febrero!R193+'Marzo '!R193+'Abril '!R193+'Mayo '!R193+Junio!R193+Julio!R193+Agosto!R193+Septiembre!R193+'Octubre '!R193+Noviembre!R193+'Diciembre '!R193)</f>
        <v>0</v>
      </c>
      <c r="S193" s="34">
        <f>SUM(Enero!S193+Febrero!S193+'Marzo '!S193+'Abril '!S193+'Mayo '!S193+Junio!S193+Julio!S193+Agosto!S193+Septiembre!S193+'Octubre '!S193+Noviembre!S193+'Diciembre '!S193)</f>
        <v>0</v>
      </c>
      <c r="T193" s="34">
        <f>SUM(Enero!T193+Febrero!T193+'Marzo '!T193+'Abril '!T193+'Mayo '!T193+Junio!T193+Julio!T193+Agosto!T193+Septiembre!T193+'Octubre '!T193+Noviembre!T193+'Diciembre '!T193)</f>
        <v>0</v>
      </c>
      <c r="U193" s="34">
        <f>SUM(Enero!U193+Febrero!U193+'Marzo '!U193+'Abril '!U193+'Mayo '!U193+Junio!U193+Julio!U193+Agosto!U193+Septiembre!U193+'Octubre '!U193+Noviembre!U193+'Diciembre '!U193)</f>
        <v>0</v>
      </c>
      <c r="V193" s="34">
        <f>SUM(Enero!V193+Febrero!V193+'Marzo '!V193+'Abril '!V193+'Mayo '!V193+Junio!V193+Julio!V193+Agosto!V193+Septiembre!V193+'Octubre '!V193+Noviembre!V193+'Diciembre '!V193)</f>
        <v>0</v>
      </c>
      <c r="W193" s="34">
        <f>SUM(Enero!W193+Febrero!W193+'Marzo '!W193+'Abril '!W193+'Mayo '!W193+Junio!W193+Julio!W193+Agosto!W193+Septiembre!W193+'Octubre '!W193+Noviembre!W193+'Diciembre '!W193)</f>
        <v>2</v>
      </c>
      <c r="X193" s="34">
        <f>SUM(Enero!X193+Febrero!X193+'Marzo '!X193+'Abril '!X193+'Mayo '!X193+Junio!X193+Julio!X193+Agosto!X193+Septiembre!X193+'Octubre '!X193+Noviembre!X193+'Diciembre '!X193)</f>
        <v>2</v>
      </c>
      <c r="Y193" s="34">
        <f>SUM(Enero!Y193+Febrero!Y193+'Marzo '!Y193+'Abril '!Y193+'Mayo '!Y193+Junio!Y193+Julio!Y193+Agosto!Y193+Septiembre!Y193+'Octubre '!Y193+Noviembre!Y193+'Diciembre '!Y193)</f>
        <v>2</v>
      </c>
      <c r="Z193" s="34">
        <f>SUM(Enero!Z193+Febrero!Z193+'Marzo '!Z193+'Abril '!Z193+'Mayo '!Z193+Junio!Z193+Julio!Z193+Agosto!Z193+Septiembre!Z193+'Octubre '!Z193+Noviembre!Z193+'Diciembre '!Z193)</f>
        <v>0</v>
      </c>
      <c r="AA193" s="34">
        <f>SUM(Enero!AA193+Febrero!AA193+'Marzo '!AA193+'Abril '!AA193+'Mayo '!AA193+Junio!AA193+Julio!AA193+Agosto!AA193+Septiembre!AA193+'Octubre '!AA193+Noviembre!AA193+'Diciembre '!AA193)</f>
        <v>2</v>
      </c>
      <c r="AB193" s="34">
        <f>SUM(Enero!AB193+Febrero!AB193+'Marzo '!AB193+'Abril '!AB193+'Mayo '!AB193+Junio!AB193+Julio!AB193+Agosto!AB193+Septiembre!AB193+'Octubre '!AB193+Noviembre!AB193+'Diciembre '!AB193)</f>
        <v>0</v>
      </c>
      <c r="AC193" s="34">
        <f>SUM(Enero!AC193+Febrero!AC193+'Marzo '!AC193+'Abril '!AC193+'Mayo '!AC193+Junio!AC193+Julio!AC193+Agosto!AC193+Septiembre!AC193+'Octubre '!AC193+Noviembre!AC193+'Diciembre '!AC193)</f>
        <v>0</v>
      </c>
      <c r="AD193" s="34">
        <f>SUM(Enero!AD193+Febrero!AD193+'Marzo '!AD193+'Abril '!AD193+'Mayo '!AD193+Junio!AD193+Julio!AD193+Agosto!AD193+Septiembre!AD193+'Octubre '!AD193+Noviembre!AD193+'Diciembre '!AD193)</f>
        <v>0</v>
      </c>
      <c r="AE193" s="34">
        <f>SUM(Enero!AE193+Febrero!AE193+'Marzo '!AE193+'Abril '!AE193+'Mayo '!AE193+Junio!AE193+Julio!AE193+Agosto!AE193+Septiembre!AE193+'Octubre '!AE193+Noviembre!AE193+'Diciembre '!AE193)</f>
        <v>0</v>
      </c>
      <c r="AF193" s="34">
        <f>SUM(Enero!AF193+Febrero!AF193+'Marzo '!AF193+'Abril '!AF193+'Mayo '!AF193+Junio!AF193+Julio!AF193+Agosto!AF193+Septiembre!AF193+'Octubre '!AF193+Noviembre!AF193+'Diciembre '!AF193)</f>
        <v>0</v>
      </c>
      <c r="AG193" s="34">
        <f>SUM(Enero!AG193+Febrero!AG193+'Marzo '!AG193+'Abril '!AG193+'Mayo '!AG193+Junio!AG193+Julio!AG193+Agosto!AG193+Septiembre!AG193+'Octubre '!AG193+Noviembre!AG193+'Diciembre '!AG193)</f>
        <v>0</v>
      </c>
      <c r="AH193" s="34">
        <f>SUM(Enero!AH193+Febrero!AH193+'Marzo '!AH193+'Abril '!AH193+'Mayo '!AH193+Junio!AH193+Julio!AH193+Agosto!AH193+Septiembre!AH193+'Octubre '!AH193+Noviembre!AH193+'Diciembre '!AH193)</f>
        <v>0</v>
      </c>
      <c r="AI193" s="34">
        <f>SUM(Enero!AI193+Febrero!AI193+'Marzo '!AI193+'Abril '!AI193+'Mayo '!AI193+Junio!AI193+Julio!AI193+Agosto!AI193+Septiembre!AI193+'Octubre '!AI193+Noviembre!AI193+'Diciembre '!AI193)</f>
        <v>0</v>
      </c>
      <c r="AJ193" s="34">
        <f>SUM(Enero!AJ193+Febrero!AJ193+'Marzo '!AJ193+'Abril '!AJ193+'Mayo '!AJ193+Junio!AJ193+Julio!AJ193+Agosto!AJ193+Septiembre!AJ193+'Octubre '!AJ193+Noviembre!AJ193+'Diciembre '!AJ193)</f>
        <v>0</v>
      </c>
      <c r="AK193" s="34">
        <f>SUM(Enero!AK193+Febrero!AK193+'Marzo '!AK193+'Abril '!AK193+'Mayo '!AK193+Junio!AK193+Julio!AK193+Agosto!AK193+Septiembre!AK193+'Octubre '!AK193+Noviembre!AK193+'Diciembre '!AK193)</f>
        <v>0</v>
      </c>
      <c r="AL193" s="34">
        <f>SUM(Enero!AL193+Febrero!AL193+'Marzo '!AL193+'Abril '!AL193+'Mayo '!AL193+Junio!AL193+Julio!AL193+Agosto!AL193+Septiembre!AL193+'Octubre '!AL193+Noviembre!AL193+'Diciembre '!AL193)</f>
        <v>0</v>
      </c>
      <c r="AM193" s="34">
        <f>SUM(Enero!AM193+Febrero!AM193+'Marzo '!AM193+'Abril '!AM193+'Mayo '!AM193+Junio!AM193+Julio!AM193+Agosto!AM193+Septiembre!AM193+'Octubre '!AM193+Noviembre!AM193+'Diciembre '!AM193)</f>
        <v>0</v>
      </c>
      <c r="AN193" s="98">
        <f>SUM(Enero!AN193+Febrero!AN193+'Marzo '!AN193+'Abril '!AN193+'Mayo '!AN193+Junio!AN193+Julio!AN193+Agosto!AN193+Septiembre!AN193+'Octubre '!AN193+Noviembre!AN193+'Diciembre '!AN193)</f>
        <v>0</v>
      </c>
      <c r="AO193" s="220">
        <f>SUM(Enero!AO193+Febrero!AO193+'Marzo '!AO193+'Abril '!AO193+'Mayo '!AO193+Junio!AO193+Julio!AO193+Agosto!AO193+Septiembre!AO193+'Octubre '!AO193+Noviembre!AO193+'Diciembre '!AO193)</f>
        <v>0</v>
      </c>
      <c r="AP193" s="34">
        <f>SUM(Enero!AP193+Febrero!AP193+'Marzo '!AP193+'Abril '!AP193+'Mayo '!AP193+Junio!AP193+Julio!AP193+Agosto!AP193+Septiembre!AP193+'Octubre '!AP193+Noviembre!AP193+'Diciembre '!AP193)</f>
        <v>0</v>
      </c>
      <c r="AQ193" s="34">
        <f>SUM(Enero!AQ193+Febrero!AQ193+'Marzo '!AQ193+'Abril '!AQ193+'Mayo '!AQ193+Junio!AQ193+Julio!AQ193+Agosto!AQ193+Septiembre!AQ193+'Octubre '!AQ193+Noviembre!AQ193+'Diciembre '!AQ193)</f>
        <v>0</v>
      </c>
      <c r="AR193" s="34">
        <f>SUM(Enero!AR193+Febrero!AR193+'Marzo '!AR193+'Abril '!AR193+'Mayo '!AR193+Junio!AR193+Julio!AR193+Agosto!AR193+Septiembre!AR193+'Octubre '!AR193+Noviembre!AR193+'Diciembre '!AR193)</f>
        <v>0</v>
      </c>
      <c r="AS193" s="34">
        <f>SUM(Enero!AS193+Febrero!AS193+'Marzo '!AS193+'Abril '!AS193+'Mayo '!AS193+Junio!AS193+Julio!AS193+Agosto!AS193+Septiembre!AS193+'Octubre '!AS193+Noviembre!AS193+'Diciembre '!AS193)</f>
        <v>0</v>
      </c>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f>SUM(Enero!G194+Febrero!G194+'Marzo '!G194+'Abril '!G194+'Mayo '!G194+Junio!G194+Julio!G194+Agosto!G194+Septiembre!G194+'Octubre '!G194+Noviembre!G194+'Diciembre '!G194)</f>
        <v>0</v>
      </c>
      <c r="H194" s="34">
        <f>SUM(Enero!H194+Febrero!H194+'Marzo '!H194+'Abril '!H194+'Mayo '!H194+Junio!H194+Julio!H194+Agosto!H194+Septiembre!H194+'Octubre '!H194+Noviembre!H194+'Diciembre '!H194)</f>
        <v>0</v>
      </c>
      <c r="I194" s="34">
        <f>SUM(Enero!I194+Febrero!I194+'Marzo '!I194+'Abril '!I194+'Mayo '!I194+Junio!I194+Julio!I194+Agosto!I194+Septiembre!I194+'Octubre '!I194+Noviembre!I194+'Diciembre '!I194)</f>
        <v>0</v>
      </c>
      <c r="J194" s="34">
        <f>SUM(Enero!J194+Febrero!J194+'Marzo '!J194+'Abril '!J194+'Mayo '!J194+Junio!J194+Julio!J194+Agosto!J194+Septiembre!J194+'Octubre '!J194+Noviembre!J194+'Diciembre '!J194)</f>
        <v>0</v>
      </c>
      <c r="K194" s="34">
        <f>SUM(Enero!K194+Febrero!K194+'Marzo '!K194+'Abril '!K194+'Mayo '!K194+Junio!K194+Julio!K194+Agosto!K194+Septiembre!K194+'Octubre '!K194+Noviembre!K194+'Diciembre '!K194)</f>
        <v>0</v>
      </c>
      <c r="L194" s="34">
        <f>SUM(Enero!L194+Febrero!L194+'Marzo '!L194+'Abril '!L194+'Mayo '!L194+Junio!L194+Julio!L194+Agosto!L194+Septiembre!L194+'Octubre '!L194+Noviembre!L194+'Diciembre '!L194)</f>
        <v>0</v>
      </c>
      <c r="M194" s="34">
        <f>SUM(Enero!M194+Febrero!M194+'Marzo '!M194+'Abril '!M194+'Mayo '!M194+Junio!M194+Julio!M194+Agosto!M194+Septiembre!M194+'Octubre '!M194+Noviembre!M194+'Diciembre '!M194)</f>
        <v>0</v>
      </c>
      <c r="N194" s="34">
        <f>SUM(Enero!N194+Febrero!N194+'Marzo '!N194+'Abril '!N194+'Mayo '!N194+Junio!N194+Julio!N194+Agosto!N194+Septiembre!N194+'Octubre '!N194+Noviembre!N194+'Diciembre '!N194)</f>
        <v>0</v>
      </c>
      <c r="O194" s="34">
        <f>SUM(Enero!O194+Febrero!O194+'Marzo '!O194+'Abril '!O194+'Mayo '!O194+Junio!O194+Julio!O194+Agosto!O194+Septiembre!O194+'Octubre '!O194+Noviembre!O194+'Diciembre '!O194)</f>
        <v>0</v>
      </c>
      <c r="P194" s="34">
        <f>SUM(Enero!P194+Febrero!P194+'Marzo '!P194+'Abril '!P194+'Mayo '!P194+Junio!P194+Julio!P194+Agosto!P194+Septiembre!P194+'Octubre '!P194+Noviembre!P194+'Diciembre '!P194)</f>
        <v>0</v>
      </c>
      <c r="Q194" s="34">
        <f>SUM(Enero!Q194+Febrero!Q194+'Marzo '!Q194+'Abril '!Q194+'Mayo '!Q194+Junio!Q194+Julio!Q194+Agosto!Q194+Septiembre!Q194+'Octubre '!Q194+Noviembre!Q194+'Diciembre '!Q194)</f>
        <v>0</v>
      </c>
      <c r="R194" s="34">
        <f>SUM(Enero!R194+Febrero!R194+'Marzo '!R194+'Abril '!R194+'Mayo '!R194+Junio!R194+Julio!R194+Agosto!R194+Septiembre!R194+'Octubre '!R194+Noviembre!R194+'Diciembre '!R194)</f>
        <v>0</v>
      </c>
      <c r="S194" s="34">
        <f>SUM(Enero!S194+Febrero!S194+'Marzo '!S194+'Abril '!S194+'Mayo '!S194+Junio!S194+Julio!S194+Agosto!S194+Septiembre!S194+'Octubre '!S194+Noviembre!S194+'Diciembre '!S194)</f>
        <v>0</v>
      </c>
      <c r="T194" s="34">
        <f>SUM(Enero!T194+Febrero!T194+'Marzo '!T194+'Abril '!T194+'Mayo '!T194+Junio!T194+Julio!T194+Agosto!T194+Septiembre!T194+'Octubre '!T194+Noviembre!T194+'Diciembre '!T194)</f>
        <v>0</v>
      </c>
      <c r="U194" s="34">
        <f>SUM(Enero!U194+Febrero!U194+'Marzo '!U194+'Abril '!U194+'Mayo '!U194+Junio!U194+Julio!U194+Agosto!U194+Septiembre!U194+'Octubre '!U194+Noviembre!U194+'Diciembre '!U194)</f>
        <v>0</v>
      </c>
      <c r="V194" s="34">
        <f>SUM(Enero!V194+Febrero!V194+'Marzo '!V194+'Abril '!V194+'Mayo '!V194+Junio!V194+Julio!V194+Agosto!V194+Septiembre!V194+'Octubre '!V194+Noviembre!V194+'Diciembre '!V194)</f>
        <v>0</v>
      </c>
      <c r="W194" s="34">
        <f>SUM(Enero!W194+Febrero!W194+'Marzo '!W194+'Abril '!W194+'Mayo '!W194+Junio!W194+Julio!W194+Agosto!W194+Septiembre!W194+'Octubre '!W194+Noviembre!W194+'Diciembre '!W194)</f>
        <v>0</v>
      </c>
      <c r="X194" s="34">
        <f>SUM(Enero!X194+Febrero!X194+'Marzo '!X194+'Abril '!X194+'Mayo '!X194+Junio!X194+Julio!X194+Agosto!X194+Septiembre!X194+'Octubre '!X194+Noviembre!X194+'Diciembre '!X194)</f>
        <v>0</v>
      </c>
      <c r="Y194" s="34">
        <f>SUM(Enero!Y194+Febrero!Y194+'Marzo '!Y194+'Abril '!Y194+'Mayo '!Y194+Junio!Y194+Julio!Y194+Agosto!Y194+Septiembre!Y194+'Octubre '!Y194+Noviembre!Y194+'Diciembre '!Y194)</f>
        <v>0</v>
      </c>
      <c r="Z194" s="34">
        <f>SUM(Enero!Z194+Febrero!Z194+'Marzo '!Z194+'Abril '!Z194+'Mayo '!Z194+Junio!Z194+Julio!Z194+Agosto!Z194+Septiembre!Z194+'Octubre '!Z194+Noviembre!Z194+'Diciembre '!Z194)</f>
        <v>0</v>
      </c>
      <c r="AA194" s="34">
        <f>SUM(Enero!AA194+Febrero!AA194+'Marzo '!AA194+'Abril '!AA194+'Mayo '!AA194+Junio!AA194+Julio!AA194+Agosto!AA194+Septiembre!AA194+'Octubre '!AA194+Noviembre!AA194+'Diciembre '!AA194)</f>
        <v>0</v>
      </c>
      <c r="AB194" s="34">
        <f>SUM(Enero!AB194+Febrero!AB194+'Marzo '!AB194+'Abril '!AB194+'Mayo '!AB194+Junio!AB194+Julio!AB194+Agosto!AB194+Septiembre!AB194+'Octubre '!AB194+Noviembre!AB194+'Diciembre '!AB194)</f>
        <v>0</v>
      </c>
      <c r="AC194" s="34">
        <f>SUM(Enero!AC194+Febrero!AC194+'Marzo '!AC194+'Abril '!AC194+'Mayo '!AC194+Junio!AC194+Julio!AC194+Agosto!AC194+Septiembre!AC194+'Octubre '!AC194+Noviembre!AC194+'Diciembre '!AC194)</f>
        <v>0</v>
      </c>
      <c r="AD194" s="34">
        <f>SUM(Enero!AD194+Febrero!AD194+'Marzo '!AD194+'Abril '!AD194+'Mayo '!AD194+Junio!AD194+Julio!AD194+Agosto!AD194+Septiembre!AD194+'Octubre '!AD194+Noviembre!AD194+'Diciembre '!AD194)</f>
        <v>0</v>
      </c>
      <c r="AE194" s="34">
        <f>SUM(Enero!AE194+Febrero!AE194+'Marzo '!AE194+'Abril '!AE194+'Mayo '!AE194+Junio!AE194+Julio!AE194+Agosto!AE194+Septiembre!AE194+'Octubre '!AE194+Noviembre!AE194+'Diciembre '!AE194)</f>
        <v>0</v>
      </c>
      <c r="AF194" s="34">
        <f>SUM(Enero!AF194+Febrero!AF194+'Marzo '!AF194+'Abril '!AF194+'Mayo '!AF194+Junio!AF194+Julio!AF194+Agosto!AF194+Septiembre!AF194+'Octubre '!AF194+Noviembre!AF194+'Diciembre '!AF194)</f>
        <v>0</v>
      </c>
      <c r="AG194" s="34">
        <f>SUM(Enero!AG194+Febrero!AG194+'Marzo '!AG194+'Abril '!AG194+'Mayo '!AG194+Junio!AG194+Julio!AG194+Agosto!AG194+Septiembre!AG194+'Octubre '!AG194+Noviembre!AG194+'Diciembre '!AG194)</f>
        <v>0</v>
      </c>
      <c r="AH194" s="34">
        <f>SUM(Enero!AH194+Febrero!AH194+'Marzo '!AH194+'Abril '!AH194+'Mayo '!AH194+Junio!AH194+Julio!AH194+Agosto!AH194+Septiembre!AH194+'Octubre '!AH194+Noviembre!AH194+'Diciembre '!AH194)</f>
        <v>0</v>
      </c>
      <c r="AI194" s="34">
        <f>SUM(Enero!AI194+Febrero!AI194+'Marzo '!AI194+'Abril '!AI194+'Mayo '!AI194+Junio!AI194+Julio!AI194+Agosto!AI194+Septiembre!AI194+'Octubre '!AI194+Noviembre!AI194+'Diciembre '!AI194)</f>
        <v>0</v>
      </c>
      <c r="AJ194" s="34">
        <f>SUM(Enero!AJ194+Febrero!AJ194+'Marzo '!AJ194+'Abril '!AJ194+'Mayo '!AJ194+Junio!AJ194+Julio!AJ194+Agosto!AJ194+Septiembre!AJ194+'Octubre '!AJ194+Noviembre!AJ194+'Diciembre '!AJ194)</f>
        <v>0</v>
      </c>
      <c r="AK194" s="34">
        <f>SUM(Enero!AK194+Febrero!AK194+'Marzo '!AK194+'Abril '!AK194+'Mayo '!AK194+Junio!AK194+Julio!AK194+Agosto!AK194+Septiembre!AK194+'Octubre '!AK194+Noviembre!AK194+'Diciembre '!AK194)</f>
        <v>0</v>
      </c>
      <c r="AL194" s="34">
        <f>SUM(Enero!AL194+Febrero!AL194+'Marzo '!AL194+'Abril '!AL194+'Mayo '!AL194+Junio!AL194+Julio!AL194+Agosto!AL194+Septiembre!AL194+'Octubre '!AL194+Noviembre!AL194+'Diciembre '!AL194)</f>
        <v>0</v>
      </c>
      <c r="AM194" s="34">
        <f>SUM(Enero!AM194+Febrero!AM194+'Marzo '!AM194+'Abril '!AM194+'Mayo '!AM194+Junio!AM194+Julio!AM194+Agosto!AM194+Septiembre!AM194+'Octubre '!AM194+Noviembre!AM194+'Diciembre '!AM194)</f>
        <v>0</v>
      </c>
      <c r="AN194" s="98">
        <f>SUM(Enero!AN194+Febrero!AN194+'Marzo '!AN194+'Abril '!AN194+'Mayo '!AN194+Junio!AN194+Julio!AN194+Agosto!AN194+Septiembre!AN194+'Octubre '!AN194+Noviembre!AN194+'Diciembre '!AN194)</f>
        <v>0</v>
      </c>
      <c r="AO194" s="220">
        <f>SUM(Enero!AO194+Febrero!AO194+'Marzo '!AO194+'Abril '!AO194+'Mayo '!AO194+Junio!AO194+Julio!AO194+Agosto!AO194+Septiembre!AO194+'Octubre '!AO194+Noviembre!AO194+'Diciembre '!AO194)</f>
        <v>0</v>
      </c>
      <c r="AP194" s="34">
        <f>SUM(Enero!AP194+Febrero!AP194+'Marzo '!AP194+'Abril '!AP194+'Mayo '!AP194+Junio!AP194+Julio!AP194+Agosto!AP194+Septiembre!AP194+'Octubre '!AP194+Noviembre!AP194+'Diciembre '!AP194)</f>
        <v>0</v>
      </c>
      <c r="AQ194" s="34">
        <f>SUM(Enero!AQ194+Febrero!AQ194+'Marzo '!AQ194+'Abril '!AQ194+'Mayo '!AQ194+Junio!AQ194+Julio!AQ194+Agosto!AQ194+Septiembre!AQ194+'Octubre '!AQ194+Noviembre!AQ194+'Diciembre '!AQ194)</f>
        <v>0</v>
      </c>
      <c r="AR194" s="34">
        <f>SUM(Enero!AR194+Febrero!AR194+'Marzo '!AR194+'Abril '!AR194+'Mayo '!AR194+Junio!AR194+Julio!AR194+Agosto!AR194+Septiembre!AR194+'Octubre '!AR194+Noviembre!AR194+'Diciembre '!AR194)</f>
        <v>0</v>
      </c>
      <c r="AS194" s="34">
        <f>SUM(Enero!AS194+Febrero!AS194+'Marzo '!AS194+'Abril '!AS194+'Mayo '!AS194+Junio!AS194+Julio!AS194+Agosto!AS194+Septiembre!AS194+'Octubre '!AS194+Noviembre!AS194+'Diciembre '!AS194)</f>
        <v>0</v>
      </c>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37</v>
      </c>
      <c r="E195" s="191">
        <f t="shared" si="54"/>
        <v>16</v>
      </c>
      <c r="F195" s="191">
        <f t="shared" si="54"/>
        <v>21</v>
      </c>
      <c r="G195" s="34">
        <f>SUM(Enero!G195+Febrero!G195+'Marzo '!G195+'Abril '!G195+'Mayo '!G195+Junio!G195+Julio!G195+Agosto!G195+Septiembre!G195+'Octubre '!G195+Noviembre!G195+'Diciembre '!G195)</f>
        <v>4</v>
      </c>
      <c r="H195" s="34">
        <f>SUM(Enero!H195+Febrero!H195+'Marzo '!H195+'Abril '!H195+'Mayo '!H195+Junio!H195+Julio!H195+Agosto!H195+Septiembre!H195+'Octubre '!H195+Noviembre!H195+'Diciembre '!H195)</f>
        <v>3</v>
      </c>
      <c r="I195" s="34">
        <f>SUM(Enero!I195+Febrero!I195+'Marzo '!I195+'Abril '!I195+'Mayo '!I195+Junio!I195+Julio!I195+Agosto!I195+Septiembre!I195+'Octubre '!I195+Noviembre!I195+'Diciembre '!I195)</f>
        <v>1</v>
      </c>
      <c r="J195" s="34">
        <f>SUM(Enero!J195+Febrero!J195+'Marzo '!J195+'Abril '!J195+'Mayo '!J195+Junio!J195+Julio!J195+Agosto!J195+Septiembre!J195+'Octubre '!J195+Noviembre!J195+'Diciembre '!J195)</f>
        <v>4</v>
      </c>
      <c r="K195" s="34">
        <f>SUM(Enero!K195+Febrero!K195+'Marzo '!K195+'Abril '!K195+'Mayo '!K195+Junio!K195+Julio!K195+Agosto!K195+Septiembre!K195+'Octubre '!K195+Noviembre!K195+'Diciembre '!K195)</f>
        <v>2</v>
      </c>
      <c r="L195" s="34">
        <f>SUM(Enero!L195+Febrero!L195+'Marzo '!L195+'Abril '!L195+'Mayo '!L195+Junio!L195+Julio!L195+Agosto!L195+Septiembre!L195+'Octubre '!L195+Noviembre!L195+'Diciembre '!L195)</f>
        <v>1</v>
      </c>
      <c r="M195" s="34">
        <f>SUM(Enero!M195+Febrero!M195+'Marzo '!M195+'Abril '!M195+'Mayo '!M195+Junio!M195+Julio!M195+Agosto!M195+Septiembre!M195+'Octubre '!M195+Noviembre!M195+'Diciembre '!M195)</f>
        <v>1</v>
      </c>
      <c r="N195" s="34">
        <f>SUM(Enero!N195+Febrero!N195+'Marzo '!N195+'Abril '!N195+'Mayo '!N195+Junio!N195+Julio!N195+Agosto!N195+Septiembre!N195+'Octubre '!N195+Noviembre!N195+'Diciembre '!N195)</f>
        <v>2</v>
      </c>
      <c r="O195" s="34">
        <f>SUM(Enero!O195+Febrero!O195+'Marzo '!O195+'Abril '!O195+'Mayo '!O195+Junio!O195+Julio!O195+Agosto!O195+Septiembre!O195+'Octubre '!O195+Noviembre!O195+'Diciembre '!O195)</f>
        <v>0</v>
      </c>
      <c r="P195" s="34">
        <f>SUM(Enero!P195+Febrero!P195+'Marzo '!P195+'Abril '!P195+'Mayo '!P195+Junio!P195+Julio!P195+Agosto!P195+Septiembre!P195+'Octubre '!P195+Noviembre!P195+'Diciembre '!P195)</f>
        <v>3</v>
      </c>
      <c r="Q195" s="34">
        <f>SUM(Enero!Q195+Febrero!Q195+'Marzo '!Q195+'Abril '!Q195+'Mayo '!Q195+Junio!Q195+Julio!Q195+Agosto!Q195+Septiembre!Q195+'Octubre '!Q195+Noviembre!Q195+'Diciembre '!Q195)</f>
        <v>0</v>
      </c>
      <c r="R195" s="34">
        <f>SUM(Enero!R195+Febrero!R195+'Marzo '!R195+'Abril '!R195+'Mayo '!R195+Junio!R195+Julio!R195+Agosto!R195+Septiembre!R195+'Octubre '!R195+Noviembre!R195+'Diciembre '!R195)</f>
        <v>3</v>
      </c>
      <c r="S195" s="34">
        <f>SUM(Enero!S195+Febrero!S195+'Marzo '!S195+'Abril '!S195+'Mayo '!S195+Junio!S195+Julio!S195+Agosto!S195+Septiembre!S195+'Octubre '!S195+Noviembre!S195+'Diciembre '!S195)</f>
        <v>0</v>
      </c>
      <c r="T195" s="34">
        <f>SUM(Enero!T195+Febrero!T195+'Marzo '!T195+'Abril '!T195+'Mayo '!T195+Junio!T195+Julio!T195+Agosto!T195+Septiembre!T195+'Octubre '!T195+Noviembre!T195+'Diciembre '!T195)</f>
        <v>4</v>
      </c>
      <c r="U195" s="34">
        <f>SUM(Enero!U195+Febrero!U195+'Marzo '!U195+'Abril '!U195+'Mayo '!U195+Junio!U195+Julio!U195+Agosto!U195+Septiembre!U195+'Octubre '!U195+Noviembre!U195+'Diciembre '!U195)</f>
        <v>3</v>
      </c>
      <c r="V195" s="34">
        <f>SUM(Enero!V195+Febrero!V195+'Marzo '!V195+'Abril '!V195+'Mayo '!V195+Junio!V195+Julio!V195+Agosto!V195+Septiembre!V195+'Octubre '!V195+Noviembre!V195+'Diciembre '!V195)</f>
        <v>1</v>
      </c>
      <c r="W195" s="34">
        <f>SUM(Enero!W195+Febrero!W195+'Marzo '!W195+'Abril '!W195+'Mayo '!W195+Junio!W195+Julio!W195+Agosto!W195+Septiembre!W195+'Octubre '!W195+Noviembre!W195+'Diciembre '!W195)</f>
        <v>0</v>
      </c>
      <c r="X195" s="34">
        <f>SUM(Enero!X195+Febrero!X195+'Marzo '!X195+'Abril '!X195+'Mayo '!X195+Junio!X195+Julio!X195+Agosto!X195+Septiembre!X195+'Octubre '!X195+Noviembre!X195+'Diciembre '!X195)</f>
        <v>0</v>
      </c>
      <c r="Y195" s="34">
        <f>SUM(Enero!Y195+Febrero!Y195+'Marzo '!Y195+'Abril '!Y195+'Mayo '!Y195+Junio!Y195+Julio!Y195+Agosto!Y195+Septiembre!Y195+'Octubre '!Y195+Noviembre!Y195+'Diciembre '!Y195)</f>
        <v>2</v>
      </c>
      <c r="Z195" s="34">
        <f>SUM(Enero!Z195+Febrero!Z195+'Marzo '!Z195+'Abril '!Z195+'Mayo '!Z195+Junio!Z195+Julio!Z195+Agosto!Z195+Septiembre!Z195+'Octubre '!Z195+Noviembre!Z195+'Diciembre '!Z195)</f>
        <v>0</v>
      </c>
      <c r="AA195" s="34">
        <f>SUM(Enero!AA195+Febrero!AA195+'Marzo '!AA195+'Abril '!AA195+'Mayo '!AA195+Junio!AA195+Julio!AA195+Agosto!AA195+Septiembre!AA195+'Octubre '!AA195+Noviembre!AA195+'Diciembre '!AA195)</f>
        <v>2</v>
      </c>
      <c r="AB195" s="34">
        <f>SUM(Enero!AB195+Febrero!AB195+'Marzo '!AB195+'Abril '!AB195+'Mayo '!AB195+Junio!AB195+Julio!AB195+Agosto!AB195+Septiembre!AB195+'Octubre '!AB195+Noviembre!AB195+'Diciembre '!AB195)</f>
        <v>0</v>
      </c>
      <c r="AC195" s="34">
        <f>SUM(Enero!AC195+Febrero!AC195+'Marzo '!AC195+'Abril '!AC195+'Mayo '!AC195+Junio!AC195+Julio!AC195+Agosto!AC195+Septiembre!AC195+'Octubre '!AC195+Noviembre!AC195+'Diciembre '!AC195)</f>
        <v>1</v>
      </c>
      <c r="AD195" s="34">
        <f>SUM(Enero!AD195+Febrero!AD195+'Marzo '!AD195+'Abril '!AD195+'Mayo '!AD195+Junio!AD195+Julio!AD195+Agosto!AD195+Septiembre!AD195+'Octubre '!AD195+Noviembre!AD195+'Diciembre '!AD195)</f>
        <v>0</v>
      </c>
      <c r="AE195" s="34">
        <f>SUM(Enero!AE195+Febrero!AE195+'Marzo '!AE195+'Abril '!AE195+'Mayo '!AE195+Junio!AE195+Julio!AE195+Agosto!AE195+Septiembre!AE195+'Octubre '!AE195+Noviembre!AE195+'Diciembre '!AE195)</f>
        <v>0</v>
      </c>
      <c r="AF195" s="34">
        <f>SUM(Enero!AF195+Febrero!AF195+'Marzo '!AF195+'Abril '!AF195+'Mayo '!AF195+Junio!AF195+Julio!AF195+Agosto!AF195+Septiembre!AF195+'Octubre '!AF195+Noviembre!AF195+'Diciembre '!AF195)</f>
        <v>0</v>
      </c>
      <c r="AG195" s="34">
        <f>SUM(Enero!AG195+Febrero!AG195+'Marzo '!AG195+'Abril '!AG195+'Mayo '!AG195+Junio!AG195+Julio!AG195+Agosto!AG195+Septiembre!AG195+'Octubre '!AG195+Noviembre!AG195+'Diciembre '!AG195)</f>
        <v>0</v>
      </c>
      <c r="AH195" s="34">
        <f>SUM(Enero!AH195+Febrero!AH195+'Marzo '!AH195+'Abril '!AH195+'Mayo '!AH195+Junio!AH195+Julio!AH195+Agosto!AH195+Septiembre!AH195+'Octubre '!AH195+Noviembre!AH195+'Diciembre '!AH195)</f>
        <v>0</v>
      </c>
      <c r="AI195" s="34">
        <f>SUM(Enero!AI195+Febrero!AI195+'Marzo '!AI195+'Abril '!AI195+'Mayo '!AI195+Junio!AI195+Julio!AI195+Agosto!AI195+Septiembre!AI195+'Octubre '!AI195+Noviembre!AI195+'Diciembre '!AI195)</f>
        <v>0</v>
      </c>
      <c r="AJ195" s="34">
        <f>SUM(Enero!AJ195+Febrero!AJ195+'Marzo '!AJ195+'Abril '!AJ195+'Mayo '!AJ195+Junio!AJ195+Julio!AJ195+Agosto!AJ195+Septiembre!AJ195+'Octubre '!AJ195+Noviembre!AJ195+'Diciembre '!AJ195)</f>
        <v>0</v>
      </c>
      <c r="AK195" s="34">
        <f>SUM(Enero!AK195+Febrero!AK195+'Marzo '!AK195+'Abril '!AK195+'Mayo '!AK195+Junio!AK195+Julio!AK195+Agosto!AK195+Septiembre!AK195+'Octubre '!AK195+Noviembre!AK195+'Diciembre '!AK195)</f>
        <v>0</v>
      </c>
      <c r="AL195" s="34">
        <f>SUM(Enero!AL195+Febrero!AL195+'Marzo '!AL195+'Abril '!AL195+'Mayo '!AL195+Junio!AL195+Julio!AL195+Agosto!AL195+Septiembre!AL195+'Octubre '!AL195+Noviembre!AL195+'Diciembre '!AL195)</f>
        <v>0</v>
      </c>
      <c r="AM195" s="34">
        <f>SUM(Enero!AM195+Febrero!AM195+'Marzo '!AM195+'Abril '!AM195+'Mayo '!AM195+Junio!AM195+Julio!AM195+Agosto!AM195+Septiembre!AM195+'Octubre '!AM195+Noviembre!AM195+'Diciembre '!AM195)</f>
        <v>0</v>
      </c>
      <c r="AN195" s="98">
        <f>SUM(Enero!AN195+Febrero!AN195+'Marzo '!AN195+'Abril '!AN195+'Mayo '!AN195+Junio!AN195+Julio!AN195+Agosto!AN195+Septiembre!AN195+'Octubre '!AN195+Noviembre!AN195+'Diciembre '!AN195)</f>
        <v>0</v>
      </c>
      <c r="AO195" s="220">
        <f>SUM(Enero!AO195+Febrero!AO195+'Marzo '!AO195+'Abril '!AO195+'Mayo '!AO195+Junio!AO195+Julio!AO195+Agosto!AO195+Septiembre!AO195+'Octubre '!AO195+Noviembre!AO195+'Diciembre '!AO195)</f>
        <v>1</v>
      </c>
      <c r="AP195" s="34">
        <f>SUM(Enero!AP195+Febrero!AP195+'Marzo '!AP195+'Abril '!AP195+'Mayo '!AP195+Junio!AP195+Julio!AP195+Agosto!AP195+Septiembre!AP195+'Octubre '!AP195+Noviembre!AP195+'Diciembre '!AP195)</f>
        <v>0</v>
      </c>
      <c r="AQ195" s="34">
        <f>SUM(Enero!AQ195+Febrero!AQ195+'Marzo '!AQ195+'Abril '!AQ195+'Mayo '!AQ195+Junio!AQ195+Julio!AQ195+Agosto!AQ195+Septiembre!AQ195+'Octubre '!AQ195+Noviembre!AQ195+'Diciembre '!AQ195)</f>
        <v>0</v>
      </c>
      <c r="AR195" s="34">
        <f>SUM(Enero!AR195+Febrero!AR195+'Marzo '!AR195+'Abril '!AR195+'Mayo '!AR195+Junio!AR195+Julio!AR195+Agosto!AR195+Septiembre!AR195+'Octubre '!AR195+Noviembre!AR195+'Diciembre '!AR195)</f>
        <v>0</v>
      </c>
      <c r="AS195" s="34">
        <f>SUM(Enero!AS195+Febrero!AS195+'Marzo '!AS195+'Abril '!AS195+'Mayo '!AS195+Junio!AS195+Julio!AS195+Agosto!AS195+Septiembre!AS195+'Octubre '!AS195+Noviembre!AS195+'Diciembre '!AS195)</f>
        <v>0</v>
      </c>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26</v>
      </c>
      <c r="E196" s="191">
        <f t="shared" si="54"/>
        <v>7</v>
      </c>
      <c r="F196" s="191">
        <f t="shared" si="54"/>
        <v>19</v>
      </c>
      <c r="G196" s="34">
        <f>SUM(Enero!G196+Febrero!G196+'Marzo '!G196+'Abril '!G196+'Mayo '!G196+Junio!G196+Julio!G196+Agosto!G196+Septiembre!G196+'Octubre '!G196+Noviembre!G196+'Diciembre '!G196)</f>
        <v>0</v>
      </c>
      <c r="H196" s="34">
        <f>SUM(Enero!H196+Febrero!H196+'Marzo '!H196+'Abril '!H196+'Mayo '!H196+Junio!H196+Julio!H196+Agosto!H196+Septiembre!H196+'Octubre '!H196+Noviembre!H196+'Diciembre '!H196)</f>
        <v>0</v>
      </c>
      <c r="I196" s="34">
        <f>SUM(Enero!I196+Febrero!I196+'Marzo '!I196+'Abril '!I196+'Mayo '!I196+Junio!I196+Julio!I196+Agosto!I196+Septiembre!I196+'Octubre '!I196+Noviembre!I196+'Diciembre '!I196)</f>
        <v>0</v>
      </c>
      <c r="J196" s="34">
        <f>SUM(Enero!J196+Febrero!J196+'Marzo '!J196+'Abril '!J196+'Mayo '!J196+Junio!J196+Julio!J196+Agosto!J196+Septiembre!J196+'Octubre '!J196+Noviembre!J196+'Diciembre '!J196)</f>
        <v>0</v>
      </c>
      <c r="K196" s="34">
        <f>SUM(Enero!K196+Febrero!K196+'Marzo '!K196+'Abril '!K196+'Mayo '!K196+Junio!K196+Julio!K196+Agosto!K196+Septiembre!K196+'Octubre '!K196+Noviembre!K196+'Diciembre '!K196)</f>
        <v>0</v>
      </c>
      <c r="L196" s="34">
        <f>SUM(Enero!L196+Febrero!L196+'Marzo '!L196+'Abril '!L196+'Mayo '!L196+Junio!L196+Julio!L196+Agosto!L196+Septiembre!L196+'Octubre '!L196+Noviembre!L196+'Diciembre '!L196)</f>
        <v>0</v>
      </c>
      <c r="M196" s="34">
        <f>SUM(Enero!M196+Febrero!M196+'Marzo '!M196+'Abril '!M196+'Mayo '!M196+Junio!M196+Julio!M196+Agosto!M196+Septiembre!M196+'Octubre '!M196+Noviembre!M196+'Diciembre '!M196)</f>
        <v>2</v>
      </c>
      <c r="N196" s="34">
        <f>SUM(Enero!N196+Febrero!N196+'Marzo '!N196+'Abril '!N196+'Mayo '!N196+Junio!N196+Julio!N196+Agosto!N196+Septiembre!N196+'Octubre '!N196+Noviembre!N196+'Diciembre '!N196)</f>
        <v>0</v>
      </c>
      <c r="O196" s="34">
        <f>SUM(Enero!O196+Febrero!O196+'Marzo '!O196+'Abril '!O196+'Mayo '!O196+Junio!O196+Julio!O196+Agosto!O196+Septiembre!O196+'Octubre '!O196+Noviembre!O196+'Diciembre '!O196)</f>
        <v>1</v>
      </c>
      <c r="P196" s="34">
        <f>SUM(Enero!P196+Febrero!P196+'Marzo '!P196+'Abril '!P196+'Mayo '!P196+Junio!P196+Julio!P196+Agosto!P196+Septiembre!P196+'Octubre '!P196+Noviembre!P196+'Diciembre '!P196)</f>
        <v>3</v>
      </c>
      <c r="Q196" s="34">
        <f>SUM(Enero!Q196+Febrero!Q196+'Marzo '!Q196+'Abril '!Q196+'Mayo '!Q196+Junio!Q196+Julio!Q196+Agosto!Q196+Septiembre!Q196+'Octubre '!Q196+Noviembre!Q196+'Diciembre '!Q196)</f>
        <v>0</v>
      </c>
      <c r="R196" s="34">
        <f>SUM(Enero!R196+Febrero!R196+'Marzo '!R196+'Abril '!R196+'Mayo '!R196+Junio!R196+Julio!R196+Agosto!R196+Septiembre!R196+'Octubre '!R196+Noviembre!R196+'Diciembre '!R196)</f>
        <v>0</v>
      </c>
      <c r="S196" s="34">
        <f>SUM(Enero!S196+Febrero!S196+'Marzo '!S196+'Abril '!S196+'Mayo '!S196+Junio!S196+Julio!S196+Agosto!S196+Septiembre!S196+'Octubre '!S196+Noviembre!S196+'Diciembre '!S196)</f>
        <v>0</v>
      </c>
      <c r="T196" s="34">
        <f>SUM(Enero!T196+Febrero!T196+'Marzo '!T196+'Abril '!T196+'Mayo '!T196+Junio!T196+Julio!T196+Agosto!T196+Septiembre!T196+'Octubre '!T196+Noviembre!T196+'Diciembre '!T196)</f>
        <v>4</v>
      </c>
      <c r="U196" s="34">
        <f>SUM(Enero!U196+Febrero!U196+'Marzo '!U196+'Abril '!U196+'Mayo '!U196+Junio!U196+Julio!U196+Agosto!U196+Septiembre!U196+'Octubre '!U196+Noviembre!U196+'Diciembre '!U196)</f>
        <v>3</v>
      </c>
      <c r="V196" s="34">
        <f>SUM(Enero!V196+Febrero!V196+'Marzo '!V196+'Abril '!V196+'Mayo '!V196+Junio!V196+Julio!V196+Agosto!V196+Septiembre!V196+'Octubre '!V196+Noviembre!V196+'Diciembre '!V196)</f>
        <v>4</v>
      </c>
      <c r="W196" s="34">
        <f>SUM(Enero!W196+Febrero!W196+'Marzo '!W196+'Abril '!W196+'Mayo '!W196+Junio!W196+Julio!W196+Agosto!W196+Septiembre!W196+'Octubre '!W196+Noviembre!W196+'Diciembre '!W196)</f>
        <v>0</v>
      </c>
      <c r="X196" s="34">
        <f>SUM(Enero!X196+Febrero!X196+'Marzo '!X196+'Abril '!X196+'Mayo '!X196+Junio!X196+Julio!X196+Agosto!X196+Septiembre!X196+'Octubre '!X196+Noviembre!X196+'Diciembre '!X196)</f>
        <v>2</v>
      </c>
      <c r="Y196" s="34">
        <f>SUM(Enero!Y196+Febrero!Y196+'Marzo '!Y196+'Abril '!Y196+'Mayo '!Y196+Junio!Y196+Julio!Y196+Agosto!Y196+Septiembre!Y196+'Octubre '!Y196+Noviembre!Y196+'Diciembre '!Y196)</f>
        <v>0</v>
      </c>
      <c r="Z196" s="34">
        <f>SUM(Enero!Z196+Febrero!Z196+'Marzo '!Z196+'Abril '!Z196+'Mayo '!Z196+Junio!Z196+Julio!Z196+Agosto!Z196+Septiembre!Z196+'Octubre '!Z196+Noviembre!Z196+'Diciembre '!Z196)</f>
        <v>0</v>
      </c>
      <c r="AA196" s="34">
        <f>SUM(Enero!AA196+Febrero!AA196+'Marzo '!AA196+'Abril '!AA196+'Mayo '!AA196+Junio!AA196+Julio!AA196+Agosto!AA196+Septiembre!AA196+'Octubre '!AA196+Noviembre!AA196+'Diciembre '!AA196)</f>
        <v>1</v>
      </c>
      <c r="AB196" s="34">
        <f>SUM(Enero!AB196+Febrero!AB196+'Marzo '!AB196+'Abril '!AB196+'Mayo '!AB196+Junio!AB196+Julio!AB196+Agosto!AB196+Septiembre!AB196+'Octubre '!AB196+Noviembre!AB196+'Diciembre '!AB196)</f>
        <v>1</v>
      </c>
      <c r="AC196" s="34">
        <f>SUM(Enero!AC196+Febrero!AC196+'Marzo '!AC196+'Abril '!AC196+'Mayo '!AC196+Junio!AC196+Julio!AC196+Agosto!AC196+Septiembre!AC196+'Octubre '!AC196+Noviembre!AC196+'Diciembre '!AC196)</f>
        <v>0</v>
      </c>
      <c r="AD196" s="34">
        <f>SUM(Enero!AD196+Febrero!AD196+'Marzo '!AD196+'Abril '!AD196+'Mayo '!AD196+Junio!AD196+Julio!AD196+Agosto!AD196+Septiembre!AD196+'Octubre '!AD196+Noviembre!AD196+'Diciembre '!AD196)</f>
        <v>1</v>
      </c>
      <c r="AE196" s="34">
        <f>SUM(Enero!AE196+Febrero!AE196+'Marzo '!AE196+'Abril '!AE196+'Mayo '!AE196+Junio!AE196+Julio!AE196+Agosto!AE196+Septiembre!AE196+'Octubre '!AE196+Noviembre!AE196+'Diciembre '!AE196)</f>
        <v>0</v>
      </c>
      <c r="AF196" s="34">
        <f>SUM(Enero!AF196+Febrero!AF196+'Marzo '!AF196+'Abril '!AF196+'Mayo '!AF196+Junio!AF196+Julio!AF196+Agosto!AF196+Septiembre!AF196+'Octubre '!AF196+Noviembre!AF196+'Diciembre '!AF196)</f>
        <v>2</v>
      </c>
      <c r="AG196" s="34">
        <f>SUM(Enero!AG196+Febrero!AG196+'Marzo '!AG196+'Abril '!AG196+'Mayo '!AG196+Junio!AG196+Julio!AG196+Agosto!AG196+Septiembre!AG196+'Octubre '!AG196+Noviembre!AG196+'Diciembre '!AG196)</f>
        <v>0</v>
      </c>
      <c r="AH196" s="34">
        <f>SUM(Enero!AH196+Febrero!AH196+'Marzo '!AH196+'Abril '!AH196+'Mayo '!AH196+Junio!AH196+Julio!AH196+Agosto!AH196+Septiembre!AH196+'Octubre '!AH196+Noviembre!AH196+'Diciembre '!AH196)</f>
        <v>2</v>
      </c>
      <c r="AI196" s="34">
        <f>SUM(Enero!AI196+Febrero!AI196+'Marzo '!AI196+'Abril '!AI196+'Mayo '!AI196+Junio!AI196+Julio!AI196+Agosto!AI196+Septiembre!AI196+'Octubre '!AI196+Noviembre!AI196+'Diciembre '!AI196)</f>
        <v>0</v>
      </c>
      <c r="AJ196" s="34">
        <f>SUM(Enero!AJ196+Febrero!AJ196+'Marzo '!AJ196+'Abril '!AJ196+'Mayo '!AJ196+Junio!AJ196+Julio!AJ196+Agosto!AJ196+Septiembre!AJ196+'Octubre '!AJ196+Noviembre!AJ196+'Diciembre '!AJ196)</f>
        <v>0</v>
      </c>
      <c r="AK196" s="34">
        <f>SUM(Enero!AK196+Febrero!AK196+'Marzo '!AK196+'Abril '!AK196+'Mayo '!AK196+Junio!AK196+Julio!AK196+Agosto!AK196+Septiembre!AK196+'Octubre '!AK196+Noviembre!AK196+'Diciembre '!AK196)</f>
        <v>0</v>
      </c>
      <c r="AL196" s="34">
        <f>SUM(Enero!AL196+Febrero!AL196+'Marzo '!AL196+'Abril '!AL196+'Mayo '!AL196+Junio!AL196+Julio!AL196+Agosto!AL196+Septiembre!AL196+'Octubre '!AL196+Noviembre!AL196+'Diciembre '!AL196)</f>
        <v>0</v>
      </c>
      <c r="AM196" s="34">
        <f>SUM(Enero!AM196+Febrero!AM196+'Marzo '!AM196+'Abril '!AM196+'Mayo '!AM196+Junio!AM196+Julio!AM196+Agosto!AM196+Septiembre!AM196+'Octubre '!AM196+Noviembre!AM196+'Diciembre '!AM196)</f>
        <v>0</v>
      </c>
      <c r="AN196" s="98">
        <f>SUM(Enero!AN196+Febrero!AN196+'Marzo '!AN196+'Abril '!AN196+'Mayo '!AN196+Junio!AN196+Julio!AN196+Agosto!AN196+Septiembre!AN196+'Octubre '!AN196+Noviembre!AN196+'Diciembre '!AN196)</f>
        <v>0</v>
      </c>
      <c r="AO196" s="220">
        <f>SUM(Enero!AO196+Febrero!AO196+'Marzo '!AO196+'Abril '!AO196+'Mayo '!AO196+Junio!AO196+Julio!AO196+Agosto!AO196+Septiembre!AO196+'Octubre '!AO196+Noviembre!AO196+'Diciembre '!AO196)</f>
        <v>0</v>
      </c>
      <c r="AP196" s="34">
        <f>SUM(Enero!AP196+Febrero!AP196+'Marzo '!AP196+'Abril '!AP196+'Mayo '!AP196+Junio!AP196+Julio!AP196+Agosto!AP196+Septiembre!AP196+'Octubre '!AP196+Noviembre!AP196+'Diciembre '!AP196)</f>
        <v>0</v>
      </c>
      <c r="AQ196" s="34">
        <f>SUM(Enero!AQ196+Febrero!AQ196+'Marzo '!AQ196+'Abril '!AQ196+'Mayo '!AQ196+Junio!AQ196+Julio!AQ196+Agosto!AQ196+Septiembre!AQ196+'Octubre '!AQ196+Noviembre!AQ196+'Diciembre '!AQ196)</f>
        <v>0</v>
      </c>
      <c r="AR196" s="34">
        <f>SUM(Enero!AR196+Febrero!AR196+'Marzo '!AR196+'Abril '!AR196+'Mayo '!AR196+Junio!AR196+Julio!AR196+Agosto!AR196+Septiembre!AR196+'Octubre '!AR196+Noviembre!AR196+'Diciembre '!AR196)</f>
        <v>0</v>
      </c>
      <c r="AS196" s="34">
        <f>SUM(Enero!AS196+Febrero!AS196+'Marzo '!AS196+'Abril '!AS196+'Mayo '!AS196+Junio!AS196+Julio!AS196+Agosto!AS196+Septiembre!AS196+'Octubre '!AS196+Noviembre!AS196+'Diciembre '!AS196)</f>
        <v>0</v>
      </c>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1</v>
      </c>
      <c r="E197" s="208">
        <f t="shared" si="54"/>
        <v>1</v>
      </c>
      <c r="F197" s="208">
        <f t="shared" si="54"/>
        <v>0</v>
      </c>
      <c r="G197" s="48">
        <f>SUM(Enero!G197+Febrero!G197+'Marzo '!G197+'Abril '!G197+'Mayo '!G197+Junio!G197+Julio!G197+Agosto!G197+Septiembre!G197+'Octubre '!G197+Noviembre!G197+'Diciembre '!G197)</f>
        <v>0</v>
      </c>
      <c r="H197" s="48">
        <f>SUM(Enero!H197+Febrero!H197+'Marzo '!H197+'Abril '!H197+'Mayo '!H197+Junio!H197+Julio!H197+Agosto!H197+Septiembre!H197+'Octubre '!H197+Noviembre!H197+'Diciembre '!H197)</f>
        <v>0</v>
      </c>
      <c r="I197" s="48">
        <f>SUM(Enero!I197+Febrero!I197+'Marzo '!I197+'Abril '!I197+'Mayo '!I197+Junio!I197+Julio!I197+Agosto!I197+Septiembre!I197+'Octubre '!I197+Noviembre!I197+'Diciembre '!I197)</f>
        <v>1</v>
      </c>
      <c r="J197" s="48">
        <f>SUM(Enero!J197+Febrero!J197+'Marzo '!J197+'Abril '!J197+'Mayo '!J197+Junio!J197+Julio!J197+Agosto!J197+Septiembre!J197+'Octubre '!J197+Noviembre!J197+'Diciembre '!J197)</f>
        <v>0</v>
      </c>
      <c r="K197" s="48">
        <f>SUM(Enero!K197+Febrero!K197+'Marzo '!K197+'Abril '!K197+'Mayo '!K197+Junio!K197+Julio!K197+Agosto!K197+Septiembre!K197+'Octubre '!K197+Noviembre!K197+'Diciembre '!K197)</f>
        <v>0</v>
      </c>
      <c r="L197" s="48">
        <f>SUM(Enero!L197+Febrero!L197+'Marzo '!L197+'Abril '!L197+'Mayo '!L197+Junio!L197+Julio!L197+Agosto!L197+Septiembre!L197+'Octubre '!L197+Noviembre!L197+'Diciembre '!L197)</f>
        <v>0</v>
      </c>
      <c r="M197" s="48">
        <f>SUM(Enero!M197+Febrero!M197+'Marzo '!M197+'Abril '!M197+'Mayo '!M197+Junio!M197+Julio!M197+Agosto!M197+Septiembre!M197+'Octubre '!M197+Noviembre!M197+'Diciembre '!M197)</f>
        <v>0</v>
      </c>
      <c r="N197" s="48">
        <f>SUM(Enero!N197+Febrero!N197+'Marzo '!N197+'Abril '!N197+'Mayo '!N197+Junio!N197+Julio!N197+Agosto!N197+Septiembre!N197+'Octubre '!N197+Noviembre!N197+'Diciembre '!N197)</f>
        <v>0</v>
      </c>
      <c r="O197" s="48">
        <f>SUM(Enero!O197+Febrero!O197+'Marzo '!O197+'Abril '!O197+'Mayo '!O197+Junio!O197+Julio!O197+Agosto!O197+Septiembre!O197+'Octubre '!O197+Noviembre!O197+'Diciembre '!O197)</f>
        <v>0</v>
      </c>
      <c r="P197" s="48">
        <f>SUM(Enero!P197+Febrero!P197+'Marzo '!P197+'Abril '!P197+'Mayo '!P197+Junio!P197+Julio!P197+Agosto!P197+Septiembre!P197+'Octubre '!P197+Noviembre!P197+'Diciembre '!P197)</f>
        <v>0</v>
      </c>
      <c r="Q197" s="48">
        <f>SUM(Enero!Q197+Febrero!Q197+'Marzo '!Q197+'Abril '!Q197+'Mayo '!Q197+Junio!Q197+Julio!Q197+Agosto!Q197+Septiembre!Q197+'Octubre '!Q197+Noviembre!Q197+'Diciembre '!Q197)</f>
        <v>0</v>
      </c>
      <c r="R197" s="48">
        <f>SUM(Enero!R197+Febrero!R197+'Marzo '!R197+'Abril '!R197+'Mayo '!R197+Junio!R197+Julio!R197+Agosto!R197+Septiembre!R197+'Octubre '!R197+Noviembre!R197+'Diciembre '!R197)</f>
        <v>0</v>
      </c>
      <c r="S197" s="48">
        <f>SUM(Enero!S197+Febrero!S197+'Marzo '!S197+'Abril '!S197+'Mayo '!S197+Junio!S197+Julio!S197+Agosto!S197+Septiembre!S197+'Octubre '!S197+Noviembre!S197+'Diciembre '!S197)</f>
        <v>0</v>
      </c>
      <c r="T197" s="48">
        <f>SUM(Enero!T197+Febrero!T197+'Marzo '!T197+'Abril '!T197+'Mayo '!T197+Junio!T197+Julio!T197+Agosto!T197+Septiembre!T197+'Octubre '!T197+Noviembre!T197+'Diciembre '!T197)</f>
        <v>0</v>
      </c>
      <c r="U197" s="48">
        <f>SUM(Enero!U197+Febrero!U197+'Marzo '!U197+'Abril '!U197+'Mayo '!U197+Junio!U197+Julio!U197+Agosto!U197+Septiembre!U197+'Octubre '!U197+Noviembre!U197+'Diciembre '!U197)</f>
        <v>0</v>
      </c>
      <c r="V197" s="48">
        <f>SUM(Enero!V197+Febrero!V197+'Marzo '!V197+'Abril '!V197+'Mayo '!V197+Junio!V197+Julio!V197+Agosto!V197+Septiembre!V197+'Octubre '!V197+Noviembre!V197+'Diciembre '!V197)</f>
        <v>0</v>
      </c>
      <c r="W197" s="48">
        <f>SUM(Enero!W197+Febrero!W197+'Marzo '!W197+'Abril '!W197+'Mayo '!W197+Junio!W197+Julio!W197+Agosto!W197+Septiembre!W197+'Octubre '!W197+Noviembre!W197+'Diciembre '!W197)</f>
        <v>0</v>
      </c>
      <c r="X197" s="48">
        <f>SUM(Enero!X197+Febrero!X197+'Marzo '!X197+'Abril '!X197+'Mayo '!X197+Junio!X197+Julio!X197+Agosto!X197+Septiembre!X197+'Octubre '!X197+Noviembre!X197+'Diciembre '!X197)</f>
        <v>0</v>
      </c>
      <c r="Y197" s="48">
        <f>SUM(Enero!Y197+Febrero!Y197+'Marzo '!Y197+'Abril '!Y197+'Mayo '!Y197+Junio!Y197+Julio!Y197+Agosto!Y197+Septiembre!Y197+'Octubre '!Y197+Noviembre!Y197+'Diciembre '!Y197)</f>
        <v>0</v>
      </c>
      <c r="Z197" s="48">
        <f>SUM(Enero!Z197+Febrero!Z197+'Marzo '!Z197+'Abril '!Z197+'Mayo '!Z197+Junio!Z197+Julio!Z197+Agosto!Z197+Septiembre!Z197+'Octubre '!Z197+Noviembre!Z197+'Diciembre '!Z197)</f>
        <v>0</v>
      </c>
      <c r="AA197" s="48">
        <f>SUM(Enero!AA197+Febrero!AA197+'Marzo '!AA197+'Abril '!AA197+'Mayo '!AA197+Junio!AA197+Julio!AA197+Agosto!AA197+Septiembre!AA197+'Octubre '!AA197+Noviembre!AA197+'Diciembre '!AA197)</f>
        <v>0</v>
      </c>
      <c r="AB197" s="48">
        <f>SUM(Enero!AB197+Febrero!AB197+'Marzo '!AB197+'Abril '!AB197+'Mayo '!AB197+Junio!AB197+Julio!AB197+Agosto!AB197+Septiembre!AB197+'Octubre '!AB197+Noviembre!AB197+'Diciembre '!AB197)</f>
        <v>0</v>
      </c>
      <c r="AC197" s="48">
        <f>SUM(Enero!AC197+Febrero!AC197+'Marzo '!AC197+'Abril '!AC197+'Mayo '!AC197+Junio!AC197+Julio!AC197+Agosto!AC197+Septiembre!AC197+'Octubre '!AC197+Noviembre!AC197+'Diciembre '!AC197)</f>
        <v>0</v>
      </c>
      <c r="AD197" s="48">
        <f>SUM(Enero!AD197+Febrero!AD197+'Marzo '!AD197+'Abril '!AD197+'Mayo '!AD197+Junio!AD197+Julio!AD197+Agosto!AD197+Septiembre!AD197+'Octubre '!AD197+Noviembre!AD197+'Diciembre '!AD197)</f>
        <v>0</v>
      </c>
      <c r="AE197" s="48">
        <f>SUM(Enero!AE197+Febrero!AE197+'Marzo '!AE197+'Abril '!AE197+'Mayo '!AE197+Junio!AE197+Julio!AE197+Agosto!AE197+Septiembre!AE197+'Octubre '!AE197+Noviembre!AE197+'Diciembre '!AE197)</f>
        <v>0</v>
      </c>
      <c r="AF197" s="48">
        <f>SUM(Enero!AF197+Febrero!AF197+'Marzo '!AF197+'Abril '!AF197+'Mayo '!AF197+Junio!AF197+Julio!AF197+Agosto!AF197+Septiembre!AF197+'Octubre '!AF197+Noviembre!AF197+'Diciembre '!AF197)</f>
        <v>0</v>
      </c>
      <c r="AG197" s="48">
        <f>SUM(Enero!AG197+Febrero!AG197+'Marzo '!AG197+'Abril '!AG197+'Mayo '!AG197+Junio!AG197+Julio!AG197+Agosto!AG197+Septiembre!AG197+'Octubre '!AG197+Noviembre!AG197+'Diciembre '!AG197)</f>
        <v>0</v>
      </c>
      <c r="AH197" s="48">
        <f>SUM(Enero!AH197+Febrero!AH197+'Marzo '!AH197+'Abril '!AH197+'Mayo '!AH197+Junio!AH197+Julio!AH197+Agosto!AH197+Septiembre!AH197+'Octubre '!AH197+Noviembre!AH197+'Diciembre '!AH197)</f>
        <v>0</v>
      </c>
      <c r="AI197" s="48">
        <f>SUM(Enero!AI197+Febrero!AI197+'Marzo '!AI197+'Abril '!AI197+'Mayo '!AI197+Junio!AI197+Julio!AI197+Agosto!AI197+Septiembre!AI197+'Octubre '!AI197+Noviembre!AI197+'Diciembre '!AI197)</f>
        <v>0</v>
      </c>
      <c r="AJ197" s="48">
        <f>SUM(Enero!AJ197+Febrero!AJ197+'Marzo '!AJ197+'Abril '!AJ197+'Mayo '!AJ197+Junio!AJ197+Julio!AJ197+Agosto!AJ197+Septiembre!AJ197+'Octubre '!AJ197+Noviembre!AJ197+'Diciembre '!AJ197)</f>
        <v>0</v>
      </c>
      <c r="AK197" s="48">
        <f>SUM(Enero!AK197+Febrero!AK197+'Marzo '!AK197+'Abril '!AK197+'Mayo '!AK197+Junio!AK197+Julio!AK197+Agosto!AK197+Septiembre!AK197+'Octubre '!AK197+Noviembre!AK197+'Diciembre '!AK197)</f>
        <v>0</v>
      </c>
      <c r="AL197" s="48">
        <f>SUM(Enero!AL197+Febrero!AL197+'Marzo '!AL197+'Abril '!AL197+'Mayo '!AL197+Junio!AL197+Julio!AL197+Agosto!AL197+Septiembre!AL197+'Octubre '!AL197+Noviembre!AL197+'Diciembre '!AL197)</f>
        <v>0</v>
      </c>
      <c r="AM197" s="48">
        <f>SUM(Enero!AM197+Febrero!AM197+'Marzo '!AM197+'Abril '!AM197+'Mayo '!AM197+Junio!AM197+Julio!AM197+Agosto!AM197+Septiembre!AM197+'Octubre '!AM197+Noviembre!AM197+'Diciembre '!AM197)</f>
        <v>0</v>
      </c>
      <c r="AN197" s="99">
        <f>SUM(Enero!AN197+Febrero!AN197+'Marzo '!AN197+'Abril '!AN197+'Mayo '!AN197+Junio!AN197+Julio!AN197+Agosto!AN197+Septiembre!AN197+'Octubre '!AN197+Noviembre!AN197+'Diciembre '!AN197)</f>
        <v>0</v>
      </c>
      <c r="AO197" s="216">
        <f>SUM(Enero!AO197+Febrero!AO197+'Marzo '!AO197+'Abril '!AO197+'Mayo '!AO197+Junio!AO197+Julio!AO197+Agosto!AO197+Septiembre!AO197+'Octubre '!AO197+Noviembre!AO197+'Diciembre '!AO197)</f>
        <v>8</v>
      </c>
      <c r="AP197" s="235">
        <f>SUM(Enero!AP197+Febrero!AP197+'Marzo '!AP197+'Abril '!AP197+'Mayo '!AP197+Junio!AP197+Julio!AP197+Agosto!AP197+Septiembre!AP197+'Octubre '!AP197+Noviembre!AP197+'Diciembre '!AP197)</f>
        <v>0</v>
      </c>
      <c r="AQ197" s="210">
        <f>SUM(Enero!AQ197+Febrero!AQ197+'Marzo '!AQ197+'Abril '!AQ197+'Mayo '!AQ197+Junio!AQ197+Julio!AQ197+Agosto!AQ197+Septiembre!AQ197+'Octubre '!AQ197+Noviembre!AQ197+'Diciembre '!AQ197)</f>
        <v>0</v>
      </c>
      <c r="AR197" s="48">
        <f>SUM(Enero!AR197+Febrero!AR197+'Marzo '!AR197+'Abril '!AR197+'Mayo '!AR197+Junio!AR197+Julio!AR197+Agosto!AR197+Septiembre!AR197+'Octubre '!AR197+Noviembre!AR197+'Diciembre '!AR197)</f>
        <v>0</v>
      </c>
      <c r="AS197" s="48">
        <f>SUM(Enero!AS197+Febrero!AS197+'Marzo '!AS197+'Abril '!AS197+'Mayo '!AS197+Junio!AS197+Julio!AS197+Agosto!AS197+Septiembre!AS197+'Octubre '!AS197+Noviembre!AS197+'Diciembre '!AS197)</f>
        <v>0</v>
      </c>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244" t="s">
        <v>208</v>
      </c>
      <c r="D200" s="244" t="s">
        <v>48</v>
      </c>
      <c r="E200" s="54" t="s">
        <v>70</v>
      </c>
      <c r="F200" s="55" t="s">
        <v>48</v>
      </c>
      <c r="G200" s="55" t="s">
        <v>70</v>
      </c>
      <c r="H200" s="55" t="s">
        <v>48</v>
      </c>
      <c r="I200" s="55" t="s">
        <v>70</v>
      </c>
      <c r="J200" s="55" t="s">
        <v>48</v>
      </c>
      <c r="K200" s="55" t="s">
        <v>70</v>
      </c>
      <c r="L200" s="55" t="s">
        <v>48</v>
      </c>
      <c r="M200" s="55" t="s">
        <v>70</v>
      </c>
      <c r="N200" s="55" t="s">
        <v>48</v>
      </c>
      <c r="O200" s="55" t="s">
        <v>70</v>
      </c>
      <c r="P200" s="55" t="s">
        <v>48</v>
      </c>
      <c r="Q200" s="55" t="s">
        <v>70</v>
      </c>
      <c r="R200" s="55" t="s">
        <v>48</v>
      </c>
      <c r="S200" s="55" t="s">
        <v>70</v>
      </c>
      <c r="T200" s="55" t="s">
        <v>48</v>
      </c>
      <c r="U200" s="55" t="s">
        <v>70</v>
      </c>
      <c r="V200" s="55" t="s">
        <v>48</v>
      </c>
      <c r="W200" s="55" t="s">
        <v>70</v>
      </c>
      <c r="X200" s="55" t="s">
        <v>48</v>
      </c>
      <c r="Y200" s="55" t="s">
        <v>70</v>
      </c>
      <c r="Z200" s="55" t="s">
        <v>48</v>
      </c>
      <c r="AA200" s="55" t="s">
        <v>70</v>
      </c>
      <c r="AB200" s="55" t="s">
        <v>48</v>
      </c>
      <c r="AC200" s="55" t="s">
        <v>70</v>
      </c>
      <c r="AD200" s="55" t="s">
        <v>48</v>
      </c>
      <c r="AE200" s="55" t="s">
        <v>70</v>
      </c>
      <c r="AF200" s="55" t="s">
        <v>48</v>
      </c>
      <c r="AG200" s="55" t="s">
        <v>70</v>
      </c>
      <c r="AH200" s="55" t="s">
        <v>48</v>
      </c>
      <c r="AI200" s="55" t="s">
        <v>70</v>
      </c>
      <c r="AJ200" s="55" t="s">
        <v>48</v>
      </c>
      <c r="AK200" s="55"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f>SUM(Enero!F201+Febrero!F201+'Marzo '!F201+'Abril '!F201+'Mayo '!F201+Junio!F201+Julio!F201+Agosto!F201+Septiembre!F201+'Octubre '!F201+Noviembre!F201+'Diciembre '!F201)</f>
        <v>0</v>
      </c>
      <c r="G201" s="34">
        <f>SUM(Enero!G201+Febrero!G201+'Marzo '!G201+'Abril '!G201+'Mayo '!G201+Junio!G201+Julio!G201+Agosto!G201+Septiembre!G201+'Octubre '!G201+Noviembre!G201+'Diciembre '!G201)</f>
        <v>0</v>
      </c>
      <c r="H201" s="34">
        <f>SUM(Enero!H201+Febrero!H201+'Marzo '!H201+'Abril '!H201+'Mayo '!H201+Junio!H201+Julio!H201+Agosto!H201+Septiembre!H201+'Octubre '!H201+Noviembre!H201+'Diciembre '!H201)</f>
        <v>0</v>
      </c>
      <c r="I201" s="34">
        <f>SUM(Enero!I201+Febrero!I201+'Marzo '!I201+'Abril '!I201+'Mayo '!I201+Junio!I201+Julio!I201+Agosto!I201+Septiembre!I201+'Octubre '!I201+Noviembre!I201+'Diciembre '!I201)</f>
        <v>0</v>
      </c>
      <c r="J201" s="34">
        <f>SUM(Enero!J201+Febrero!J201+'Marzo '!J201+'Abril '!J201+'Mayo '!J201+Junio!J201+Julio!J201+Agosto!J201+Septiembre!J201+'Octubre '!J201+Noviembre!J201+'Diciembre '!J201)</f>
        <v>0</v>
      </c>
      <c r="K201" s="34">
        <f>SUM(Enero!K201+Febrero!K201+'Marzo '!K201+'Abril '!K201+'Mayo '!K201+Junio!K201+Julio!K201+Agosto!K201+Septiembre!K201+'Octubre '!K201+Noviembre!K201+'Diciembre '!K201)</f>
        <v>0</v>
      </c>
      <c r="L201" s="34">
        <f>SUM(Enero!L201+Febrero!L201+'Marzo '!L201+'Abril '!L201+'Mayo '!L201+Junio!L201+Julio!L201+Agosto!L201+Septiembre!L201+'Octubre '!L201+Noviembre!L201+'Diciembre '!L201)</f>
        <v>0</v>
      </c>
      <c r="M201" s="34">
        <f>SUM(Enero!M201+Febrero!M201+'Marzo '!M201+'Abril '!M201+'Mayo '!M201+Junio!M201+Julio!M201+Agosto!M201+Septiembre!M201+'Octubre '!M201+Noviembre!M201+'Diciembre '!M201)</f>
        <v>0</v>
      </c>
      <c r="N201" s="34">
        <f>SUM(Enero!N201+Febrero!N201+'Marzo '!N201+'Abril '!N201+'Mayo '!N201+Junio!N201+Julio!N201+Agosto!N201+Septiembre!N201+'Octubre '!N201+Noviembre!N201+'Diciembre '!N201)</f>
        <v>0</v>
      </c>
      <c r="O201" s="34">
        <f>SUM(Enero!O201+Febrero!O201+'Marzo '!O201+'Abril '!O201+'Mayo '!O201+Junio!O201+Julio!O201+Agosto!O201+Septiembre!O201+'Octubre '!O201+Noviembre!O201+'Diciembre '!O201)</f>
        <v>0</v>
      </c>
      <c r="P201" s="34">
        <f>SUM(Enero!P201+Febrero!P201+'Marzo '!P201+'Abril '!P201+'Mayo '!P201+Junio!P201+Julio!P201+Agosto!P201+Septiembre!P201+'Octubre '!P201+Noviembre!P201+'Diciembre '!P201)</f>
        <v>0</v>
      </c>
      <c r="Q201" s="34">
        <f>SUM(Enero!Q201+Febrero!Q201+'Marzo '!Q201+'Abril '!Q201+'Mayo '!Q201+Junio!Q201+Julio!Q201+Agosto!Q201+Septiembre!Q201+'Octubre '!Q201+Noviembre!Q201+'Diciembre '!Q201)</f>
        <v>0</v>
      </c>
      <c r="R201" s="34">
        <f>SUM(Enero!R201+Febrero!R201+'Marzo '!R201+'Abril '!R201+'Mayo '!R201+Junio!R201+Julio!R201+Agosto!R201+Septiembre!R201+'Octubre '!R201+Noviembre!R201+'Diciembre '!R201)</f>
        <v>0</v>
      </c>
      <c r="S201" s="34">
        <f>SUM(Enero!S201+Febrero!S201+'Marzo '!S201+'Abril '!S201+'Mayo '!S201+Junio!S201+Julio!S201+Agosto!S201+Septiembre!S201+'Octubre '!S201+Noviembre!S201+'Diciembre '!S201)</f>
        <v>0</v>
      </c>
      <c r="T201" s="34">
        <f>SUM(Enero!T201+Febrero!T201+'Marzo '!T201+'Abril '!T201+'Mayo '!T201+Junio!T201+Julio!T201+Agosto!T201+Septiembre!T201+'Octubre '!T201+Noviembre!T201+'Diciembre '!T201)</f>
        <v>0</v>
      </c>
      <c r="U201" s="34">
        <f>SUM(Enero!U201+Febrero!U201+'Marzo '!U201+'Abril '!U201+'Mayo '!U201+Junio!U201+Julio!U201+Agosto!U201+Septiembre!U201+'Octubre '!U201+Noviembre!U201+'Diciembre '!U201)</f>
        <v>0</v>
      </c>
      <c r="V201" s="34">
        <f>SUM(Enero!V201+Febrero!V201+'Marzo '!V201+'Abril '!V201+'Mayo '!V201+Junio!V201+Julio!V201+Agosto!V201+Septiembre!V201+'Octubre '!V201+Noviembre!V201+'Diciembre '!V201)</f>
        <v>0</v>
      </c>
      <c r="W201" s="34">
        <f>SUM(Enero!W201+Febrero!W201+'Marzo '!W201+'Abril '!W201+'Mayo '!W201+Junio!W201+Julio!W201+Agosto!W201+Septiembre!W201+'Octubre '!W201+Noviembre!W201+'Diciembre '!W201)</f>
        <v>0</v>
      </c>
      <c r="X201" s="34">
        <f>SUM(Enero!X201+Febrero!X201+'Marzo '!X201+'Abril '!X201+'Mayo '!X201+Junio!X201+Julio!X201+Agosto!X201+Septiembre!X201+'Octubre '!X201+Noviembre!X201+'Diciembre '!X201)</f>
        <v>0</v>
      </c>
      <c r="Y201" s="34">
        <f>SUM(Enero!Y201+Febrero!Y201+'Marzo '!Y201+'Abril '!Y201+'Mayo '!Y201+Junio!Y201+Julio!Y201+Agosto!Y201+Septiembre!Y201+'Octubre '!Y201+Noviembre!Y201+'Diciembre '!Y201)</f>
        <v>0</v>
      </c>
      <c r="Z201" s="34">
        <f>SUM(Enero!Z201+Febrero!Z201+'Marzo '!Z201+'Abril '!Z201+'Mayo '!Z201+Junio!Z201+Julio!Z201+Agosto!Z201+Septiembre!Z201+'Octubre '!Z201+Noviembre!Z201+'Diciembre '!Z201)</f>
        <v>0</v>
      </c>
      <c r="AA201" s="34">
        <f>SUM(Enero!AA201+Febrero!AA201+'Marzo '!AA201+'Abril '!AA201+'Mayo '!AA201+Junio!AA201+Julio!AA201+Agosto!AA201+Septiembre!AA201+'Octubre '!AA201+Noviembre!AA201+'Diciembre '!AA201)</f>
        <v>0</v>
      </c>
      <c r="AB201" s="34">
        <f>SUM(Enero!AB201+Febrero!AB201+'Marzo '!AB201+'Abril '!AB201+'Mayo '!AB201+Junio!AB201+Julio!AB201+Agosto!AB201+Septiembre!AB201+'Octubre '!AB201+Noviembre!AB201+'Diciembre '!AB201)</f>
        <v>0</v>
      </c>
      <c r="AC201" s="34">
        <f>SUM(Enero!AC201+Febrero!AC201+'Marzo '!AC201+'Abril '!AC201+'Mayo '!AC201+Junio!AC201+Julio!AC201+Agosto!AC201+Septiembre!AC201+'Octubre '!AC201+Noviembre!AC201+'Diciembre '!AC201)</f>
        <v>0</v>
      </c>
      <c r="AD201" s="34">
        <f>SUM(Enero!AD201+Febrero!AD201+'Marzo '!AD201+'Abril '!AD201+'Mayo '!AD201+Junio!AD201+Julio!AD201+Agosto!AD201+Septiembre!AD201+'Octubre '!AD201+Noviembre!AD201+'Diciembre '!AD201)</f>
        <v>0</v>
      </c>
      <c r="AE201" s="34">
        <f>SUM(Enero!AE201+Febrero!AE201+'Marzo '!AE201+'Abril '!AE201+'Mayo '!AE201+Junio!AE201+Julio!AE201+Agosto!AE201+Septiembre!AE201+'Octubre '!AE201+Noviembre!AE201+'Diciembre '!AE201)</f>
        <v>0</v>
      </c>
      <c r="AF201" s="34">
        <f>SUM(Enero!AF201+Febrero!AF201+'Marzo '!AF201+'Abril '!AF201+'Mayo '!AF201+Junio!AF201+Julio!AF201+Agosto!AF201+Septiembre!AF201+'Octubre '!AF201+Noviembre!AF201+'Diciembre '!AF201)</f>
        <v>0</v>
      </c>
      <c r="AG201" s="34">
        <f>SUM(Enero!AG201+Febrero!AG201+'Marzo '!AG201+'Abril '!AG201+'Mayo '!AG201+Junio!AG201+Julio!AG201+Agosto!AG201+Septiembre!AG201+'Octubre '!AG201+Noviembre!AG201+'Diciembre '!AG201)</f>
        <v>0</v>
      </c>
      <c r="AH201" s="34">
        <f>SUM(Enero!AH201+Febrero!AH201+'Marzo '!AH201+'Abril '!AH201+'Mayo '!AH201+Junio!AH201+Julio!AH201+Agosto!AH201+Septiembre!AH201+'Octubre '!AH201+Noviembre!AH201+'Diciembre '!AH201)</f>
        <v>0</v>
      </c>
      <c r="AI201" s="34">
        <f>SUM(Enero!AI201+Febrero!AI201+'Marzo '!AI201+'Abril '!AI201+'Mayo '!AI201+Junio!AI201+Julio!AI201+Agosto!AI201+Septiembre!AI201+'Octubre '!AI201+Noviembre!AI201+'Diciembre '!AI201)</f>
        <v>0</v>
      </c>
      <c r="AJ201" s="34">
        <f>SUM(Enero!AJ201+Febrero!AJ201+'Marzo '!AJ201+'Abril '!AJ201+'Mayo '!AJ201+Junio!AJ201+Julio!AJ201+Agosto!AJ201+Septiembre!AJ201+'Octubre '!AJ201+Noviembre!AJ201+'Diciembre '!AJ201)</f>
        <v>0</v>
      </c>
      <c r="AK201" s="34">
        <f>SUM(Enero!AK201+Febrero!AK201+'Marzo '!AK201+'Abril '!AK201+'Mayo '!AK201+Junio!AK201+Julio!AK201+Agosto!AK201+Septiembre!AK201+'Octubre '!AK201+Noviembre!AK201+'Diciembre '!AK201)</f>
        <v>0</v>
      </c>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f>SUM(Enero!F202+Febrero!F202+'Marzo '!F202+'Abril '!F202+'Mayo '!F202+Junio!F202+Julio!F202+Agosto!F202+Septiembre!F202+'Octubre '!F202+Noviembre!F202+'Diciembre '!F202)</f>
        <v>0</v>
      </c>
      <c r="G202" s="48">
        <f>SUM(Enero!G202+Febrero!G202+'Marzo '!G202+'Abril '!G202+'Mayo '!G202+Junio!G202+Julio!G202+Agosto!G202+Septiembre!G202+'Octubre '!G202+Noviembre!G202+'Diciembre '!G202)</f>
        <v>0</v>
      </c>
      <c r="H202" s="48">
        <f>SUM(Enero!H202+Febrero!H202+'Marzo '!H202+'Abril '!H202+'Mayo '!H202+Junio!H202+Julio!H202+Agosto!H202+Septiembre!H202+'Octubre '!H202+Noviembre!H202+'Diciembre '!H202)</f>
        <v>0</v>
      </c>
      <c r="I202" s="48">
        <f>SUM(Enero!I202+Febrero!I202+'Marzo '!I202+'Abril '!I202+'Mayo '!I202+Junio!I202+Julio!I202+Agosto!I202+Septiembre!I202+'Octubre '!I202+Noviembre!I202+'Diciembre '!I202)</f>
        <v>0</v>
      </c>
      <c r="J202" s="48">
        <f>SUM(Enero!J202+Febrero!J202+'Marzo '!J202+'Abril '!J202+'Mayo '!J202+Junio!J202+Julio!J202+Agosto!J202+Septiembre!J202+'Octubre '!J202+Noviembre!J202+'Diciembre '!J202)</f>
        <v>0</v>
      </c>
      <c r="K202" s="48">
        <f>SUM(Enero!K202+Febrero!K202+'Marzo '!K202+'Abril '!K202+'Mayo '!K202+Junio!K202+Julio!K202+Agosto!K202+Septiembre!K202+'Octubre '!K202+Noviembre!K202+'Diciembre '!K202)</f>
        <v>0</v>
      </c>
      <c r="L202" s="48">
        <f>SUM(Enero!L202+Febrero!L202+'Marzo '!L202+'Abril '!L202+'Mayo '!L202+Junio!L202+Julio!L202+Agosto!L202+Septiembre!L202+'Octubre '!L202+Noviembre!L202+'Diciembre '!L202)</f>
        <v>0</v>
      </c>
      <c r="M202" s="48">
        <f>SUM(Enero!M202+Febrero!M202+'Marzo '!M202+'Abril '!M202+'Mayo '!M202+Junio!M202+Julio!M202+Agosto!M202+Septiembre!M202+'Octubre '!M202+Noviembre!M202+'Diciembre '!M202)</f>
        <v>0</v>
      </c>
      <c r="N202" s="48">
        <f>SUM(Enero!N202+Febrero!N202+'Marzo '!N202+'Abril '!N202+'Mayo '!N202+Junio!N202+Julio!N202+Agosto!N202+Septiembre!N202+'Octubre '!N202+Noviembre!N202+'Diciembre '!N202)</f>
        <v>0</v>
      </c>
      <c r="O202" s="48">
        <f>SUM(Enero!O202+Febrero!O202+'Marzo '!O202+'Abril '!O202+'Mayo '!O202+Junio!O202+Julio!O202+Agosto!O202+Septiembre!O202+'Octubre '!O202+Noviembre!O202+'Diciembre '!O202)</f>
        <v>0</v>
      </c>
      <c r="P202" s="48">
        <f>SUM(Enero!P202+Febrero!P202+'Marzo '!P202+'Abril '!P202+'Mayo '!P202+Junio!P202+Julio!P202+Agosto!P202+Septiembre!P202+'Octubre '!P202+Noviembre!P202+'Diciembre '!P202)</f>
        <v>0</v>
      </c>
      <c r="Q202" s="48">
        <f>SUM(Enero!Q202+Febrero!Q202+'Marzo '!Q202+'Abril '!Q202+'Mayo '!Q202+Junio!Q202+Julio!Q202+Agosto!Q202+Septiembre!Q202+'Octubre '!Q202+Noviembre!Q202+'Diciembre '!Q202)</f>
        <v>0</v>
      </c>
      <c r="R202" s="48">
        <f>SUM(Enero!R202+Febrero!R202+'Marzo '!R202+'Abril '!R202+'Mayo '!R202+Junio!R202+Julio!R202+Agosto!R202+Septiembre!R202+'Octubre '!R202+Noviembre!R202+'Diciembre '!R202)</f>
        <v>0</v>
      </c>
      <c r="S202" s="48">
        <f>SUM(Enero!S202+Febrero!S202+'Marzo '!S202+'Abril '!S202+'Mayo '!S202+Junio!S202+Julio!S202+Agosto!S202+Septiembre!S202+'Octubre '!S202+Noviembre!S202+'Diciembre '!S202)</f>
        <v>0</v>
      </c>
      <c r="T202" s="48">
        <f>SUM(Enero!T202+Febrero!T202+'Marzo '!T202+'Abril '!T202+'Mayo '!T202+Junio!T202+Julio!T202+Agosto!T202+Septiembre!T202+'Octubre '!T202+Noviembre!T202+'Diciembre '!T202)</f>
        <v>0</v>
      </c>
      <c r="U202" s="48">
        <f>SUM(Enero!U202+Febrero!U202+'Marzo '!U202+'Abril '!U202+'Mayo '!U202+Junio!U202+Julio!U202+Agosto!U202+Septiembre!U202+'Octubre '!U202+Noviembre!U202+'Diciembre '!U202)</f>
        <v>0</v>
      </c>
      <c r="V202" s="48">
        <f>SUM(Enero!V202+Febrero!V202+'Marzo '!V202+'Abril '!V202+'Mayo '!V202+Junio!V202+Julio!V202+Agosto!V202+Septiembre!V202+'Octubre '!V202+Noviembre!V202+'Diciembre '!V202)</f>
        <v>0</v>
      </c>
      <c r="W202" s="48">
        <f>SUM(Enero!W202+Febrero!W202+'Marzo '!W202+'Abril '!W202+'Mayo '!W202+Junio!W202+Julio!W202+Agosto!W202+Septiembre!W202+'Octubre '!W202+Noviembre!W202+'Diciembre '!W202)</f>
        <v>0</v>
      </c>
      <c r="X202" s="48">
        <f>SUM(Enero!X202+Febrero!X202+'Marzo '!X202+'Abril '!X202+'Mayo '!X202+Junio!X202+Julio!X202+Agosto!X202+Septiembre!X202+'Octubre '!X202+Noviembre!X202+'Diciembre '!X202)</f>
        <v>0</v>
      </c>
      <c r="Y202" s="48">
        <f>SUM(Enero!Y202+Febrero!Y202+'Marzo '!Y202+'Abril '!Y202+'Mayo '!Y202+Junio!Y202+Julio!Y202+Agosto!Y202+Septiembre!Y202+'Octubre '!Y202+Noviembre!Y202+'Diciembre '!Y202)</f>
        <v>0</v>
      </c>
      <c r="Z202" s="48">
        <f>SUM(Enero!Z202+Febrero!Z202+'Marzo '!Z202+'Abril '!Z202+'Mayo '!Z202+Junio!Z202+Julio!Z202+Agosto!Z202+Septiembre!Z202+'Octubre '!Z202+Noviembre!Z202+'Diciembre '!Z202)</f>
        <v>0</v>
      </c>
      <c r="AA202" s="48">
        <f>SUM(Enero!AA202+Febrero!AA202+'Marzo '!AA202+'Abril '!AA202+'Mayo '!AA202+Junio!AA202+Julio!AA202+Agosto!AA202+Septiembre!AA202+'Octubre '!AA202+Noviembre!AA202+'Diciembre '!AA202)</f>
        <v>0</v>
      </c>
      <c r="AB202" s="48">
        <f>SUM(Enero!AB202+Febrero!AB202+'Marzo '!AB202+'Abril '!AB202+'Mayo '!AB202+Junio!AB202+Julio!AB202+Agosto!AB202+Septiembre!AB202+'Octubre '!AB202+Noviembre!AB202+'Diciembre '!AB202)</f>
        <v>0</v>
      </c>
      <c r="AC202" s="48">
        <f>SUM(Enero!AC202+Febrero!AC202+'Marzo '!AC202+'Abril '!AC202+'Mayo '!AC202+Junio!AC202+Julio!AC202+Agosto!AC202+Septiembre!AC202+'Octubre '!AC202+Noviembre!AC202+'Diciembre '!AC202)</f>
        <v>0</v>
      </c>
      <c r="AD202" s="48">
        <f>SUM(Enero!AD202+Febrero!AD202+'Marzo '!AD202+'Abril '!AD202+'Mayo '!AD202+Junio!AD202+Julio!AD202+Agosto!AD202+Septiembre!AD202+'Octubre '!AD202+Noviembre!AD202+'Diciembre '!AD202)</f>
        <v>0</v>
      </c>
      <c r="AE202" s="48">
        <f>SUM(Enero!AE202+Febrero!AE202+'Marzo '!AE202+'Abril '!AE202+'Mayo '!AE202+Junio!AE202+Julio!AE202+Agosto!AE202+Septiembre!AE202+'Octubre '!AE202+Noviembre!AE202+'Diciembre '!AE202)</f>
        <v>0</v>
      </c>
      <c r="AF202" s="48">
        <f>SUM(Enero!AF202+Febrero!AF202+'Marzo '!AF202+'Abril '!AF202+'Mayo '!AF202+Junio!AF202+Julio!AF202+Agosto!AF202+Septiembre!AF202+'Octubre '!AF202+Noviembre!AF202+'Diciembre '!AF202)</f>
        <v>0</v>
      </c>
      <c r="AG202" s="48">
        <f>SUM(Enero!AG202+Febrero!AG202+'Marzo '!AG202+'Abril '!AG202+'Mayo '!AG202+Junio!AG202+Julio!AG202+Agosto!AG202+Septiembre!AG202+'Octubre '!AG202+Noviembre!AG202+'Diciembre '!AG202)</f>
        <v>0</v>
      </c>
      <c r="AH202" s="48">
        <f>SUM(Enero!AH202+Febrero!AH202+'Marzo '!AH202+'Abril '!AH202+'Mayo '!AH202+Junio!AH202+Julio!AH202+Agosto!AH202+Septiembre!AH202+'Octubre '!AH202+Noviembre!AH202+'Diciembre '!AH202)</f>
        <v>0</v>
      </c>
      <c r="AI202" s="48">
        <f>SUM(Enero!AI202+Febrero!AI202+'Marzo '!AI202+'Abril '!AI202+'Mayo '!AI202+Junio!AI202+Julio!AI202+Agosto!AI202+Septiembre!AI202+'Octubre '!AI202+Noviembre!AI202+'Diciembre '!AI202)</f>
        <v>0</v>
      </c>
      <c r="AJ202" s="48">
        <f>SUM(Enero!AJ202+Febrero!AJ202+'Marzo '!AJ202+'Abril '!AJ202+'Mayo '!AJ202+Junio!AJ202+Julio!AJ202+Agosto!AJ202+Septiembre!AJ202+'Octubre '!AJ202+Noviembre!AJ202+'Diciembre '!AJ202)</f>
        <v>0</v>
      </c>
      <c r="AK202" s="48">
        <f>SUM(Enero!AK202+Febrero!AK202+'Marzo '!AK202+'Abril '!AK202+'Mayo '!AK202+Junio!AK202+Julio!AK202+Agosto!AK202+Septiembre!AK202+'Octubre '!AK202+Noviembre!AK202+'Diciembre '!AK202)</f>
        <v>0</v>
      </c>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244" t="s">
        <v>208</v>
      </c>
      <c r="D205" s="244" t="s">
        <v>48</v>
      </c>
      <c r="E205" s="54"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f>SUM(Enero!F206+Febrero!F206+'Marzo '!F206+'Abril '!F206+'Mayo '!F206+Junio!F206+Julio!F206+Agosto!F206+Septiembre!F206+'Octubre '!F206+Noviembre!F206+'Diciembre '!F206)</f>
        <v>0</v>
      </c>
      <c r="G206" s="48">
        <f>SUM(Enero!G206+Febrero!G206+'Marzo '!G206+'Abril '!G206+'Mayo '!G206+Junio!G206+Julio!G206+Agosto!G206+Septiembre!G206+'Octubre '!G206+Noviembre!G206+'Diciembre '!G206)</f>
        <v>0</v>
      </c>
      <c r="H206" s="48">
        <f>SUM(Enero!H206+Febrero!H206+'Marzo '!H206+'Abril '!H206+'Mayo '!H206+Junio!H206+Julio!H206+Agosto!H206+Septiembre!H206+'Octubre '!H206+Noviembre!H206+'Diciembre '!H206)</f>
        <v>0</v>
      </c>
      <c r="I206" s="48">
        <f>SUM(Enero!I206+Febrero!I206+'Marzo '!I206+'Abril '!I206+'Mayo '!I206+Junio!I206+Julio!I206+Agosto!I206+Septiembre!I206+'Octubre '!I206+Noviembre!I206+'Diciembre '!I206)</f>
        <v>0</v>
      </c>
      <c r="J206" s="48">
        <f>SUM(Enero!J206+Febrero!J206+'Marzo '!J206+'Abril '!J206+'Mayo '!J206+Junio!J206+Julio!J206+Agosto!J206+Septiembre!J206+'Octubre '!J206+Noviembre!J206+'Diciembre '!J206)</f>
        <v>0</v>
      </c>
      <c r="K206" s="48">
        <f>SUM(Enero!K206+Febrero!K206+'Marzo '!K206+'Abril '!K206+'Mayo '!K206+Junio!K206+Julio!K206+Agosto!K206+Septiembre!K206+'Octubre '!K206+Noviembre!K206+'Diciembre '!K206)</f>
        <v>0</v>
      </c>
      <c r="L206" s="48">
        <f>SUM(Enero!L206+Febrero!L206+'Marzo '!L206+'Abril '!L206+'Mayo '!L206+Junio!L206+Julio!L206+Agosto!L206+Septiembre!L206+'Octubre '!L206+Noviembre!L206+'Diciembre '!L206)</f>
        <v>0</v>
      </c>
      <c r="M206" s="48">
        <f>SUM(Enero!M206+Febrero!M206+'Marzo '!M206+'Abril '!M206+'Mayo '!M206+Junio!M206+Julio!M206+Agosto!M206+Septiembre!M206+'Octubre '!M206+Noviembre!M206+'Diciembre '!M206)</f>
        <v>0</v>
      </c>
      <c r="N206" s="48">
        <f>SUM(Enero!N206+Febrero!N206+'Marzo '!N206+'Abril '!N206+'Mayo '!N206+Junio!N206+Julio!N206+Agosto!N206+Septiembre!N206+'Octubre '!N206+Noviembre!N206+'Diciembre '!N206)</f>
        <v>0</v>
      </c>
      <c r="O206" s="48">
        <f>SUM(Enero!O206+Febrero!O206+'Marzo '!O206+'Abril '!O206+'Mayo '!O206+Junio!O206+Julio!O206+Agosto!O206+Septiembre!O206+'Octubre '!O206+Noviembre!O206+'Diciembre '!O206)</f>
        <v>0</v>
      </c>
      <c r="P206" s="48">
        <f>SUM(Enero!P206+Febrero!P206+'Marzo '!P206+'Abril '!P206+'Mayo '!P206+Junio!P206+Julio!P206+Agosto!P206+Septiembre!P206+'Octubre '!P206+Noviembre!P206+'Diciembre '!P206)</f>
        <v>0</v>
      </c>
      <c r="Q206" s="48">
        <f>SUM(Enero!Q206+Febrero!Q206+'Marzo '!Q206+'Abril '!Q206+'Mayo '!Q206+Junio!Q206+Julio!Q206+Agosto!Q206+Septiembre!Q206+'Octubre '!Q206+Noviembre!Q206+'Diciembre '!Q206)</f>
        <v>0</v>
      </c>
      <c r="R206" s="48">
        <f>SUM(Enero!R206+Febrero!R206+'Marzo '!R206+'Abril '!R206+'Mayo '!R206+Junio!R206+Julio!R206+Agosto!R206+Septiembre!R206+'Octubre '!R206+Noviembre!R206+'Diciembre '!R206)</f>
        <v>0</v>
      </c>
      <c r="S206" s="48">
        <f>SUM(Enero!S206+Febrero!S206+'Marzo '!S206+'Abril '!S206+'Mayo '!S206+Junio!S206+Julio!S206+Agosto!S206+Septiembre!S206+'Octubre '!S206+Noviembre!S206+'Diciembre '!S206)</f>
        <v>0</v>
      </c>
      <c r="T206" s="48">
        <f>SUM(Enero!T206+Febrero!T206+'Marzo '!T206+'Abril '!T206+'Mayo '!T206+Junio!T206+Julio!T206+Agosto!T206+Septiembre!T206+'Octubre '!T206+Noviembre!T206+'Diciembre '!T206)</f>
        <v>0</v>
      </c>
      <c r="U206" s="48">
        <f>SUM(Enero!U206+Febrero!U206+'Marzo '!U206+'Abril '!U206+'Mayo '!U206+Junio!U206+Julio!U206+Agosto!U206+Septiembre!U206+'Octubre '!U206+Noviembre!U206+'Diciembre '!U206)</f>
        <v>0</v>
      </c>
      <c r="V206" s="48">
        <f>SUM(Enero!V206+Febrero!V206+'Marzo '!V206+'Abril '!V206+'Mayo '!V206+Junio!V206+Julio!V206+Agosto!V206+Septiembre!V206+'Octubre '!V206+Noviembre!V206+'Diciembre '!V206)</f>
        <v>0</v>
      </c>
      <c r="W206" s="48">
        <f>SUM(Enero!W206+Febrero!W206+'Marzo '!W206+'Abril '!W206+'Mayo '!W206+Junio!W206+Julio!W206+Agosto!W206+Septiembre!W206+'Octubre '!W206+Noviembre!W206+'Diciembre '!W206)</f>
        <v>0</v>
      </c>
      <c r="X206" s="48">
        <f>SUM(Enero!X206+Febrero!X206+'Marzo '!X206+'Abril '!X206+'Mayo '!X206+Junio!X206+Julio!X206+Agosto!X206+Septiembre!X206+'Octubre '!X206+Noviembre!X206+'Diciembre '!X206)</f>
        <v>0</v>
      </c>
      <c r="Y206" s="48">
        <f>SUM(Enero!Y206+Febrero!Y206+'Marzo '!Y206+'Abril '!Y206+'Mayo '!Y206+Junio!Y206+Julio!Y206+Agosto!Y206+Septiembre!Y206+'Octubre '!Y206+Noviembre!Y206+'Diciembre '!Y206)</f>
        <v>0</v>
      </c>
      <c r="Z206" s="48">
        <f>SUM(Enero!Z206+Febrero!Z206+'Marzo '!Z206+'Abril '!Z206+'Mayo '!Z206+Junio!Z206+Julio!Z206+Agosto!Z206+Septiembre!Z206+'Octubre '!Z206+Noviembre!Z206+'Diciembre '!Z206)</f>
        <v>0</v>
      </c>
      <c r="AA206" s="48">
        <f>SUM(Enero!AA206+Febrero!AA206+'Marzo '!AA206+'Abril '!AA206+'Mayo '!AA206+Junio!AA206+Julio!AA206+Agosto!AA206+Septiembre!AA206+'Octubre '!AA206+Noviembre!AA206+'Diciembre '!AA206)</f>
        <v>0</v>
      </c>
      <c r="AB206" s="48">
        <f>SUM(Enero!AB206+Febrero!AB206+'Marzo '!AB206+'Abril '!AB206+'Mayo '!AB206+Junio!AB206+Julio!AB206+Agosto!AB206+Septiembre!AB206+'Octubre '!AB206+Noviembre!AB206+'Diciembre '!AB206)</f>
        <v>0</v>
      </c>
      <c r="AC206" s="48">
        <f>SUM(Enero!AC206+Febrero!AC206+'Marzo '!AC206+'Abril '!AC206+'Mayo '!AC206+Junio!AC206+Julio!AC206+Agosto!AC206+Septiembre!AC206+'Octubre '!AC206+Noviembre!AC206+'Diciembre '!AC206)</f>
        <v>0</v>
      </c>
      <c r="AD206" s="48">
        <f>SUM(Enero!AD206+Febrero!AD206+'Marzo '!AD206+'Abril '!AD206+'Mayo '!AD206+Junio!AD206+Julio!AD206+Agosto!AD206+Septiembre!AD206+'Octubre '!AD206+Noviembre!AD206+'Diciembre '!AD206)</f>
        <v>0</v>
      </c>
      <c r="AE206" s="48">
        <f>SUM(Enero!AE206+Febrero!AE206+'Marzo '!AE206+'Abril '!AE206+'Mayo '!AE206+Junio!AE206+Julio!AE206+Agosto!AE206+Septiembre!AE206+'Octubre '!AE206+Noviembre!AE206+'Diciembre '!AE206)</f>
        <v>0</v>
      </c>
      <c r="AF206" s="48">
        <f>SUM(Enero!AF206+Febrero!AF206+'Marzo '!AF206+'Abril '!AF206+'Mayo '!AF206+Junio!AF206+Julio!AF206+Agosto!AF206+Septiembre!AF206+'Octubre '!AF206+Noviembre!AF206+'Diciembre '!AF206)</f>
        <v>0</v>
      </c>
      <c r="AG206" s="48">
        <f>SUM(Enero!AG206+Febrero!AG206+'Marzo '!AG206+'Abril '!AG206+'Mayo '!AG206+Junio!AG206+Julio!AG206+Agosto!AG206+Septiembre!AG206+'Octubre '!AG206+Noviembre!AG206+'Diciembre '!AG206)</f>
        <v>0</v>
      </c>
      <c r="AH206" s="48">
        <f>SUM(Enero!AH206+Febrero!AH206+'Marzo '!AH206+'Abril '!AH206+'Mayo '!AH206+Junio!AH206+Julio!AH206+Agosto!AH206+Septiembre!AH206+'Octubre '!AH206+Noviembre!AH206+'Diciembre '!AH206)</f>
        <v>0</v>
      </c>
      <c r="AI206" s="48">
        <f>SUM(Enero!AI206+Febrero!AI206+'Marzo '!AI206+'Abril '!AI206+'Mayo '!AI206+Junio!AI206+Julio!AI206+Agosto!AI206+Septiembre!AI206+'Octubre '!AI206+Noviembre!AI206+'Diciembre '!AI206)</f>
        <v>0</v>
      </c>
      <c r="AJ206" s="48">
        <f>SUM(Enero!AJ206+Febrero!AJ206+'Marzo '!AJ206+'Abril '!AJ206+'Mayo '!AJ206+Junio!AJ206+Julio!AJ206+Agosto!AJ206+Septiembre!AJ206+'Octubre '!AJ206+Noviembre!AJ206+'Diciembre '!AJ206)</f>
        <v>0</v>
      </c>
      <c r="AK206" s="48">
        <f>SUM(Enero!AK206+Febrero!AK206+'Marzo '!AK206+'Abril '!AK206+'Mayo '!AK206+Junio!AK206+Julio!AK206+Agosto!AK206+Septiembre!AK206+'Octubre '!AK206+Noviembre!AK206+'Diciembre '!AK206)</f>
        <v>0</v>
      </c>
      <c r="AL206" s="48">
        <f>SUM(Enero!AL206+Febrero!AL206+'Marzo '!AL206+'Abril '!AL206+'Mayo '!AL206+Junio!AL206+Julio!AL206+Agosto!AL206+Septiembre!AL206+'Octubre '!AL206+Noviembre!AL206+'Diciembre '!AL206)</f>
        <v>0</v>
      </c>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251" t="s">
        <v>145</v>
      </c>
      <c r="F209" s="251" t="s">
        <v>84</v>
      </c>
      <c r="G209" s="251" t="s">
        <v>8</v>
      </c>
      <c r="H209" s="55" t="s">
        <v>9</v>
      </c>
      <c r="I209" s="55" t="s">
        <v>10</v>
      </c>
      <c r="J209" s="55" t="s">
        <v>11</v>
      </c>
      <c r="K209" s="55" t="s">
        <v>12</v>
      </c>
      <c r="L209" s="55" t="s">
        <v>13</v>
      </c>
      <c r="M209" s="55" t="s">
        <v>14</v>
      </c>
      <c r="N209" s="55" t="s">
        <v>217</v>
      </c>
      <c r="O209" s="55" t="s">
        <v>218</v>
      </c>
      <c r="P209" s="55" t="s">
        <v>219</v>
      </c>
      <c r="Q209" s="55" t="s">
        <v>220</v>
      </c>
      <c r="R209" s="55" t="s">
        <v>221</v>
      </c>
      <c r="S209" s="55" t="s">
        <v>222</v>
      </c>
      <c r="T209" s="251" t="s">
        <v>223</v>
      </c>
      <c r="U209" s="251"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f>SUM(Enero!D210+Febrero!D210+'Marzo '!D210+'Abril '!D210+'Mayo '!D210+Junio!D210+Julio!D210+Agosto!D210+Septiembre!D210+'Octubre '!D210+Noviembre!D210+'Diciembre '!D210)</f>
        <v>0</v>
      </c>
      <c r="E210" s="27">
        <f>SUM(Enero!E210+Febrero!E210+'Marzo '!E210+'Abril '!E210+'Mayo '!E210+Junio!E210+Julio!E210+Agosto!E210+Septiembre!E210+'Octubre '!E210+Noviembre!E210+'Diciembre '!E210)</f>
        <v>0</v>
      </c>
      <c r="F210" s="27">
        <f>SUM(Enero!F210+Febrero!F210+'Marzo '!F210+'Abril '!F210+'Mayo '!F210+Junio!F210+Julio!F210+Agosto!F210+Septiembre!F210+'Octubre '!F210+Noviembre!F210+'Diciembre '!F210)</f>
        <v>0</v>
      </c>
      <c r="G210" s="27">
        <f>SUM(Enero!G210+Febrero!G210+'Marzo '!G210+'Abril '!G210+'Mayo '!G210+Junio!G210+Julio!G210+Agosto!G210+Septiembre!G210+'Octubre '!G210+Noviembre!G210+'Diciembre '!G210)</f>
        <v>0</v>
      </c>
      <c r="H210" s="27">
        <f>SUM(Enero!H210+Febrero!H210+'Marzo '!H210+'Abril '!H210+'Mayo '!H210+Junio!H210+Julio!H210+Agosto!H210+Septiembre!H210+'Octubre '!H210+Noviembre!H210+'Diciembre '!H210)</f>
        <v>0</v>
      </c>
      <c r="I210" s="27">
        <f>SUM(Enero!I210+Febrero!I210+'Marzo '!I210+'Abril '!I210+'Mayo '!I210+Junio!I210+Julio!I210+Agosto!I210+Septiembre!I210+'Octubre '!I210+Noviembre!I210+'Diciembre '!I210)</f>
        <v>0</v>
      </c>
      <c r="J210" s="27">
        <f>SUM(Enero!J210+Febrero!J210+'Marzo '!J210+'Abril '!J210+'Mayo '!J210+Junio!J210+Julio!J210+Agosto!J210+Septiembre!J210+'Octubre '!J210+Noviembre!J210+'Diciembre '!J210)</f>
        <v>0</v>
      </c>
      <c r="K210" s="27">
        <f>SUM(Enero!K210+Febrero!K210+'Marzo '!K210+'Abril '!K210+'Mayo '!K210+Junio!K210+Julio!K210+Agosto!K210+Septiembre!K210+'Octubre '!K210+Noviembre!K210+'Diciembre '!K210)</f>
        <v>0</v>
      </c>
      <c r="L210" s="27">
        <f>SUM(Enero!L210+Febrero!L210+'Marzo '!L210+'Abril '!L210+'Mayo '!L210+Junio!L210+Julio!L210+Agosto!L210+Septiembre!L210+'Octubre '!L210+Noviembre!L210+'Diciembre '!L210)</f>
        <v>0</v>
      </c>
      <c r="M210" s="27">
        <f>SUM(Enero!M210+Febrero!M210+'Marzo '!M210+'Abril '!M210+'Mayo '!M210+Junio!M210+Julio!M210+Agosto!M210+Septiembre!M210+'Octubre '!M210+Noviembre!M210+'Diciembre '!M210)</f>
        <v>0</v>
      </c>
      <c r="N210" s="27">
        <f>SUM(Enero!N210+Febrero!N210+'Marzo '!N210+'Abril '!N210+'Mayo '!N210+Junio!N210+Julio!N210+Agosto!N210+Septiembre!N210+'Octubre '!N210+Noviembre!N210+'Diciembre '!N210)</f>
        <v>0</v>
      </c>
      <c r="O210" s="27">
        <f>SUM(Enero!O210+Febrero!O210+'Marzo '!O210+'Abril '!O210+'Mayo '!O210+Junio!O210+Julio!O210+Agosto!O210+Septiembre!O210+'Octubre '!O210+Noviembre!O210+'Diciembre '!O210)</f>
        <v>0</v>
      </c>
      <c r="P210" s="27">
        <f>SUM(Enero!P210+Febrero!P210+'Marzo '!P210+'Abril '!P210+'Mayo '!P210+Junio!P210+Julio!P210+Agosto!P210+Septiembre!P210+'Octubre '!P210+Noviembre!P210+'Diciembre '!P210)</f>
        <v>0</v>
      </c>
      <c r="Q210" s="27">
        <f>SUM(Enero!Q210+Febrero!Q210+'Marzo '!Q210+'Abril '!Q210+'Mayo '!Q210+Junio!Q210+Julio!Q210+Agosto!Q210+Septiembre!Q210+'Octubre '!Q210+Noviembre!Q210+'Diciembre '!Q210)</f>
        <v>0</v>
      </c>
      <c r="R210" s="27">
        <f>SUM(Enero!R210+Febrero!R210+'Marzo '!R210+'Abril '!R210+'Mayo '!R210+Junio!R210+Julio!R210+Agosto!R210+Septiembre!R210+'Octubre '!R210+Noviembre!R210+'Diciembre '!R210)</f>
        <v>0</v>
      </c>
      <c r="S210" s="27">
        <f>SUM(Enero!S210+Febrero!S210+'Marzo '!S210+'Abril '!S210+'Mayo '!S210+Junio!S210+Julio!S210+Agosto!S210+Septiembre!S210+'Octubre '!S210+Noviembre!S210+'Diciembre '!S210)</f>
        <v>0</v>
      </c>
      <c r="T210" s="27">
        <f>SUM(Enero!T210+Febrero!T210+'Marzo '!T210+'Abril '!T210+'Mayo '!T210+Junio!T210+Julio!T210+Agosto!T210+Septiembre!T210+'Octubre '!T210+Noviembre!T210+'Diciembre '!T210)</f>
        <v>0</v>
      </c>
      <c r="U210" s="27">
        <f>SUM(Enero!U210+Febrero!U210+'Marzo '!U210+'Abril '!U210+'Mayo '!U210+Junio!U210+Julio!U210+Agosto!U210+Septiembre!U210+'Octubre '!U210+Noviembre!U210+'Diciembre '!U210)</f>
        <v>0</v>
      </c>
      <c r="V210" s="27">
        <f>SUM(Enero!V210+Febrero!V210+'Marzo '!V210+'Abril '!V210+'Mayo '!V210+Junio!V210+Julio!V210+Agosto!V210+Septiembre!V210+'Octubre '!V210+Noviembre!V210+'Diciembre '!V210)</f>
        <v>0</v>
      </c>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f>SUM(Enero!D211+Febrero!D211+'Marzo '!D211+'Abril '!D211+'Mayo '!D211+Junio!D211+Julio!D211+Agosto!D211+Septiembre!D211+'Octubre '!D211+Noviembre!D211+'Diciembre '!D211)</f>
        <v>0</v>
      </c>
      <c r="E211" s="48">
        <f>SUM(Enero!E211+Febrero!E211+'Marzo '!E211+'Abril '!E211+'Mayo '!E211+Junio!E211+Julio!E211+Agosto!E211+Septiembre!E211+'Octubre '!E211+Noviembre!E211+'Diciembre '!E211)</f>
        <v>0</v>
      </c>
      <c r="F211" s="48">
        <f>SUM(Enero!F211+Febrero!F211+'Marzo '!F211+'Abril '!F211+'Mayo '!F211+Junio!F211+Julio!F211+Agosto!F211+Septiembre!F211+'Octubre '!F211+Noviembre!F211+'Diciembre '!F211)</f>
        <v>0</v>
      </c>
      <c r="G211" s="48">
        <f>SUM(Enero!G211+Febrero!G211+'Marzo '!G211+'Abril '!G211+'Mayo '!G211+Junio!G211+Julio!G211+Agosto!G211+Septiembre!G211+'Octubre '!G211+Noviembre!G211+'Diciembre '!G211)</f>
        <v>0</v>
      </c>
      <c r="H211" s="48">
        <f>SUM(Enero!H211+Febrero!H211+'Marzo '!H211+'Abril '!H211+'Mayo '!H211+Junio!H211+Julio!H211+Agosto!H211+Septiembre!H211+'Octubre '!H211+Noviembre!H211+'Diciembre '!H211)</f>
        <v>0</v>
      </c>
      <c r="I211" s="48">
        <f>SUM(Enero!I211+Febrero!I211+'Marzo '!I211+'Abril '!I211+'Mayo '!I211+Junio!I211+Julio!I211+Agosto!I211+Septiembre!I211+'Octubre '!I211+Noviembre!I211+'Diciembre '!I211)</f>
        <v>0</v>
      </c>
      <c r="J211" s="48">
        <f>SUM(Enero!J211+Febrero!J211+'Marzo '!J211+'Abril '!J211+'Mayo '!J211+Junio!J211+Julio!J211+Agosto!J211+Septiembre!J211+'Octubre '!J211+Noviembre!J211+'Diciembre '!J211)</f>
        <v>0</v>
      </c>
      <c r="K211" s="48">
        <f>SUM(Enero!K211+Febrero!K211+'Marzo '!K211+'Abril '!K211+'Mayo '!K211+Junio!K211+Julio!K211+Agosto!K211+Septiembre!K211+'Octubre '!K211+Noviembre!K211+'Diciembre '!K211)</f>
        <v>0</v>
      </c>
      <c r="L211" s="48">
        <f>SUM(Enero!L211+Febrero!L211+'Marzo '!L211+'Abril '!L211+'Mayo '!L211+Junio!L211+Julio!L211+Agosto!L211+Septiembre!L211+'Octubre '!L211+Noviembre!L211+'Diciembre '!L211)</f>
        <v>0</v>
      </c>
      <c r="M211" s="48">
        <f>SUM(Enero!M211+Febrero!M211+'Marzo '!M211+'Abril '!M211+'Mayo '!M211+Junio!M211+Julio!M211+Agosto!M211+Septiembre!M211+'Octubre '!M211+Noviembre!M211+'Diciembre '!M211)</f>
        <v>0</v>
      </c>
      <c r="N211" s="48">
        <f>SUM(Enero!N211+Febrero!N211+'Marzo '!N211+'Abril '!N211+'Mayo '!N211+Junio!N211+Julio!N211+Agosto!N211+Septiembre!N211+'Octubre '!N211+Noviembre!N211+'Diciembre '!N211)</f>
        <v>0</v>
      </c>
      <c r="O211" s="48">
        <f>SUM(Enero!O211+Febrero!O211+'Marzo '!O211+'Abril '!O211+'Mayo '!O211+Junio!O211+Julio!O211+Agosto!O211+Septiembre!O211+'Octubre '!O211+Noviembre!O211+'Diciembre '!O211)</f>
        <v>0</v>
      </c>
      <c r="P211" s="48">
        <f>SUM(Enero!P211+Febrero!P211+'Marzo '!P211+'Abril '!P211+'Mayo '!P211+Junio!P211+Julio!P211+Agosto!P211+Septiembre!P211+'Octubre '!P211+Noviembre!P211+'Diciembre '!P211)</f>
        <v>0</v>
      </c>
      <c r="Q211" s="48">
        <f>SUM(Enero!Q211+Febrero!Q211+'Marzo '!Q211+'Abril '!Q211+'Mayo '!Q211+Junio!Q211+Julio!Q211+Agosto!Q211+Septiembre!Q211+'Octubre '!Q211+Noviembre!Q211+'Diciembre '!Q211)</f>
        <v>0</v>
      </c>
      <c r="R211" s="48">
        <f>SUM(Enero!R211+Febrero!R211+'Marzo '!R211+'Abril '!R211+'Mayo '!R211+Junio!R211+Julio!R211+Agosto!R211+Septiembre!R211+'Octubre '!R211+Noviembre!R211+'Diciembre '!R211)</f>
        <v>0</v>
      </c>
      <c r="S211" s="48">
        <f>SUM(Enero!S211+Febrero!S211+'Marzo '!S211+'Abril '!S211+'Mayo '!S211+Junio!S211+Julio!S211+Agosto!S211+Septiembre!S211+'Octubre '!S211+Noviembre!S211+'Diciembre '!S211)</f>
        <v>0</v>
      </c>
      <c r="T211" s="48">
        <f>SUM(Enero!T211+Febrero!T211+'Marzo '!T211+'Abril '!T211+'Mayo '!T211+Junio!T211+Julio!T211+Agosto!T211+Septiembre!T211+'Octubre '!T211+Noviembre!T211+'Diciembre '!T211)</f>
        <v>0</v>
      </c>
      <c r="U211" s="48">
        <f>SUM(Enero!U211+Febrero!U211+'Marzo '!U211+'Abril '!U211+'Mayo '!U211+Junio!U211+Julio!U211+Agosto!U211+Septiembre!U211+'Octubre '!U211+Noviembre!U211+'Diciembre '!U211)</f>
        <v>0</v>
      </c>
      <c r="V211" s="48">
        <f>SUM(Enero!V211+Febrero!V211+'Marzo '!V211+'Abril '!V211+'Mayo '!V211+Junio!V211+Julio!V211+Agosto!V211+Septiembre!V211+'Octubre '!V211+Noviembre!V211+'Diciembre '!V211)</f>
        <v>0</v>
      </c>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f>SUM(Enero!D212+Febrero!D212+'Marzo '!D212+'Abril '!D212+'Mayo '!D212+Junio!D212+Julio!D212+Agosto!D212+Septiembre!D212+'Octubre '!D212+Noviembre!D212+'Diciembre '!D212)</f>
        <v>0</v>
      </c>
      <c r="E212" s="67">
        <f>SUM(Enero!E212+Febrero!E212+'Marzo '!E212+'Abril '!E212+'Mayo '!E212+Junio!E212+Julio!E212+Agosto!E212+Septiembre!E212+'Octubre '!E212+Noviembre!E212+'Diciembre '!E212)</f>
        <v>0</v>
      </c>
      <c r="F212" s="67">
        <f>SUM(Enero!F212+Febrero!F212+'Marzo '!F212+'Abril '!F212+'Mayo '!F212+Junio!F212+Julio!F212+Agosto!F212+Septiembre!F212+'Octubre '!F212+Noviembre!F212+'Diciembre '!F212)</f>
        <v>0</v>
      </c>
      <c r="G212" s="67">
        <f>SUM(Enero!G212+Febrero!G212+'Marzo '!G212+'Abril '!G212+'Mayo '!G212+Junio!G212+Julio!G212+Agosto!G212+Septiembre!G212+'Octubre '!G212+Noviembre!G212+'Diciembre '!G212)</f>
        <v>0</v>
      </c>
      <c r="H212" s="67">
        <f>SUM(Enero!H212+Febrero!H212+'Marzo '!H212+'Abril '!H212+'Mayo '!H212+Junio!H212+Julio!H212+Agosto!H212+Septiembre!H212+'Octubre '!H212+Noviembre!H212+'Diciembre '!H212)</f>
        <v>0</v>
      </c>
      <c r="I212" s="67">
        <f>SUM(Enero!I212+Febrero!I212+'Marzo '!I212+'Abril '!I212+'Mayo '!I212+Junio!I212+Julio!I212+Agosto!I212+Septiembre!I212+'Octubre '!I212+Noviembre!I212+'Diciembre '!I212)</f>
        <v>0</v>
      </c>
      <c r="J212" s="67">
        <f>SUM(Enero!J212+Febrero!J212+'Marzo '!J212+'Abril '!J212+'Mayo '!J212+Junio!J212+Julio!J212+Agosto!J212+Septiembre!J212+'Octubre '!J212+Noviembre!J212+'Diciembre '!J212)</f>
        <v>0</v>
      </c>
      <c r="K212" s="67">
        <f>SUM(Enero!K212+Febrero!K212+'Marzo '!K212+'Abril '!K212+'Mayo '!K212+Junio!K212+Julio!K212+Agosto!K212+Septiembre!K212+'Octubre '!K212+Noviembre!K212+'Diciembre '!K212)</f>
        <v>0</v>
      </c>
      <c r="L212" s="67">
        <f>SUM(Enero!L212+Febrero!L212+'Marzo '!L212+'Abril '!L212+'Mayo '!L212+Junio!L212+Julio!L212+Agosto!L212+Septiembre!L212+'Octubre '!L212+Noviembre!L212+'Diciembre '!L212)</f>
        <v>0</v>
      </c>
      <c r="M212" s="67">
        <f>SUM(Enero!M212+Febrero!M212+'Marzo '!M212+'Abril '!M212+'Mayo '!M212+Junio!M212+Julio!M212+Agosto!M212+Septiembre!M212+'Octubre '!M212+Noviembre!M212+'Diciembre '!M212)</f>
        <v>0</v>
      </c>
      <c r="N212" s="67">
        <f>SUM(Enero!N212+Febrero!N212+'Marzo '!N212+'Abril '!N212+'Mayo '!N212+Junio!N212+Julio!N212+Agosto!N212+Septiembre!N212+'Octubre '!N212+Noviembre!N212+'Diciembre '!N212)</f>
        <v>0</v>
      </c>
      <c r="O212" s="67">
        <f>SUM(Enero!O212+Febrero!O212+'Marzo '!O212+'Abril '!O212+'Mayo '!O212+Junio!O212+Julio!O212+Agosto!O212+Septiembre!O212+'Octubre '!O212+Noviembre!O212+'Diciembre '!O212)</f>
        <v>0</v>
      </c>
      <c r="P212" s="67">
        <f>SUM(Enero!P212+Febrero!P212+'Marzo '!P212+'Abril '!P212+'Mayo '!P212+Junio!P212+Julio!P212+Agosto!P212+Septiembre!P212+'Octubre '!P212+Noviembre!P212+'Diciembre '!P212)</f>
        <v>0</v>
      </c>
      <c r="Q212" s="67">
        <f>SUM(Enero!Q212+Febrero!Q212+'Marzo '!Q212+'Abril '!Q212+'Mayo '!Q212+Junio!Q212+Julio!Q212+Agosto!Q212+Septiembre!Q212+'Octubre '!Q212+Noviembre!Q212+'Diciembre '!Q212)</f>
        <v>0</v>
      </c>
      <c r="R212" s="67">
        <f>SUM(Enero!R212+Febrero!R212+'Marzo '!R212+'Abril '!R212+'Mayo '!R212+Junio!R212+Julio!R212+Agosto!R212+Septiembre!R212+'Octubre '!R212+Noviembre!R212+'Diciembre '!R212)</f>
        <v>0</v>
      </c>
      <c r="S212" s="67">
        <f>SUM(Enero!S212+Febrero!S212+'Marzo '!S212+'Abril '!S212+'Mayo '!S212+Junio!S212+Julio!S212+Agosto!S212+Septiembre!S212+'Octubre '!S212+Noviembre!S212+'Diciembre '!S212)</f>
        <v>0</v>
      </c>
      <c r="T212" s="67">
        <f>SUM(Enero!T212+Febrero!T212+'Marzo '!T212+'Abril '!T212+'Mayo '!T212+Junio!T212+Julio!T212+Agosto!T212+Septiembre!T212+'Octubre '!T212+Noviembre!T212+'Diciembre '!T212)</f>
        <v>0</v>
      </c>
      <c r="U212" s="67">
        <f>SUM(Enero!U212+Febrero!U212+'Marzo '!U212+'Abril '!U212+'Mayo '!U212+Junio!U212+Julio!U212+Agosto!U212+Septiembre!U212+'Octubre '!U212+Noviembre!U212+'Diciembre '!U212)</f>
        <v>0</v>
      </c>
      <c r="V212" s="67">
        <f>SUM(Enero!V212+Febrero!V212+'Marzo '!V212+'Abril '!V212+'Mayo '!V212+Junio!V212+Julio!V212+Agosto!V212+Septiembre!V212+'Octubre '!V212+Noviembre!V212+'Diciembre '!V212)</f>
        <v>0</v>
      </c>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f>SUM(Enero!D213+Febrero!D213+'Marzo '!D213+'Abril '!D213+'Mayo '!D213+Junio!D213+Julio!D213+Agosto!D213+Septiembre!D213+'Octubre '!D213+Noviembre!D213+'Diciembre '!D213)</f>
        <v>0</v>
      </c>
      <c r="E213" s="48">
        <f>SUM(Enero!E213+Febrero!E213+'Marzo '!E213+'Abril '!E213+'Mayo '!E213+Junio!E213+Julio!E213+Agosto!E213+Septiembre!E213+'Octubre '!E213+Noviembre!E213+'Diciembre '!E213)</f>
        <v>0</v>
      </c>
      <c r="F213" s="48">
        <f>SUM(Enero!F213+Febrero!F213+'Marzo '!F213+'Abril '!F213+'Mayo '!F213+Junio!F213+Julio!F213+Agosto!F213+Septiembre!F213+'Octubre '!F213+Noviembre!F213+'Diciembre '!F213)</f>
        <v>0</v>
      </c>
      <c r="G213" s="48">
        <f>SUM(Enero!G213+Febrero!G213+'Marzo '!G213+'Abril '!G213+'Mayo '!G213+Junio!G213+Julio!G213+Agosto!G213+Septiembre!G213+'Octubre '!G213+Noviembre!G213+'Diciembre '!G213)</f>
        <v>0</v>
      </c>
      <c r="H213" s="48">
        <f>SUM(Enero!H213+Febrero!H213+'Marzo '!H213+'Abril '!H213+'Mayo '!H213+Junio!H213+Julio!H213+Agosto!H213+Septiembre!H213+'Octubre '!H213+Noviembre!H213+'Diciembre '!H213)</f>
        <v>0</v>
      </c>
      <c r="I213" s="48">
        <f>SUM(Enero!I213+Febrero!I213+'Marzo '!I213+'Abril '!I213+'Mayo '!I213+Junio!I213+Julio!I213+Agosto!I213+Septiembre!I213+'Octubre '!I213+Noviembre!I213+'Diciembre '!I213)</f>
        <v>0</v>
      </c>
      <c r="J213" s="48">
        <f>SUM(Enero!J213+Febrero!J213+'Marzo '!J213+'Abril '!J213+'Mayo '!J213+Junio!J213+Julio!J213+Agosto!J213+Septiembre!J213+'Octubre '!J213+Noviembre!J213+'Diciembre '!J213)</f>
        <v>0</v>
      </c>
      <c r="K213" s="48">
        <f>SUM(Enero!K213+Febrero!K213+'Marzo '!K213+'Abril '!K213+'Mayo '!K213+Junio!K213+Julio!K213+Agosto!K213+Septiembre!K213+'Octubre '!K213+Noviembre!K213+'Diciembre '!K213)</f>
        <v>0</v>
      </c>
      <c r="L213" s="48">
        <f>SUM(Enero!L213+Febrero!L213+'Marzo '!L213+'Abril '!L213+'Mayo '!L213+Junio!L213+Julio!L213+Agosto!L213+Septiembre!L213+'Octubre '!L213+Noviembre!L213+'Diciembre '!L213)</f>
        <v>0</v>
      </c>
      <c r="M213" s="48">
        <f>SUM(Enero!M213+Febrero!M213+'Marzo '!M213+'Abril '!M213+'Mayo '!M213+Junio!M213+Julio!M213+Agosto!M213+Septiembre!M213+'Octubre '!M213+Noviembre!M213+'Diciembre '!M213)</f>
        <v>0</v>
      </c>
      <c r="N213" s="48">
        <f>SUM(Enero!N213+Febrero!N213+'Marzo '!N213+'Abril '!N213+'Mayo '!N213+Junio!N213+Julio!N213+Agosto!N213+Septiembre!N213+'Octubre '!N213+Noviembre!N213+'Diciembre '!N213)</f>
        <v>0</v>
      </c>
      <c r="O213" s="48">
        <f>SUM(Enero!O213+Febrero!O213+'Marzo '!O213+'Abril '!O213+'Mayo '!O213+Junio!O213+Julio!O213+Agosto!O213+Septiembre!O213+'Octubre '!O213+Noviembre!O213+'Diciembre '!O213)</f>
        <v>0</v>
      </c>
      <c r="P213" s="48">
        <f>SUM(Enero!P213+Febrero!P213+'Marzo '!P213+'Abril '!P213+'Mayo '!P213+Junio!P213+Julio!P213+Agosto!P213+Septiembre!P213+'Octubre '!P213+Noviembre!P213+'Diciembre '!P213)</f>
        <v>0</v>
      </c>
      <c r="Q213" s="48">
        <f>SUM(Enero!Q213+Febrero!Q213+'Marzo '!Q213+'Abril '!Q213+'Mayo '!Q213+Junio!Q213+Julio!Q213+Agosto!Q213+Septiembre!Q213+'Octubre '!Q213+Noviembre!Q213+'Diciembre '!Q213)</f>
        <v>0</v>
      </c>
      <c r="R213" s="48">
        <f>SUM(Enero!R213+Febrero!R213+'Marzo '!R213+'Abril '!R213+'Mayo '!R213+Junio!R213+Julio!R213+Agosto!R213+Septiembre!R213+'Octubre '!R213+Noviembre!R213+'Diciembre '!R213)</f>
        <v>0</v>
      </c>
      <c r="S213" s="48">
        <f>SUM(Enero!S213+Febrero!S213+'Marzo '!S213+'Abril '!S213+'Mayo '!S213+Junio!S213+Julio!S213+Agosto!S213+Septiembre!S213+'Octubre '!S213+Noviembre!S213+'Diciembre '!S213)</f>
        <v>0</v>
      </c>
      <c r="T213" s="48">
        <f>SUM(Enero!T213+Febrero!T213+'Marzo '!T213+'Abril '!T213+'Mayo '!T213+Junio!T213+Julio!T213+Agosto!T213+Septiembre!T213+'Octubre '!T213+Noviembre!T213+'Diciembre '!T213)</f>
        <v>0</v>
      </c>
      <c r="U213" s="48">
        <f>SUM(Enero!U213+Febrero!U213+'Marzo '!U213+'Abril '!U213+'Mayo '!U213+Junio!U213+Julio!U213+Agosto!U213+Septiembre!U213+'Octubre '!U213+Noviembre!U213+'Diciembre '!U213)</f>
        <v>0</v>
      </c>
      <c r="V213" s="48">
        <f>SUM(Enero!V213+Febrero!V213+'Marzo '!V213+'Abril '!V213+'Mayo '!V213+Junio!V213+Julio!V213+Agosto!V213+Septiembre!V213+'Octubre '!V213+Noviembre!V213+'Diciembre '!V213)</f>
        <v>0</v>
      </c>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244" t="s">
        <v>208</v>
      </c>
      <c r="D217" s="244" t="s">
        <v>48</v>
      </c>
      <c r="E217" s="260" t="s">
        <v>70</v>
      </c>
      <c r="F217" s="94" t="s">
        <v>223</v>
      </c>
      <c r="G217" s="94" t="s">
        <v>70</v>
      </c>
      <c r="H217" s="94" t="s">
        <v>223</v>
      </c>
      <c r="I217" s="94" t="s">
        <v>70</v>
      </c>
      <c r="J217" s="94" t="s">
        <v>223</v>
      </c>
      <c r="K217" s="94" t="s">
        <v>70</v>
      </c>
      <c r="L217" s="94" t="s">
        <v>223</v>
      </c>
      <c r="M217" s="94" t="s">
        <v>70</v>
      </c>
      <c r="N217" s="94" t="s">
        <v>223</v>
      </c>
      <c r="O217" s="94" t="s">
        <v>70</v>
      </c>
      <c r="P217" s="94" t="s">
        <v>223</v>
      </c>
      <c r="Q217" s="94" t="s">
        <v>70</v>
      </c>
      <c r="R217" s="94" t="s">
        <v>223</v>
      </c>
      <c r="S217" s="94" t="s">
        <v>70</v>
      </c>
      <c r="T217" s="94" t="s">
        <v>223</v>
      </c>
      <c r="U217" s="94" t="s">
        <v>70</v>
      </c>
      <c r="V217" s="94" t="s">
        <v>223</v>
      </c>
      <c r="W217" s="94" t="s">
        <v>70</v>
      </c>
      <c r="X217" s="94" t="s">
        <v>223</v>
      </c>
      <c r="Y217" s="94" t="s">
        <v>70</v>
      </c>
      <c r="Z217" s="94" t="s">
        <v>223</v>
      </c>
      <c r="AA217" s="94" t="s">
        <v>70</v>
      </c>
      <c r="AB217" s="94" t="s">
        <v>223</v>
      </c>
      <c r="AC217" s="94" t="s">
        <v>70</v>
      </c>
      <c r="AD217" s="94" t="s">
        <v>223</v>
      </c>
      <c r="AE217" s="94" t="s">
        <v>70</v>
      </c>
      <c r="AF217" s="94" t="s">
        <v>223</v>
      </c>
      <c r="AG217" s="94" t="s">
        <v>70</v>
      </c>
      <c r="AH217" s="94" t="s">
        <v>223</v>
      </c>
      <c r="AI217" s="94" t="s">
        <v>70</v>
      </c>
      <c r="AJ217" s="94" t="s">
        <v>223</v>
      </c>
      <c r="AK217" s="94" t="s">
        <v>70</v>
      </c>
      <c r="AL217" s="94" t="s">
        <v>223</v>
      </c>
      <c r="AM217" s="95"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210</v>
      </c>
      <c r="D218" s="261">
        <f>+F218+H218+J218+L218+N218+P218+R218+T218+V218++X218+Z218+AB218+AD218+AF218+AH218+AJ218+AL218</f>
        <v>20</v>
      </c>
      <c r="E218" s="261">
        <f>+G218+I218+K218+M218+O218+Q218+S218+U218+W218++Y218+AA218+AC218+AE218+AG218+AI218+AK218+AM218</f>
        <v>190</v>
      </c>
      <c r="F218" s="261">
        <f>SUM(F220:F228)</f>
        <v>0</v>
      </c>
      <c r="G218" s="261">
        <f t="shared" ref="G218:AM218" si="56">SUM(G220:G228)</f>
        <v>0</v>
      </c>
      <c r="H218" s="261">
        <f t="shared" si="56"/>
        <v>0</v>
      </c>
      <c r="I218" s="261">
        <f t="shared" si="56"/>
        <v>0</v>
      </c>
      <c r="J218" s="261">
        <f t="shared" si="56"/>
        <v>0</v>
      </c>
      <c r="K218" s="261">
        <f>SUM(K219:K228)</f>
        <v>1</v>
      </c>
      <c r="L218" s="261">
        <f t="shared" si="56"/>
        <v>4</v>
      </c>
      <c r="M218" s="261">
        <f>SUM(M219:M228)</f>
        <v>31</v>
      </c>
      <c r="N218" s="261">
        <f t="shared" si="56"/>
        <v>6</v>
      </c>
      <c r="O218" s="261">
        <f>SUM(O219:O228)</f>
        <v>39</v>
      </c>
      <c r="P218" s="261">
        <f t="shared" si="56"/>
        <v>3</v>
      </c>
      <c r="Q218" s="261">
        <f>SUM(Q219:Q228)</f>
        <v>31</v>
      </c>
      <c r="R218" s="261">
        <f t="shared" si="56"/>
        <v>1</v>
      </c>
      <c r="S218" s="261">
        <f>SUM(S219:S228)</f>
        <v>19</v>
      </c>
      <c r="T218" s="261">
        <f t="shared" si="56"/>
        <v>0</v>
      </c>
      <c r="U218" s="261">
        <f>SUM(U219:U228)</f>
        <v>18</v>
      </c>
      <c r="V218" s="261">
        <f t="shared" si="56"/>
        <v>0</v>
      </c>
      <c r="W218" s="261">
        <f>SUM(W219:W228)</f>
        <v>15</v>
      </c>
      <c r="X218" s="261">
        <f t="shared" si="56"/>
        <v>3</v>
      </c>
      <c r="Y218" s="261">
        <f>SUM(Y219:Y228)</f>
        <v>13</v>
      </c>
      <c r="Z218" s="261">
        <f t="shared" si="56"/>
        <v>1</v>
      </c>
      <c r="AA218" s="261">
        <f>SUM(AA219:AA228)</f>
        <v>11</v>
      </c>
      <c r="AB218" s="261">
        <f t="shared" si="56"/>
        <v>0</v>
      </c>
      <c r="AC218" s="261">
        <f>SUM(AC219:AC228)</f>
        <v>6</v>
      </c>
      <c r="AD218" s="261">
        <f t="shared" si="56"/>
        <v>1</v>
      </c>
      <c r="AE218" s="261">
        <f t="shared" si="56"/>
        <v>2</v>
      </c>
      <c r="AF218" s="261">
        <f t="shared" si="56"/>
        <v>1</v>
      </c>
      <c r="AG218" s="261">
        <f t="shared" si="56"/>
        <v>2</v>
      </c>
      <c r="AH218" s="261">
        <f t="shared" si="56"/>
        <v>0</v>
      </c>
      <c r="AI218" s="261">
        <f t="shared" si="56"/>
        <v>1</v>
      </c>
      <c r="AJ218" s="261">
        <f t="shared" si="56"/>
        <v>0</v>
      </c>
      <c r="AK218" s="261">
        <f t="shared" si="56"/>
        <v>1</v>
      </c>
      <c r="AL218" s="262">
        <f t="shared" si="56"/>
        <v>0</v>
      </c>
      <c r="AM218" s="263">
        <f t="shared" si="56"/>
        <v>0</v>
      </c>
      <c r="AN218" s="264">
        <f>SUM(AN219:AN228)</f>
        <v>0</v>
      </c>
      <c r="AO218" s="265">
        <f>SUM(AO219:AO228)</f>
        <v>18</v>
      </c>
      <c r="AP218" s="266">
        <f>SUM(AP219:AP228)</f>
        <v>16</v>
      </c>
      <c r="AQ218" s="266">
        <f>SUM(AQ219:AQ228)</f>
        <v>2</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3</v>
      </c>
      <c r="D219" s="269"/>
      <c r="E219" s="268">
        <f>+K219+M219+O219+Q219+S219+U219+W219++Y219+AA219+AC219</f>
        <v>3</v>
      </c>
      <c r="F219" s="190">
        <f>SUM(Enero!F219+Febrero!F219+'Marzo '!F219+'Abril '!F219+'Mayo '!F219+Junio!F219+Julio!F219+Agosto!F219+Septiembre!F219+'Octubre '!F219+Noviembre!F219+'Diciembre '!F219)</f>
        <v>0</v>
      </c>
      <c r="G219" s="190">
        <f>SUM(Enero!G219+Febrero!G219+'Marzo '!G219+'Abril '!G219+'Mayo '!G219+Junio!G219+Julio!G219+Agosto!G219+Septiembre!G219+'Octubre '!G219+Noviembre!G219+'Diciembre '!G219)</f>
        <v>0</v>
      </c>
      <c r="H219" s="190">
        <f>SUM(Enero!H219+Febrero!H219+'Marzo '!H219+'Abril '!H219+'Mayo '!H219+Junio!H219+Julio!H219+Agosto!H219+Septiembre!H219+'Octubre '!H219+Noviembre!H219+'Diciembre '!H219)</f>
        <v>0</v>
      </c>
      <c r="I219" s="190">
        <f>SUM(Enero!I219+Febrero!I219+'Marzo '!I219+'Abril '!I219+'Mayo '!I219+Junio!I219+Julio!I219+Agosto!I219+Septiembre!I219+'Octubre '!I219+Noviembre!I219+'Diciembre '!I219)</f>
        <v>0</v>
      </c>
      <c r="J219" s="190">
        <f>SUM(Enero!J219+Febrero!J219+'Marzo '!J219+'Abril '!J219+'Mayo '!J219+Junio!J219+Julio!J219+Agosto!J219+Septiembre!J219+'Octubre '!J219+Noviembre!J219+'Diciembre '!J219)</f>
        <v>0</v>
      </c>
      <c r="K219" s="27">
        <f>SUM(Enero!K219+Febrero!K219+'Marzo '!K219+'Abril '!K219+'Mayo '!K219+Junio!K219+Julio!K219+Agosto!K219+Septiembre!K219+'Octubre '!K219+Noviembre!K219+'Diciembre '!K219)</f>
        <v>0</v>
      </c>
      <c r="L219" s="190">
        <f>SUM(Enero!L219+Febrero!L219+'Marzo '!L219+'Abril '!L219+'Mayo '!L219+Junio!L219+Julio!L219+Agosto!L219+Septiembre!L219+'Octubre '!L219+Noviembre!L219+'Diciembre '!L219)</f>
        <v>0</v>
      </c>
      <c r="M219" s="27">
        <f>SUM(Enero!M219+Febrero!M219+'Marzo '!M219+'Abril '!M219+'Mayo '!M219+Junio!M219+Julio!M219+Agosto!M219+Septiembre!M219+'Octubre '!M219+Noviembre!M219+'Diciembre '!M219)</f>
        <v>0</v>
      </c>
      <c r="N219" s="190">
        <f>SUM(Enero!N219+Febrero!N219+'Marzo '!N219+'Abril '!N219+'Mayo '!N219+Junio!N219+Julio!N219+Agosto!N219+Septiembre!N219+'Octubre '!N219+Noviembre!N219+'Diciembre '!N219)</f>
        <v>0</v>
      </c>
      <c r="O219" s="27">
        <f>SUM(Enero!O219+Febrero!O219+'Marzo '!O219+'Abril '!O219+'Mayo '!O219+Junio!O219+Julio!O219+Agosto!O219+Septiembre!O219+'Octubre '!O219+Noviembre!O219+'Diciembre '!O219)</f>
        <v>0</v>
      </c>
      <c r="P219" s="190">
        <f>SUM(Enero!P219+Febrero!P219+'Marzo '!P219+'Abril '!P219+'Mayo '!P219+Junio!P219+Julio!P219+Agosto!P219+Septiembre!P219+'Octubre '!P219+Noviembre!P219+'Diciembre '!P219)</f>
        <v>0</v>
      </c>
      <c r="Q219" s="27">
        <f>SUM(Enero!Q219+Febrero!Q219+'Marzo '!Q219+'Abril '!Q219+'Mayo '!Q219+Junio!Q219+Julio!Q219+Agosto!Q219+Septiembre!Q219+'Octubre '!Q219+Noviembre!Q219+'Diciembre '!Q219)</f>
        <v>1</v>
      </c>
      <c r="R219" s="190">
        <f>SUM(Enero!R219+Febrero!R219+'Marzo '!R219+'Abril '!R219+'Mayo '!R219+Junio!R219+Julio!R219+Agosto!R219+Septiembre!R219+'Octubre '!R219+Noviembre!R219+'Diciembre '!R219)</f>
        <v>0</v>
      </c>
      <c r="S219" s="27">
        <f>SUM(Enero!S219+Febrero!S219+'Marzo '!S219+'Abril '!S219+'Mayo '!S219+Junio!S219+Julio!S219+Agosto!S219+Septiembre!S219+'Octubre '!S219+Noviembre!S219+'Diciembre '!S219)</f>
        <v>1</v>
      </c>
      <c r="T219" s="190">
        <f>SUM(Enero!T219+Febrero!T219+'Marzo '!T219+'Abril '!T219+'Mayo '!T219+Junio!T219+Julio!T219+Agosto!T219+Septiembre!T219+'Octubre '!T219+Noviembre!T219+'Diciembre '!T219)</f>
        <v>0</v>
      </c>
      <c r="U219" s="27">
        <f>SUM(Enero!U219+Febrero!U219+'Marzo '!U219+'Abril '!U219+'Mayo '!U219+Junio!U219+Julio!U219+Agosto!U219+Septiembre!U219+'Octubre '!U219+Noviembre!U219+'Diciembre '!U219)</f>
        <v>1</v>
      </c>
      <c r="V219" s="190">
        <f>SUM(Enero!V219+Febrero!V219+'Marzo '!V219+'Abril '!V219+'Mayo '!V219+Junio!V219+Julio!V219+Agosto!V219+Septiembre!V219+'Octubre '!V219+Noviembre!V219+'Diciembre '!V219)</f>
        <v>0</v>
      </c>
      <c r="W219" s="27">
        <f>SUM(Enero!W219+Febrero!W219+'Marzo '!W219+'Abril '!W219+'Mayo '!W219+Junio!W219+Julio!W219+Agosto!W219+Septiembre!W219+'Octubre '!W219+Noviembre!W219+'Diciembre '!W219)</f>
        <v>0</v>
      </c>
      <c r="X219" s="190">
        <f>SUM(Enero!X219+Febrero!X219+'Marzo '!X219+'Abril '!X219+'Mayo '!X219+Junio!X219+Julio!X219+Agosto!X219+Septiembre!X219+'Octubre '!X219+Noviembre!X219+'Diciembre '!X219)</f>
        <v>0</v>
      </c>
      <c r="Y219" s="27">
        <f>SUM(Enero!Y219+Febrero!Y219+'Marzo '!Y219+'Abril '!Y219+'Mayo '!Y219+Junio!Y219+Julio!Y219+Agosto!Y219+Septiembre!Y219+'Octubre '!Y219+Noviembre!Y219+'Diciembre '!Y219)</f>
        <v>0</v>
      </c>
      <c r="Z219" s="190">
        <f>SUM(Enero!Z219+Febrero!Z219+'Marzo '!Z219+'Abril '!Z219+'Mayo '!Z219+Junio!Z219+Julio!Z219+Agosto!Z219+Septiembre!Z219+'Octubre '!Z219+Noviembre!Z219+'Diciembre '!Z219)</f>
        <v>0</v>
      </c>
      <c r="AA219" s="27">
        <f>SUM(Enero!AA219+Febrero!AA219+'Marzo '!AA219+'Abril '!AA219+'Mayo '!AA219+Junio!AA219+Julio!AA219+Agosto!AA219+Septiembre!AA219+'Octubre '!AA219+Noviembre!AA219+'Diciembre '!AA219)</f>
        <v>0</v>
      </c>
      <c r="AB219" s="190">
        <f>SUM(Enero!AB219+Febrero!AB219+'Marzo '!AB219+'Abril '!AB219+'Mayo '!AB219+Junio!AB219+Julio!AB219+Agosto!AB219+Septiembre!AB219+'Octubre '!AB219+Noviembre!AB219+'Diciembre '!AB219)</f>
        <v>0</v>
      </c>
      <c r="AC219" s="27">
        <f>SUM(Enero!AC219+Febrero!AC219+'Marzo '!AC219+'Abril '!AC219+'Mayo '!AC219+Junio!AC219+Julio!AC219+Agosto!AC219+Septiembre!AC219+'Octubre '!AC219+Noviembre!AC219+'Diciembre '!AC219)</f>
        <v>0</v>
      </c>
      <c r="AD219" s="190">
        <f>SUM(Enero!AD219+Febrero!AD219+'Marzo '!AD219+'Abril '!AD219+'Mayo '!AD219+Junio!AD219+Julio!AD219+Agosto!AD219+Septiembre!AD219+'Octubre '!AD219+Noviembre!AD219+'Diciembre '!AD219)</f>
        <v>0</v>
      </c>
      <c r="AE219" s="190">
        <f>SUM(Enero!AE219+Febrero!AE219+'Marzo '!AE219+'Abril '!AE219+'Mayo '!AE219+Junio!AE219+Julio!AE219+Agosto!AE219+Septiembre!AE219+'Octubre '!AE219+Noviembre!AE219+'Diciembre '!AE219)</f>
        <v>0</v>
      </c>
      <c r="AF219" s="190">
        <f>SUM(Enero!AF219+Febrero!AF219+'Marzo '!AF219+'Abril '!AF219+'Mayo '!AF219+Junio!AF219+Julio!AF219+Agosto!AF219+Septiembre!AF219+'Octubre '!AF219+Noviembre!AF219+'Diciembre '!AF219)</f>
        <v>0</v>
      </c>
      <c r="AG219" s="190">
        <f>SUM(Enero!AG219+Febrero!AG219+'Marzo '!AG219+'Abril '!AG219+'Mayo '!AG219+Junio!AG219+Julio!AG219+Agosto!AG219+Septiembre!AG219+'Octubre '!AG219+Noviembre!AG219+'Diciembre '!AG219)</f>
        <v>0</v>
      </c>
      <c r="AH219" s="190">
        <f>SUM(Enero!AH219+Febrero!AH219+'Marzo '!AH219+'Abril '!AH219+'Mayo '!AH219+Junio!AH219+Julio!AH219+Agosto!AH219+Septiembre!AH219+'Octubre '!AH219+Noviembre!AH219+'Diciembre '!AH219)</f>
        <v>0</v>
      </c>
      <c r="AI219" s="190">
        <f>SUM(Enero!AI219+Febrero!AI219+'Marzo '!AI219+'Abril '!AI219+'Mayo '!AI219+Junio!AI219+Julio!AI219+Agosto!AI219+Septiembre!AI219+'Octubre '!AI219+Noviembre!AI219+'Diciembre '!AI219)</f>
        <v>0</v>
      </c>
      <c r="AJ219" s="190">
        <f>SUM(Enero!AJ219+Febrero!AJ219+'Marzo '!AJ219+'Abril '!AJ219+'Mayo '!AJ219+Junio!AJ219+Julio!AJ219+Agosto!AJ219+Septiembre!AJ219+'Octubre '!AJ219+Noviembre!AJ219+'Diciembre '!AJ219)</f>
        <v>0</v>
      </c>
      <c r="AK219" s="190">
        <f>SUM(Enero!AK219+Febrero!AK219+'Marzo '!AK219+'Abril '!AK219+'Mayo '!AK219+Junio!AK219+Julio!AK219+Agosto!AK219+Septiembre!AK219+'Octubre '!AK219+Noviembre!AK219+'Diciembre '!AK219)</f>
        <v>0</v>
      </c>
      <c r="AL219" s="190">
        <f>SUM(Enero!AL219+Febrero!AL219+'Marzo '!AL219+'Abril '!AL219+'Mayo '!AL219+Junio!AL219+Julio!AL219+Agosto!AL219+Septiembre!AL219+'Octubre '!AL219+Noviembre!AL219+'Diciembre '!AL219)</f>
        <v>0</v>
      </c>
      <c r="AM219" s="270">
        <f>SUM(Enero!AM219+Febrero!AM219+'Marzo '!AM219+'Abril '!AM219+'Mayo '!AM219+Junio!AM219+Julio!AM219+Agosto!AM219+Septiembre!AM219+'Octubre '!AM219+Noviembre!AM219+'Diciembre '!AM219)</f>
        <v>0</v>
      </c>
      <c r="AN219" s="218">
        <f>SUM(Enero!AN219+Febrero!AN219+'Marzo '!AN219+'Abril '!AN219+'Mayo '!AN219+Junio!AN219+Julio!AN219+Agosto!AN219+Septiembre!AN219+'Octubre '!AN219+Noviembre!AN219+'Diciembre '!AN219)</f>
        <v>0</v>
      </c>
      <c r="AO219" s="233">
        <f>SUM(Enero!AO219+Febrero!AO219+'Marzo '!AO219+'Abril '!AO219+'Mayo '!AO219+Junio!AO219+Julio!AO219+Agosto!AO219+Septiembre!AO219+'Octubre '!AO219+Noviembre!AO219+'Diciembre '!AO219)</f>
        <v>0</v>
      </c>
      <c r="AP219" s="27">
        <f>SUM(Enero!AP219+Febrero!AP219+'Marzo '!AP219+'Abril '!AP219+'Mayo '!AP219+Junio!AP219+Julio!AP219+Agosto!AP219+Septiembre!AP219+'Octubre '!AP219+Noviembre!AP219+'Diciembre '!AP219)</f>
        <v>0</v>
      </c>
      <c r="AQ219" s="27">
        <f>SUM(Enero!AQ219+Febrero!AQ219+'Marzo '!AQ219+'Abril '!AQ219+'Mayo '!AQ219+Junio!AQ219+Julio!AQ219+Agosto!AQ219+Septiembre!AQ219+'Octubre '!AQ219+Noviembre!AQ219+'Diciembre '!AQ219)</f>
        <v>0</v>
      </c>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271" t="s">
        <v>238</v>
      </c>
      <c r="C220" s="59">
        <f t="shared" ref="C220:C228" si="60">SUM(D220:E220)</f>
        <v>5</v>
      </c>
      <c r="D220" s="59">
        <f t="shared" ref="D220:E228" si="61">+F220+H220+J220+L220+N220+P220+R220+T220+V220++X220+Z220+AB220+AD220+AF220+AH220+AJ220+AL220</f>
        <v>3</v>
      </c>
      <c r="E220" s="208">
        <f>+G220+I220+K220+M220+O220+Q220+S220+U220+W220++Y220+AA220+AC220+AE220+AG220+AI220+AK220+AM220</f>
        <v>2</v>
      </c>
      <c r="F220" s="48">
        <f>SUM(Enero!F220+Febrero!F220+'Marzo '!F220+'Abril '!F220+'Mayo '!F220+Junio!F220+Julio!F220+Agosto!F220+Septiembre!F220+'Octubre '!F220+Noviembre!F220+'Diciembre '!F220)</f>
        <v>0</v>
      </c>
      <c r="G220" s="48">
        <f>SUM(Enero!G220+Febrero!G220+'Marzo '!G220+'Abril '!G220+'Mayo '!G220+Junio!G220+Julio!G220+Agosto!G220+Septiembre!G220+'Octubre '!G220+Noviembre!G220+'Diciembre '!G220)</f>
        <v>0</v>
      </c>
      <c r="H220" s="48">
        <f>SUM(Enero!H220+Febrero!H220+'Marzo '!H220+'Abril '!H220+'Mayo '!H220+Junio!H220+Julio!H220+Agosto!H220+Septiembre!H220+'Octubre '!H220+Noviembre!H220+'Diciembre '!H220)</f>
        <v>0</v>
      </c>
      <c r="I220" s="48">
        <f>SUM(Enero!I220+Febrero!I220+'Marzo '!I220+'Abril '!I220+'Mayo '!I220+Junio!I220+Julio!I220+Agosto!I220+Septiembre!I220+'Octubre '!I220+Noviembre!I220+'Diciembre '!I220)</f>
        <v>0</v>
      </c>
      <c r="J220" s="48">
        <f>SUM(Enero!J220+Febrero!J220+'Marzo '!J220+'Abril '!J220+'Mayo '!J220+Junio!J220+Julio!J220+Agosto!J220+Septiembre!J220+'Octubre '!J220+Noviembre!J220+'Diciembre '!J220)</f>
        <v>0</v>
      </c>
      <c r="K220" s="48">
        <f>SUM(Enero!K220+Febrero!K220+'Marzo '!K220+'Abril '!K220+'Mayo '!K220+Junio!K220+Julio!K220+Agosto!K220+Septiembre!K220+'Octubre '!K220+Noviembre!K220+'Diciembre '!K220)</f>
        <v>0</v>
      </c>
      <c r="L220" s="48">
        <f>SUM(Enero!L220+Febrero!L220+'Marzo '!L220+'Abril '!L220+'Mayo '!L220+Junio!L220+Julio!L220+Agosto!L220+Septiembre!L220+'Octubre '!L220+Noviembre!L220+'Diciembre '!L220)</f>
        <v>0</v>
      </c>
      <c r="M220" s="48">
        <f>SUM(Enero!M220+Febrero!M220+'Marzo '!M220+'Abril '!M220+'Mayo '!M220+Junio!M220+Julio!M220+Agosto!M220+Septiembre!M220+'Octubre '!M220+Noviembre!M220+'Diciembre '!M220)</f>
        <v>0</v>
      </c>
      <c r="N220" s="48">
        <f>SUM(Enero!N220+Febrero!N220+'Marzo '!N220+'Abril '!N220+'Mayo '!N220+Junio!N220+Julio!N220+Agosto!N220+Septiembre!N220+'Octubre '!N220+Noviembre!N220+'Diciembre '!N220)</f>
        <v>2</v>
      </c>
      <c r="O220" s="48">
        <f>SUM(Enero!O220+Febrero!O220+'Marzo '!O220+'Abril '!O220+'Mayo '!O220+Junio!O220+Julio!O220+Agosto!O220+Septiembre!O220+'Octubre '!O220+Noviembre!O220+'Diciembre '!O220)</f>
        <v>0</v>
      </c>
      <c r="P220" s="48">
        <f>SUM(Enero!P220+Febrero!P220+'Marzo '!P220+'Abril '!P220+'Mayo '!P220+Junio!P220+Julio!P220+Agosto!P220+Septiembre!P220+'Octubre '!P220+Noviembre!P220+'Diciembre '!P220)</f>
        <v>1</v>
      </c>
      <c r="Q220" s="48">
        <f>SUM(Enero!Q220+Febrero!Q220+'Marzo '!Q220+'Abril '!Q220+'Mayo '!Q220+Junio!Q220+Julio!Q220+Agosto!Q220+Septiembre!Q220+'Octubre '!Q220+Noviembre!Q220+'Diciembre '!Q220)</f>
        <v>0</v>
      </c>
      <c r="R220" s="48">
        <f>SUM(Enero!R220+Febrero!R220+'Marzo '!R220+'Abril '!R220+'Mayo '!R220+Junio!R220+Julio!R220+Agosto!R220+Septiembre!R220+'Octubre '!R220+Noviembre!R220+'Diciembre '!R220)</f>
        <v>0</v>
      </c>
      <c r="S220" s="48">
        <f>SUM(Enero!S220+Febrero!S220+'Marzo '!S220+'Abril '!S220+'Mayo '!S220+Junio!S220+Julio!S220+Agosto!S220+Septiembre!S220+'Octubre '!S220+Noviembre!S220+'Diciembre '!S220)</f>
        <v>2</v>
      </c>
      <c r="T220" s="48">
        <f>SUM(Enero!T220+Febrero!T220+'Marzo '!T220+'Abril '!T220+'Mayo '!T220+Junio!T220+Julio!T220+Agosto!T220+Septiembre!T220+'Octubre '!T220+Noviembre!T220+'Diciembre '!T220)</f>
        <v>0</v>
      </c>
      <c r="U220" s="48">
        <f>SUM(Enero!U220+Febrero!U220+'Marzo '!U220+'Abril '!U220+'Mayo '!U220+Junio!U220+Julio!U220+Agosto!U220+Septiembre!U220+'Octubre '!U220+Noviembre!U220+'Diciembre '!U220)</f>
        <v>0</v>
      </c>
      <c r="V220" s="48">
        <f>SUM(Enero!V220+Febrero!V220+'Marzo '!V220+'Abril '!V220+'Mayo '!V220+Junio!V220+Julio!V220+Agosto!V220+Septiembre!V220+'Octubre '!V220+Noviembre!V220+'Diciembre '!V220)</f>
        <v>0</v>
      </c>
      <c r="W220" s="48">
        <f>SUM(Enero!W220+Febrero!W220+'Marzo '!W220+'Abril '!W220+'Mayo '!W220+Junio!W220+Julio!W220+Agosto!W220+Septiembre!W220+'Octubre '!W220+Noviembre!W220+'Diciembre '!W220)</f>
        <v>0</v>
      </c>
      <c r="X220" s="48">
        <f>SUM(Enero!X220+Febrero!X220+'Marzo '!X220+'Abril '!X220+'Mayo '!X220+Junio!X220+Julio!X220+Agosto!X220+Septiembre!X220+'Octubre '!X220+Noviembre!X220+'Diciembre '!X220)</f>
        <v>0</v>
      </c>
      <c r="Y220" s="48">
        <f>SUM(Enero!Y220+Febrero!Y220+'Marzo '!Y220+'Abril '!Y220+'Mayo '!Y220+Junio!Y220+Julio!Y220+Agosto!Y220+Septiembre!Y220+'Octubre '!Y220+Noviembre!Y220+'Diciembre '!Y220)</f>
        <v>0</v>
      </c>
      <c r="Z220" s="48">
        <f>SUM(Enero!Z220+Febrero!Z220+'Marzo '!Z220+'Abril '!Z220+'Mayo '!Z220+Junio!Z220+Julio!Z220+Agosto!Z220+Septiembre!Z220+'Octubre '!Z220+Noviembre!Z220+'Diciembre '!Z220)</f>
        <v>0</v>
      </c>
      <c r="AA220" s="48">
        <f>SUM(Enero!AA220+Febrero!AA220+'Marzo '!AA220+'Abril '!AA220+'Mayo '!AA220+Junio!AA220+Julio!AA220+Agosto!AA220+Septiembre!AA220+'Octubre '!AA220+Noviembre!AA220+'Diciembre '!AA220)</f>
        <v>0</v>
      </c>
      <c r="AB220" s="48">
        <f>SUM(Enero!AB220+Febrero!AB220+'Marzo '!AB220+'Abril '!AB220+'Mayo '!AB220+Junio!AB220+Julio!AB220+Agosto!AB220+Septiembre!AB220+'Octubre '!AB220+Noviembre!AB220+'Diciembre '!AB220)</f>
        <v>0</v>
      </c>
      <c r="AC220" s="48">
        <f>SUM(Enero!AC220+Febrero!AC220+'Marzo '!AC220+'Abril '!AC220+'Mayo '!AC220+Junio!AC220+Julio!AC220+Agosto!AC220+Septiembre!AC220+'Octubre '!AC220+Noviembre!AC220+'Diciembre '!AC220)</f>
        <v>0</v>
      </c>
      <c r="AD220" s="48">
        <f>SUM(Enero!AD220+Febrero!AD220+'Marzo '!AD220+'Abril '!AD220+'Mayo '!AD220+Junio!AD220+Julio!AD220+Agosto!AD220+Septiembre!AD220+'Octubre '!AD220+Noviembre!AD220+'Diciembre '!AD220)</f>
        <v>0</v>
      </c>
      <c r="AE220" s="48">
        <f>SUM(Enero!AE220+Febrero!AE220+'Marzo '!AE220+'Abril '!AE220+'Mayo '!AE220+Junio!AE220+Julio!AE220+Agosto!AE220+Septiembre!AE220+'Octubre '!AE220+Noviembre!AE220+'Diciembre '!AE220)</f>
        <v>0</v>
      </c>
      <c r="AF220" s="48">
        <f>SUM(Enero!AF220+Febrero!AF220+'Marzo '!AF220+'Abril '!AF220+'Mayo '!AF220+Junio!AF220+Julio!AF220+Agosto!AF220+Septiembre!AF220+'Octubre '!AF220+Noviembre!AF220+'Diciembre '!AF220)</f>
        <v>0</v>
      </c>
      <c r="AG220" s="48">
        <f>SUM(Enero!AG220+Febrero!AG220+'Marzo '!AG220+'Abril '!AG220+'Mayo '!AG220+Junio!AG220+Julio!AG220+Agosto!AG220+Septiembre!AG220+'Octubre '!AG220+Noviembre!AG220+'Diciembre '!AG220)</f>
        <v>0</v>
      </c>
      <c r="AH220" s="48">
        <f>SUM(Enero!AH220+Febrero!AH220+'Marzo '!AH220+'Abril '!AH220+'Mayo '!AH220+Junio!AH220+Julio!AH220+Agosto!AH220+Septiembre!AH220+'Octubre '!AH220+Noviembre!AH220+'Diciembre '!AH220)</f>
        <v>0</v>
      </c>
      <c r="AI220" s="48">
        <f>SUM(Enero!AI220+Febrero!AI220+'Marzo '!AI220+'Abril '!AI220+'Mayo '!AI220+Junio!AI220+Julio!AI220+Agosto!AI220+Septiembre!AI220+'Octubre '!AI220+Noviembre!AI220+'Diciembre '!AI220)</f>
        <v>0</v>
      </c>
      <c r="AJ220" s="48">
        <f>SUM(Enero!AJ220+Febrero!AJ220+'Marzo '!AJ220+'Abril '!AJ220+'Mayo '!AJ220+Junio!AJ220+Julio!AJ220+Agosto!AJ220+Septiembre!AJ220+'Octubre '!AJ220+Noviembre!AJ220+'Diciembre '!AJ220)</f>
        <v>0</v>
      </c>
      <c r="AK220" s="48">
        <f>SUM(Enero!AK220+Febrero!AK220+'Marzo '!AK220+'Abril '!AK220+'Mayo '!AK220+Junio!AK220+Julio!AK220+Agosto!AK220+Septiembre!AK220+'Octubre '!AK220+Noviembre!AK220+'Diciembre '!AK220)</f>
        <v>0</v>
      </c>
      <c r="AL220" s="48">
        <f>SUM(Enero!AL220+Febrero!AL220+'Marzo '!AL220+'Abril '!AL220+'Mayo '!AL220+Junio!AL220+Julio!AL220+Agosto!AL220+Septiembre!AL220+'Octubre '!AL220+Noviembre!AL220+'Diciembre '!AL220)</f>
        <v>0</v>
      </c>
      <c r="AM220" s="99">
        <f>SUM(Enero!AM220+Febrero!AM220+'Marzo '!AM220+'Abril '!AM220+'Mayo '!AM220+Junio!AM220+Julio!AM220+Agosto!AM220+Septiembre!AM220+'Octubre '!AM220+Noviembre!AM220+'Diciembre '!AM220)</f>
        <v>0</v>
      </c>
      <c r="AN220" s="216">
        <f>SUM(Enero!AN220+Febrero!AN220+'Marzo '!AN220+'Abril '!AN220+'Mayo '!AN220+Junio!AN220+Julio!AN220+Agosto!AN220+Septiembre!AN220+'Octubre '!AN220+Noviembre!AN220+'Diciembre '!AN220)</f>
        <v>0</v>
      </c>
      <c r="AO220" s="234">
        <f>SUM(Enero!AO220+Febrero!AO220+'Marzo '!AO220+'Abril '!AO220+'Mayo '!AO220+Junio!AO220+Julio!AO220+Agosto!AO220+Septiembre!AO220+'Octubre '!AO220+Noviembre!AO220+'Diciembre '!AO220)</f>
        <v>1</v>
      </c>
      <c r="AP220" s="48">
        <f>SUM(Enero!AP220+Febrero!AP220+'Marzo '!AP220+'Abril '!AP220+'Mayo '!AP220+Junio!AP220+Julio!AP220+Agosto!AP220+Septiembre!AP220+'Octubre '!AP220+Noviembre!AP220+'Diciembre '!AP220)</f>
        <v>1</v>
      </c>
      <c r="AQ220" s="48">
        <f>SUM(Enero!AQ220+Febrero!AQ220+'Marzo '!AQ220+'Abril '!AQ220+'Mayo '!AQ220+Junio!AQ220+Julio!AQ220+Agosto!AQ220+Septiembre!AQ220+'Octubre '!AQ220+Noviembre!AQ220+'Diciembre '!AQ220)</f>
        <v>0</v>
      </c>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f>SUM(Enero!F221+Febrero!F221+'Marzo '!F221+'Abril '!F221+'Mayo '!F221+Junio!F221+Julio!F221+Agosto!F221+Septiembre!F221+'Octubre '!F221+Noviembre!F221+'Diciembre '!F221)</f>
        <v>0</v>
      </c>
      <c r="G221" s="67">
        <f>SUM(Enero!G221+Febrero!G221+'Marzo '!G221+'Abril '!G221+'Mayo '!G221+Junio!G221+Julio!G221+Agosto!G221+Septiembre!G221+'Octubre '!G221+Noviembre!G221+'Diciembre '!G221)</f>
        <v>0</v>
      </c>
      <c r="H221" s="67">
        <f>SUM(Enero!H221+Febrero!H221+'Marzo '!H221+'Abril '!H221+'Mayo '!H221+Junio!H221+Julio!H221+Agosto!H221+Septiembre!H221+'Octubre '!H221+Noviembre!H221+'Diciembre '!H221)</f>
        <v>0</v>
      </c>
      <c r="I221" s="67">
        <f>SUM(Enero!I221+Febrero!I221+'Marzo '!I221+'Abril '!I221+'Mayo '!I221+Junio!I221+Julio!I221+Agosto!I221+Septiembre!I221+'Octubre '!I221+Noviembre!I221+'Diciembre '!I221)</f>
        <v>0</v>
      </c>
      <c r="J221" s="67">
        <f>SUM(Enero!J221+Febrero!J221+'Marzo '!J221+'Abril '!J221+'Mayo '!J221+Junio!J221+Julio!J221+Agosto!J221+Septiembre!J221+'Octubre '!J221+Noviembre!J221+'Diciembre '!J221)</f>
        <v>0</v>
      </c>
      <c r="K221" s="67">
        <f>SUM(Enero!K221+Febrero!K221+'Marzo '!K221+'Abril '!K221+'Mayo '!K221+Junio!K221+Julio!K221+Agosto!K221+Septiembre!K221+'Octubre '!K221+Noviembre!K221+'Diciembre '!K221)</f>
        <v>0</v>
      </c>
      <c r="L221" s="67">
        <f>SUM(Enero!L221+Febrero!L221+'Marzo '!L221+'Abril '!L221+'Mayo '!L221+Junio!L221+Julio!L221+Agosto!L221+Septiembre!L221+'Octubre '!L221+Noviembre!L221+'Diciembre '!L221)</f>
        <v>0</v>
      </c>
      <c r="M221" s="67">
        <f>SUM(Enero!M221+Febrero!M221+'Marzo '!M221+'Abril '!M221+'Mayo '!M221+Junio!M221+Julio!M221+Agosto!M221+Septiembre!M221+'Octubre '!M221+Noviembre!M221+'Diciembre '!M221)</f>
        <v>0</v>
      </c>
      <c r="N221" s="67">
        <f>SUM(Enero!N221+Febrero!N221+'Marzo '!N221+'Abril '!N221+'Mayo '!N221+Junio!N221+Julio!N221+Agosto!N221+Septiembre!N221+'Octubre '!N221+Noviembre!N221+'Diciembre '!N221)</f>
        <v>0</v>
      </c>
      <c r="O221" s="67">
        <f>SUM(Enero!O221+Febrero!O221+'Marzo '!O221+'Abril '!O221+'Mayo '!O221+Junio!O221+Julio!O221+Agosto!O221+Septiembre!O221+'Octubre '!O221+Noviembre!O221+'Diciembre '!O221)</f>
        <v>0</v>
      </c>
      <c r="P221" s="67">
        <f>SUM(Enero!P221+Febrero!P221+'Marzo '!P221+'Abril '!P221+'Mayo '!P221+Junio!P221+Julio!P221+Agosto!P221+Septiembre!P221+'Octubre '!P221+Noviembre!P221+'Diciembre '!P221)</f>
        <v>0</v>
      </c>
      <c r="Q221" s="67">
        <f>SUM(Enero!Q221+Febrero!Q221+'Marzo '!Q221+'Abril '!Q221+'Mayo '!Q221+Junio!Q221+Julio!Q221+Agosto!Q221+Septiembre!Q221+'Octubre '!Q221+Noviembre!Q221+'Diciembre '!Q221)</f>
        <v>0</v>
      </c>
      <c r="R221" s="67">
        <f>SUM(Enero!R221+Febrero!R221+'Marzo '!R221+'Abril '!R221+'Mayo '!R221+Junio!R221+Julio!R221+Agosto!R221+Septiembre!R221+'Octubre '!R221+Noviembre!R221+'Diciembre '!R221)</f>
        <v>0</v>
      </c>
      <c r="S221" s="67">
        <f>SUM(Enero!S221+Febrero!S221+'Marzo '!S221+'Abril '!S221+'Mayo '!S221+Junio!S221+Julio!S221+Agosto!S221+Septiembre!S221+'Octubre '!S221+Noviembre!S221+'Diciembre '!S221)</f>
        <v>0</v>
      </c>
      <c r="T221" s="67">
        <f>SUM(Enero!T221+Febrero!T221+'Marzo '!T221+'Abril '!T221+'Mayo '!T221+Junio!T221+Julio!T221+Agosto!T221+Septiembre!T221+'Octubre '!T221+Noviembre!T221+'Diciembre '!T221)</f>
        <v>0</v>
      </c>
      <c r="U221" s="67">
        <f>SUM(Enero!U221+Febrero!U221+'Marzo '!U221+'Abril '!U221+'Mayo '!U221+Junio!U221+Julio!U221+Agosto!U221+Septiembre!U221+'Octubre '!U221+Noviembre!U221+'Diciembre '!U221)</f>
        <v>0</v>
      </c>
      <c r="V221" s="67">
        <f>SUM(Enero!V221+Febrero!V221+'Marzo '!V221+'Abril '!V221+'Mayo '!V221+Junio!V221+Julio!V221+Agosto!V221+Septiembre!V221+'Octubre '!V221+Noviembre!V221+'Diciembre '!V221)</f>
        <v>0</v>
      </c>
      <c r="W221" s="67">
        <f>SUM(Enero!W221+Febrero!W221+'Marzo '!W221+'Abril '!W221+'Mayo '!W221+Junio!W221+Julio!W221+Agosto!W221+Septiembre!W221+'Octubre '!W221+Noviembre!W221+'Diciembre '!W221)</f>
        <v>0</v>
      </c>
      <c r="X221" s="67">
        <f>SUM(Enero!X221+Febrero!X221+'Marzo '!X221+'Abril '!X221+'Mayo '!X221+Junio!X221+Julio!X221+Agosto!X221+Septiembre!X221+'Octubre '!X221+Noviembre!X221+'Diciembre '!X221)</f>
        <v>0</v>
      </c>
      <c r="Y221" s="67">
        <f>SUM(Enero!Y221+Febrero!Y221+'Marzo '!Y221+'Abril '!Y221+'Mayo '!Y221+Junio!Y221+Julio!Y221+Agosto!Y221+Septiembre!Y221+'Octubre '!Y221+Noviembre!Y221+'Diciembre '!Y221)</f>
        <v>0</v>
      </c>
      <c r="Z221" s="67">
        <f>SUM(Enero!Z221+Febrero!Z221+'Marzo '!Z221+'Abril '!Z221+'Mayo '!Z221+Junio!Z221+Julio!Z221+Agosto!Z221+Septiembre!Z221+'Octubre '!Z221+Noviembre!Z221+'Diciembre '!Z221)</f>
        <v>0</v>
      </c>
      <c r="AA221" s="67">
        <f>SUM(Enero!AA221+Febrero!AA221+'Marzo '!AA221+'Abril '!AA221+'Mayo '!AA221+Junio!AA221+Julio!AA221+Agosto!AA221+Septiembre!AA221+'Octubre '!AA221+Noviembre!AA221+'Diciembre '!AA221)</f>
        <v>0</v>
      </c>
      <c r="AB221" s="67">
        <f>SUM(Enero!AB221+Febrero!AB221+'Marzo '!AB221+'Abril '!AB221+'Mayo '!AB221+Junio!AB221+Julio!AB221+Agosto!AB221+Septiembre!AB221+'Octubre '!AB221+Noviembre!AB221+'Diciembre '!AB221)</f>
        <v>0</v>
      </c>
      <c r="AC221" s="67">
        <f>SUM(Enero!AC221+Febrero!AC221+'Marzo '!AC221+'Abril '!AC221+'Mayo '!AC221+Junio!AC221+Julio!AC221+Agosto!AC221+Septiembre!AC221+'Octubre '!AC221+Noviembre!AC221+'Diciembre '!AC221)</f>
        <v>0</v>
      </c>
      <c r="AD221" s="67">
        <f>SUM(Enero!AD221+Febrero!AD221+'Marzo '!AD221+'Abril '!AD221+'Mayo '!AD221+Junio!AD221+Julio!AD221+Agosto!AD221+Septiembre!AD221+'Octubre '!AD221+Noviembre!AD221+'Diciembre '!AD221)</f>
        <v>0</v>
      </c>
      <c r="AE221" s="67">
        <f>SUM(Enero!AE221+Febrero!AE221+'Marzo '!AE221+'Abril '!AE221+'Mayo '!AE221+Junio!AE221+Julio!AE221+Agosto!AE221+Septiembre!AE221+'Octubre '!AE221+Noviembre!AE221+'Diciembre '!AE221)</f>
        <v>0</v>
      </c>
      <c r="AF221" s="67">
        <f>SUM(Enero!AF221+Febrero!AF221+'Marzo '!AF221+'Abril '!AF221+'Mayo '!AF221+Junio!AF221+Julio!AF221+Agosto!AF221+Septiembre!AF221+'Octubre '!AF221+Noviembre!AF221+'Diciembre '!AF221)</f>
        <v>0</v>
      </c>
      <c r="AG221" s="67">
        <f>SUM(Enero!AG221+Febrero!AG221+'Marzo '!AG221+'Abril '!AG221+'Mayo '!AG221+Junio!AG221+Julio!AG221+Agosto!AG221+Septiembre!AG221+'Octubre '!AG221+Noviembre!AG221+'Diciembre '!AG221)</f>
        <v>0</v>
      </c>
      <c r="AH221" s="67">
        <f>SUM(Enero!AH221+Febrero!AH221+'Marzo '!AH221+'Abril '!AH221+'Mayo '!AH221+Junio!AH221+Julio!AH221+Agosto!AH221+Septiembre!AH221+'Octubre '!AH221+Noviembre!AH221+'Diciembre '!AH221)</f>
        <v>0</v>
      </c>
      <c r="AI221" s="67">
        <f>SUM(Enero!AI221+Febrero!AI221+'Marzo '!AI221+'Abril '!AI221+'Mayo '!AI221+Junio!AI221+Julio!AI221+Agosto!AI221+Septiembre!AI221+'Octubre '!AI221+Noviembre!AI221+'Diciembre '!AI221)</f>
        <v>0</v>
      </c>
      <c r="AJ221" s="67">
        <f>SUM(Enero!AJ221+Febrero!AJ221+'Marzo '!AJ221+'Abril '!AJ221+'Mayo '!AJ221+Junio!AJ221+Julio!AJ221+Agosto!AJ221+Septiembre!AJ221+'Octubre '!AJ221+Noviembre!AJ221+'Diciembre '!AJ221)</f>
        <v>0</v>
      </c>
      <c r="AK221" s="67">
        <f>SUM(Enero!AK221+Febrero!AK221+'Marzo '!AK221+'Abril '!AK221+'Mayo '!AK221+Junio!AK221+Julio!AK221+Agosto!AK221+Septiembre!AK221+'Octubre '!AK221+Noviembre!AK221+'Diciembre '!AK221)</f>
        <v>0</v>
      </c>
      <c r="AL221" s="67">
        <f>SUM(Enero!AL221+Febrero!AL221+'Marzo '!AL221+'Abril '!AL221+'Mayo '!AL221+Junio!AL221+Julio!AL221+Agosto!AL221+Septiembre!AL221+'Octubre '!AL221+Noviembre!AL221+'Diciembre '!AL221)</f>
        <v>0</v>
      </c>
      <c r="AM221" s="135">
        <f>SUM(Enero!AM221+Febrero!AM221+'Marzo '!AM221+'Abril '!AM221+'Mayo '!AM221+Junio!AM221+Julio!AM221+Agosto!AM221+Septiembre!AM221+'Octubre '!AM221+Noviembre!AM221+'Diciembre '!AM221)</f>
        <v>0</v>
      </c>
      <c r="AN221" s="229">
        <f>SUM(Enero!AN221+Febrero!AN221+'Marzo '!AN221+'Abril '!AN221+'Mayo '!AN221+Junio!AN221+Julio!AN221+Agosto!AN221+Septiembre!AN221+'Octubre '!AN221+Noviembre!AN221+'Diciembre '!AN221)</f>
        <v>0</v>
      </c>
      <c r="AO221" s="230">
        <f>SUM(Enero!AO221+Febrero!AO221+'Marzo '!AO221+'Abril '!AO221+'Mayo '!AO221+Junio!AO221+Julio!AO221+Agosto!AO221+Septiembre!AO221+'Octubre '!AO221+Noviembre!AO221+'Diciembre '!AO221)</f>
        <v>0</v>
      </c>
      <c r="AP221" s="67">
        <f>SUM(Enero!AP221+Febrero!AP221+'Marzo '!AP221+'Abril '!AP221+'Mayo '!AP221+Junio!AP221+Julio!AP221+Agosto!AP221+Septiembre!AP221+'Octubre '!AP221+Noviembre!AP221+'Diciembre '!AP221)</f>
        <v>0</v>
      </c>
      <c r="AQ221" s="67">
        <f>SUM(Enero!AQ221+Febrero!AQ221+'Marzo '!AQ221+'Abril '!AQ221+'Mayo '!AQ221+Junio!AQ221+Julio!AQ221+Agosto!AQ221+Septiembre!AQ221+'Octubre '!AQ221+Noviembre!AQ221+'Diciembre '!AQ221)</f>
        <v>0</v>
      </c>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85</v>
      </c>
      <c r="D222" s="63">
        <f t="shared" si="61"/>
        <v>15</v>
      </c>
      <c r="E222" s="273">
        <f t="shared" si="61"/>
        <v>70</v>
      </c>
      <c r="F222" s="34">
        <f>SUM(Enero!F222+Febrero!F222+'Marzo '!F222+'Abril '!F222+'Mayo '!F222+Junio!F222+Julio!F222+Agosto!F222+Septiembre!F222+'Octubre '!F222+Noviembre!F222+'Diciembre '!F222)</f>
        <v>0</v>
      </c>
      <c r="G222" s="34">
        <f>SUM(Enero!G222+Febrero!G222+'Marzo '!G222+'Abril '!G222+'Mayo '!G222+Junio!G222+Julio!G222+Agosto!G222+Septiembre!G222+'Octubre '!G222+Noviembre!G222+'Diciembre '!G222)</f>
        <v>0</v>
      </c>
      <c r="H222" s="34">
        <f>SUM(Enero!H222+Febrero!H222+'Marzo '!H222+'Abril '!H222+'Mayo '!H222+Junio!H222+Julio!H222+Agosto!H222+Septiembre!H222+'Octubre '!H222+Noviembre!H222+'Diciembre '!H222)</f>
        <v>0</v>
      </c>
      <c r="I222" s="34">
        <f>SUM(Enero!I222+Febrero!I222+'Marzo '!I222+'Abril '!I222+'Mayo '!I222+Junio!I222+Julio!I222+Agosto!I222+Septiembre!I222+'Octubre '!I222+Noviembre!I222+'Diciembre '!I222)</f>
        <v>0</v>
      </c>
      <c r="J222" s="34">
        <f>SUM(Enero!J222+Febrero!J222+'Marzo '!J222+'Abril '!J222+'Mayo '!J222+Junio!J222+Julio!J222+Agosto!J222+Septiembre!J222+'Octubre '!J222+Noviembre!J222+'Diciembre '!J222)</f>
        <v>0</v>
      </c>
      <c r="K222" s="34">
        <f>SUM(Enero!K222+Febrero!K222+'Marzo '!K222+'Abril '!K222+'Mayo '!K222+Junio!K222+Julio!K222+Agosto!K222+Septiembre!K222+'Octubre '!K222+Noviembre!K222+'Diciembre '!K222)</f>
        <v>1</v>
      </c>
      <c r="L222" s="34">
        <f>SUM(Enero!L222+Febrero!L222+'Marzo '!L222+'Abril '!L222+'Mayo '!L222+Junio!L222+Julio!L222+Agosto!L222+Septiembre!L222+'Octubre '!L222+Noviembre!L222+'Diciembre '!L222)</f>
        <v>3</v>
      </c>
      <c r="M222" s="34">
        <f>SUM(Enero!M222+Febrero!M222+'Marzo '!M222+'Abril '!M222+'Mayo '!M222+Junio!M222+Julio!M222+Agosto!M222+Septiembre!M222+'Octubre '!M222+Noviembre!M222+'Diciembre '!M222)</f>
        <v>15</v>
      </c>
      <c r="N222" s="34">
        <f>SUM(Enero!N222+Febrero!N222+'Marzo '!N222+'Abril '!N222+'Mayo '!N222+Junio!N222+Julio!N222+Agosto!N222+Septiembre!N222+'Octubre '!N222+Noviembre!N222+'Diciembre '!N222)</f>
        <v>4</v>
      </c>
      <c r="O222" s="34">
        <f>SUM(Enero!O222+Febrero!O222+'Marzo '!O222+'Abril '!O222+'Mayo '!O222+Junio!O222+Julio!O222+Agosto!O222+Septiembre!O222+'Octubre '!O222+Noviembre!O222+'Diciembre '!O222)</f>
        <v>15</v>
      </c>
      <c r="P222" s="34">
        <f>SUM(Enero!P222+Febrero!P222+'Marzo '!P222+'Abril '!P222+'Mayo '!P222+Junio!P222+Julio!P222+Agosto!P222+Septiembre!P222+'Octubre '!P222+Noviembre!P222+'Diciembre '!P222)</f>
        <v>2</v>
      </c>
      <c r="Q222" s="34">
        <f>SUM(Enero!Q222+Febrero!Q222+'Marzo '!Q222+'Abril '!Q222+'Mayo '!Q222+Junio!Q222+Julio!Q222+Agosto!Q222+Septiembre!Q222+'Octubre '!Q222+Noviembre!Q222+'Diciembre '!Q222)</f>
        <v>19</v>
      </c>
      <c r="R222" s="34">
        <f>SUM(Enero!R222+Febrero!R222+'Marzo '!R222+'Abril '!R222+'Mayo '!R222+Junio!R222+Julio!R222+Agosto!R222+Septiembre!R222+'Octubre '!R222+Noviembre!R222+'Diciembre '!R222)</f>
        <v>1</v>
      </c>
      <c r="S222" s="34">
        <f>SUM(Enero!S222+Febrero!S222+'Marzo '!S222+'Abril '!S222+'Mayo '!S222+Junio!S222+Julio!S222+Agosto!S222+Septiembre!S222+'Octubre '!S222+Noviembre!S222+'Diciembre '!S222)</f>
        <v>2</v>
      </c>
      <c r="T222" s="34">
        <f>SUM(Enero!T222+Febrero!T222+'Marzo '!T222+'Abril '!T222+'Mayo '!T222+Junio!T222+Julio!T222+Agosto!T222+Septiembre!T222+'Octubre '!T222+Noviembre!T222+'Diciembre '!T222)</f>
        <v>0</v>
      </c>
      <c r="U222" s="34">
        <f>SUM(Enero!U222+Febrero!U222+'Marzo '!U222+'Abril '!U222+'Mayo '!U222+Junio!U222+Julio!U222+Agosto!U222+Septiembre!U222+'Octubre '!U222+Noviembre!U222+'Diciembre '!U222)</f>
        <v>3</v>
      </c>
      <c r="V222" s="34">
        <f>SUM(Enero!V222+Febrero!V222+'Marzo '!V222+'Abril '!V222+'Mayo '!V222+Junio!V222+Julio!V222+Agosto!V222+Septiembre!V222+'Octubre '!V222+Noviembre!V222+'Diciembre '!V222)</f>
        <v>0</v>
      </c>
      <c r="W222" s="34">
        <f>SUM(Enero!W222+Febrero!W222+'Marzo '!W222+'Abril '!W222+'Mayo '!W222+Junio!W222+Julio!W222+Agosto!W222+Septiembre!W222+'Octubre '!W222+Noviembre!W222+'Diciembre '!W222)</f>
        <v>5</v>
      </c>
      <c r="X222" s="34">
        <f>SUM(Enero!X222+Febrero!X222+'Marzo '!X222+'Abril '!X222+'Mayo '!X222+Junio!X222+Julio!X222+Agosto!X222+Septiembre!X222+'Octubre '!X222+Noviembre!X222+'Diciembre '!X222)</f>
        <v>2</v>
      </c>
      <c r="Y222" s="34">
        <f>SUM(Enero!Y222+Febrero!Y222+'Marzo '!Y222+'Abril '!Y222+'Mayo '!Y222+Junio!Y222+Julio!Y222+Agosto!Y222+Septiembre!Y222+'Octubre '!Y222+Noviembre!Y222+'Diciembre '!Y222)</f>
        <v>3</v>
      </c>
      <c r="Z222" s="34">
        <f>SUM(Enero!Z222+Febrero!Z222+'Marzo '!Z222+'Abril '!Z222+'Mayo '!Z222+Junio!Z222+Julio!Z222+Agosto!Z222+Septiembre!Z222+'Octubre '!Z222+Noviembre!Z222+'Diciembre '!Z222)</f>
        <v>1</v>
      </c>
      <c r="AA222" s="34">
        <f>SUM(Enero!AA222+Febrero!AA222+'Marzo '!AA222+'Abril '!AA222+'Mayo '!AA222+Junio!AA222+Julio!AA222+Agosto!AA222+Septiembre!AA222+'Octubre '!AA222+Noviembre!AA222+'Diciembre '!AA222)</f>
        <v>1</v>
      </c>
      <c r="AB222" s="34">
        <f>SUM(Enero!AB222+Febrero!AB222+'Marzo '!AB222+'Abril '!AB222+'Mayo '!AB222+Junio!AB222+Julio!AB222+Agosto!AB222+Septiembre!AB222+'Octubre '!AB222+Noviembre!AB222+'Diciembre '!AB222)</f>
        <v>0</v>
      </c>
      <c r="AC222" s="34">
        <f>SUM(Enero!AC222+Febrero!AC222+'Marzo '!AC222+'Abril '!AC222+'Mayo '!AC222+Junio!AC222+Julio!AC222+Agosto!AC222+Septiembre!AC222+'Octubre '!AC222+Noviembre!AC222+'Diciembre '!AC222)</f>
        <v>3</v>
      </c>
      <c r="AD222" s="34">
        <f>SUM(Enero!AD222+Febrero!AD222+'Marzo '!AD222+'Abril '!AD222+'Mayo '!AD222+Junio!AD222+Julio!AD222+Agosto!AD222+Septiembre!AD222+'Octubre '!AD222+Noviembre!AD222+'Diciembre '!AD222)</f>
        <v>1</v>
      </c>
      <c r="AE222" s="34">
        <f>SUM(Enero!AE222+Febrero!AE222+'Marzo '!AE222+'Abril '!AE222+'Mayo '!AE222+Junio!AE222+Julio!AE222+Agosto!AE222+Septiembre!AE222+'Octubre '!AE222+Noviembre!AE222+'Diciembre '!AE222)</f>
        <v>1</v>
      </c>
      <c r="AF222" s="34">
        <f>SUM(Enero!AF222+Febrero!AF222+'Marzo '!AF222+'Abril '!AF222+'Mayo '!AF222+Junio!AF222+Julio!AF222+Agosto!AF222+Septiembre!AF222+'Octubre '!AF222+Noviembre!AF222+'Diciembre '!AF222)</f>
        <v>1</v>
      </c>
      <c r="AG222" s="34">
        <f>SUM(Enero!AG222+Febrero!AG222+'Marzo '!AG222+'Abril '!AG222+'Mayo '!AG222+Junio!AG222+Julio!AG222+Agosto!AG222+Septiembre!AG222+'Octubre '!AG222+Noviembre!AG222+'Diciembre '!AG222)</f>
        <v>0</v>
      </c>
      <c r="AH222" s="34">
        <f>SUM(Enero!AH222+Febrero!AH222+'Marzo '!AH222+'Abril '!AH222+'Mayo '!AH222+Junio!AH222+Julio!AH222+Agosto!AH222+Septiembre!AH222+'Octubre '!AH222+Noviembre!AH222+'Diciembre '!AH222)</f>
        <v>0</v>
      </c>
      <c r="AI222" s="34">
        <f>SUM(Enero!AI222+Febrero!AI222+'Marzo '!AI222+'Abril '!AI222+'Mayo '!AI222+Junio!AI222+Julio!AI222+Agosto!AI222+Septiembre!AI222+'Octubre '!AI222+Noviembre!AI222+'Diciembre '!AI222)</f>
        <v>1</v>
      </c>
      <c r="AJ222" s="34">
        <f>SUM(Enero!AJ222+Febrero!AJ222+'Marzo '!AJ222+'Abril '!AJ222+'Mayo '!AJ222+Junio!AJ222+Julio!AJ222+Agosto!AJ222+Septiembre!AJ222+'Octubre '!AJ222+Noviembre!AJ222+'Diciembre '!AJ222)</f>
        <v>0</v>
      </c>
      <c r="AK222" s="34">
        <f>SUM(Enero!AK222+Febrero!AK222+'Marzo '!AK222+'Abril '!AK222+'Mayo '!AK222+Junio!AK222+Julio!AK222+Agosto!AK222+Septiembre!AK222+'Octubre '!AK222+Noviembre!AK222+'Diciembre '!AK222)</f>
        <v>1</v>
      </c>
      <c r="AL222" s="34">
        <f>SUM(Enero!AL222+Febrero!AL222+'Marzo '!AL222+'Abril '!AL222+'Mayo '!AL222+Junio!AL222+Julio!AL222+Agosto!AL222+Septiembre!AL222+'Octubre '!AL222+Noviembre!AL222+'Diciembre '!AL222)</f>
        <v>0</v>
      </c>
      <c r="AM222" s="98">
        <f>SUM(Enero!AM222+Febrero!AM222+'Marzo '!AM222+'Abril '!AM222+'Mayo '!AM222+Junio!AM222+Julio!AM222+Agosto!AM222+Septiembre!AM222+'Octubre '!AM222+Noviembre!AM222+'Diciembre '!AM222)</f>
        <v>0</v>
      </c>
      <c r="AN222" s="220">
        <f>SUM(Enero!AN222+Febrero!AN222+'Marzo '!AN222+'Abril '!AN222+'Mayo '!AN222+Junio!AN222+Julio!AN222+Agosto!AN222+Septiembre!AN222+'Octubre '!AN222+Noviembre!AN222+'Diciembre '!AN222)</f>
        <v>0</v>
      </c>
      <c r="AO222" s="221">
        <f>SUM(Enero!AO222+Febrero!AO222+'Marzo '!AO222+'Abril '!AO222+'Mayo '!AO222+Junio!AO222+Julio!AO222+Agosto!AO222+Septiembre!AO222+'Octubre '!AO222+Noviembre!AO222+'Diciembre '!AO222)</f>
        <v>16</v>
      </c>
      <c r="AP222" s="34">
        <f>SUM(Enero!AP222+Febrero!AP222+'Marzo '!AP222+'Abril '!AP222+'Mayo '!AP222+Junio!AP222+Julio!AP222+Agosto!AP222+Septiembre!AP222+'Octubre '!AP222+Noviembre!AP222+'Diciembre '!AP222)</f>
        <v>14</v>
      </c>
      <c r="AQ222" s="34">
        <f>SUM(Enero!AQ222+Febrero!AQ222+'Marzo '!AQ222+'Abril '!AQ222+'Mayo '!AQ222+Junio!AQ222+Julio!AQ222+Agosto!AQ222+Septiembre!AQ222+'Octubre '!AQ222+Noviembre!AQ222+'Diciembre '!AQ222)</f>
        <v>2</v>
      </c>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3</v>
      </c>
      <c r="D223" s="63">
        <f t="shared" si="61"/>
        <v>1</v>
      </c>
      <c r="E223" s="273">
        <f t="shared" si="61"/>
        <v>2</v>
      </c>
      <c r="F223" s="34">
        <f>SUM(Enero!F223+Febrero!F223+'Marzo '!F223+'Abril '!F223+'Mayo '!F223+Junio!F223+Julio!F223+Agosto!F223+Septiembre!F223+'Octubre '!F223+Noviembre!F223+'Diciembre '!F223)</f>
        <v>0</v>
      </c>
      <c r="G223" s="34">
        <f>SUM(Enero!G223+Febrero!G223+'Marzo '!G223+'Abril '!G223+'Mayo '!G223+Junio!G223+Julio!G223+Agosto!G223+Septiembre!G223+'Octubre '!G223+Noviembre!G223+'Diciembre '!G223)</f>
        <v>0</v>
      </c>
      <c r="H223" s="34">
        <f>SUM(Enero!H223+Febrero!H223+'Marzo '!H223+'Abril '!H223+'Mayo '!H223+Junio!H223+Julio!H223+Agosto!H223+Septiembre!H223+'Octubre '!H223+Noviembre!H223+'Diciembre '!H223)</f>
        <v>0</v>
      </c>
      <c r="I223" s="34">
        <f>SUM(Enero!I223+Febrero!I223+'Marzo '!I223+'Abril '!I223+'Mayo '!I223+Junio!I223+Julio!I223+Agosto!I223+Septiembre!I223+'Octubre '!I223+Noviembre!I223+'Diciembre '!I223)</f>
        <v>0</v>
      </c>
      <c r="J223" s="34">
        <f>SUM(Enero!J223+Febrero!J223+'Marzo '!J223+'Abril '!J223+'Mayo '!J223+Junio!J223+Julio!J223+Agosto!J223+Septiembre!J223+'Octubre '!J223+Noviembre!J223+'Diciembre '!J223)</f>
        <v>0</v>
      </c>
      <c r="K223" s="34">
        <f>SUM(Enero!K223+Febrero!K223+'Marzo '!K223+'Abril '!K223+'Mayo '!K223+Junio!K223+Julio!K223+Agosto!K223+Septiembre!K223+'Octubre '!K223+Noviembre!K223+'Diciembre '!K223)</f>
        <v>0</v>
      </c>
      <c r="L223" s="34">
        <f>SUM(Enero!L223+Febrero!L223+'Marzo '!L223+'Abril '!L223+'Mayo '!L223+Junio!L223+Julio!L223+Agosto!L223+Septiembre!L223+'Octubre '!L223+Noviembre!L223+'Diciembre '!L223)</f>
        <v>0</v>
      </c>
      <c r="M223" s="34">
        <f>SUM(Enero!M223+Febrero!M223+'Marzo '!M223+'Abril '!M223+'Mayo '!M223+Junio!M223+Julio!M223+Agosto!M223+Septiembre!M223+'Octubre '!M223+Noviembre!M223+'Diciembre '!M223)</f>
        <v>0</v>
      </c>
      <c r="N223" s="34">
        <f>SUM(Enero!N223+Febrero!N223+'Marzo '!N223+'Abril '!N223+'Mayo '!N223+Junio!N223+Julio!N223+Agosto!N223+Septiembre!N223+'Octubre '!N223+Noviembre!N223+'Diciembre '!N223)</f>
        <v>0</v>
      </c>
      <c r="O223" s="34">
        <f>SUM(Enero!O223+Febrero!O223+'Marzo '!O223+'Abril '!O223+'Mayo '!O223+Junio!O223+Julio!O223+Agosto!O223+Septiembre!O223+'Octubre '!O223+Noviembre!O223+'Diciembre '!O223)</f>
        <v>1</v>
      </c>
      <c r="P223" s="34">
        <f>SUM(Enero!P223+Febrero!P223+'Marzo '!P223+'Abril '!P223+'Mayo '!P223+Junio!P223+Julio!P223+Agosto!P223+Septiembre!P223+'Octubre '!P223+Noviembre!P223+'Diciembre '!P223)</f>
        <v>0</v>
      </c>
      <c r="Q223" s="34">
        <f>SUM(Enero!Q223+Febrero!Q223+'Marzo '!Q223+'Abril '!Q223+'Mayo '!Q223+Junio!Q223+Julio!Q223+Agosto!Q223+Septiembre!Q223+'Octubre '!Q223+Noviembre!Q223+'Diciembre '!Q223)</f>
        <v>0</v>
      </c>
      <c r="R223" s="34">
        <f>SUM(Enero!R223+Febrero!R223+'Marzo '!R223+'Abril '!R223+'Mayo '!R223+Junio!R223+Julio!R223+Agosto!R223+Septiembre!R223+'Octubre '!R223+Noviembre!R223+'Diciembre '!R223)</f>
        <v>0</v>
      </c>
      <c r="S223" s="34">
        <f>SUM(Enero!S223+Febrero!S223+'Marzo '!S223+'Abril '!S223+'Mayo '!S223+Junio!S223+Julio!S223+Agosto!S223+Septiembre!S223+'Octubre '!S223+Noviembre!S223+'Diciembre '!S223)</f>
        <v>0</v>
      </c>
      <c r="T223" s="34">
        <f>SUM(Enero!T223+Febrero!T223+'Marzo '!T223+'Abril '!T223+'Mayo '!T223+Junio!T223+Julio!T223+Agosto!T223+Septiembre!T223+'Octubre '!T223+Noviembre!T223+'Diciembre '!T223)</f>
        <v>0</v>
      </c>
      <c r="U223" s="34">
        <f>SUM(Enero!U223+Febrero!U223+'Marzo '!U223+'Abril '!U223+'Mayo '!U223+Junio!U223+Julio!U223+Agosto!U223+Septiembre!U223+'Octubre '!U223+Noviembre!U223+'Diciembre '!U223)</f>
        <v>0</v>
      </c>
      <c r="V223" s="34">
        <f>SUM(Enero!V223+Febrero!V223+'Marzo '!V223+'Abril '!V223+'Mayo '!V223+Junio!V223+Julio!V223+Agosto!V223+Septiembre!V223+'Octubre '!V223+Noviembre!V223+'Diciembre '!V223)</f>
        <v>0</v>
      </c>
      <c r="W223" s="34">
        <f>SUM(Enero!W223+Febrero!W223+'Marzo '!W223+'Abril '!W223+'Mayo '!W223+Junio!W223+Julio!W223+Agosto!W223+Septiembre!W223+'Octubre '!W223+Noviembre!W223+'Diciembre '!W223)</f>
        <v>0</v>
      </c>
      <c r="X223" s="34">
        <f>SUM(Enero!X223+Febrero!X223+'Marzo '!X223+'Abril '!X223+'Mayo '!X223+Junio!X223+Julio!X223+Agosto!X223+Septiembre!X223+'Octubre '!X223+Noviembre!X223+'Diciembre '!X223)</f>
        <v>1</v>
      </c>
      <c r="Y223" s="34">
        <f>SUM(Enero!Y223+Febrero!Y223+'Marzo '!Y223+'Abril '!Y223+'Mayo '!Y223+Junio!Y223+Julio!Y223+Agosto!Y223+Septiembre!Y223+'Octubre '!Y223+Noviembre!Y223+'Diciembre '!Y223)</f>
        <v>1</v>
      </c>
      <c r="Z223" s="34">
        <f>SUM(Enero!Z223+Febrero!Z223+'Marzo '!Z223+'Abril '!Z223+'Mayo '!Z223+Junio!Z223+Julio!Z223+Agosto!Z223+Septiembre!Z223+'Octubre '!Z223+Noviembre!Z223+'Diciembre '!Z223)</f>
        <v>0</v>
      </c>
      <c r="AA223" s="34">
        <f>SUM(Enero!AA223+Febrero!AA223+'Marzo '!AA223+'Abril '!AA223+'Mayo '!AA223+Junio!AA223+Julio!AA223+Agosto!AA223+Septiembre!AA223+'Octubre '!AA223+Noviembre!AA223+'Diciembre '!AA223)</f>
        <v>0</v>
      </c>
      <c r="AB223" s="34">
        <f>SUM(Enero!AB223+Febrero!AB223+'Marzo '!AB223+'Abril '!AB223+'Mayo '!AB223+Junio!AB223+Julio!AB223+Agosto!AB223+Septiembre!AB223+'Octubre '!AB223+Noviembre!AB223+'Diciembre '!AB223)</f>
        <v>0</v>
      </c>
      <c r="AC223" s="34">
        <f>SUM(Enero!AC223+Febrero!AC223+'Marzo '!AC223+'Abril '!AC223+'Mayo '!AC223+Junio!AC223+Julio!AC223+Agosto!AC223+Septiembre!AC223+'Octubre '!AC223+Noviembre!AC223+'Diciembre '!AC223)</f>
        <v>0</v>
      </c>
      <c r="AD223" s="34">
        <f>SUM(Enero!AD223+Febrero!AD223+'Marzo '!AD223+'Abril '!AD223+'Mayo '!AD223+Junio!AD223+Julio!AD223+Agosto!AD223+Septiembre!AD223+'Octubre '!AD223+Noviembre!AD223+'Diciembre '!AD223)</f>
        <v>0</v>
      </c>
      <c r="AE223" s="34">
        <f>SUM(Enero!AE223+Febrero!AE223+'Marzo '!AE223+'Abril '!AE223+'Mayo '!AE223+Junio!AE223+Julio!AE223+Agosto!AE223+Septiembre!AE223+'Octubre '!AE223+Noviembre!AE223+'Diciembre '!AE223)</f>
        <v>0</v>
      </c>
      <c r="AF223" s="34">
        <f>SUM(Enero!AF223+Febrero!AF223+'Marzo '!AF223+'Abril '!AF223+'Mayo '!AF223+Junio!AF223+Julio!AF223+Agosto!AF223+Septiembre!AF223+'Octubre '!AF223+Noviembre!AF223+'Diciembre '!AF223)</f>
        <v>0</v>
      </c>
      <c r="AG223" s="34">
        <f>SUM(Enero!AG223+Febrero!AG223+'Marzo '!AG223+'Abril '!AG223+'Mayo '!AG223+Junio!AG223+Julio!AG223+Agosto!AG223+Septiembre!AG223+'Octubre '!AG223+Noviembre!AG223+'Diciembre '!AG223)</f>
        <v>0</v>
      </c>
      <c r="AH223" s="34">
        <f>SUM(Enero!AH223+Febrero!AH223+'Marzo '!AH223+'Abril '!AH223+'Mayo '!AH223+Junio!AH223+Julio!AH223+Agosto!AH223+Septiembre!AH223+'Octubre '!AH223+Noviembre!AH223+'Diciembre '!AH223)</f>
        <v>0</v>
      </c>
      <c r="AI223" s="34">
        <f>SUM(Enero!AI223+Febrero!AI223+'Marzo '!AI223+'Abril '!AI223+'Mayo '!AI223+Junio!AI223+Julio!AI223+Agosto!AI223+Septiembre!AI223+'Octubre '!AI223+Noviembre!AI223+'Diciembre '!AI223)</f>
        <v>0</v>
      </c>
      <c r="AJ223" s="34">
        <f>SUM(Enero!AJ223+Febrero!AJ223+'Marzo '!AJ223+'Abril '!AJ223+'Mayo '!AJ223+Junio!AJ223+Julio!AJ223+Agosto!AJ223+Septiembre!AJ223+'Octubre '!AJ223+Noviembre!AJ223+'Diciembre '!AJ223)</f>
        <v>0</v>
      </c>
      <c r="AK223" s="34">
        <f>SUM(Enero!AK223+Febrero!AK223+'Marzo '!AK223+'Abril '!AK223+'Mayo '!AK223+Junio!AK223+Julio!AK223+Agosto!AK223+Septiembre!AK223+'Octubre '!AK223+Noviembre!AK223+'Diciembre '!AK223)</f>
        <v>0</v>
      </c>
      <c r="AL223" s="34">
        <f>SUM(Enero!AL223+Febrero!AL223+'Marzo '!AL223+'Abril '!AL223+'Mayo '!AL223+Junio!AL223+Julio!AL223+Agosto!AL223+Septiembre!AL223+'Octubre '!AL223+Noviembre!AL223+'Diciembre '!AL223)</f>
        <v>0</v>
      </c>
      <c r="AM223" s="98">
        <f>SUM(Enero!AM223+Febrero!AM223+'Marzo '!AM223+'Abril '!AM223+'Mayo '!AM223+Junio!AM223+Julio!AM223+Agosto!AM223+Septiembre!AM223+'Octubre '!AM223+Noviembre!AM223+'Diciembre '!AM223)</f>
        <v>0</v>
      </c>
      <c r="AN223" s="220">
        <f>SUM(Enero!AN223+Febrero!AN223+'Marzo '!AN223+'Abril '!AN223+'Mayo '!AN223+Junio!AN223+Julio!AN223+Agosto!AN223+Septiembre!AN223+'Octubre '!AN223+Noviembre!AN223+'Diciembre '!AN223)</f>
        <v>0</v>
      </c>
      <c r="AO223" s="221">
        <f>SUM(Enero!AO223+Febrero!AO223+'Marzo '!AO223+'Abril '!AO223+'Mayo '!AO223+Junio!AO223+Julio!AO223+Agosto!AO223+Septiembre!AO223+'Octubre '!AO223+Noviembre!AO223+'Diciembre '!AO223)</f>
        <v>1</v>
      </c>
      <c r="AP223" s="34">
        <f>SUM(Enero!AP223+Febrero!AP223+'Marzo '!AP223+'Abril '!AP223+'Mayo '!AP223+Junio!AP223+Julio!AP223+Agosto!AP223+Septiembre!AP223+'Octubre '!AP223+Noviembre!AP223+'Diciembre '!AP223)</f>
        <v>1</v>
      </c>
      <c r="AQ223" s="34">
        <f>SUM(Enero!AQ223+Febrero!AQ223+'Marzo '!AQ223+'Abril '!AQ223+'Mayo '!AQ223+Junio!AQ223+Julio!AQ223+Agosto!AQ223+Septiembre!AQ223+'Octubre '!AQ223+Noviembre!AQ223+'Diciembre '!AQ223)</f>
        <v>0</v>
      </c>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f>SUM(Enero!F224+Febrero!F224+'Marzo '!F224+'Abril '!F224+'Mayo '!F224+Junio!F224+Julio!F224+Agosto!F224+Septiembre!F224+'Octubre '!F224+Noviembre!F224+'Diciembre '!F224)</f>
        <v>0</v>
      </c>
      <c r="G224" s="34">
        <f>SUM(Enero!G224+Febrero!G224+'Marzo '!G224+'Abril '!G224+'Mayo '!G224+Junio!G224+Julio!G224+Agosto!G224+Septiembre!G224+'Octubre '!G224+Noviembre!G224+'Diciembre '!G224)</f>
        <v>0</v>
      </c>
      <c r="H224" s="34">
        <f>SUM(Enero!H224+Febrero!H224+'Marzo '!H224+'Abril '!H224+'Mayo '!H224+Junio!H224+Julio!H224+Agosto!H224+Septiembre!H224+'Octubre '!H224+Noviembre!H224+'Diciembre '!H224)</f>
        <v>0</v>
      </c>
      <c r="I224" s="34">
        <f>SUM(Enero!I224+Febrero!I224+'Marzo '!I224+'Abril '!I224+'Mayo '!I224+Junio!I224+Julio!I224+Agosto!I224+Septiembre!I224+'Octubre '!I224+Noviembre!I224+'Diciembre '!I224)</f>
        <v>0</v>
      </c>
      <c r="J224" s="34">
        <f>SUM(Enero!J224+Febrero!J224+'Marzo '!J224+'Abril '!J224+'Mayo '!J224+Junio!J224+Julio!J224+Agosto!J224+Septiembre!J224+'Octubre '!J224+Noviembre!J224+'Diciembre '!J224)</f>
        <v>0</v>
      </c>
      <c r="K224" s="34">
        <f>SUM(Enero!K224+Febrero!K224+'Marzo '!K224+'Abril '!K224+'Mayo '!K224+Junio!K224+Julio!K224+Agosto!K224+Septiembre!K224+'Octubre '!K224+Noviembre!K224+'Diciembre '!K224)</f>
        <v>0</v>
      </c>
      <c r="L224" s="34">
        <f>SUM(Enero!L224+Febrero!L224+'Marzo '!L224+'Abril '!L224+'Mayo '!L224+Junio!L224+Julio!L224+Agosto!L224+Septiembre!L224+'Octubre '!L224+Noviembre!L224+'Diciembre '!L224)</f>
        <v>0</v>
      </c>
      <c r="M224" s="34">
        <f>SUM(Enero!M224+Febrero!M224+'Marzo '!M224+'Abril '!M224+'Mayo '!M224+Junio!M224+Julio!M224+Agosto!M224+Septiembre!M224+'Octubre '!M224+Noviembre!M224+'Diciembre '!M224)</f>
        <v>0</v>
      </c>
      <c r="N224" s="34">
        <f>SUM(Enero!N224+Febrero!N224+'Marzo '!N224+'Abril '!N224+'Mayo '!N224+Junio!N224+Julio!N224+Agosto!N224+Septiembre!N224+'Octubre '!N224+Noviembre!N224+'Diciembre '!N224)</f>
        <v>0</v>
      </c>
      <c r="O224" s="34">
        <f>SUM(Enero!O224+Febrero!O224+'Marzo '!O224+'Abril '!O224+'Mayo '!O224+Junio!O224+Julio!O224+Agosto!O224+Septiembre!O224+'Octubre '!O224+Noviembre!O224+'Diciembre '!O224)</f>
        <v>0</v>
      </c>
      <c r="P224" s="34">
        <f>SUM(Enero!P224+Febrero!P224+'Marzo '!P224+'Abril '!P224+'Mayo '!P224+Junio!P224+Julio!P224+Agosto!P224+Septiembre!P224+'Octubre '!P224+Noviembre!P224+'Diciembre '!P224)</f>
        <v>0</v>
      </c>
      <c r="Q224" s="34">
        <f>SUM(Enero!Q224+Febrero!Q224+'Marzo '!Q224+'Abril '!Q224+'Mayo '!Q224+Junio!Q224+Julio!Q224+Agosto!Q224+Septiembre!Q224+'Octubre '!Q224+Noviembre!Q224+'Diciembre '!Q224)</f>
        <v>0</v>
      </c>
      <c r="R224" s="34">
        <f>SUM(Enero!R224+Febrero!R224+'Marzo '!R224+'Abril '!R224+'Mayo '!R224+Junio!R224+Julio!R224+Agosto!R224+Septiembre!R224+'Octubre '!R224+Noviembre!R224+'Diciembre '!R224)</f>
        <v>0</v>
      </c>
      <c r="S224" s="34">
        <f>SUM(Enero!S224+Febrero!S224+'Marzo '!S224+'Abril '!S224+'Mayo '!S224+Junio!S224+Julio!S224+Agosto!S224+Septiembre!S224+'Octubre '!S224+Noviembre!S224+'Diciembre '!S224)</f>
        <v>0</v>
      </c>
      <c r="T224" s="34">
        <f>SUM(Enero!T224+Febrero!T224+'Marzo '!T224+'Abril '!T224+'Mayo '!T224+Junio!T224+Julio!T224+Agosto!T224+Septiembre!T224+'Octubre '!T224+Noviembre!T224+'Diciembre '!T224)</f>
        <v>0</v>
      </c>
      <c r="U224" s="34">
        <f>SUM(Enero!U224+Febrero!U224+'Marzo '!U224+'Abril '!U224+'Mayo '!U224+Junio!U224+Julio!U224+Agosto!U224+Septiembre!U224+'Octubre '!U224+Noviembre!U224+'Diciembre '!U224)</f>
        <v>0</v>
      </c>
      <c r="V224" s="34">
        <f>SUM(Enero!V224+Febrero!V224+'Marzo '!V224+'Abril '!V224+'Mayo '!V224+Junio!V224+Julio!V224+Agosto!V224+Septiembre!V224+'Octubre '!V224+Noviembre!V224+'Diciembre '!V224)</f>
        <v>0</v>
      </c>
      <c r="W224" s="34">
        <f>SUM(Enero!W224+Febrero!W224+'Marzo '!W224+'Abril '!W224+'Mayo '!W224+Junio!W224+Julio!W224+Agosto!W224+Septiembre!W224+'Octubre '!W224+Noviembre!W224+'Diciembre '!W224)</f>
        <v>0</v>
      </c>
      <c r="X224" s="34">
        <f>SUM(Enero!X224+Febrero!X224+'Marzo '!X224+'Abril '!X224+'Mayo '!X224+Junio!X224+Julio!X224+Agosto!X224+Septiembre!X224+'Octubre '!X224+Noviembre!X224+'Diciembre '!X224)</f>
        <v>0</v>
      </c>
      <c r="Y224" s="34">
        <f>SUM(Enero!Y224+Febrero!Y224+'Marzo '!Y224+'Abril '!Y224+'Mayo '!Y224+Junio!Y224+Julio!Y224+Agosto!Y224+Septiembre!Y224+'Octubre '!Y224+Noviembre!Y224+'Diciembre '!Y224)</f>
        <v>0</v>
      </c>
      <c r="Z224" s="34">
        <f>SUM(Enero!Z224+Febrero!Z224+'Marzo '!Z224+'Abril '!Z224+'Mayo '!Z224+Junio!Z224+Julio!Z224+Agosto!Z224+Septiembre!Z224+'Octubre '!Z224+Noviembre!Z224+'Diciembre '!Z224)</f>
        <v>0</v>
      </c>
      <c r="AA224" s="34">
        <f>SUM(Enero!AA224+Febrero!AA224+'Marzo '!AA224+'Abril '!AA224+'Mayo '!AA224+Junio!AA224+Julio!AA224+Agosto!AA224+Septiembre!AA224+'Octubre '!AA224+Noviembre!AA224+'Diciembre '!AA224)</f>
        <v>0</v>
      </c>
      <c r="AB224" s="34">
        <f>SUM(Enero!AB224+Febrero!AB224+'Marzo '!AB224+'Abril '!AB224+'Mayo '!AB224+Junio!AB224+Julio!AB224+Agosto!AB224+Septiembre!AB224+'Octubre '!AB224+Noviembre!AB224+'Diciembre '!AB224)</f>
        <v>0</v>
      </c>
      <c r="AC224" s="34">
        <f>SUM(Enero!AC224+Febrero!AC224+'Marzo '!AC224+'Abril '!AC224+'Mayo '!AC224+Junio!AC224+Julio!AC224+Agosto!AC224+Septiembre!AC224+'Octubre '!AC224+Noviembre!AC224+'Diciembre '!AC224)</f>
        <v>0</v>
      </c>
      <c r="AD224" s="34">
        <f>SUM(Enero!AD224+Febrero!AD224+'Marzo '!AD224+'Abril '!AD224+'Mayo '!AD224+Junio!AD224+Julio!AD224+Agosto!AD224+Septiembre!AD224+'Octubre '!AD224+Noviembre!AD224+'Diciembre '!AD224)</f>
        <v>0</v>
      </c>
      <c r="AE224" s="34">
        <f>SUM(Enero!AE224+Febrero!AE224+'Marzo '!AE224+'Abril '!AE224+'Mayo '!AE224+Junio!AE224+Julio!AE224+Agosto!AE224+Septiembre!AE224+'Octubre '!AE224+Noviembre!AE224+'Diciembre '!AE224)</f>
        <v>0</v>
      </c>
      <c r="AF224" s="34">
        <f>SUM(Enero!AF224+Febrero!AF224+'Marzo '!AF224+'Abril '!AF224+'Mayo '!AF224+Junio!AF224+Julio!AF224+Agosto!AF224+Septiembre!AF224+'Octubre '!AF224+Noviembre!AF224+'Diciembre '!AF224)</f>
        <v>0</v>
      </c>
      <c r="AG224" s="34">
        <f>SUM(Enero!AG224+Febrero!AG224+'Marzo '!AG224+'Abril '!AG224+'Mayo '!AG224+Junio!AG224+Julio!AG224+Agosto!AG224+Septiembre!AG224+'Octubre '!AG224+Noviembre!AG224+'Diciembre '!AG224)</f>
        <v>0</v>
      </c>
      <c r="AH224" s="34">
        <f>SUM(Enero!AH224+Febrero!AH224+'Marzo '!AH224+'Abril '!AH224+'Mayo '!AH224+Junio!AH224+Julio!AH224+Agosto!AH224+Septiembre!AH224+'Octubre '!AH224+Noviembre!AH224+'Diciembre '!AH224)</f>
        <v>0</v>
      </c>
      <c r="AI224" s="34">
        <f>SUM(Enero!AI224+Febrero!AI224+'Marzo '!AI224+'Abril '!AI224+'Mayo '!AI224+Junio!AI224+Julio!AI224+Agosto!AI224+Septiembre!AI224+'Octubre '!AI224+Noviembre!AI224+'Diciembre '!AI224)</f>
        <v>0</v>
      </c>
      <c r="AJ224" s="34">
        <f>SUM(Enero!AJ224+Febrero!AJ224+'Marzo '!AJ224+'Abril '!AJ224+'Mayo '!AJ224+Junio!AJ224+Julio!AJ224+Agosto!AJ224+Septiembre!AJ224+'Octubre '!AJ224+Noviembre!AJ224+'Diciembre '!AJ224)</f>
        <v>0</v>
      </c>
      <c r="AK224" s="34">
        <f>SUM(Enero!AK224+Febrero!AK224+'Marzo '!AK224+'Abril '!AK224+'Mayo '!AK224+Junio!AK224+Julio!AK224+Agosto!AK224+Septiembre!AK224+'Octubre '!AK224+Noviembre!AK224+'Diciembre '!AK224)</f>
        <v>0</v>
      </c>
      <c r="AL224" s="34">
        <f>SUM(Enero!AL224+Febrero!AL224+'Marzo '!AL224+'Abril '!AL224+'Mayo '!AL224+Junio!AL224+Julio!AL224+Agosto!AL224+Septiembre!AL224+'Octubre '!AL224+Noviembre!AL224+'Diciembre '!AL224)</f>
        <v>0</v>
      </c>
      <c r="AM224" s="98">
        <f>SUM(Enero!AM224+Febrero!AM224+'Marzo '!AM224+'Abril '!AM224+'Mayo '!AM224+Junio!AM224+Julio!AM224+Agosto!AM224+Septiembre!AM224+'Octubre '!AM224+Noviembre!AM224+'Diciembre '!AM224)</f>
        <v>0</v>
      </c>
      <c r="AN224" s="220">
        <f>SUM(Enero!AN224+Febrero!AN224+'Marzo '!AN224+'Abril '!AN224+'Mayo '!AN224+Junio!AN224+Julio!AN224+Agosto!AN224+Septiembre!AN224+'Octubre '!AN224+Noviembre!AN224+'Diciembre '!AN224)</f>
        <v>0</v>
      </c>
      <c r="AO224" s="221">
        <f>SUM(Enero!AO224+Febrero!AO224+'Marzo '!AO224+'Abril '!AO224+'Mayo '!AO224+Junio!AO224+Julio!AO224+Agosto!AO224+Septiembre!AO224+'Octubre '!AO224+Noviembre!AO224+'Diciembre '!AO224)</f>
        <v>0</v>
      </c>
      <c r="AP224" s="34">
        <f>SUM(Enero!AP224+Febrero!AP224+'Marzo '!AP224+'Abril '!AP224+'Mayo '!AP224+Junio!AP224+Julio!AP224+Agosto!AP224+Septiembre!AP224+'Octubre '!AP224+Noviembre!AP224+'Diciembre '!AP224)</f>
        <v>0</v>
      </c>
      <c r="AQ224" s="34">
        <f>SUM(Enero!AQ224+Febrero!AQ224+'Marzo '!AQ224+'Abril '!AQ224+'Mayo '!AQ224+Junio!AQ224+Julio!AQ224+Agosto!AQ224+Septiembre!AQ224+'Octubre '!AQ224+Noviembre!AQ224+'Diciembre '!AQ224)</f>
        <v>0</v>
      </c>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f>SUM(Enero!F225+Febrero!F225+'Marzo '!F225+'Abril '!F225+'Mayo '!F225+Junio!F225+Julio!F225+Agosto!F225+Septiembre!F225+'Octubre '!F225+Noviembre!F225+'Diciembre '!F225)</f>
        <v>0</v>
      </c>
      <c r="G225" s="34">
        <f>SUM(Enero!G225+Febrero!G225+'Marzo '!G225+'Abril '!G225+'Mayo '!G225+Junio!G225+Julio!G225+Agosto!G225+Septiembre!G225+'Octubre '!G225+Noviembre!G225+'Diciembre '!G225)</f>
        <v>0</v>
      </c>
      <c r="H225" s="34">
        <f>SUM(Enero!H225+Febrero!H225+'Marzo '!H225+'Abril '!H225+'Mayo '!H225+Junio!H225+Julio!H225+Agosto!H225+Septiembre!H225+'Octubre '!H225+Noviembre!H225+'Diciembre '!H225)</f>
        <v>0</v>
      </c>
      <c r="I225" s="34">
        <f>SUM(Enero!I225+Febrero!I225+'Marzo '!I225+'Abril '!I225+'Mayo '!I225+Junio!I225+Julio!I225+Agosto!I225+Septiembre!I225+'Octubre '!I225+Noviembre!I225+'Diciembre '!I225)</f>
        <v>0</v>
      </c>
      <c r="J225" s="34">
        <f>SUM(Enero!J225+Febrero!J225+'Marzo '!J225+'Abril '!J225+'Mayo '!J225+Junio!J225+Julio!J225+Agosto!J225+Septiembre!J225+'Octubre '!J225+Noviembre!J225+'Diciembre '!J225)</f>
        <v>0</v>
      </c>
      <c r="K225" s="34">
        <f>SUM(Enero!K225+Febrero!K225+'Marzo '!K225+'Abril '!K225+'Mayo '!K225+Junio!K225+Julio!K225+Agosto!K225+Septiembre!K225+'Octubre '!K225+Noviembre!K225+'Diciembre '!K225)</f>
        <v>0</v>
      </c>
      <c r="L225" s="34">
        <f>SUM(Enero!L225+Febrero!L225+'Marzo '!L225+'Abril '!L225+'Mayo '!L225+Junio!L225+Julio!L225+Agosto!L225+Septiembre!L225+'Octubre '!L225+Noviembre!L225+'Diciembre '!L225)</f>
        <v>0</v>
      </c>
      <c r="M225" s="34">
        <f>SUM(Enero!M225+Febrero!M225+'Marzo '!M225+'Abril '!M225+'Mayo '!M225+Junio!M225+Julio!M225+Agosto!M225+Septiembre!M225+'Octubre '!M225+Noviembre!M225+'Diciembre '!M225)</f>
        <v>0</v>
      </c>
      <c r="N225" s="34">
        <f>SUM(Enero!N225+Febrero!N225+'Marzo '!N225+'Abril '!N225+'Mayo '!N225+Junio!N225+Julio!N225+Agosto!N225+Septiembre!N225+'Octubre '!N225+Noviembre!N225+'Diciembre '!N225)</f>
        <v>0</v>
      </c>
      <c r="O225" s="34">
        <f>SUM(Enero!O225+Febrero!O225+'Marzo '!O225+'Abril '!O225+'Mayo '!O225+Junio!O225+Julio!O225+Agosto!O225+Septiembre!O225+'Octubre '!O225+Noviembre!O225+'Diciembre '!O225)</f>
        <v>0</v>
      </c>
      <c r="P225" s="34">
        <f>SUM(Enero!P225+Febrero!P225+'Marzo '!P225+'Abril '!P225+'Mayo '!P225+Junio!P225+Julio!P225+Agosto!P225+Septiembre!P225+'Octubre '!P225+Noviembre!P225+'Diciembre '!P225)</f>
        <v>0</v>
      </c>
      <c r="Q225" s="34">
        <f>SUM(Enero!Q225+Febrero!Q225+'Marzo '!Q225+'Abril '!Q225+'Mayo '!Q225+Junio!Q225+Julio!Q225+Agosto!Q225+Septiembre!Q225+'Octubre '!Q225+Noviembre!Q225+'Diciembre '!Q225)</f>
        <v>0</v>
      </c>
      <c r="R225" s="34">
        <f>SUM(Enero!R225+Febrero!R225+'Marzo '!R225+'Abril '!R225+'Mayo '!R225+Junio!R225+Julio!R225+Agosto!R225+Septiembre!R225+'Octubre '!R225+Noviembre!R225+'Diciembre '!R225)</f>
        <v>0</v>
      </c>
      <c r="S225" s="34">
        <f>SUM(Enero!S225+Febrero!S225+'Marzo '!S225+'Abril '!S225+'Mayo '!S225+Junio!S225+Julio!S225+Agosto!S225+Septiembre!S225+'Octubre '!S225+Noviembre!S225+'Diciembre '!S225)</f>
        <v>0</v>
      </c>
      <c r="T225" s="34">
        <f>SUM(Enero!T225+Febrero!T225+'Marzo '!T225+'Abril '!T225+'Mayo '!T225+Junio!T225+Julio!T225+Agosto!T225+Septiembre!T225+'Octubre '!T225+Noviembre!T225+'Diciembre '!T225)</f>
        <v>0</v>
      </c>
      <c r="U225" s="34">
        <f>SUM(Enero!U225+Febrero!U225+'Marzo '!U225+'Abril '!U225+'Mayo '!U225+Junio!U225+Julio!U225+Agosto!U225+Septiembre!U225+'Octubre '!U225+Noviembre!U225+'Diciembre '!U225)</f>
        <v>0</v>
      </c>
      <c r="V225" s="34">
        <f>SUM(Enero!V225+Febrero!V225+'Marzo '!V225+'Abril '!V225+'Mayo '!V225+Junio!V225+Julio!V225+Agosto!V225+Septiembre!V225+'Octubre '!V225+Noviembre!V225+'Diciembre '!V225)</f>
        <v>0</v>
      </c>
      <c r="W225" s="34">
        <f>SUM(Enero!W225+Febrero!W225+'Marzo '!W225+'Abril '!W225+'Mayo '!W225+Junio!W225+Julio!W225+Agosto!W225+Septiembre!W225+'Octubre '!W225+Noviembre!W225+'Diciembre '!W225)</f>
        <v>0</v>
      </c>
      <c r="X225" s="34">
        <f>SUM(Enero!X225+Febrero!X225+'Marzo '!X225+'Abril '!X225+'Mayo '!X225+Junio!X225+Julio!X225+Agosto!X225+Septiembre!X225+'Octubre '!X225+Noviembre!X225+'Diciembre '!X225)</f>
        <v>0</v>
      </c>
      <c r="Y225" s="34">
        <f>SUM(Enero!Y225+Febrero!Y225+'Marzo '!Y225+'Abril '!Y225+'Mayo '!Y225+Junio!Y225+Julio!Y225+Agosto!Y225+Septiembre!Y225+'Octubre '!Y225+Noviembre!Y225+'Diciembre '!Y225)</f>
        <v>0</v>
      </c>
      <c r="Z225" s="34">
        <f>SUM(Enero!Z225+Febrero!Z225+'Marzo '!Z225+'Abril '!Z225+'Mayo '!Z225+Junio!Z225+Julio!Z225+Agosto!Z225+Septiembre!Z225+'Octubre '!Z225+Noviembre!Z225+'Diciembre '!Z225)</f>
        <v>0</v>
      </c>
      <c r="AA225" s="34">
        <f>SUM(Enero!AA225+Febrero!AA225+'Marzo '!AA225+'Abril '!AA225+'Mayo '!AA225+Junio!AA225+Julio!AA225+Agosto!AA225+Septiembre!AA225+'Octubre '!AA225+Noviembre!AA225+'Diciembre '!AA225)</f>
        <v>0</v>
      </c>
      <c r="AB225" s="34">
        <f>SUM(Enero!AB225+Febrero!AB225+'Marzo '!AB225+'Abril '!AB225+'Mayo '!AB225+Junio!AB225+Julio!AB225+Agosto!AB225+Septiembre!AB225+'Octubre '!AB225+Noviembre!AB225+'Diciembre '!AB225)</f>
        <v>0</v>
      </c>
      <c r="AC225" s="34">
        <f>SUM(Enero!AC225+Febrero!AC225+'Marzo '!AC225+'Abril '!AC225+'Mayo '!AC225+Junio!AC225+Julio!AC225+Agosto!AC225+Septiembre!AC225+'Octubre '!AC225+Noviembre!AC225+'Diciembre '!AC225)</f>
        <v>0</v>
      </c>
      <c r="AD225" s="34">
        <f>SUM(Enero!AD225+Febrero!AD225+'Marzo '!AD225+'Abril '!AD225+'Mayo '!AD225+Junio!AD225+Julio!AD225+Agosto!AD225+Septiembre!AD225+'Octubre '!AD225+Noviembre!AD225+'Diciembre '!AD225)</f>
        <v>0</v>
      </c>
      <c r="AE225" s="34">
        <f>SUM(Enero!AE225+Febrero!AE225+'Marzo '!AE225+'Abril '!AE225+'Mayo '!AE225+Junio!AE225+Julio!AE225+Agosto!AE225+Septiembre!AE225+'Octubre '!AE225+Noviembre!AE225+'Diciembre '!AE225)</f>
        <v>0</v>
      </c>
      <c r="AF225" s="34">
        <f>SUM(Enero!AF225+Febrero!AF225+'Marzo '!AF225+'Abril '!AF225+'Mayo '!AF225+Junio!AF225+Julio!AF225+Agosto!AF225+Septiembre!AF225+'Octubre '!AF225+Noviembre!AF225+'Diciembre '!AF225)</f>
        <v>0</v>
      </c>
      <c r="AG225" s="34">
        <f>SUM(Enero!AG225+Febrero!AG225+'Marzo '!AG225+'Abril '!AG225+'Mayo '!AG225+Junio!AG225+Julio!AG225+Agosto!AG225+Septiembre!AG225+'Octubre '!AG225+Noviembre!AG225+'Diciembre '!AG225)</f>
        <v>0</v>
      </c>
      <c r="AH225" s="34">
        <f>SUM(Enero!AH225+Febrero!AH225+'Marzo '!AH225+'Abril '!AH225+'Mayo '!AH225+Junio!AH225+Julio!AH225+Agosto!AH225+Septiembre!AH225+'Octubre '!AH225+Noviembre!AH225+'Diciembre '!AH225)</f>
        <v>0</v>
      </c>
      <c r="AI225" s="34">
        <f>SUM(Enero!AI225+Febrero!AI225+'Marzo '!AI225+'Abril '!AI225+'Mayo '!AI225+Junio!AI225+Julio!AI225+Agosto!AI225+Septiembre!AI225+'Octubre '!AI225+Noviembre!AI225+'Diciembre '!AI225)</f>
        <v>0</v>
      </c>
      <c r="AJ225" s="34">
        <f>SUM(Enero!AJ225+Febrero!AJ225+'Marzo '!AJ225+'Abril '!AJ225+'Mayo '!AJ225+Junio!AJ225+Julio!AJ225+Agosto!AJ225+Septiembre!AJ225+'Octubre '!AJ225+Noviembre!AJ225+'Diciembre '!AJ225)</f>
        <v>0</v>
      </c>
      <c r="AK225" s="34">
        <f>SUM(Enero!AK225+Febrero!AK225+'Marzo '!AK225+'Abril '!AK225+'Mayo '!AK225+Junio!AK225+Julio!AK225+Agosto!AK225+Septiembre!AK225+'Octubre '!AK225+Noviembre!AK225+'Diciembre '!AK225)</f>
        <v>0</v>
      </c>
      <c r="AL225" s="34">
        <f>SUM(Enero!AL225+Febrero!AL225+'Marzo '!AL225+'Abril '!AL225+'Mayo '!AL225+Junio!AL225+Julio!AL225+Agosto!AL225+Septiembre!AL225+'Octubre '!AL225+Noviembre!AL225+'Diciembre '!AL225)</f>
        <v>0</v>
      </c>
      <c r="AM225" s="98">
        <f>SUM(Enero!AM225+Febrero!AM225+'Marzo '!AM225+'Abril '!AM225+'Mayo '!AM225+Junio!AM225+Julio!AM225+Agosto!AM225+Septiembre!AM225+'Octubre '!AM225+Noviembre!AM225+'Diciembre '!AM225)</f>
        <v>0</v>
      </c>
      <c r="AN225" s="220">
        <f>SUM(Enero!AN225+Febrero!AN225+'Marzo '!AN225+'Abril '!AN225+'Mayo '!AN225+Junio!AN225+Julio!AN225+Agosto!AN225+Septiembre!AN225+'Octubre '!AN225+Noviembre!AN225+'Diciembre '!AN225)</f>
        <v>0</v>
      </c>
      <c r="AO225" s="221">
        <f>SUM(Enero!AO225+Febrero!AO225+'Marzo '!AO225+'Abril '!AO225+'Mayo '!AO225+Junio!AO225+Julio!AO225+Agosto!AO225+Septiembre!AO225+'Octubre '!AO225+Noviembre!AO225+'Diciembre '!AO225)</f>
        <v>0</v>
      </c>
      <c r="AP225" s="34">
        <f>SUM(Enero!AP225+Febrero!AP225+'Marzo '!AP225+'Abril '!AP225+'Mayo '!AP225+Junio!AP225+Julio!AP225+Agosto!AP225+Septiembre!AP225+'Octubre '!AP225+Noviembre!AP225+'Diciembre '!AP225)</f>
        <v>0</v>
      </c>
      <c r="AQ225" s="34">
        <f>SUM(Enero!AQ225+Febrero!AQ225+'Marzo '!AQ225+'Abril '!AQ225+'Mayo '!AQ225+Junio!AQ225+Julio!AQ225+Agosto!AQ225+Septiembre!AQ225+'Octubre '!AQ225+Noviembre!AQ225+'Diciembre '!AQ225)</f>
        <v>0</v>
      </c>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f>SUM(Enero!F226+Febrero!F226+'Marzo '!F226+'Abril '!F226+'Mayo '!F226+Junio!F226+Julio!F226+Agosto!F226+Septiembre!F226+'Octubre '!F226+Noviembre!F226+'Diciembre '!F226)</f>
        <v>0</v>
      </c>
      <c r="G226" s="34">
        <f>SUM(Enero!G226+Febrero!G226+'Marzo '!G226+'Abril '!G226+'Mayo '!G226+Junio!G226+Julio!G226+Agosto!G226+Septiembre!G226+'Octubre '!G226+Noviembre!G226+'Diciembre '!G226)</f>
        <v>0</v>
      </c>
      <c r="H226" s="34">
        <f>SUM(Enero!H226+Febrero!H226+'Marzo '!H226+'Abril '!H226+'Mayo '!H226+Junio!H226+Julio!H226+Agosto!H226+Septiembre!H226+'Octubre '!H226+Noviembre!H226+'Diciembre '!H226)</f>
        <v>0</v>
      </c>
      <c r="I226" s="34">
        <f>SUM(Enero!I226+Febrero!I226+'Marzo '!I226+'Abril '!I226+'Mayo '!I226+Junio!I226+Julio!I226+Agosto!I226+Septiembre!I226+'Octubre '!I226+Noviembre!I226+'Diciembre '!I226)</f>
        <v>0</v>
      </c>
      <c r="J226" s="34">
        <f>SUM(Enero!J226+Febrero!J226+'Marzo '!J226+'Abril '!J226+'Mayo '!J226+Junio!J226+Julio!J226+Agosto!J226+Septiembre!J226+'Octubre '!J226+Noviembre!J226+'Diciembre '!J226)</f>
        <v>0</v>
      </c>
      <c r="K226" s="34">
        <f>SUM(Enero!K226+Febrero!K226+'Marzo '!K226+'Abril '!K226+'Mayo '!K226+Junio!K226+Julio!K226+Agosto!K226+Septiembre!K226+'Octubre '!K226+Noviembre!K226+'Diciembre '!K226)</f>
        <v>0</v>
      </c>
      <c r="L226" s="34">
        <f>SUM(Enero!L226+Febrero!L226+'Marzo '!L226+'Abril '!L226+'Mayo '!L226+Junio!L226+Julio!L226+Agosto!L226+Septiembre!L226+'Octubre '!L226+Noviembre!L226+'Diciembre '!L226)</f>
        <v>0</v>
      </c>
      <c r="M226" s="34">
        <f>SUM(Enero!M226+Febrero!M226+'Marzo '!M226+'Abril '!M226+'Mayo '!M226+Junio!M226+Julio!M226+Agosto!M226+Septiembre!M226+'Octubre '!M226+Noviembre!M226+'Diciembre '!M226)</f>
        <v>0</v>
      </c>
      <c r="N226" s="34">
        <f>SUM(Enero!N226+Febrero!N226+'Marzo '!N226+'Abril '!N226+'Mayo '!N226+Junio!N226+Julio!N226+Agosto!N226+Septiembre!N226+'Octubre '!N226+Noviembre!N226+'Diciembre '!N226)</f>
        <v>0</v>
      </c>
      <c r="O226" s="34">
        <f>SUM(Enero!O226+Febrero!O226+'Marzo '!O226+'Abril '!O226+'Mayo '!O226+Junio!O226+Julio!O226+Agosto!O226+Septiembre!O226+'Octubre '!O226+Noviembre!O226+'Diciembre '!O226)</f>
        <v>0</v>
      </c>
      <c r="P226" s="34">
        <f>SUM(Enero!P226+Febrero!P226+'Marzo '!P226+'Abril '!P226+'Mayo '!P226+Junio!P226+Julio!P226+Agosto!P226+Septiembre!P226+'Octubre '!P226+Noviembre!P226+'Diciembre '!P226)</f>
        <v>0</v>
      </c>
      <c r="Q226" s="34">
        <f>SUM(Enero!Q226+Febrero!Q226+'Marzo '!Q226+'Abril '!Q226+'Mayo '!Q226+Junio!Q226+Julio!Q226+Agosto!Q226+Septiembre!Q226+'Octubre '!Q226+Noviembre!Q226+'Diciembre '!Q226)</f>
        <v>0</v>
      </c>
      <c r="R226" s="34">
        <f>SUM(Enero!R226+Febrero!R226+'Marzo '!R226+'Abril '!R226+'Mayo '!R226+Junio!R226+Julio!R226+Agosto!R226+Septiembre!R226+'Octubre '!R226+Noviembre!R226+'Diciembre '!R226)</f>
        <v>0</v>
      </c>
      <c r="S226" s="34">
        <f>SUM(Enero!S226+Febrero!S226+'Marzo '!S226+'Abril '!S226+'Mayo '!S226+Junio!S226+Julio!S226+Agosto!S226+Septiembre!S226+'Octubre '!S226+Noviembre!S226+'Diciembre '!S226)</f>
        <v>0</v>
      </c>
      <c r="T226" s="34">
        <f>SUM(Enero!T226+Febrero!T226+'Marzo '!T226+'Abril '!T226+'Mayo '!T226+Junio!T226+Julio!T226+Agosto!T226+Septiembre!T226+'Octubre '!T226+Noviembre!T226+'Diciembre '!T226)</f>
        <v>0</v>
      </c>
      <c r="U226" s="34">
        <f>SUM(Enero!U226+Febrero!U226+'Marzo '!U226+'Abril '!U226+'Mayo '!U226+Junio!U226+Julio!U226+Agosto!U226+Septiembre!U226+'Octubre '!U226+Noviembre!U226+'Diciembre '!U226)</f>
        <v>0</v>
      </c>
      <c r="V226" s="34">
        <f>SUM(Enero!V226+Febrero!V226+'Marzo '!V226+'Abril '!V226+'Mayo '!V226+Junio!V226+Julio!V226+Agosto!V226+Septiembre!V226+'Octubre '!V226+Noviembre!V226+'Diciembre '!V226)</f>
        <v>0</v>
      </c>
      <c r="W226" s="34">
        <f>SUM(Enero!W226+Febrero!W226+'Marzo '!W226+'Abril '!W226+'Mayo '!W226+Junio!W226+Julio!W226+Agosto!W226+Septiembre!W226+'Octubre '!W226+Noviembre!W226+'Diciembre '!W226)</f>
        <v>0</v>
      </c>
      <c r="X226" s="34">
        <f>SUM(Enero!X226+Febrero!X226+'Marzo '!X226+'Abril '!X226+'Mayo '!X226+Junio!X226+Julio!X226+Agosto!X226+Septiembre!X226+'Octubre '!X226+Noviembre!X226+'Diciembre '!X226)</f>
        <v>0</v>
      </c>
      <c r="Y226" s="34">
        <f>SUM(Enero!Y226+Febrero!Y226+'Marzo '!Y226+'Abril '!Y226+'Mayo '!Y226+Junio!Y226+Julio!Y226+Agosto!Y226+Septiembre!Y226+'Octubre '!Y226+Noviembre!Y226+'Diciembre '!Y226)</f>
        <v>0</v>
      </c>
      <c r="Z226" s="34">
        <f>SUM(Enero!Z226+Febrero!Z226+'Marzo '!Z226+'Abril '!Z226+'Mayo '!Z226+Junio!Z226+Julio!Z226+Agosto!Z226+Septiembre!Z226+'Octubre '!Z226+Noviembre!Z226+'Diciembre '!Z226)</f>
        <v>0</v>
      </c>
      <c r="AA226" s="34">
        <f>SUM(Enero!AA226+Febrero!AA226+'Marzo '!AA226+'Abril '!AA226+'Mayo '!AA226+Junio!AA226+Julio!AA226+Agosto!AA226+Septiembre!AA226+'Octubre '!AA226+Noviembre!AA226+'Diciembre '!AA226)</f>
        <v>0</v>
      </c>
      <c r="AB226" s="34">
        <f>SUM(Enero!AB226+Febrero!AB226+'Marzo '!AB226+'Abril '!AB226+'Mayo '!AB226+Junio!AB226+Julio!AB226+Agosto!AB226+Septiembre!AB226+'Octubre '!AB226+Noviembre!AB226+'Diciembre '!AB226)</f>
        <v>0</v>
      </c>
      <c r="AC226" s="34">
        <f>SUM(Enero!AC226+Febrero!AC226+'Marzo '!AC226+'Abril '!AC226+'Mayo '!AC226+Junio!AC226+Julio!AC226+Agosto!AC226+Septiembre!AC226+'Octubre '!AC226+Noviembre!AC226+'Diciembre '!AC226)</f>
        <v>0</v>
      </c>
      <c r="AD226" s="34">
        <f>SUM(Enero!AD226+Febrero!AD226+'Marzo '!AD226+'Abril '!AD226+'Mayo '!AD226+Junio!AD226+Julio!AD226+Agosto!AD226+Septiembre!AD226+'Octubre '!AD226+Noviembre!AD226+'Diciembre '!AD226)</f>
        <v>0</v>
      </c>
      <c r="AE226" s="34">
        <f>SUM(Enero!AE226+Febrero!AE226+'Marzo '!AE226+'Abril '!AE226+'Mayo '!AE226+Junio!AE226+Julio!AE226+Agosto!AE226+Septiembre!AE226+'Octubre '!AE226+Noviembre!AE226+'Diciembre '!AE226)</f>
        <v>0</v>
      </c>
      <c r="AF226" s="34">
        <f>SUM(Enero!AF226+Febrero!AF226+'Marzo '!AF226+'Abril '!AF226+'Mayo '!AF226+Junio!AF226+Julio!AF226+Agosto!AF226+Septiembre!AF226+'Octubre '!AF226+Noviembre!AF226+'Diciembre '!AF226)</f>
        <v>0</v>
      </c>
      <c r="AG226" s="34">
        <f>SUM(Enero!AG226+Febrero!AG226+'Marzo '!AG226+'Abril '!AG226+'Mayo '!AG226+Junio!AG226+Julio!AG226+Agosto!AG226+Septiembre!AG226+'Octubre '!AG226+Noviembre!AG226+'Diciembre '!AG226)</f>
        <v>0</v>
      </c>
      <c r="AH226" s="34">
        <f>SUM(Enero!AH226+Febrero!AH226+'Marzo '!AH226+'Abril '!AH226+'Mayo '!AH226+Junio!AH226+Julio!AH226+Agosto!AH226+Septiembre!AH226+'Octubre '!AH226+Noviembre!AH226+'Diciembre '!AH226)</f>
        <v>0</v>
      </c>
      <c r="AI226" s="34">
        <f>SUM(Enero!AI226+Febrero!AI226+'Marzo '!AI226+'Abril '!AI226+'Mayo '!AI226+Junio!AI226+Julio!AI226+Agosto!AI226+Septiembre!AI226+'Octubre '!AI226+Noviembre!AI226+'Diciembre '!AI226)</f>
        <v>0</v>
      </c>
      <c r="AJ226" s="34">
        <f>SUM(Enero!AJ226+Febrero!AJ226+'Marzo '!AJ226+'Abril '!AJ226+'Mayo '!AJ226+Junio!AJ226+Julio!AJ226+Agosto!AJ226+Septiembre!AJ226+'Octubre '!AJ226+Noviembre!AJ226+'Diciembre '!AJ226)</f>
        <v>0</v>
      </c>
      <c r="AK226" s="34">
        <f>SUM(Enero!AK226+Febrero!AK226+'Marzo '!AK226+'Abril '!AK226+'Mayo '!AK226+Junio!AK226+Julio!AK226+Agosto!AK226+Septiembre!AK226+'Octubre '!AK226+Noviembre!AK226+'Diciembre '!AK226)</f>
        <v>0</v>
      </c>
      <c r="AL226" s="34">
        <f>SUM(Enero!AL226+Febrero!AL226+'Marzo '!AL226+'Abril '!AL226+'Mayo '!AL226+Junio!AL226+Julio!AL226+Agosto!AL226+Septiembre!AL226+'Octubre '!AL226+Noviembre!AL226+'Diciembre '!AL226)</f>
        <v>0</v>
      </c>
      <c r="AM226" s="98">
        <f>SUM(Enero!AM226+Febrero!AM226+'Marzo '!AM226+'Abril '!AM226+'Mayo '!AM226+Junio!AM226+Julio!AM226+Agosto!AM226+Septiembre!AM226+'Octubre '!AM226+Noviembre!AM226+'Diciembre '!AM226)</f>
        <v>0</v>
      </c>
      <c r="AN226" s="220">
        <f>SUM(Enero!AN226+Febrero!AN226+'Marzo '!AN226+'Abril '!AN226+'Mayo '!AN226+Junio!AN226+Julio!AN226+Agosto!AN226+Septiembre!AN226+'Octubre '!AN226+Noviembre!AN226+'Diciembre '!AN226)</f>
        <v>0</v>
      </c>
      <c r="AO226" s="221">
        <f>SUM(Enero!AO226+Febrero!AO226+'Marzo '!AO226+'Abril '!AO226+'Mayo '!AO226+Junio!AO226+Julio!AO226+Agosto!AO226+Septiembre!AO226+'Octubre '!AO226+Noviembre!AO226+'Diciembre '!AO226)</f>
        <v>0</v>
      </c>
      <c r="AP226" s="34">
        <f>SUM(Enero!AP226+Febrero!AP226+'Marzo '!AP226+'Abril '!AP226+'Mayo '!AP226+Junio!AP226+Julio!AP226+Agosto!AP226+Septiembre!AP226+'Octubre '!AP226+Noviembre!AP226+'Diciembre '!AP226)</f>
        <v>0</v>
      </c>
      <c r="AQ226" s="34">
        <f>SUM(Enero!AQ226+Febrero!AQ226+'Marzo '!AQ226+'Abril '!AQ226+'Mayo '!AQ226+Junio!AQ226+Julio!AQ226+Agosto!AQ226+Septiembre!AQ226+'Octubre '!AQ226+Noviembre!AQ226+'Diciembre '!AQ226)</f>
        <v>0</v>
      </c>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f>SUM(Enero!F227+Febrero!F227+'Marzo '!F227+'Abril '!F227+'Mayo '!F227+Junio!F227+Julio!F227+Agosto!F227+Septiembre!F227+'Octubre '!F227+Noviembre!F227+'Diciembre '!F227)</f>
        <v>0</v>
      </c>
      <c r="G227" s="34">
        <f>SUM(Enero!G227+Febrero!G227+'Marzo '!G227+'Abril '!G227+'Mayo '!G227+Junio!G227+Julio!G227+Agosto!G227+Septiembre!G227+'Octubre '!G227+Noviembre!G227+'Diciembre '!G227)</f>
        <v>0</v>
      </c>
      <c r="H227" s="34">
        <f>SUM(Enero!H227+Febrero!H227+'Marzo '!H227+'Abril '!H227+'Mayo '!H227+Junio!H227+Julio!H227+Agosto!H227+Septiembre!H227+'Octubre '!H227+Noviembre!H227+'Diciembre '!H227)</f>
        <v>0</v>
      </c>
      <c r="I227" s="34">
        <f>SUM(Enero!I227+Febrero!I227+'Marzo '!I227+'Abril '!I227+'Mayo '!I227+Junio!I227+Julio!I227+Agosto!I227+Septiembre!I227+'Octubre '!I227+Noviembre!I227+'Diciembre '!I227)</f>
        <v>0</v>
      </c>
      <c r="J227" s="34">
        <f>SUM(Enero!J227+Febrero!J227+'Marzo '!J227+'Abril '!J227+'Mayo '!J227+Junio!J227+Julio!J227+Agosto!J227+Septiembre!J227+'Octubre '!J227+Noviembre!J227+'Diciembre '!J227)</f>
        <v>0</v>
      </c>
      <c r="K227" s="34">
        <f>SUM(Enero!K227+Febrero!K227+'Marzo '!K227+'Abril '!K227+'Mayo '!K227+Junio!K227+Julio!K227+Agosto!K227+Septiembre!K227+'Octubre '!K227+Noviembre!K227+'Diciembre '!K227)</f>
        <v>0</v>
      </c>
      <c r="L227" s="34">
        <f>SUM(Enero!L227+Febrero!L227+'Marzo '!L227+'Abril '!L227+'Mayo '!L227+Junio!L227+Julio!L227+Agosto!L227+Septiembre!L227+'Octubre '!L227+Noviembre!L227+'Diciembre '!L227)</f>
        <v>0</v>
      </c>
      <c r="M227" s="34">
        <f>SUM(Enero!M227+Febrero!M227+'Marzo '!M227+'Abril '!M227+'Mayo '!M227+Junio!M227+Julio!M227+Agosto!M227+Septiembre!M227+'Octubre '!M227+Noviembre!M227+'Diciembre '!M227)</f>
        <v>0</v>
      </c>
      <c r="N227" s="34">
        <f>SUM(Enero!N227+Febrero!N227+'Marzo '!N227+'Abril '!N227+'Mayo '!N227+Junio!N227+Julio!N227+Agosto!N227+Septiembre!N227+'Octubre '!N227+Noviembre!N227+'Diciembre '!N227)</f>
        <v>0</v>
      </c>
      <c r="O227" s="34">
        <f>SUM(Enero!O227+Febrero!O227+'Marzo '!O227+'Abril '!O227+'Mayo '!O227+Junio!O227+Julio!O227+Agosto!O227+Septiembre!O227+'Octubre '!O227+Noviembre!O227+'Diciembre '!O227)</f>
        <v>0</v>
      </c>
      <c r="P227" s="34">
        <f>SUM(Enero!P227+Febrero!P227+'Marzo '!P227+'Abril '!P227+'Mayo '!P227+Junio!P227+Julio!P227+Agosto!P227+Septiembre!P227+'Octubre '!P227+Noviembre!P227+'Diciembre '!P227)</f>
        <v>0</v>
      </c>
      <c r="Q227" s="34">
        <f>SUM(Enero!Q227+Febrero!Q227+'Marzo '!Q227+'Abril '!Q227+'Mayo '!Q227+Junio!Q227+Julio!Q227+Agosto!Q227+Septiembre!Q227+'Octubre '!Q227+Noviembre!Q227+'Diciembre '!Q227)</f>
        <v>0</v>
      </c>
      <c r="R227" s="34">
        <f>SUM(Enero!R227+Febrero!R227+'Marzo '!R227+'Abril '!R227+'Mayo '!R227+Junio!R227+Julio!R227+Agosto!R227+Septiembre!R227+'Octubre '!R227+Noviembre!R227+'Diciembre '!R227)</f>
        <v>0</v>
      </c>
      <c r="S227" s="34">
        <f>SUM(Enero!S227+Febrero!S227+'Marzo '!S227+'Abril '!S227+'Mayo '!S227+Junio!S227+Julio!S227+Agosto!S227+Septiembre!S227+'Octubre '!S227+Noviembre!S227+'Diciembre '!S227)</f>
        <v>0</v>
      </c>
      <c r="T227" s="34">
        <f>SUM(Enero!T227+Febrero!T227+'Marzo '!T227+'Abril '!T227+'Mayo '!T227+Junio!T227+Julio!T227+Agosto!T227+Septiembre!T227+'Octubre '!T227+Noviembre!T227+'Diciembre '!T227)</f>
        <v>0</v>
      </c>
      <c r="U227" s="34">
        <f>SUM(Enero!U227+Febrero!U227+'Marzo '!U227+'Abril '!U227+'Mayo '!U227+Junio!U227+Julio!U227+Agosto!U227+Septiembre!U227+'Octubre '!U227+Noviembre!U227+'Diciembre '!U227)</f>
        <v>0</v>
      </c>
      <c r="V227" s="34">
        <f>SUM(Enero!V227+Febrero!V227+'Marzo '!V227+'Abril '!V227+'Mayo '!V227+Junio!V227+Julio!V227+Agosto!V227+Septiembre!V227+'Octubre '!V227+Noviembre!V227+'Diciembre '!V227)</f>
        <v>0</v>
      </c>
      <c r="W227" s="34">
        <f>SUM(Enero!W227+Febrero!W227+'Marzo '!W227+'Abril '!W227+'Mayo '!W227+Junio!W227+Julio!W227+Agosto!W227+Septiembre!W227+'Octubre '!W227+Noviembre!W227+'Diciembre '!W227)</f>
        <v>0</v>
      </c>
      <c r="X227" s="34">
        <f>SUM(Enero!X227+Febrero!X227+'Marzo '!X227+'Abril '!X227+'Mayo '!X227+Junio!X227+Julio!X227+Agosto!X227+Septiembre!X227+'Octubre '!X227+Noviembre!X227+'Diciembre '!X227)</f>
        <v>0</v>
      </c>
      <c r="Y227" s="34">
        <f>SUM(Enero!Y227+Febrero!Y227+'Marzo '!Y227+'Abril '!Y227+'Mayo '!Y227+Junio!Y227+Julio!Y227+Agosto!Y227+Septiembre!Y227+'Octubre '!Y227+Noviembre!Y227+'Diciembre '!Y227)</f>
        <v>0</v>
      </c>
      <c r="Z227" s="34">
        <f>SUM(Enero!Z227+Febrero!Z227+'Marzo '!Z227+'Abril '!Z227+'Mayo '!Z227+Junio!Z227+Julio!Z227+Agosto!Z227+Septiembre!Z227+'Octubre '!Z227+Noviembre!Z227+'Diciembre '!Z227)</f>
        <v>0</v>
      </c>
      <c r="AA227" s="34">
        <f>SUM(Enero!AA227+Febrero!AA227+'Marzo '!AA227+'Abril '!AA227+'Mayo '!AA227+Junio!AA227+Julio!AA227+Agosto!AA227+Septiembre!AA227+'Octubre '!AA227+Noviembre!AA227+'Diciembre '!AA227)</f>
        <v>0</v>
      </c>
      <c r="AB227" s="34">
        <f>SUM(Enero!AB227+Febrero!AB227+'Marzo '!AB227+'Abril '!AB227+'Mayo '!AB227+Junio!AB227+Julio!AB227+Agosto!AB227+Septiembre!AB227+'Octubre '!AB227+Noviembre!AB227+'Diciembre '!AB227)</f>
        <v>0</v>
      </c>
      <c r="AC227" s="34">
        <f>SUM(Enero!AC227+Febrero!AC227+'Marzo '!AC227+'Abril '!AC227+'Mayo '!AC227+Junio!AC227+Julio!AC227+Agosto!AC227+Septiembre!AC227+'Octubre '!AC227+Noviembre!AC227+'Diciembre '!AC227)</f>
        <v>0</v>
      </c>
      <c r="AD227" s="34">
        <f>SUM(Enero!AD227+Febrero!AD227+'Marzo '!AD227+'Abril '!AD227+'Mayo '!AD227+Junio!AD227+Julio!AD227+Agosto!AD227+Septiembre!AD227+'Octubre '!AD227+Noviembre!AD227+'Diciembre '!AD227)</f>
        <v>0</v>
      </c>
      <c r="AE227" s="34">
        <f>SUM(Enero!AE227+Febrero!AE227+'Marzo '!AE227+'Abril '!AE227+'Mayo '!AE227+Junio!AE227+Julio!AE227+Agosto!AE227+Septiembre!AE227+'Octubre '!AE227+Noviembre!AE227+'Diciembre '!AE227)</f>
        <v>0</v>
      </c>
      <c r="AF227" s="34">
        <f>SUM(Enero!AF227+Febrero!AF227+'Marzo '!AF227+'Abril '!AF227+'Mayo '!AF227+Junio!AF227+Julio!AF227+Agosto!AF227+Septiembre!AF227+'Octubre '!AF227+Noviembre!AF227+'Diciembre '!AF227)</f>
        <v>0</v>
      </c>
      <c r="AG227" s="34">
        <f>SUM(Enero!AG227+Febrero!AG227+'Marzo '!AG227+'Abril '!AG227+'Mayo '!AG227+Junio!AG227+Julio!AG227+Agosto!AG227+Septiembre!AG227+'Octubre '!AG227+Noviembre!AG227+'Diciembre '!AG227)</f>
        <v>0</v>
      </c>
      <c r="AH227" s="34">
        <f>SUM(Enero!AH227+Febrero!AH227+'Marzo '!AH227+'Abril '!AH227+'Mayo '!AH227+Junio!AH227+Julio!AH227+Agosto!AH227+Septiembre!AH227+'Octubre '!AH227+Noviembre!AH227+'Diciembre '!AH227)</f>
        <v>0</v>
      </c>
      <c r="AI227" s="34">
        <f>SUM(Enero!AI227+Febrero!AI227+'Marzo '!AI227+'Abril '!AI227+'Mayo '!AI227+Junio!AI227+Julio!AI227+Agosto!AI227+Septiembre!AI227+'Octubre '!AI227+Noviembre!AI227+'Diciembre '!AI227)</f>
        <v>0</v>
      </c>
      <c r="AJ227" s="34">
        <f>SUM(Enero!AJ227+Febrero!AJ227+'Marzo '!AJ227+'Abril '!AJ227+'Mayo '!AJ227+Junio!AJ227+Julio!AJ227+Agosto!AJ227+Septiembre!AJ227+'Octubre '!AJ227+Noviembre!AJ227+'Diciembre '!AJ227)</f>
        <v>0</v>
      </c>
      <c r="AK227" s="34">
        <f>SUM(Enero!AK227+Febrero!AK227+'Marzo '!AK227+'Abril '!AK227+'Mayo '!AK227+Junio!AK227+Julio!AK227+Agosto!AK227+Septiembre!AK227+'Octubre '!AK227+Noviembre!AK227+'Diciembre '!AK227)</f>
        <v>0</v>
      </c>
      <c r="AL227" s="34">
        <f>SUM(Enero!AL227+Febrero!AL227+'Marzo '!AL227+'Abril '!AL227+'Mayo '!AL227+Junio!AL227+Julio!AL227+Agosto!AL227+Septiembre!AL227+'Octubre '!AL227+Noviembre!AL227+'Diciembre '!AL227)</f>
        <v>0</v>
      </c>
      <c r="AM227" s="98">
        <f>SUM(Enero!AM227+Febrero!AM227+'Marzo '!AM227+'Abril '!AM227+'Mayo '!AM227+Junio!AM227+Julio!AM227+Agosto!AM227+Septiembre!AM227+'Octubre '!AM227+Noviembre!AM227+'Diciembre '!AM227)</f>
        <v>0</v>
      </c>
      <c r="AN227" s="220">
        <f>SUM(Enero!AN227+Febrero!AN227+'Marzo '!AN227+'Abril '!AN227+'Mayo '!AN227+Junio!AN227+Julio!AN227+Agosto!AN227+Septiembre!AN227+'Octubre '!AN227+Noviembre!AN227+'Diciembre '!AN227)</f>
        <v>0</v>
      </c>
      <c r="AO227" s="221">
        <f>SUM(Enero!AO227+Febrero!AO227+'Marzo '!AO227+'Abril '!AO227+'Mayo '!AO227+Junio!AO227+Julio!AO227+Agosto!AO227+Septiembre!AO227+'Octubre '!AO227+Noviembre!AO227+'Diciembre '!AO227)</f>
        <v>0</v>
      </c>
      <c r="AP227" s="34">
        <f>SUM(Enero!AP227+Febrero!AP227+'Marzo '!AP227+'Abril '!AP227+'Mayo '!AP227+Junio!AP227+Julio!AP227+Agosto!AP227+Septiembre!AP227+'Octubre '!AP227+Noviembre!AP227+'Diciembre '!AP227)</f>
        <v>0</v>
      </c>
      <c r="AQ227" s="34">
        <f>SUM(Enero!AQ227+Febrero!AQ227+'Marzo '!AQ227+'Abril '!AQ227+'Mayo '!AQ227+Junio!AQ227+Julio!AQ227+Agosto!AQ227+Septiembre!AQ227+'Octubre '!AQ227+Noviembre!AQ227+'Diciembre '!AQ227)</f>
        <v>0</v>
      </c>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114</v>
      </c>
      <c r="D228" s="59">
        <f t="shared" si="61"/>
        <v>1</v>
      </c>
      <c r="E228" s="208">
        <f t="shared" si="61"/>
        <v>113</v>
      </c>
      <c r="F228" s="48">
        <f>SUM(Enero!F228+Febrero!F228+'Marzo '!F228+'Abril '!F228+'Mayo '!F228+Junio!F228+Julio!F228+Agosto!F228+Septiembre!F228+'Octubre '!F228+Noviembre!F228+'Diciembre '!F228)</f>
        <v>0</v>
      </c>
      <c r="G228" s="48">
        <f>SUM(Enero!G228+Febrero!G228+'Marzo '!G228+'Abril '!G228+'Mayo '!G228+Junio!G228+Julio!G228+Agosto!G228+Septiembre!G228+'Octubre '!G228+Noviembre!G228+'Diciembre '!G228)</f>
        <v>0</v>
      </c>
      <c r="H228" s="48">
        <f>SUM(Enero!H228+Febrero!H228+'Marzo '!H228+'Abril '!H228+'Mayo '!H228+Junio!H228+Julio!H228+Agosto!H228+Septiembre!H228+'Octubre '!H228+Noviembre!H228+'Diciembre '!H228)</f>
        <v>0</v>
      </c>
      <c r="I228" s="48">
        <f>SUM(Enero!I228+Febrero!I228+'Marzo '!I228+'Abril '!I228+'Mayo '!I228+Junio!I228+Julio!I228+Agosto!I228+Septiembre!I228+'Octubre '!I228+Noviembre!I228+'Diciembre '!I228)</f>
        <v>0</v>
      </c>
      <c r="J228" s="48">
        <f>SUM(Enero!J228+Febrero!J228+'Marzo '!J228+'Abril '!J228+'Mayo '!J228+Junio!J228+Julio!J228+Agosto!J228+Septiembre!J228+'Octubre '!J228+Noviembre!J228+'Diciembre '!J228)</f>
        <v>0</v>
      </c>
      <c r="K228" s="48">
        <f>SUM(Enero!K228+Febrero!K228+'Marzo '!K228+'Abril '!K228+'Mayo '!K228+Junio!K228+Julio!K228+Agosto!K228+Septiembre!K228+'Octubre '!K228+Noviembre!K228+'Diciembre '!K228)</f>
        <v>0</v>
      </c>
      <c r="L228" s="48">
        <f>SUM(Enero!L228+Febrero!L228+'Marzo '!L228+'Abril '!L228+'Mayo '!L228+Junio!L228+Julio!L228+Agosto!L228+Septiembre!L228+'Octubre '!L228+Noviembre!L228+'Diciembre '!L228)</f>
        <v>1</v>
      </c>
      <c r="M228" s="48">
        <f>SUM(Enero!M228+Febrero!M228+'Marzo '!M228+'Abril '!M228+'Mayo '!M228+Junio!M228+Julio!M228+Agosto!M228+Septiembre!M228+'Octubre '!M228+Noviembre!M228+'Diciembre '!M228)</f>
        <v>16</v>
      </c>
      <c r="N228" s="48">
        <f>SUM(Enero!N228+Febrero!N228+'Marzo '!N228+'Abril '!N228+'Mayo '!N228+Junio!N228+Julio!N228+Agosto!N228+Septiembre!N228+'Octubre '!N228+Noviembre!N228+'Diciembre '!N228)</f>
        <v>0</v>
      </c>
      <c r="O228" s="48">
        <f>SUM(Enero!O228+Febrero!O228+'Marzo '!O228+'Abril '!O228+'Mayo '!O228+Junio!O228+Julio!O228+Agosto!O228+Septiembre!O228+'Octubre '!O228+Noviembre!O228+'Diciembre '!O228)</f>
        <v>23</v>
      </c>
      <c r="P228" s="48">
        <f>SUM(Enero!P228+Febrero!P228+'Marzo '!P228+'Abril '!P228+'Mayo '!P228+Junio!P228+Julio!P228+Agosto!P228+Septiembre!P228+'Octubre '!P228+Noviembre!P228+'Diciembre '!P228)</f>
        <v>0</v>
      </c>
      <c r="Q228" s="48">
        <f>SUM(Enero!Q228+Febrero!Q228+'Marzo '!Q228+'Abril '!Q228+'Mayo '!Q228+Junio!Q228+Julio!Q228+Agosto!Q228+Septiembre!Q228+'Octubre '!Q228+Noviembre!Q228+'Diciembre '!Q228)</f>
        <v>11</v>
      </c>
      <c r="R228" s="48">
        <f>SUM(Enero!R228+Febrero!R228+'Marzo '!R228+'Abril '!R228+'Mayo '!R228+Junio!R228+Julio!R228+Agosto!R228+Septiembre!R228+'Octubre '!R228+Noviembre!R228+'Diciembre '!R228)</f>
        <v>0</v>
      </c>
      <c r="S228" s="48">
        <f>SUM(Enero!S228+Febrero!S228+'Marzo '!S228+'Abril '!S228+'Mayo '!S228+Junio!S228+Julio!S228+Agosto!S228+Septiembre!S228+'Octubre '!S228+Noviembre!S228+'Diciembre '!S228)</f>
        <v>14</v>
      </c>
      <c r="T228" s="48">
        <f>SUM(Enero!T228+Febrero!T228+'Marzo '!T228+'Abril '!T228+'Mayo '!T228+Junio!T228+Julio!T228+Agosto!T228+Septiembre!T228+'Octubre '!T228+Noviembre!T228+'Diciembre '!T228)</f>
        <v>0</v>
      </c>
      <c r="U228" s="48">
        <f>SUM(Enero!U228+Febrero!U228+'Marzo '!U228+'Abril '!U228+'Mayo '!U228+Junio!U228+Julio!U228+Agosto!U228+Septiembre!U228+'Octubre '!U228+Noviembre!U228+'Diciembre '!U228)</f>
        <v>14</v>
      </c>
      <c r="V228" s="48">
        <f>SUM(Enero!V228+Febrero!V228+'Marzo '!V228+'Abril '!V228+'Mayo '!V228+Junio!V228+Julio!V228+Agosto!V228+Septiembre!V228+'Octubre '!V228+Noviembre!V228+'Diciembre '!V228)</f>
        <v>0</v>
      </c>
      <c r="W228" s="48">
        <f>SUM(Enero!W228+Febrero!W228+'Marzo '!W228+'Abril '!W228+'Mayo '!W228+Junio!W228+Julio!W228+Agosto!W228+Septiembre!W228+'Octubre '!W228+Noviembre!W228+'Diciembre '!W228)</f>
        <v>10</v>
      </c>
      <c r="X228" s="48">
        <f>SUM(Enero!X228+Febrero!X228+'Marzo '!X228+'Abril '!X228+'Mayo '!X228+Junio!X228+Julio!X228+Agosto!X228+Septiembre!X228+'Octubre '!X228+Noviembre!X228+'Diciembre '!X228)</f>
        <v>0</v>
      </c>
      <c r="Y228" s="48">
        <f>SUM(Enero!Y228+Febrero!Y228+'Marzo '!Y228+'Abril '!Y228+'Mayo '!Y228+Junio!Y228+Julio!Y228+Agosto!Y228+Septiembre!Y228+'Octubre '!Y228+Noviembre!Y228+'Diciembre '!Y228)</f>
        <v>9</v>
      </c>
      <c r="Z228" s="48">
        <f>SUM(Enero!Z228+Febrero!Z228+'Marzo '!Z228+'Abril '!Z228+'Mayo '!Z228+Junio!Z228+Julio!Z228+Agosto!Z228+Septiembre!Z228+'Octubre '!Z228+Noviembre!Z228+'Diciembre '!Z228)</f>
        <v>0</v>
      </c>
      <c r="AA228" s="48">
        <f>SUM(Enero!AA228+Febrero!AA228+'Marzo '!AA228+'Abril '!AA228+'Mayo '!AA228+Junio!AA228+Julio!AA228+Agosto!AA228+Septiembre!AA228+'Octubre '!AA228+Noviembre!AA228+'Diciembre '!AA228)</f>
        <v>10</v>
      </c>
      <c r="AB228" s="48">
        <f>SUM(Enero!AB228+Febrero!AB228+'Marzo '!AB228+'Abril '!AB228+'Mayo '!AB228+Junio!AB228+Julio!AB228+Agosto!AB228+Septiembre!AB228+'Octubre '!AB228+Noviembre!AB228+'Diciembre '!AB228)</f>
        <v>0</v>
      </c>
      <c r="AC228" s="48">
        <f>SUM(Enero!AC228+Febrero!AC228+'Marzo '!AC228+'Abril '!AC228+'Mayo '!AC228+Junio!AC228+Julio!AC228+Agosto!AC228+Septiembre!AC228+'Octubre '!AC228+Noviembre!AC228+'Diciembre '!AC228)</f>
        <v>3</v>
      </c>
      <c r="AD228" s="48">
        <f>SUM(Enero!AD228+Febrero!AD228+'Marzo '!AD228+'Abril '!AD228+'Mayo '!AD228+Junio!AD228+Julio!AD228+Agosto!AD228+Septiembre!AD228+'Octubre '!AD228+Noviembre!AD228+'Diciembre '!AD228)</f>
        <v>0</v>
      </c>
      <c r="AE228" s="48">
        <f>SUM(Enero!AE228+Febrero!AE228+'Marzo '!AE228+'Abril '!AE228+'Mayo '!AE228+Junio!AE228+Julio!AE228+Agosto!AE228+Septiembre!AE228+'Octubre '!AE228+Noviembre!AE228+'Diciembre '!AE228)</f>
        <v>1</v>
      </c>
      <c r="AF228" s="48">
        <f>SUM(Enero!AF228+Febrero!AF228+'Marzo '!AF228+'Abril '!AF228+'Mayo '!AF228+Junio!AF228+Julio!AF228+Agosto!AF228+Septiembre!AF228+'Octubre '!AF228+Noviembre!AF228+'Diciembre '!AF228)</f>
        <v>0</v>
      </c>
      <c r="AG228" s="48">
        <f>SUM(Enero!AG228+Febrero!AG228+'Marzo '!AG228+'Abril '!AG228+'Mayo '!AG228+Junio!AG228+Julio!AG228+Agosto!AG228+Septiembre!AG228+'Octubre '!AG228+Noviembre!AG228+'Diciembre '!AG228)</f>
        <v>2</v>
      </c>
      <c r="AH228" s="48">
        <f>SUM(Enero!AH228+Febrero!AH228+'Marzo '!AH228+'Abril '!AH228+'Mayo '!AH228+Junio!AH228+Julio!AH228+Agosto!AH228+Septiembre!AH228+'Octubre '!AH228+Noviembre!AH228+'Diciembre '!AH228)</f>
        <v>0</v>
      </c>
      <c r="AI228" s="48">
        <f>SUM(Enero!AI228+Febrero!AI228+'Marzo '!AI228+'Abril '!AI228+'Mayo '!AI228+Junio!AI228+Julio!AI228+Agosto!AI228+Septiembre!AI228+'Octubre '!AI228+Noviembre!AI228+'Diciembre '!AI228)</f>
        <v>0</v>
      </c>
      <c r="AJ228" s="48">
        <f>SUM(Enero!AJ228+Febrero!AJ228+'Marzo '!AJ228+'Abril '!AJ228+'Mayo '!AJ228+Junio!AJ228+Julio!AJ228+Agosto!AJ228+Septiembre!AJ228+'Octubre '!AJ228+Noviembre!AJ228+'Diciembre '!AJ228)</f>
        <v>0</v>
      </c>
      <c r="AK228" s="48">
        <f>SUM(Enero!AK228+Febrero!AK228+'Marzo '!AK228+'Abril '!AK228+'Mayo '!AK228+Junio!AK228+Julio!AK228+Agosto!AK228+Septiembre!AK228+'Octubre '!AK228+Noviembre!AK228+'Diciembre '!AK228)</f>
        <v>0</v>
      </c>
      <c r="AL228" s="48">
        <f>SUM(Enero!AL228+Febrero!AL228+'Marzo '!AL228+'Abril '!AL228+'Mayo '!AL228+Junio!AL228+Julio!AL228+Agosto!AL228+Septiembre!AL228+'Octubre '!AL228+Noviembre!AL228+'Diciembre '!AL228)</f>
        <v>0</v>
      </c>
      <c r="AM228" s="99">
        <f>SUM(Enero!AM228+Febrero!AM228+'Marzo '!AM228+'Abril '!AM228+'Mayo '!AM228+Junio!AM228+Julio!AM228+Agosto!AM228+Septiembre!AM228+'Octubre '!AM228+Noviembre!AM228+'Diciembre '!AM228)</f>
        <v>0</v>
      </c>
      <c r="AN228" s="216">
        <f>SUM(Enero!AN228+Febrero!AN228+'Marzo '!AN228+'Abril '!AN228+'Mayo '!AN228+Junio!AN228+Julio!AN228+Agosto!AN228+Septiembre!AN228+'Octubre '!AN228+Noviembre!AN228+'Diciembre '!AN228)</f>
        <v>0</v>
      </c>
      <c r="AO228" s="234">
        <f>SUM(Enero!AO228+Febrero!AO228+'Marzo '!AO228+'Abril '!AO228+'Mayo '!AO228+Junio!AO228+Julio!AO228+Agosto!AO228+Septiembre!AO228+'Octubre '!AO228+Noviembre!AO228+'Diciembre '!AO228)</f>
        <v>0</v>
      </c>
      <c r="AP228" s="48">
        <f>SUM(Enero!AP228+Febrero!AP228+'Marzo '!AP228+'Abril '!AP228+'Mayo '!AP228+Junio!AP228+Julio!AP228+Agosto!AP228+Septiembre!AP228+'Octubre '!AP228+Noviembre!AP228+'Diciembre '!AP228)</f>
        <v>0</v>
      </c>
      <c r="AQ228" s="48">
        <f>SUM(Enero!AQ228+Febrero!AQ228+'Marzo '!AQ228+'Abril '!AQ228+'Mayo '!AQ228+Junio!AQ228+Julio!AQ228+Agosto!AQ228+Septiembre!AQ228+'Octubre '!AQ228+Noviembre!AQ228+'Diciembre '!AQ228)</f>
        <v>0</v>
      </c>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244" t="s">
        <v>208</v>
      </c>
      <c r="D232" s="244" t="s">
        <v>48</v>
      </c>
      <c r="E232" s="260"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101</v>
      </c>
      <c r="D233" s="58">
        <f t="shared" ref="D233:E239" si="63">+F233+H233+J233+L233+N233+P233+R233+T233+V233++X233+Z233+AB233+AD233+AF233+AH233+AJ233+AL233+AN233</f>
        <v>74</v>
      </c>
      <c r="E233" s="58">
        <f t="shared" si="63"/>
        <v>27</v>
      </c>
      <c r="F233" s="26">
        <f>SUM(Enero!F233+Febrero!F233+'Marzo '!F233+'Abril '!F233+'Mayo '!F233+Junio!F233+Julio!F233+Agosto!F233+Septiembre!F233+'Octubre '!F233+Noviembre!F233+'Diciembre '!F233)</f>
        <v>1</v>
      </c>
      <c r="G233" s="26">
        <f>SUM(Enero!G233+Febrero!G233+'Marzo '!G233+'Abril '!G233+'Mayo '!G233+Junio!G233+Julio!G233+Agosto!G233+Septiembre!G233+'Octubre '!G233+Noviembre!G233+'Diciembre '!G233)</f>
        <v>1</v>
      </c>
      <c r="H233" s="26">
        <f>SUM(Enero!H233+Febrero!H233+'Marzo '!H233+'Abril '!H233+'Mayo '!H233+Junio!H233+Julio!H233+Agosto!H233+Septiembre!H233+'Octubre '!H233+Noviembre!H233+'Diciembre '!H233)</f>
        <v>0</v>
      </c>
      <c r="I233" s="26">
        <f>SUM(Enero!I233+Febrero!I233+'Marzo '!I233+'Abril '!I233+'Mayo '!I233+Junio!I233+Julio!I233+Agosto!I233+Septiembre!I233+'Octubre '!I233+Noviembre!I233+'Diciembre '!I233)</f>
        <v>0</v>
      </c>
      <c r="J233" s="26">
        <f>SUM(Enero!J233+Febrero!J233+'Marzo '!J233+'Abril '!J233+'Mayo '!J233+Junio!J233+Julio!J233+Agosto!J233+Septiembre!J233+'Octubre '!J233+Noviembre!J233+'Diciembre '!J233)</f>
        <v>0</v>
      </c>
      <c r="K233" s="26">
        <f>SUM(Enero!K233+Febrero!K233+'Marzo '!K233+'Abril '!K233+'Mayo '!K233+Junio!K233+Julio!K233+Agosto!K233+Septiembre!K233+'Octubre '!K233+Noviembre!K233+'Diciembre '!K233)</f>
        <v>0</v>
      </c>
      <c r="L233" s="26">
        <f>SUM(Enero!L233+Febrero!L233+'Marzo '!L233+'Abril '!L233+'Mayo '!L233+Junio!L233+Julio!L233+Agosto!L233+Septiembre!L233+'Octubre '!L233+Noviembre!L233+'Diciembre '!L233)</f>
        <v>0</v>
      </c>
      <c r="M233" s="26">
        <f>SUM(Enero!M233+Febrero!M233+'Marzo '!M233+'Abril '!M233+'Mayo '!M233+Junio!M233+Julio!M233+Agosto!M233+Septiembre!M233+'Octubre '!M233+Noviembre!M233+'Diciembre '!M233)</f>
        <v>0</v>
      </c>
      <c r="N233" s="26">
        <f>SUM(Enero!N233+Febrero!N233+'Marzo '!N233+'Abril '!N233+'Mayo '!N233+Junio!N233+Julio!N233+Agosto!N233+Septiembre!N233+'Octubre '!N233+Noviembre!N233+'Diciembre '!N233)</f>
        <v>1</v>
      </c>
      <c r="O233" s="26">
        <f>SUM(Enero!O233+Febrero!O233+'Marzo '!O233+'Abril '!O233+'Mayo '!O233+Junio!O233+Julio!O233+Agosto!O233+Septiembre!O233+'Octubre '!O233+Noviembre!O233+'Diciembre '!O233)</f>
        <v>0</v>
      </c>
      <c r="P233" s="26">
        <f>SUM(Enero!P233+Febrero!P233+'Marzo '!P233+'Abril '!P233+'Mayo '!P233+Junio!P233+Julio!P233+Agosto!P233+Septiembre!P233+'Octubre '!P233+Noviembre!P233+'Diciembre '!P233)</f>
        <v>6</v>
      </c>
      <c r="Q233" s="26">
        <f>SUM(Enero!Q233+Febrero!Q233+'Marzo '!Q233+'Abril '!Q233+'Mayo '!Q233+Junio!Q233+Julio!Q233+Agosto!Q233+Septiembre!Q233+'Octubre '!Q233+Noviembre!Q233+'Diciembre '!Q233)</f>
        <v>3</v>
      </c>
      <c r="R233" s="26">
        <f>SUM(Enero!R233+Febrero!R233+'Marzo '!R233+'Abril '!R233+'Mayo '!R233+Junio!R233+Julio!R233+Agosto!R233+Septiembre!R233+'Octubre '!R233+Noviembre!R233+'Diciembre '!R233)</f>
        <v>9</v>
      </c>
      <c r="S233" s="26">
        <f>SUM(Enero!S233+Febrero!S233+'Marzo '!S233+'Abril '!S233+'Mayo '!S233+Junio!S233+Julio!S233+Agosto!S233+Septiembre!S233+'Octubre '!S233+Noviembre!S233+'Diciembre '!S233)</f>
        <v>5</v>
      </c>
      <c r="T233" s="26">
        <f>SUM(Enero!T233+Febrero!T233+'Marzo '!T233+'Abril '!T233+'Mayo '!T233+Junio!T233+Julio!T233+Agosto!T233+Septiembre!T233+'Octubre '!T233+Noviembre!T233+'Diciembre '!T233)</f>
        <v>12</v>
      </c>
      <c r="U233" s="26">
        <f>SUM(Enero!U233+Febrero!U233+'Marzo '!U233+'Abril '!U233+'Mayo '!U233+Junio!U233+Julio!U233+Agosto!U233+Septiembre!U233+'Octubre '!U233+Noviembre!U233+'Diciembre '!U233)</f>
        <v>3</v>
      </c>
      <c r="V233" s="26">
        <f>SUM(Enero!V233+Febrero!V233+'Marzo '!V233+'Abril '!V233+'Mayo '!V233+Junio!V233+Julio!V233+Agosto!V233+Septiembre!V233+'Octubre '!V233+Noviembre!V233+'Diciembre '!V233)</f>
        <v>8</v>
      </c>
      <c r="W233" s="26">
        <f>SUM(Enero!W233+Febrero!W233+'Marzo '!W233+'Abril '!W233+'Mayo '!W233+Junio!W233+Julio!W233+Agosto!W233+Septiembre!W233+'Octubre '!W233+Noviembre!W233+'Diciembre '!W233)</f>
        <v>6</v>
      </c>
      <c r="X233" s="26">
        <f>SUM(Enero!X233+Febrero!X233+'Marzo '!X233+'Abril '!X233+'Mayo '!X233+Junio!X233+Julio!X233+Agosto!X233+Septiembre!X233+'Octubre '!X233+Noviembre!X233+'Diciembre '!X233)</f>
        <v>11</v>
      </c>
      <c r="Y233" s="26">
        <f>SUM(Enero!Y233+Febrero!Y233+'Marzo '!Y233+'Abril '!Y233+'Mayo '!Y233+Junio!Y233+Julio!Y233+Agosto!Y233+Septiembre!Y233+'Octubre '!Y233+Noviembre!Y233+'Diciembre '!Y233)</f>
        <v>4</v>
      </c>
      <c r="Z233" s="26">
        <f>SUM(Enero!Z233+Febrero!Z233+'Marzo '!Z233+'Abril '!Z233+'Mayo '!Z233+Junio!Z233+Julio!Z233+Agosto!Z233+Septiembre!Z233+'Octubre '!Z233+Noviembre!Z233+'Diciembre '!Z233)</f>
        <v>15</v>
      </c>
      <c r="AA233" s="26">
        <f>SUM(Enero!AA233+Febrero!AA233+'Marzo '!AA233+'Abril '!AA233+'Mayo '!AA233+Junio!AA233+Julio!AA233+Agosto!AA233+Septiembre!AA233+'Octubre '!AA233+Noviembre!AA233+'Diciembre '!AA233)</f>
        <v>3</v>
      </c>
      <c r="AB233" s="26">
        <f>SUM(Enero!AB233+Febrero!AB233+'Marzo '!AB233+'Abril '!AB233+'Mayo '!AB233+Junio!AB233+Julio!AB233+Agosto!AB233+Septiembre!AB233+'Octubre '!AB233+Noviembre!AB233+'Diciembre '!AB233)</f>
        <v>5</v>
      </c>
      <c r="AC233" s="26">
        <f>SUM(Enero!AC233+Febrero!AC233+'Marzo '!AC233+'Abril '!AC233+'Mayo '!AC233+Junio!AC233+Julio!AC233+Agosto!AC233+Septiembre!AC233+'Octubre '!AC233+Noviembre!AC233+'Diciembre '!AC233)</f>
        <v>1</v>
      </c>
      <c r="AD233" s="26">
        <f>SUM(Enero!AD233+Febrero!AD233+'Marzo '!AD233+'Abril '!AD233+'Mayo '!AD233+Junio!AD233+Julio!AD233+Agosto!AD233+Septiembre!AD233+'Octubre '!AD233+Noviembre!AD233+'Diciembre '!AD233)</f>
        <v>3</v>
      </c>
      <c r="AE233" s="26">
        <f>SUM(Enero!AE233+Febrero!AE233+'Marzo '!AE233+'Abril '!AE233+'Mayo '!AE233+Junio!AE233+Julio!AE233+Agosto!AE233+Septiembre!AE233+'Octubre '!AE233+Noviembre!AE233+'Diciembre '!AE233)</f>
        <v>1</v>
      </c>
      <c r="AF233" s="26">
        <f>SUM(Enero!AF233+Febrero!AF233+'Marzo '!AF233+'Abril '!AF233+'Mayo '!AF233+Junio!AF233+Julio!AF233+Agosto!AF233+Septiembre!AF233+'Octubre '!AF233+Noviembre!AF233+'Diciembre '!AF233)</f>
        <v>0</v>
      </c>
      <c r="AG233" s="26">
        <f>SUM(Enero!AG233+Febrero!AG233+'Marzo '!AG233+'Abril '!AG233+'Mayo '!AG233+Junio!AG233+Julio!AG233+Agosto!AG233+Septiembre!AG233+'Octubre '!AG233+Noviembre!AG233+'Diciembre '!AG233)</f>
        <v>0</v>
      </c>
      <c r="AH233" s="26">
        <f>SUM(Enero!AH233+Febrero!AH233+'Marzo '!AH233+'Abril '!AH233+'Mayo '!AH233+Junio!AH233+Julio!AH233+Agosto!AH233+Septiembre!AH233+'Octubre '!AH233+Noviembre!AH233+'Diciembre '!AH233)</f>
        <v>2</v>
      </c>
      <c r="AI233" s="26">
        <f>SUM(Enero!AI233+Febrero!AI233+'Marzo '!AI233+'Abril '!AI233+'Mayo '!AI233+Junio!AI233+Julio!AI233+Agosto!AI233+Septiembre!AI233+'Octubre '!AI233+Noviembre!AI233+'Diciembre '!AI233)</f>
        <v>0</v>
      </c>
      <c r="AJ233" s="26">
        <f>SUM(Enero!AJ233+Febrero!AJ233+'Marzo '!AJ233+'Abril '!AJ233+'Mayo '!AJ233+Junio!AJ233+Julio!AJ233+Agosto!AJ233+Septiembre!AJ233+'Octubre '!AJ233+Noviembre!AJ233+'Diciembre '!AJ233)</f>
        <v>1</v>
      </c>
      <c r="AK233" s="26">
        <f>SUM(Enero!AK233+Febrero!AK233+'Marzo '!AK233+'Abril '!AK233+'Mayo '!AK233+Junio!AK233+Julio!AK233+Agosto!AK233+Septiembre!AK233+'Octubre '!AK233+Noviembre!AK233+'Diciembre '!AK233)</f>
        <v>0</v>
      </c>
      <c r="AL233" s="26">
        <f>SUM(Enero!AL233+Febrero!AL233+'Marzo '!AL233+'Abril '!AL233+'Mayo '!AL233+Junio!AL233+Julio!AL233+Agosto!AL233+Septiembre!AL233+'Octubre '!AL233+Noviembre!AL233+'Diciembre '!AL233)</f>
        <v>0</v>
      </c>
      <c r="AM233" s="26">
        <f>SUM(Enero!AM233+Febrero!AM233+'Marzo '!AM233+'Abril '!AM233+'Mayo '!AM233+Junio!AM233+Julio!AM233+Agosto!AM233+Septiembre!AM233+'Octubre '!AM233+Noviembre!AM233+'Diciembre '!AM233)</f>
        <v>0</v>
      </c>
      <c r="AN233" s="26">
        <f>SUM(Enero!AN233+Febrero!AN233+'Marzo '!AN233+'Abril '!AN233+'Mayo '!AN233+Junio!AN233+Julio!AN233+Agosto!AN233+Septiembre!AN233+'Octubre '!AN233+Noviembre!AN233+'Diciembre '!AN233)</f>
        <v>0</v>
      </c>
      <c r="AO233" s="96">
        <f>SUM(Enero!AO233+Febrero!AO233+'Marzo '!AO233+'Abril '!AO233+'Mayo '!AO233+Junio!AO233+Julio!AO233+Agosto!AO233+Septiembre!AO233+'Octubre '!AO233+Noviembre!AO233+'Diciembre '!AO233)</f>
        <v>0</v>
      </c>
      <c r="AP233" s="197">
        <f>SUM(Enero!AP233+Febrero!AP233+'Marzo '!AP233+'Abril '!AP233+'Mayo '!AP233+Junio!AP233+Julio!AP233+Agosto!AP233+Septiembre!AP233+'Octubre '!AP233+Noviembre!AP233+'Diciembre '!AP233)</f>
        <v>1</v>
      </c>
      <c r="AQ233" s="27">
        <f>SUM(Enero!AQ233+Febrero!AQ233+'Marzo '!AQ233+'Abril '!AQ233+'Mayo '!AQ233+Junio!AQ233+Julio!AQ233+Agosto!AQ233+Septiembre!AQ233+'Octubre '!AQ233+Noviembre!AQ233+'Diciembre '!AQ233)</f>
        <v>1</v>
      </c>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2</v>
      </c>
      <c r="D234" s="69">
        <f t="shared" si="63"/>
        <v>2</v>
      </c>
      <c r="E234" s="69">
        <f t="shared" si="63"/>
        <v>0</v>
      </c>
      <c r="F234" s="276">
        <f>SUM(Enero!F234+Febrero!F234+'Marzo '!F234+'Abril '!F234+'Mayo '!F234+Junio!F234+Julio!F234+Agosto!F234+Septiembre!F234+'Octubre '!F234+Noviembre!F234+'Diciembre '!F234)</f>
        <v>0</v>
      </c>
      <c r="G234" s="276">
        <f>SUM(Enero!G234+Febrero!G234+'Marzo '!G234+'Abril '!G234+'Mayo '!G234+Junio!G234+Julio!G234+Agosto!G234+Septiembre!G234+'Octubre '!G234+Noviembre!G234+'Diciembre '!G234)</f>
        <v>0</v>
      </c>
      <c r="H234" s="276">
        <f>SUM(Enero!H234+Febrero!H234+'Marzo '!H234+'Abril '!H234+'Mayo '!H234+Junio!H234+Julio!H234+Agosto!H234+Septiembre!H234+'Octubre '!H234+Noviembre!H234+'Diciembre '!H234)</f>
        <v>0</v>
      </c>
      <c r="I234" s="276">
        <f>SUM(Enero!I234+Febrero!I234+'Marzo '!I234+'Abril '!I234+'Mayo '!I234+Junio!I234+Julio!I234+Agosto!I234+Septiembre!I234+'Octubre '!I234+Noviembre!I234+'Diciembre '!I234)</f>
        <v>0</v>
      </c>
      <c r="J234" s="276">
        <f>SUM(Enero!J234+Febrero!J234+'Marzo '!J234+'Abril '!J234+'Mayo '!J234+Junio!J234+Julio!J234+Agosto!J234+Septiembre!J234+'Octubre '!J234+Noviembre!J234+'Diciembre '!J234)</f>
        <v>0</v>
      </c>
      <c r="K234" s="276">
        <f>SUM(Enero!K234+Febrero!K234+'Marzo '!K234+'Abril '!K234+'Mayo '!K234+Junio!K234+Julio!K234+Agosto!K234+Septiembre!K234+'Octubre '!K234+Noviembre!K234+'Diciembre '!K234)</f>
        <v>0</v>
      </c>
      <c r="L234" s="276">
        <f>SUM(Enero!L234+Febrero!L234+'Marzo '!L234+'Abril '!L234+'Mayo '!L234+Junio!L234+Julio!L234+Agosto!L234+Septiembre!L234+'Octubre '!L234+Noviembre!L234+'Diciembre '!L234)</f>
        <v>0</v>
      </c>
      <c r="M234" s="276">
        <f>SUM(Enero!M234+Febrero!M234+'Marzo '!M234+'Abril '!M234+'Mayo '!M234+Junio!M234+Julio!M234+Agosto!M234+Septiembre!M234+'Octubre '!M234+Noviembre!M234+'Diciembre '!M234)</f>
        <v>0</v>
      </c>
      <c r="N234" s="276">
        <f>SUM(Enero!N234+Febrero!N234+'Marzo '!N234+'Abril '!N234+'Mayo '!N234+Junio!N234+Julio!N234+Agosto!N234+Septiembre!N234+'Octubre '!N234+Noviembre!N234+'Diciembre '!N234)</f>
        <v>0</v>
      </c>
      <c r="O234" s="276">
        <f>SUM(Enero!O234+Febrero!O234+'Marzo '!O234+'Abril '!O234+'Mayo '!O234+Junio!O234+Julio!O234+Agosto!O234+Septiembre!O234+'Octubre '!O234+Noviembre!O234+'Diciembre '!O234)</f>
        <v>0</v>
      </c>
      <c r="P234" s="276">
        <f>SUM(Enero!P234+Febrero!P234+'Marzo '!P234+'Abril '!P234+'Mayo '!P234+Junio!P234+Julio!P234+Agosto!P234+Septiembre!P234+'Octubre '!P234+Noviembre!P234+'Diciembre '!P234)</f>
        <v>0</v>
      </c>
      <c r="Q234" s="276">
        <f>SUM(Enero!Q234+Febrero!Q234+'Marzo '!Q234+'Abril '!Q234+'Mayo '!Q234+Junio!Q234+Julio!Q234+Agosto!Q234+Septiembre!Q234+'Octubre '!Q234+Noviembre!Q234+'Diciembre '!Q234)</f>
        <v>0</v>
      </c>
      <c r="R234" s="276">
        <f>SUM(Enero!R234+Febrero!R234+'Marzo '!R234+'Abril '!R234+'Mayo '!R234+Junio!R234+Julio!R234+Agosto!R234+Septiembre!R234+'Octubre '!R234+Noviembre!R234+'Diciembre '!R234)</f>
        <v>1</v>
      </c>
      <c r="S234" s="276">
        <f>SUM(Enero!S234+Febrero!S234+'Marzo '!S234+'Abril '!S234+'Mayo '!S234+Junio!S234+Julio!S234+Agosto!S234+Septiembre!S234+'Octubre '!S234+Noviembre!S234+'Diciembre '!S234)</f>
        <v>0</v>
      </c>
      <c r="T234" s="276">
        <f>SUM(Enero!T234+Febrero!T234+'Marzo '!T234+'Abril '!T234+'Mayo '!T234+Junio!T234+Julio!T234+Agosto!T234+Septiembre!T234+'Octubre '!T234+Noviembre!T234+'Diciembre '!T234)</f>
        <v>0</v>
      </c>
      <c r="U234" s="276">
        <f>SUM(Enero!U234+Febrero!U234+'Marzo '!U234+'Abril '!U234+'Mayo '!U234+Junio!U234+Julio!U234+Agosto!U234+Septiembre!U234+'Octubre '!U234+Noviembre!U234+'Diciembre '!U234)</f>
        <v>0</v>
      </c>
      <c r="V234" s="276">
        <f>SUM(Enero!V234+Febrero!V234+'Marzo '!V234+'Abril '!V234+'Mayo '!V234+Junio!V234+Julio!V234+Agosto!V234+Septiembre!V234+'Octubre '!V234+Noviembre!V234+'Diciembre '!V234)</f>
        <v>0</v>
      </c>
      <c r="W234" s="276">
        <f>SUM(Enero!W234+Febrero!W234+'Marzo '!W234+'Abril '!W234+'Mayo '!W234+Junio!W234+Julio!W234+Agosto!W234+Septiembre!W234+'Octubre '!W234+Noviembre!W234+'Diciembre '!W234)</f>
        <v>0</v>
      </c>
      <c r="X234" s="276">
        <f>SUM(Enero!X234+Febrero!X234+'Marzo '!X234+'Abril '!X234+'Mayo '!X234+Junio!X234+Julio!X234+Agosto!X234+Septiembre!X234+'Octubre '!X234+Noviembre!X234+'Diciembre '!X234)</f>
        <v>0</v>
      </c>
      <c r="Y234" s="276">
        <f>SUM(Enero!Y234+Febrero!Y234+'Marzo '!Y234+'Abril '!Y234+'Mayo '!Y234+Junio!Y234+Julio!Y234+Agosto!Y234+Septiembre!Y234+'Octubre '!Y234+Noviembre!Y234+'Diciembre '!Y234)</f>
        <v>0</v>
      </c>
      <c r="Z234" s="276">
        <f>SUM(Enero!Z234+Febrero!Z234+'Marzo '!Z234+'Abril '!Z234+'Mayo '!Z234+Junio!Z234+Julio!Z234+Agosto!Z234+Septiembre!Z234+'Octubre '!Z234+Noviembre!Z234+'Diciembre '!Z234)</f>
        <v>1</v>
      </c>
      <c r="AA234" s="276">
        <f>SUM(Enero!AA234+Febrero!AA234+'Marzo '!AA234+'Abril '!AA234+'Mayo '!AA234+Junio!AA234+Julio!AA234+Agosto!AA234+Septiembre!AA234+'Octubre '!AA234+Noviembre!AA234+'Diciembre '!AA234)</f>
        <v>0</v>
      </c>
      <c r="AB234" s="276">
        <f>SUM(Enero!AB234+Febrero!AB234+'Marzo '!AB234+'Abril '!AB234+'Mayo '!AB234+Junio!AB234+Julio!AB234+Agosto!AB234+Septiembre!AB234+'Octubre '!AB234+Noviembre!AB234+'Diciembre '!AB234)</f>
        <v>0</v>
      </c>
      <c r="AC234" s="276">
        <f>SUM(Enero!AC234+Febrero!AC234+'Marzo '!AC234+'Abril '!AC234+'Mayo '!AC234+Junio!AC234+Julio!AC234+Agosto!AC234+Septiembre!AC234+'Octubre '!AC234+Noviembre!AC234+'Diciembre '!AC234)</f>
        <v>0</v>
      </c>
      <c r="AD234" s="276">
        <f>SUM(Enero!AD234+Febrero!AD234+'Marzo '!AD234+'Abril '!AD234+'Mayo '!AD234+Junio!AD234+Julio!AD234+Agosto!AD234+Septiembre!AD234+'Octubre '!AD234+Noviembre!AD234+'Diciembre '!AD234)</f>
        <v>0</v>
      </c>
      <c r="AE234" s="276">
        <f>SUM(Enero!AE234+Febrero!AE234+'Marzo '!AE234+'Abril '!AE234+'Mayo '!AE234+Junio!AE234+Julio!AE234+Agosto!AE234+Septiembre!AE234+'Octubre '!AE234+Noviembre!AE234+'Diciembre '!AE234)</f>
        <v>0</v>
      </c>
      <c r="AF234" s="276">
        <f>SUM(Enero!AF234+Febrero!AF234+'Marzo '!AF234+'Abril '!AF234+'Mayo '!AF234+Junio!AF234+Julio!AF234+Agosto!AF234+Septiembre!AF234+'Octubre '!AF234+Noviembre!AF234+'Diciembre '!AF234)</f>
        <v>0</v>
      </c>
      <c r="AG234" s="276">
        <f>SUM(Enero!AG234+Febrero!AG234+'Marzo '!AG234+'Abril '!AG234+'Mayo '!AG234+Junio!AG234+Julio!AG234+Agosto!AG234+Septiembre!AG234+'Octubre '!AG234+Noviembre!AG234+'Diciembre '!AG234)</f>
        <v>0</v>
      </c>
      <c r="AH234" s="276">
        <f>SUM(Enero!AH234+Febrero!AH234+'Marzo '!AH234+'Abril '!AH234+'Mayo '!AH234+Junio!AH234+Julio!AH234+Agosto!AH234+Septiembre!AH234+'Octubre '!AH234+Noviembre!AH234+'Diciembre '!AH234)</f>
        <v>0</v>
      </c>
      <c r="AI234" s="276">
        <f>SUM(Enero!AI234+Febrero!AI234+'Marzo '!AI234+'Abril '!AI234+'Mayo '!AI234+Junio!AI234+Julio!AI234+Agosto!AI234+Septiembre!AI234+'Octubre '!AI234+Noviembre!AI234+'Diciembre '!AI234)</f>
        <v>0</v>
      </c>
      <c r="AJ234" s="276">
        <f>SUM(Enero!AJ234+Febrero!AJ234+'Marzo '!AJ234+'Abril '!AJ234+'Mayo '!AJ234+Junio!AJ234+Julio!AJ234+Agosto!AJ234+Septiembre!AJ234+'Octubre '!AJ234+Noviembre!AJ234+'Diciembre '!AJ234)</f>
        <v>0</v>
      </c>
      <c r="AK234" s="276">
        <f>SUM(Enero!AK234+Febrero!AK234+'Marzo '!AK234+'Abril '!AK234+'Mayo '!AK234+Junio!AK234+Julio!AK234+Agosto!AK234+Septiembre!AK234+'Octubre '!AK234+Noviembre!AK234+'Diciembre '!AK234)</f>
        <v>0</v>
      </c>
      <c r="AL234" s="276">
        <f>SUM(Enero!AL234+Febrero!AL234+'Marzo '!AL234+'Abril '!AL234+'Mayo '!AL234+Junio!AL234+Julio!AL234+Agosto!AL234+Septiembre!AL234+'Octubre '!AL234+Noviembre!AL234+'Diciembre '!AL234)</f>
        <v>0</v>
      </c>
      <c r="AM234" s="276">
        <f>SUM(Enero!AM234+Febrero!AM234+'Marzo '!AM234+'Abril '!AM234+'Mayo '!AM234+Junio!AM234+Julio!AM234+Agosto!AM234+Septiembre!AM234+'Octubre '!AM234+Noviembre!AM234+'Diciembre '!AM234)</f>
        <v>0</v>
      </c>
      <c r="AN234" s="276">
        <f>SUM(Enero!AN234+Febrero!AN234+'Marzo '!AN234+'Abril '!AN234+'Mayo '!AN234+Junio!AN234+Julio!AN234+Agosto!AN234+Septiembre!AN234+'Octubre '!AN234+Noviembre!AN234+'Diciembre '!AN234)</f>
        <v>0</v>
      </c>
      <c r="AO234" s="277">
        <f>SUM(Enero!AO234+Febrero!AO234+'Marzo '!AO234+'Abril '!AO234+'Mayo '!AO234+Junio!AO234+Julio!AO234+Agosto!AO234+Septiembre!AO234+'Octubre '!AO234+Noviembre!AO234+'Diciembre '!AO234)</f>
        <v>0</v>
      </c>
      <c r="AP234" s="278">
        <f>SUM(Enero!AP234+Febrero!AP234+'Marzo '!AP234+'Abril '!AP234+'Mayo '!AP234+Junio!AP234+Julio!AP234+Agosto!AP234+Septiembre!AP234+'Octubre '!AP234+Noviembre!AP234+'Diciembre '!AP234)</f>
        <v>1</v>
      </c>
      <c r="AQ234" s="279">
        <f>SUM(Enero!AQ234+Febrero!AQ234+'Marzo '!AQ234+'Abril '!AQ234+'Mayo '!AQ234+Junio!AQ234+Julio!AQ234+Agosto!AQ234+Septiembre!AQ234+'Octubre '!AQ234+Noviembre!AQ234+'Diciembre '!AQ234)</f>
        <v>0</v>
      </c>
      <c r="AR234" s="28" t="str">
        <f t="shared" si="64"/>
        <v xml:space="preserve">      Gestantes no puede der mayor que Total Mujeres</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Gestantes no puede der mayor que Total Mujeres</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1</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3</v>
      </c>
      <c r="D235" s="280">
        <f t="shared" si="63"/>
        <v>3</v>
      </c>
      <c r="E235" s="280">
        <f t="shared" si="63"/>
        <v>0</v>
      </c>
      <c r="F235" s="281">
        <f>SUM(Enero!F235+Febrero!F235+'Marzo '!F235+'Abril '!F235+'Mayo '!F235+Junio!F235+Julio!F235+Agosto!F235+Septiembre!F235+'Octubre '!F235+Noviembre!F235+'Diciembre '!F235)</f>
        <v>0</v>
      </c>
      <c r="G235" s="281">
        <f>SUM(Enero!G235+Febrero!G235+'Marzo '!G235+'Abril '!G235+'Mayo '!G235+Junio!G235+Julio!G235+Agosto!G235+Septiembre!G235+'Octubre '!G235+Noviembre!G235+'Diciembre '!G235)</f>
        <v>0</v>
      </c>
      <c r="H235" s="281">
        <f>SUM(Enero!H235+Febrero!H235+'Marzo '!H235+'Abril '!H235+'Mayo '!H235+Junio!H235+Julio!H235+Agosto!H235+Septiembre!H235+'Octubre '!H235+Noviembre!H235+'Diciembre '!H235)</f>
        <v>0</v>
      </c>
      <c r="I235" s="281">
        <f>SUM(Enero!I235+Febrero!I235+'Marzo '!I235+'Abril '!I235+'Mayo '!I235+Junio!I235+Julio!I235+Agosto!I235+Septiembre!I235+'Octubre '!I235+Noviembre!I235+'Diciembre '!I235)</f>
        <v>0</v>
      </c>
      <c r="J235" s="281">
        <f>SUM(Enero!J235+Febrero!J235+'Marzo '!J235+'Abril '!J235+'Mayo '!J235+Junio!J235+Julio!J235+Agosto!J235+Septiembre!J235+'Octubre '!J235+Noviembre!J235+'Diciembre '!J235)</f>
        <v>0</v>
      </c>
      <c r="K235" s="281">
        <f>SUM(Enero!K235+Febrero!K235+'Marzo '!K235+'Abril '!K235+'Mayo '!K235+Junio!K235+Julio!K235+Agosto!K235+Septiembre!K235+'Octubre '!K235+Noviembre!K235+'Diciembre '!K235)</f>
        <v>0</v>
      </c>
      <c r="L235" s="281">
        <f>SUM(Enero!L235+Febrero!L235+'Marzo '!L235+'Abril '!L235+'Mayo '!L235+Junio!L235+Julio!L235+Agosto!L235+Septiembre!L235+'Octubre '!L235+Noviembre!L235+'Diciembre '!L235)</f>
        <v>0</v>
      </c>
      <c r="M235" s="281">
        <f>SUM(Enero!M235+Febrero!M235+'Marzo '!M235+'Abril '!M235+'Mayo '!M235+Junio!M235+Julio!M235+Agosto!M235+Septiembre!M235+'Octubre '!M235+Noviembre!M235+'Diciembre '!M235)</f>
        <v>0</v>
      </c>
      <c r="N235" s="281">
        <f>SUM(Enero!N235+Febrero!N235+'Marzo '!N235+'Abril '!N235+'Mayo '!N235+Junio!N235+Julio!N235+Agosto!N235+Septiembre!N235+'Octubre '!N235+Noviembre!N235+'Diciembre '!N235)</f>
        <v>0</v>
      </c>
      <c r="O235" s="281">
        <f>SUM(Enero!O235+Febrero!O235+'Marzo '!O235+'Abril '!O235+'Mayo '!O235+Junio!O235+Julio!O235+Agosto!O235+Septiembre!O235+'Octubre '!O235+Noviembre!O235+'Diciembre '!O235)</f>
        <v>0</v>
      </c>
      <c r="P235" s="281">
        <f>SUM(Enero!P235+Febrero!P235+'Marzo '!P235+'Abril '!P235+'Mayo '!P235+Junio!P235+Julio!P235+Agosto!P235+Septiembre!P235+'Octubre '!P235+Noviembre!P235+'Diciembre '!P235)</f>
        <v>0</v>
      </c>
      <c r="Q235" s="281">
        <f>SUM(Enero!Q235+Febrero!Q235+'Marzo '!Q235+'Abril '!Q235+'Mayo '!Q235+Junio!Q235+Julio!Q235+Agosto!Q235+Septiembre!Q235+'Octubre '!Q235+Noviembre!Q235+'Diciembre '!Q235)</f>
        <v>0</v>
      </c>
      <c r="R235" s="281">
        <f>SUM(Enero!R235+Febrero!R235+'Marzo '!R235+'Abril '!R235+'Mayo '!R235+Junio!R235+Julio!R235+Agosto!R235+Septiembre!R235+'Octubre '!R235+Noviembre!R235+'Diciembre '!R235)</f>
        <v>1</v>
      </c>
      <c r="S235" s="281">
        <f>SUM(Enero!S235+Febrero!S235+'Marzo '!S235+'Abril '!S235+'Mayo '!S235+Junio!S235+Julio!S235+Agosto!S235+Septiembre!S235+'Octubre '!S235+Noviembre!S235+'Diciembre '!S235)</f>
        <v>0</v>
      </c>
      <c r="T235" s="281">
        <f>SUM(Enero!T235+Febrero!T235+'Marzo '!T235+'Abril '!T235+'Mayo '!T235+Junio!T235+Julio!T235+Agosto!T235+Septiembre!T235+'Octubre '!T235+Noviembre!T235+'Diciembre '!T235)</f>
        <v>0</v>
      </c>
      <c r="U235" s="281">
        <f>SUM(Enero!U235+Febrero!U235+'Marzo '!U235+'Abril '!U235+'Mayo '!U235+Junio!U235+Julio!U235+Agosto!U235+Septiembre!U235+'Octubre '!U235+Noviembre!U235+'Diciembre '!U235)</f>
        <v>0</v>
      </c>
      <c r="V235" s="281">
        <f>SUM(Enero!V235+Febrero!V235+'Marzo '!V235+'Abril '!V235+'Mayo '!V235+Junio!V235+Julio!V235+Agosto!V235+Septiembre!V235+'Octubre '!V235+Noviembre!V235+'Diciembre '!V235)</f>
        <v>0</v>
      </c>
      <c r="W235" s="281">
        <f>SUM(Enero!W235+Febrero!W235+'Marzo '!W235+'Abril '!W235+'Mayo '!W235+Junio!W235+Julio!W235+Agosto!W235+Septiembre!W235+'Octubre '!W235+Noviembre!W235+'Diciembre '!W235)</f>
        <v>0</v>
      </c>
      <c r="X235" s="281">
        <f>SUM(Enero!X235+Febrero!X235+'Marzo '!X235+'Abril '!X235+'Mayo '!X235+Junio!X235+Julio!X235+Agosto!X235+Septiembre!X235+'Octubre '!X235+Noviembre!X235+'Diciembre '!X235)</f>
        <v>0</v>
      </c>
      <c r="Y235" s="281">
        <f>SUM(Enero!Y235+Febrero!Y235+'Marzo '!Y235+'Abril '!Y235+'Mayo '!Y235+Junio!Y235+Julio!Y235+Agosto!Y235+Septiembre!Y235+'Octubre '!Y235+Noviembre!Y235+'Diciembre '!Y235)</f>
        <v>0</v>
      </c>
      <c r="Z235" s="281">
        <f>SUM(Enero!Z235+Febrero!Z235+'Marzo '!Z235+'Abril '!Z235+'Mayo '!Z235+Junio!Z235+Julio!Z235+Agosto!Z235+Septiembre!Z235+'Octubre '!Z235+Noviembre!Z235+'Diciembre '!Z235)</f>
        <v>2</v>
      </c>
      <c r="AA235" s="281">
        <f>SUM(Enero!AA235+Febrero!AA235+'Marzo '!AA235+'Abril '!AA235+'Mayo '!AA235+Junio!AA235+Julio!AA235+Agosto!AA235+Septiembre!AA235+'Octubre '!AA235+Noviembre!AA235+'Diciembre '!AA235)</f>
        <v>0</v>
      </c>
      <c r="AB235" s="281">
        <f>SUM(Enero!AB235+Febrero!AB235+'Marzo '!AB235+'Abril '!AB235+'Mayo '!AB235+Junio!AB235+Julio!AB235+Agosto!AB235+Septiembre!AB235+'Octubre '!AB235+Noviembre!AB235+'Diciembre '!AB235)</f>
        <v>0</v>
      </c>
      <c r="AC235" s="281">
        <f>SUM(Enero!AC235+Febrero!AC235+'Marzo '!AC235+'Abril '!AC235+'Mayo '!AC235+Junio!AC235+Julio!AC235+Agosto!AC235+Septiembre!AC235+'Octubre '!AC235+Noviembre!AC235+'Diciembre '!AC235)</f>
        <v>0</v>
      </c>
      <c r="AD235" s="281">
        <f>SUM(Enero!AD235+Febrero!AD235+'Marzo '!AD235+'Abril '!AD235+'Mayo '!AD235+Junio!AD235+Julio!AD235+Agosto!AD235+Septiembre!AD235+'Octubre '!AD235+Noviembre!AD235+'Diciembre '!AD235)</f>
        <v>0</v>
      </c>
      <c r="AE235" s="281">
        <f>SUM(Enero!AE235+Febrero!AE235+'Marzo '!AE235+'Abril '!AE235+'Mayo '!AE235+Junio!AE235+Julio!AE235+Agosto!AE235+Septiembre!AE235+'Octubre '!AE235+Noviembre!AE235+'Diciembre '!AE235)</f>
        <v>0</v>
      </c>
      <c r="AF235" s="281">
        <f>SUM(Enero!AF235+Febrero!AF235+'Marzo '!AF235+'Abril '!AF235+'Mayo '!AF235+Junio!AF235+Julio!AF235+Agosto!AF235+Septiembre!AF235+'Octubre '!AF235+Noviembre!AF235+'Diciembre '!AF235)</f>
        <v>0</v>
      </c>
      <c r="AG235" s="281">
        <f>SUM(Enero!AG235+Febrero!AG235+'Marzo '!AG235+'Abril '!AG235+'Mayo '!AG235+Junio!AG235+Julio!AG235+Agosto!AG235+Septiembre!AG235+'Octubre '!AG235+Noviembre!AG235+'Diciembre '!AG235)</f>
        <v>0</v>
      </c>
      <c r="AH235" s="281">
        <f>SUM(Enero!AH235+Febrero!AH235+'Marzo '!AH235+'Abril '!AH235+'Mayo '!AH235+Junio!AH235+Julio!AH235+Agosto!AH235+Septiembre!AH235+'Octubre '!AH235+Noviembre!AH235+'Diciembre '!AH235)</f>
        <v>0</v>
      </c>
      <c r="AI235" s="281">
        <f>SUM(Enero!AI235+Febrero!AI235+'Marzo '!AI235+'Abril '!AI235+'Mayo '!AI235+Junio!AI235+Julio!AI235+Agosto!AI235+Septiembre!AI235+'Octubre '!AI235+Noviembre!AI235+'Diciembre '!AI235)</f>
        <v>0</v>
      </c>
      <c r="AJ235" s="281">
        <f>SUM(Enero!AJ235+Febrero!AJ235+'Marzo '!AJ235+'Abril '!AJ235+'Mayo '!AJ235+Junio!AJ235+Julio!AJ235+Agosto!AJ235+Septiembre!AJ235+'Octubre '!AJ235+Noviembre!AJ235+'Diciembre '!AJ235)</f>
        <v>0</v>
      </c>
      <c r="AK235" s="281">
        <f>SUM(Enero!AK235+Febrero!AK235+'Marzo '!AK235+'Abril '!AK235+'Mayo '!AK235+Junio!AK235+Julio!AK235+Agosto!AK235+Septiembre!AK235+'Octubre '!AK235+Noviembre!AK235+'Diciembre '!AK235)</f>
        <v>0</v>
      </c>
      <c r="AL235" s="281">
        <f>SUM(Enero!AL235+Febrero!AL235+'Marzo '!AL235+'Abril '!AL235+'Mayo '!AL235+Junio!AL235+Julio!AL235+Agosto!AL235+Septiembre!AL235+'Octubre '!AL235+Noviembre!AL235+'Diciembre '!AL235)</f>
        <v>0</v>
      </c>
      <c r="AM235" s="281">
        <f>SUM(Enero!AM235+Febrero!AM235+'Marzo '!AM235+'Abril '!AM235+'Mayo '!AM235+Junio!AM235+Julio!AM235+Agosto!AM235+Septiembre!AM235+'Octubre '!AM235+Noviembre!AM235+'Diciembre '!AM235)</f>
        <v>0</v>
      </c>
      <c r="AN235" s="281">
        <f>SUM(Enero!AN235+Febrero!AN235+'Marzo '!AN235+'Abril '!AN235+'Mayo '!AN235+Junio!AN235+Julio!AN235+Agosto!AN235+Septiembre!AN235+'Octubre '!AN235+Noviembre!AN235+'Diciembre '!AN235)</f>
        <v>0</v>
      </c>
      <c r="AO235" s="282">
        <f>SUM(Enero!AO235+Febrero!AO235+'Marzo '!AO235+'Abril '!AO235+'Mayo '!AO235+Junio!AO235+Julio!AO235+Agosto!AO235+Septiembre!AO235+'Octubre '!AO235+Noviembre!AO235+'Diciembre '!AO235)</f>
        <v>0</v>
      </c>
      <c r="AP235" s="283">
        <f>SUM(Enero!AP235+Febrero!AP235+'Marzo '!AP235+'Abril '!AP235+'Mayo '!AP235+Junio!AP235+Julio!AP235+Agosto!AP235+Septiembre!AP235+'Octubre '!AP235+Noviembre!AP235+'Diciembre '!AP235)</f>
        <v>0</v>
      </c>
      <c r="AQ235" s="284">
        <f>SUM(Enero!AQ235+Febrero!AQ235+'Marzo '!AQ235+'Abril '!AQ235+'Mayo '!AQ235+Junio!AQ235+Julio!AQ235+Agosto!AQ235+Septiembre!AQ235+'Octubre '!AQ235+Noviembre!AQ235+'Diciembre '!AQ235)</f>
        <v>0</v>
      </c>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f>SUM(Enero!F236+Febrero!F236+'Marzo '!F236+'Abril '!F236+'Mayo '!F236+Junio!F236+Julio!F236+Agosto!F236+Septiembre!F236+'Octubre '!F236+Noviembre!F236+'Diciembre '!F236)</f>
        <v>0</v>
      </c>
      <c r="G236" s="286">
        <f>SUM(Enero!G236+Febrero!G236+'Marzo '!G236+'Abril '!G236+'Mayo '!G236+Junio!G236+Julio!G236+Agosto!G236+Septiembre!G236+'Octubre '!G236+Noviembre!G236+'Diciembre '!G236)</f>
        <v>0</v>
      </c>
      <c r="H236" s="286">
        <f>SUM(Enero!H236+Febrero!H236+'Marzo '!H236+'Abril '!H236+'Mayo '!H236+Junio!H236+Julio!H236+Agosto!H236+Septiembre!H236+'Octubre '!H236+Noviembre!H236+'Diciembre '!H236)</f>
        <v>0</v>
      </c>
      <c r="I236" s="286">
        <f>SUM(Enero!I236+Febrero!I236+'Marzo '!I236+'Abril '!I236+'Mayo '!I236+Junio!I236+Julio!I236+Agosto!I236+Septiembre!I236+'Octubre '!I236+Noviembre!I236+'Diciembre '!I236)</f>
        <v>0</v>
      </c>
      <c r="J236" s="287">
        <f>SUM(Enero!J236+Febrero!J236+'Marzo '!J236+'Abril '!J236+'Mayo '!J236+Junio!J236+Julio!J236+Agosto!J236+Septiembre!J236+'Octubre '!J236+Noviembre!J236+'Diciembre '!J236)</f>
        <v>0</v>
      </c>
      <c r="K236" s="288">
        <f>SUM(Enero!K236+Febrero!K236+'Marzo '!K236+'Abril '!K236+'Mayo '!K236+Junio!K236+Julio!K236+Agosto!K236+Septiembre!K236+'Octubre '!K236+Noviembre!K236+'Diciembre '!K236)</f>
        <v>0</v>
      </c>
      <c r="L236" s="287">
        <f>SUM(Enero!L236+Febrero!L236+'Marzo '!L236+'Abril '!L236+'Mayo '!L236+Junio!L236+Julio!L236+Agosto!L236+Septiembre!L236+'Octubre '!L236+Noviembre!L236+'Diciembre '!L236)</f>
        <v>0</v>
      </c>
      <c r="M236" s="288">
        <f>SUM(Enero!M236+Febrero!M236+'Marzo '!M236+'Abril '!M236+'Mayo '!M236+Junio!M236+Julio!M236+Agosto!M236+Septiembre!M236+'Octubre '!M236+Noviembre!M236+'Diciembre '!M236)</f>
        <v>0</v>
      </c>
      <c r="N236" s="287">
        <f>SUM(Enero!N236+Febrero!N236+'Marzo '!N236+'Abril '!N236+'Mayo '!N236+Junio!N236+Julio!N236+Agosto!N236+Septiembre!N236+'Octubre '!N236+Noviembre!N236+'Diciembre '!N236)</f>
        <v>0</v>
      </c>
      <c r="O236" s="288">
        <f>SUM(Enero!O236+Febrero!O236+'Marzo '!O236+'Abril '!O236+'Mayo '!O236+Junio!O236+Julio!O236+Agosto!O236+Septiembre!O236+'Octubre '!O236+Noviembre!O236+'Diciembre '!O236)</f>
        <v>0</v>
      </c>
      <c r="P236" s="287">
        <f>SUM(Enero!P236+Febrero!P236+'Marzo '!P236+'Abril '!P236+'Mayo '!P236+Junio!P236+Julio!P236+Agosto!P236+Septiembre!P236+'Octubre '!P236+Noviembre!P236+'Diciembre '!P236)</f>
        <v>0</v>
      </c>
      <c r="Q236" s="288">
        <f>SUM(Enero!Q236+Febrero!Q236+'Marzo '!Q236+'Abril '!Q236+'Mayo '!Q236+Junio!Q236+Julio!Q236+Agosto!Q236+Septiembre!Q236+'Octubre '!Q236+Noviembre!Q236+'Diciembre '!Q236)</f>
        <v>0</v>
      </c>
      <c r="R236" s="287">
        <f>SUM(Enero!R236+Febrero!R236+'Marzo '!R236+'Abril '!R236+'Mayo '!R236+Junio!R236+Julio!R236+Agosto!R236+Septiembre!R236+'Octubre '!R236+Noviembre!R236+'Diciembre '!R236)</f>
        <v>0</v>
      </c>
      <c r="S236" s="288">
        <f>SUM(Enero!S236+Febrero!S236+'Marzo '!S236+'Abril '!S236+'Mayo '!S236+Junio!S236+Julio!S236+Agosto!S236+Septiembre!S236+'Octubre '!S236+Noviembre!S236+'Diciembre '!S236)</f>
        <v>0</v>
      </c>
      <c r="T236" s="287">
        <f>SUM(Enero!T236+Febrero!T236+'Marzo '!T236+'Abril '!T236+'Mayo '!T236+Junio!T236+Julio!T236+Agosto!T236+Septiembre!T236+'Octubre '!T236+Noviembre!T236+'Diciembre '!T236)</f>
        <v>0</v>
      </c>
      <c r="U236" s="288">
        <f>SUM(Enero!U236+Febrero!U236+'Marzo '!U236+'Abril '!U236+'Mayo '!U236+Junio!U236+Julio!U236+Agosto!U236+Septiembre!U236+'Octubre '!U236+Noviembre!U236+'Diciembre '!U236)</f>
        <v>0</v>
      </c>
      <c r="V236" s="287">
        <f>SUM(Enero!V236+Febrero!V236+'Marzo '!V236+'Abril '!V236+'Mayo '!V236+Junio!V236+Julio!V236+Agosto!V236+Septiembre!V236+'Octubre '!V236+Noviembre!V236+'Diciembre '!V236)</f>
        <v>0</v>
      </c>
      <c r="W236" s="288">
        <f>SUM(Enero!W236+Febrero!W236+'Marzo '!W236+'Abril '!W236+'Mayo '!W236+Junio!W236+Julio!W236+Agosto!W236+Septiembre!W236+'Octubre '!W236+Noviembre!W236+'Diciembre '!W236)</f>
        <v>0</v>
      </c>
      <c r="X236" s="287">
        <f>SUM(Enero!X236+Febrero!X236+'Marzo '!X236+'Abril '!X236+'Mayo '!X236+Junio!X236+Julio!X236+Agosto!X236+Septiembre!X236+'Octubre '!X236+Noviembre!X236+'Diciembre '!X236)</f>
        <v>0</v>
      </c>
      <c r="Y236" s="288">
        <f>SUM(Enero!Y236+Febrero!Y236+'Marzo '!Y236+'Abril '!Y236+'Mayo '!Y236+Junio!Y236+Julio!Y236+Agosto!Y236+Septiembre!Y236+'Octubre '!Y236+Noviembre!Y236+'Diciembre '!Y236)</f>
        <v>0</v>
      </c>
      <c r="Z236" s="287">
        <f>SUM(Enero!Z236+Febrero!Z236+'Marzo '!Z236+'Abril '!Z236+'Mayo '!Z236+Junio!Z236+Julio!Z236+Agosto!Z236+Septiembre!Z236+'Octubre '!Z236+Noviembre!Z236+'Diciembre '!Z236)</f>
        <v>0</v>
      </c>
      <c r="AA236" s="288">
        <f>SUM(Enero!AA236+Febrero!AA236+'Marzo '!AA236+'Abril '!AA236+'Mayo '!AA236+Junio!AA236+Julio!AA236+Agosto!AA236+Septiembre!AA236+'Octubre '!AA236+Noviembre!AA236+'Diciembre '!AA236)</f>
        <v>0</v>
      </c>
      <c r="AB236" s="287">
        <f>SUM(Enero!AB236+Febrero!AB236+'Marzo '!AB236+'Abril '!AB236+'Mayo '!AB236+Junio!AB236+Julio!AB236+Agosto!AB236+Septiembre!AB236+'Octubre '!AB236+Noviembre!AB236+'Diciembre '!AB236)</f>
        <v>0</v>
      </c>
      <c r="AC236" s="288">
        <f>SUM(Enero!AC236+Febrero!AC236+'Marzo '!AC236+'Abril '!AC236+'Mayo '!AC236+Junio!AC236+Julio!AC236+Agosto!AC236+Septiembre!AC236+'Octubre '!AC236+Noviembre!AC236+'Diciembre '!AC236)</f>
        <v>0</v>
      </c>
      <c r="AD236" s="287">
        <f>SUM(Enero!AD236+Febrero!AD236+'Marzo '!AD236+'Abril '!AD236+'Mayo '!AD236+Junio!AD236+Julio!AD236+Agosto!AD236+Septiembre!AD236+'Octubre '!AD236+Noviembre!AD236+'Diciembre '!AD236)</f>
        <v>0</v>
      </c>
      <c r="AE236" s="288">
        <f>SUM(Enero!AE236+Febrero!AE236+'Marzo '!AE236+'Abril '!AE236+'Mayo '!AE236+Junio!AE236+Julio!AE236+Agosto!AE236+Septiembre!AE236+'Octubre '!AE236+Noviembre!AE236+'Diciembre '!AE236)</f>
        <v>0</v>
      </c>
      <c r="AF236" s="287">
        <f>SUM(Enero!AF236+Febrero!AF236+'Marzo '!AF236+'Abril '!AF236+'Mayo '!AF236+Junio!AF236+Julio!AF236+Agosto!AF236+Septiembre!AF236+'Octubre '!AF236+Noviembre!AF236+'Diciembre '!AF236)</f>
        <v>0</v>
      </c>
      <c r="AG236" s="288">
        <f>SUM(Enero!AG236+Febrero!AG236+'Marzo '!AG236+'Abril '!AG236+'Mayo '!AG236+Junio!AG236+Julio!AG236+Agosto!AG236+Septiembre!AG236+'Octubre '!AG236+Noviembre!AG236+'Diciembre '!AG236)</f>
        <v>0</v>
      </c>
      <c r="AH236" s="287">
        <f>SUM(Enero!AH236+Febrero!AH236+'Marzo '!AH236+'Abril '!AH236+'Mayo '!AH236+Junio!AH236+Julio!AH236+Agosto!AH236+Septiembre!AH236+'Octubre '!AH236+Noviembre!AH236+'Diciembre '!AH236)</f>
        <v>0</v>
      </c>
      <c r="AI236" s="288">
        <f>SUM(Enero!AI236+Febrero!AI236+'Marzo '!AI236+'Abril '!AI236+'Mayo '!AI236+Junio!AI236+Julio!AI236+Agosto!AI236+Septiembre!AI236+'Octubre '!AI236+Noviembre!AI236+'Diciembre '!AI236)</f>
        <v>0</v>
      </c>
      <c r="AJ236" s="287">
        <f>SUM(Enero!AJ236+Febrero!AJ236+'Marzo '!AJ236+'Abril '!AJ236+'Mayo '!AJ236+Junio!AJ236+Julio!AJ236+Agosto!AJ236+Septiembre!AJ236+'Octubre '!AJ236+Noviembre!AJ236+'Diciembre '!AJ236)</f>
        <v>0</v>
      </c>
      <c r="AK236" s="288">
        <f>SUM(Enero!AK236+Febrero!AK236+'Marzo '!AK236+'Abril '!AK236+'Mayo '!AK236+Junio!AK236+Julio!AK236+Agosto!AK236+Septiembre!AK236+'Octubre '!AK236+Noviembre!AK236+'Diciembre '!AK236)</f>
        <v>0</v>
      </c>
      <c r="AL236" s="287">
        <f>SUM(Enero!AL236+Febrero!AL236+'Marzo '!AL236+'Abril '!AL236+'Mayo '!AL236+Junio!AL236+Julio!AL236+Agosto!AL236+Septiembre!AL236+'Octubre '!AL236+Noviembre!AL236+'Diciembre '!AL236)</f>
        <v>0</v>
      </c>
      <c r="AM236" s="288">
        <f>SUM(Enero!AM236+Febrero!AM236+'Marzo '!AM236+'Abril '!AM236+'Mayo '!AM236+Junio!AM236+Julio!AM236+Agosto!AM236+Septiembre!AM236+'Octubre '!AM236+Noviembre!AM236+'Diciembre '!AM236)</f>
        <v>0</v>
      </c>
      <c r="AN236" s="287">
        <f>SUM(Enero!AN236+Febrero!AN236+'Marzo '!AN236+'Abril '!AN236+'Mayo '!AN236+Junio!AN236+Julio!AN236+Agosto!AN236+Septiembre!AN236+'Octubre '!AN236+Noviembre!AN236+'Diciembre '!AN236)</f>
        <v>0</v>
      </c>
      <c r="AO236" s="289">
        <f>SUM(Enero!AO236+Febrero!AO236+'Marzo '!AO236+'Abril '!AO236+'Mayo '!AO236+Junio!AO236+Julio!AO236+Agosto!AO236+Septiembre!AO236+'Octubre '!AO236+Noviembre!AO236+'Diciembre '!AO236)</f>
        <v>0</v>
      </c>
      <c r="AP236" s="290">
        <f>SUM(Enero!AP236+Febrero!AP236+'Marzo '!AP236+'Abril '!AP236+'Mayo '!AP236+Junio!AP236+Julio!AP236+Agosto!AP236+Septiembre!AP236+'Octubre '!AP236+Noviembre!AP236+'Diciembre '!AP236)</f>
        <v>0</v>
      </c>
      <c r="AQ236" s="291">
        <f>SUM(Enero!AQ236+Febrero!AQ236+'Marzo '!AQ236+'Abril '!AQ236+'Mayo '!AQ236+Junio!AQ236+Julio!AQ236+Agosto!AQ236+Septiembre!AQ236+'Octubre '!AQ236+Noviembre!AQ236+'Diciembre '!AQ236)</f>
        <v>0</v>
      </c>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f>SUM(Enero!F237+Febrero!F237+'Marzo '!F237+'Abril '!F237+'Mayo '!F237+Junio!F237+Julio!F237+Agosto!F237+Septiembre!F237+'Octubre '!F237+Noviembre!F237+'Diciembre '!F237)</f>
        <v>0</v>
      </c>
      <c r="G237" s="292">
        <f>SUM(Enero!G237+Febrero!G237+'Marzo '!G237+'Abril '!G237+'Mayo '!G237+Junio!G237+Julio!G237+Agosto!G237+Septiembre!G237+'Octubre '!G237+Noviembre!G237+'Diciembre '!G237)</f>
        <v>0</v>
      </c>
      <c r="H237" s="292">
        <f>SUM(Enero!H237+Febrero!H237+'Marzo '!H237+'Abril '!H237+'Mayo '!H237+Junio!H237+Julio!H237+Agosto!H237+Septiembre!H237+'Octubre '!H237+Noviembre!H237+'Diciembre '!H237)</f>
        <v>0</v>
      </c>
      <c r="I237" s="292">
        <f>SUM(Enero!I237+Febrero!I237+'Marzo '!I237+'Abril '!I237+'Mayo '!I237+Junio!I237+Julio!I237+Agosto!I237+Septiembre!I237+'Octubre '!I237+Noviembre!I237+'Diciembre '!I237)</f>
        <v>0</v>
      </c>
      <c r="J237" s="292">
        <f>SUM(Enero!J237+Febrero!J237+'Marzo '!J237+'Abril '!J237+'Mayo '!J237+Junio!J237+Julio!J237+Agosto!J237+Septiembre!J237+'Octubre '!J237+Noviembre!J237+'Diciembre '!J237)</f>
        <v>0</v>
      </c>
      <c r="K237" s="292">
        <f>SUM(Enero!K237+Febrero!K237+'Marzo '!K237+'Abril '!K237+'Mayo '!K237+Junio!K237+Julio!K237+Agosto!K237+Septiembre!K237+'Octubre '!K237+Noviembre!K237+'Diciembre '!K237)</f>
        <v>0</v>
      </c>
      <c r="L237" s="292">
        <f>SUM(Enero!L237+Febrero!L237+'Marzo '!L237+'Abril '!L237+'Mayo '!L237+Junio!L237+Julio!L237+Agosto!L237+Septiembre!L237+'Octubre '!L237+Noviembre!L237+'Diciembre '!L237)</f>
        <v>0</v>
      </c>
      <c r="M237" s="292">
        <f>SUM(Enero!M237+Febrero!M237+'Marzo '!M237+'Abril '!M237+'Mayo '!M237+Junio!M237+Julio!M237+Agosto!M237+Septiembre!M237+'Octubre '!M237+Noviembre!M237+'Diciembre '!M237)</f>
        <v>0</v>
      </c>
      <c r="N237" s="292">
        <f>SUM(Enero!N237+Febrero!N237+'Marzo '!N237+'Abril '!N237+'Mayo '!N237+Junio!N237+Julio!N237+Agosto!N237+Septiembre!N237+'Octubre '!N237+Noviembre!N237+'Diciembre '!N237)</f>
        <v>0</v>
      </c>
      <c r="O237" s="292">
        <f>SUM(Enero!O237+Febrero!O237+'Marzo '!O237+'Abril '!O237+'Mayo '!O237+Junio!O237+Julio!O237+Agosto!O237+Septiembre!O237+'Octubre '!O237+Noviembre!O237+'Diciembre '!O237)</f>
        <v>0</v>
      </c>
      <c r="P237" s="292">
        <f>SUM(Enero!P237+Febrero!P237+'Marzo '!P237+'Abril '!P237+'Mayo '!P237+Junio!P237+Julio!P237+Agosto!P237+Septiembre!P237+'Octubre '!P237+Noviembre!P237+'Diciembre '!P237)</f>
        <v>0</v>
      </c>
      <c r="Q237" s="292">
        <f>SUM(Enero!Q237+Febrero!Q237+'Marzo '!Q237+'Abril '!Q237+'Mayo '!Q237+Junio!Q237+Julio!Q237+Agosto!Q237+Septiembre!Q237+'Octubre '!Q237+Noviembre!Q237+'Diciembre '!Q237)</f>
        <v>0</v>
      </c>
      <c r="R237" s="292">
        <f>SUM(Enero!R237+Febrero!R237+'Marzo '!R237+'Abril '!R237+'Mayo '!R237+Junio!R237+Julio!R237+Agosto!R237+Septiembre!R237+'Octubre '!R237+Noviembre!R237+'Diciembre '!R237)</f>
        <v>0</v>
      </c>
      <c r="S237" s="292">
        <f>SUM(Enero!S237+Febrero!S237+'Marzo '!S237+'Abril '!S237+'Mayo '!S237+Junio!S237+Julio!S237+Agosto!S237+Septiembre!S237+'Octubre '!S237+Noviembre!S237+'Diciembre '!S237)</f>
        <v>0</v>
      </c>
      <c r="T237" s="292">
        <f>SUM(Enero!T237+Febrero!T237+'Marzo '!T237+'Abril '!T237+'Mayo '!T237+Junio!T237+Julio!T237+Agosto!T237+Septiembre!T237+'Octubre '!T237+Noviembre!T237+'Diciembre '!T237)</f>
        <v>0</v>
      </c>
      <c r="U237" s="292">
        <f>SUM(Enero!U237+Febrero!U237+'Marzo '!U237+'Abril '!U237+'Mayo '!U237+Junio!U237+Julio!U237+Agosto!U237+Septiembre!U237+'Octubre '!U237+Noviembre!U237+'Diciembre '!U237)</f>
        <v>0</v>
      </c>
      <c r="V237" s="292">
        <f>SUM(Enero!V237+Febrero!V237+'Marzo '!V237+'Abril '!V237+'Mayo '!V237+Junio!V237+Julio!V237+Agosto!V237+Septiembre!V237+'Octubre '!V237+Noviembre!V237+'Diciembre '!V237)</f>
        <v>0</v>
      </c>
      <c r="W237" s="292">
        <f>SUM(Enero!W237+Febrero!W237+'Marzo '!W237+'Abril '!W237+'Mayo '!W237+Junio!W237+Julio!W237+Agosto!W237+Septiembre!W237+'Octubre '!W237+Noviembre!W237+'Diciembre '!W237)</f>
        <v>0</v>
      </c>
      <c r="X237" s="292">
        <f>SUM(Enero!X237+Febrero!X237+'Marzo '!X237+'Abril '!X237+'Mayo '!X237+Junio!X237+Julio!X237+Agosto!X237+Septiembre!X237+'Octubre '!X237+Noviembre!X237+'Diciembre '!X237)</f>
        <v>0</v>
      </c>
      <c r="Y237" s="292">
        <f>SUM(Enero!Y237+Febrero!Y237+'Marzo '!Y237+'Abril '!Y237+'Mayo '!Y237+Junio!Y237+Julio!Y237+Agosto!Y237+Septiembre!Y237+'Octubre '!Y237+Noviembre!Y237+'Diciembre '!Y237)</f>
        <v>0</v>
      </c>
      <c r="Z237" s="292">
        <f>SUM(Enero!Z237+Febrero!Z237+'Marzo '!Z237+'Abril '!Z237+'Mayo '!Z237+Junio!Z237+Julio!Z237+Agosto!Z237+Septiembre!Z237+'Octubre '!Z237+Noviembre!Z237+'Diciembre '!Z237)</f>
        <v>0</v>
      </c>
      <c r="AA237" s="292">
        <f>SUM(Enero!AA237+Febrero!AA237+'Marzo '!AA237+'Abril '!AA237+'Mayo '!AA237+Junio!AA237+Julio!AA237+Agosto!AA237+Septiembre!AA237+'Octubre '!AA237+Noviembre!AA237+'Diciembre '!AA237)</f>
        <v>0</v>
      </c>
      <c r="AB237" s="292">
        <f>SUM(Enero!AB237+Febrero!AB237+'Marzo '!AB237+'Abril '!AB237+'Mayo '!AB237+Junio!AB237+Julio!AB237+Agosto!AB237+Septiembre!AB237+'Octubre '!AB237+Noviembre!AB237+'Diciembre '!AB237)</f>
        <v>0</v>
      </c>
      <c r="AC237" s="292">
        <f>SUM(Enero!AC237+Febrero!AC237+'Marzo '!AC237+'Abril '!AC237+'Mayo '!AC237+Junio!AC237+Julio!AC237+Agosto!AC237+Septiembre!AC237+'Octubre '!AC237+Noviembre!AC237+'Diciembre '!AC237)</f>
        <v>0</v>
      </c>
      <c r="AD237" s="292">
        <f>SUM(Enero!AD237+Febrero!AD237+'Marzo '!AD237+'Abril '!AD237+'Mayo '!AD237+Junio!AD237+Julio!AD237+Agosto!AD237+Septiembre!AD237+'Octubre '!AD237+Noviembre!AD237+'Diciembre '!AD237)</f>
        <v>0</v>
      </c>
      <c r="AE237" s="292">
        <f>SUM(Enero!AE237+Febrero!AE237+'Marzo '!AE237+'Abril '!AE237+'Mayo '!AE237+Junio!AE237+Julio!AE237+Agosto!AE237+Septiembre!AE237+'Octubre '!AE237+Noviembre!AE237+'Diciembre '!AE237)</f>
        <v>0</v>
      </c>
      <c r="AF237" s="292">
        <f>SUM(Enero!AF237+Febrero!AF237+'Marzo '!AF237+'Abril '!AF237+'Mayo '!AF237+Junio!AF237+Julio!AF237+Agosto!AF237+Septiembre!AF237+'Octubre '!AF237+Noviembre!AF237+'Diciembre '!AF237)</f>
        <v>0</v>
      </c>
      <c r="AG237" s="292">
        <f>SUM(Enero!AG237+Febrero!AG237+'Marzo '!AG237+'Abril '!AG237+'Mayo '!AG237+Junio!AG237+Julio!AG237+Agosto!AG237+Septiembre!AG237+'Octubre '!AG237+Noviembre!AG237+'Diciembre '!AG237)</f>
        <v>0</v>
      </c>
      <c r="AH237" s="292">
        <f>SUM(Enero!AH237+Febrero!AH237+'Marzo '!AH237+'Abril '!AH237+'Mayo '!AH237+Junio!AH237+Julio!AH237+Agosto!AH237+Septiembre!AH237+'Octubre '!AH237+Noviembre!AH237+'Diciembre '!AH237)</f>
        <v>0</v>
      </c>
      <c r="AI237" s="292">
        <f>SUM(Enero!AI237+Febrero!AI237+'Marzo '!AI237+'Abril '!AI237+'Mayo '!AI237+Junio!AI237+Julio!AI237+Agosto!AI237+Septiembre!AI237+'Octubre '!AI237+Noviembre!AI237+'Diciembre '!AI237)</f>
        <v>0</v>
      </c>
      <c r="AJ237" s="292">
        <f>SUM(Enero!AJ237+Febrero!AJ237+'Marzo '!AJ237+'Abril '!AJ237+'Mayo '!AJ237+Junio!AJ237+Julio!AJ237+Agosto!AJ237+Septiembre!AJ237+'Octubre '!AJ237+Noviembre!AJ237+'Diciembre '!AJ237)</f>
        <v>0</v>
      </c>
      <c r="AK237" s="292">
        <f>SUM(Enero!AK237+Febrero!AK237+'Marzo '!AK237+'Abril '!AK237+'Mayo '!AK237+Junio!AK237+Julio!AK237+Agosto!AK237+Septiembre!AK237+'Octubre '!AK237+Noviembre!AK237+'Diciembre '!AK237)</f>
        <v>0</v>
      </c>
      <c r="AL237" s="292">
        <f>SUM(Enero!AL237+Febrero!AL237+'Marzo '!AL237+'Abril '!AL237+'Mayo '!AL237+Junio!AL237+Julio!AL237+Agosto!AL237+Septiembre!AL237+'Octubre '!AL237+Noviembre!AL237+'Diciembre '!AL237)</f>
        <v>0</v>
      </c>
      <c r="AM237" s="292">
        <f>SUM(Enero!AM237+Febrero!AM237+'Marzo '!AM237+'Abril '!AM237+'Mayo '!AM237+Junio!AM237+Julio!AM237+Agosto!AM237+Septiembre!AM237+'Octubre '!AM237+Noviembre!AM237+'Diciembre '!AM237)</f>
        <v>0</v>
      </c>
      <c r="AN237" s="292">
        <f>SUM(Enero!AN237+Febrero!AN237+'Marzo '!AN237+'Abril '!AN237+'Mayo '!AN237+Junio!AN237+Julio!AN237+Agosto!AN237+Septiembre!AN237+'Octubre '!AN237+Noviembre!AN237+'Diciembre '!AN237)</f>
        <v>0</v>
      </c>
      <c r="AO237" s="135">
        <f>SUM(Enero!AO237+Febrero!AO237+'Marzo '!AO237+'Abril '!AO237+'Mayo '!AO237+Junio!AO237+Julio!AO237+Agosto!AO237+Septiembre!AO237+'Octubre '!AO237+Noviembre!AO237+'Diciembre '!AO237)</f>
        <v>0</v>
      </c>
      <c r="AP237" s="158">
        <f>SUM(Enero!AP237+Febrero!AP237+'Marzo '!AP237+'Abril '!AP237+'Mayo '!AP237+Junio!AP237+Julio!AP237+Agosto!AP237+Septiembre!AP237+'Octubre '!AP237+Noviembre!AP237+'Diciembre '!AP237)</f>
        <v>0</v>
      </c>
      <c r="AQ237" s="67">
        <f>SUM(Enero!AQ237+Febrero!AQ237+'Marzo '!AQ237+'Abril '!AQ237+'Mayo '!AQ237+Junio!AQ237+Julio!AQ237+Agosto!AQ237+Septiembre!AQ237+'Octubre '!AQ237+Noviembre!AQ237+'Diciembre '!AQ237)</f>
        <v>0</v>
      </c>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f>SUM(Enero!F238+Febrero!F238+'Marzo '!F238+'Abril '!F238+'Mayo '!F238+Junio!F238+Julio!F238+Agosto!F238+Septiembre!F238+'Octubre '!F238+Noviembre!F238+'Diciembre '!F238)</f>
        <v>0</v>
      </c>
      <c r="G238" s="26">
        <f>SUM(Enero!G238+Febrero!G238+'Marzo '!G238+'Abril '!G238+'Mayo '!G238+Junio!G238+Julio!G238+Agosto!G238+Septiembre!G238+'Octubre '!G238+Noviembre!G238+'Diciembre '!G238)</f>
        <v>0</v>
      </c>
      <c r="H238" s="26">
        <f>SUM(Enero!H238+Febrero!H238+'Marzo '!H238+'Abril '!H238+'Mayo '!H238+Junio!H238+Julio!H238+Agosto!H238+Septiembre!H238+'Octubre '!H238+Noviembre!H238+'Diciembre '!H238)</f>
        <v>0</v>
      </c>
      <c r="I238" s="26">
        <f>SUM(Enero!I238+Febrero!I238+'Marzo '!I238+'Abril '!I238+'Mayo '!I238+Junio!I238+Julio!I238+Agosto!I238+Septiembre!I238+'Octubre '!I238+Noviembre!I238+'Diciembre '!I238)</f>
        <v>0</v>
      </c>
      <c r="J238" s="26">
        <f>SUM(Enero!J238+Febrero!J238+'Marzo '!J238+'Abril '!J238+'Mayo '!J238+Junio!J238+Julio!J238+Agosto!J238+Septiembre!J238+'Octubre '!J238+Noviembre!J238+'Diciembre '!J238)</f>
        <v>0</v>
      </c>
      <c r="K238" s="26">
        <f>SUM(Enero!K238+Febrero!K238+'Marzo '!K238+'Abril '!K238+'Mayo '!K238+Junio!K238+Julio!K238+Agosto!K238+Septiembre!K238+'Octubre '!K238+Noviembre!K238+'Diciembre '!K238)</f>
        <v>0</v>
      </c>
      <c r="L238" s="26">
        <f>SUM(Enero!L238+Febrero!L238+'Marzo '!L238+'Abril '!L238+'Mayo '!L238+Junio!L238+Julio!L238+Agosto!L238+Septiembre!L238+'Octubre '!L238+Noviembre!L238+'Diciembre '!L238)</f>
        <v>0</v>
      </c>
      <c r="M238" s="26">
        <f>SUM(Enero!M238+Febrero!M238+'Marzo '!M238+'Abril '!M238+'Mayo '!M238+Junio!M238+Julio!M238+Agosto!M238+Septiembre!M238+'Octubre '!M238+Noviembre!M238+'Diciembre '!M238)</f>
        <v>0</v>
      </c>
      <c r="N238" s="26">
        <f>SUM(Enero!N238+Febrero!N238+'Marzo '!N238+'Abril '!N238+'Mayo '!N238+Junio!N238+Julio!N238+Agosto!N238+Septiembre!N238+'Octubre '!N238+Noviembre!N238+'Diciembre '!N238)</f>
        <v>0</v>
      </c>
      <c r="O238" s="26">
        <f>SUM(Enero!O238+Febrero!O238+'Marzo '!O238+'Abril '!O238+'Mayo '!O238+Junio!O238+Julio!O238+Agosto!O238+Septiembre!O238+'Octubre '!O238+Noviembre!O238+'Diciembre '!O238)</f>
        <v>0</v>
      </c>
      <c r="P238" s="26">
        <f>SUM(Enero!P238+Febrero!P238+'Marzo '!P238+'Abril '!P238+'Mayo '!P238+Junio!P238+Julio!P238+Agosto!P238+Septiembre!P238+'Octubre '!P238+Noviembre!P238+'Diciembre '!P238)</f>
        <v>0</v>
      </c>
      <c r="Q238" s="26">
        <f>SUM(Enero!Q238+Febrero!Q238+'Marzo '!Q238+'Abril '!Q238+'Mayo '!Q238+Junio!Q238+Julio!Q238+Agosto!Q238+Septiembre!Q238+'Octubre '!Q238+Noviembre!Q238+'Diciembre '!Q238)</f>
        <v>0</v>
      </c>
      <c r="R238" s="26">
        <f>SUM(Enero!R238+Febrero!R238+'Marzo '!R238+'Abril '!R238+'Mayo '!R238+Junio!R238+Julio!R238+Agosto!R238+Septiembre!R238+'Octubre '!R238+Noviembre!R238+'Diciembre '!R238)</f>
        <v>0</v>
      </c>
      <c r="S238" s="26">
        <f>SUM(Enero!S238+Febrero!S238+'Marzo '!S238+'Abril '!S238+'Mayo '!S238+Junio!S238+Julio!S238+Agosto!S238+Septiembre!S238+'Octubre '!S238+Noviembre!S238+'Diciembre '!S238)</f>
        <v>0</v>
      </c>
      <c r="T238" s="26">
        <f>SUM(Enero!T238+Febrero!T238+'Marzo '!T238+'Abril '!T238+'Mayo '!T238+Junio!T238+Julio!T238+Agosto!T238+Septiembre!T238+'Octubre '!T238+Noviembre!T238+'Diciembre '!T238)</f>
        <v>0</v>
      </c>
      <c r="U238" s="26">
        <f>SUM(Enero!U238+Febrero!U238+'Marzo '!U238+'Abril '!U238+'Mayo '!U238+Junio!U238+Julio!U238+Agosto!U238+Septiembre!U238+'Octubre '!U238+Noviembre!U238+'Diciembre '!U238)</f>
        <v>0</v>
      </c>
      <c r="V238" s="26">
        <f>SUM(Enero!V238+Febrero!V238+'Marzo '!V238+'Abril '!V238+'Mayo '!V238+Junio!V238+Julio!V238+Agosto!V238+Septiembre!V238+'Octubre '!V238+Noviembre!V238+'Diciembre '!V238)</f>
        <v>0</v>
      </c>
      <c r="W238" s="26">
        <f>SUM(Enero!W238+Febrero!W238+'Marzo '!W238+'Abril '!W238+'Mayo '!W238+Junio!W238+Julio!W238+Agosto!W238+Septiembre!W238+'Octubre '!W238+Noviembre!W238+'Diciembre '!W238)</f>
        <v>0</v>
      </c>
      <c r="X238" s="26">
        <f>SUM(Enero!X238+Febrero!X238+'Marzo '!X238+'Abril '!X238+'Mayo '!X238+Junio!X238+Julio!X238+Agosto!X238+Septiembre!X238+'Octubre '!X238+Noviembre!X238+'Diciembre '!X238)</f>
        <v>0</v>
      </c>
      <c r="Y238" s="26">
        <f>SUM(Enero!Y238+Febrero!Y238+'Marzo '!Y238+'Abril '!Y238+'Mayo '!Y238+Junio!Y238+Julio!Y238+Agosto!Y238+Septiembre!Y238+'Octubre '!Y238+Noviembre!Y238+'Diciembre '!Y238)</f>
        <v>0</v>
      </c>
      <c r="Z238" s="26">
        <f>SUM(Enero!Z238+Febrero!Z238+'Marzo '!Z238+'Abril '!Z238+'Mayo '!Z238+Junio!Z238+Julio!Z238+Agosto!Z238+Septiembre!Z238+'Octubre '!Z238+Noviembre!Z238+'Diciembre '!Z238)</f>
        <v>0</v>
      </c>
      <c r="AA238" s="26">
        <f>SUM(Enero!AA238+Febrero!AA238+'Marzo '!AA238+'Abril '!AA238+'Mayo '!AA238+Junio!AA238+Julio!AA238+Agosto!AA238+Septiembre!AA238+'Octubre '!AA238+Noviembre!AA238+'Diciembre '!AA238)</f>
        <v>0</v>
      </c>
      <c r="AB238" s="26">
        <f>SUM(Enero!AB238+Febrero!AB238+'Marzo '!AB238+'Abril '!AB238+'Mayo '!AB238+Junio!AB238+Julio!AB238+Agosto!AB238+Septiembre!AB238+'Octubre '!AB238+Noviembre!AB238+'Diciembre '!AB238)</f>
        <v>0</v>
      </c>
      <c r="AC238" s="26">
        <f>SUM(Enero!AC238+Febrero!AC238+'Marzo '!AC238+'Abril '!AC238+'Mayo '!AC238+Junio!AC238+Julio!AC238+Agosto!AC238+Septiembre!AC238+'Octubre '!AC238+Noviembre!AC238+'Diciembre '!AC238)</f>
        <v>0</v>
      </c>
      <c r="AD238" s="26">
        <f>SUM(Enero!AD238+Febrero!AD238+'Marzo '!AD238+'Abril '!AD238+'Mayo '!AD238+Junio!AD238+Julio!AD238+Agosto!AD238+Septiembre!AD238+'Octubre '!AD238+Noviembre!AD238+'Diciembre '!AD238)</f>
        <v>0</v>
      </c>
      <c r="AE238" s="26">
        <f>SUM(Enero!AE238+Febrero!AE238+'Marzo '!AE238+'Abril '!AE238+'Mayo '!AE238+Junio!AE238+Julio!AE238+Agosto!AE238+Septiembre!AE238+'Octubre '!AE238+Noviembre!AE238+'Diciembre '!AE238)</f>
        <v>0</v>
      </c>
      <c r="AF238" s="26">
        <f>SUM(Enero!AF238+Febrero!AF238+'Marzo '!AF238+'Abril '!AF238+'Mayo '!AF238+Junio!AF238+Julio!AF238+Agosto!AF238+Septiembre!AF238+'Octubre '!AF238+Noviembre!AF238+'Diciembre '!AF238)</f>
        <v>0</v>
      </c>
      <c r="AG238" s="26">
        <f>SUM(Enero!AG238+Febrero!AG238+'Marzo '!AG238+'Abril '!AG238+'Mayo '!AG238+Junio!AG238+Julio!AG238+Agosto!AG238+Septiembre!AG238+'Octubre '!AG238+Noviembre!AG238+'Diciembre '!AG238)</f>
        <v>0</v>
      </c>
      <c r="AH238" s="26">
        <f>SUM(Enero!AH238+Febrero!AH238+'Marzo '!AH238+'Abril '!AH238+'Mayo '!AH238+Junio!AH238+Julio!AH238+Agosto!AH238+Septiembre!AH238+'Octubre '!AH238+Noviembre!AH238+'Diciembre '!AH238)</f>
        <v>0</v>
      </c>
      <c r="AI238" s="26">
        <f>SUM(Enero!AI238+Febrero!AI238+'Marzo '!AI238+'Abril '!AI238+'Mayo '!AI238+Junio!AI238+Julio!AI238+Agosto!AI238+Septiembre!AI238+'Octubre '!AI238+Noviembre!AI238+'Diciembre '!AI238)</f>
        <v>0</v>
      </c>
      <c r="AJ238" s="26">
        <f>SUM(Enero!AJ238+Febrero!AJ238+'Marzo '!AJ238+'Abril '!AJ238+'Mayo '!AJ238+Junio!AJ238+Julio!AJ238+Agosto!AJ238+Septiembre!AJ238+'Octubre '!AJ238+Noviembre!AJ238+'Diciembre '!AJ238)</f>
        <v>0</v>
      </c>
      <c r="AK238" s="26">
        <f>SUM(Enero!AK238+Febrero!AK238+'Marzo '!AK238+'Abril '!AK238+'Mayo '!AK238+Junio!AK238+Julio!AK238+Agosto!AK238+Septiembre!AK238+'Octubre '!AK238+Noviembre!AK238+'Diciembre '!AK238)</f>
        <v>0</v>
      </c>
      <c r="AL238" s="26">
        <f>SUM(Enero!AL238+Febrero!AL238+'Marzo '!AL238+'Abril '!AL238+'Mayo '!AL238+Junio!AL238+Julio!AL238+Agosto!AL238+Septiembre!AL238+'Octubre '!AL238+Noviembre!AL238+'Diciembre '!AL238)</f>
        <v>0</v>
      </c>
      <c r="AM238" s="26">
        <f>SUM(Enero!AM238+Febrero!AM238+'Marzo '!AM238+'Abril '!AM238+'Mayo '!AM238+Junio!AM238+Julio!AM238+Agosto!AM238+Septiembre!AM238+'Octubre '!AM238+Noviembre!AM238+'Diciembre '!AM238)</f>
        <v>0</v>
      </c>
      <c r="AN238" s="26">
        <f>SUM(Enero!AN238+Febrero!AN238+'Marzo '!AN238+'Abril '!AN238+'Mayo '!AN238+Junio!AN238+Julio!AN238+Agosto!AN238+Septiembre!AN238+'Octubre '!AN238+Noviembre!AN238+'Diciembre '!AN238)</f>
        <v>0</v>
      </c>
      <c r="AO238" s="96">
        <f>SUM(Enero!AO238+Febrero!AO238+'Marzo '!AO238+'Abril '!AO238+'Mayo '!AO238+Junio!AO238+Julio!AO238+Agosto!AO238+Septiembre!AO238+'Octubre '!AO238+Noviembre!AO238+'Diciembre '!AO238)</f>
        <v>0</v>
      </c>
      <c r="AP238" s="197">
        <f>SUM(Enero!AP238+Febrero!AP238+'Marzo '!AP238+'Abril '!AP238+'Mayo '!AP238+Junio!AP238+Julio!AP238+Agosto!AP238+Septiembre!AP238+'Octubre '!AP238+Noviembre!AP238+'Diciembre '!AP238)</f>
        <v>0</v>
      </c>
      <c r="AQ238" s="27">
        <f>SUM(Enero!AQ238+Febrero!AQ238+'Marzo '!AQ238+'Abril '!AQ238+'Mayo '!AQ238+Junio!AQ238+Julio!AQ238+Agosto!AQ238+Septiembre!AQ238+'Octubre '!AQ238+Noviembre!AQ238+'Diciembre '!AQ238)</f>
        <v>0</v>
      </c>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f>SUM(Enero!F239+Febrero!F239+'Marzo '!F239+'Abril '!F239+'Mayo '!F239+Junio!F239+Julio!F239+Agosto!F239+Septiembre!F239+'Octubre '!F239+Noviembre!F239+'Diciembre '!F239)</f>
        <v>0</v>
      </c>
      <c r="G239" s="39">
        <f>SUM(Enero!G239+Febrero!G239+'Marzo '!G239+'Abril '!G239+'Mayo '!G239+Junio!G239+Julio!G239+Agosto!G239+Septiembre!G239+'Octubre '!G239+Noviembre!G239+'Diciembre '!G239)</f>
        <v>0</v>
      </c>
      <c r="H239" s="39">
        <f>SUM(Enero!H239+Febrero!H239+'Marzo '!H239+'Abril '!H239+'Mayo '!H239+Junio!H239+Julio!H239+Agosto!H239+Septiembre!H239+'Octubre '!H239+Noviembre!H239+'Diciembre '!H239)</f>
        <v>0</v>
      </c>
      <c r="I239" s="39">
        <f>SUM(Enero!I239+Febrero!I239+'Marzo '!I239+'Abril '!I239+'Mayo '!I239+Junio!I239+Julio!I239+Agosto!I239+Septiembre!I239+'Octubre '!I239+Noviembre!I239+'Diciembre '!I239)</f>
        <v>0</v>
      </c>
      <c r="J239" s="39">
        <f>SUM(Enero!J239+Febrero!J239+'Marzo '!J239+'Abril '!J239+'Mayo '!J239+Junio!J239+Julio!J239+Agosto!J239+Septiembre!J239+'Octubre '!J239+Noviembre!J239+'Diciembre '!J239)</f>
        <v>0</v>
      </c>
      <c r="K239" s="39">
        <f>SUM(Enero!K239+Febrero!K239+'Marzo '!K239+'Abril '!K239+'Mayo '!K239+Junio!K239+Julio!K239+Agosto!K239+Septiembre!K239+'Octubre '!K239+Noviembre!K239+'Diciembre '!K239)</f>
        <v>0</v>
      </c>
      <c r="L239" s="39">
        <f>SUM(Enero!L239+Febrero!L239+'Marzo '!L239+'Abril '!L239+'Mayo '!L239+Junio!L239+Julio!L239+Agosto!L239+Septiembre!L239+'Octubre '!L239+Noviembre!L239+'Diciembre '!L239)</f>
        <v>0</v>
      </c>
      <c r="M239" s="39">
        <f>SUM(Enero!M239+Febrero!M239+'Marzo '!M239+'Abril '!M239+'Mayo '!M239+Junio!M239+Julio!M239+Agosto!M239+Septiembre!M239+'Octubre '!M239+Noviembre!M239+'Diciembre '!M239)</f>
        <v>0</v>
      </c>
      <c r="N239" s="39">
        <f>SUM(Enero!N239+Febrero!N239+'Marzo '!N239+'Abril '!N239+'Mayo '!N239+Junio!N239+Julio!N239+Agosto!N239+Septiembre!N239+'Octubre '!N239+Noviembre!N239+'Diciembre '!N239)</f>
        <v>0</v>
      </c>
      <c r="O239" s="39">
        <f>SUM(Enero!O239+Febrero!O239+'Marzo '!O239+'Abril '!O239+'Mayo '!O239+Junio!O239+Julio!O239+Agosto!O239+Septiembre!O239+'Octubre '!O239+Noviembre!O239+'Diciembre '!O239)</f>
        <v>0</v>
      </c>
      <c r="P239" s="39">
        <f>SUM(Enero!P239+Febrero!P239+'Marzo '!P239+'Abril '!P239+'Mayo '!P239+Junio!P239+Julio!P239+Agosto!P239+Septiembre!P239+'Octubre '!P239+Noviembre!P239+'Diciembre '!P239)</f>
        <v>0</v>
      </c>
      <c r="Q239" s="39">
        <f>SUM(Enero!Q239+Febrero!Q239+'Marzo '!Q239+'Abril '!Q239+'Mayo '!Q239+Junio!Q239+Julio!Q239+Agosto!Q239+Septiembre!Q239+'Octubre '!Q239+Noviembre!Q239+'Diciembre '!Q239)</f>
        <v>0</v>
      </c>
      <c r="R239" s="39">
        <f>SUM(Enero!R239+Febrero!R239+'Marzo '!R239+'Abril '!R239+'Mayo '!R239+Junio!R239+Julio!R239+Agosto!R239+Septiembre!R239+'Octubre '!R239+Noviembre!R239+'Diciembre '!R239)</f>
        <v>0</v>
      </c>
      <c r="S239" s="39">
        <f>SUM(Enero!S239+Febrero!S239+'Marzo '!S239+'Abril '!S239+'Mayo '!S239+Junio!S239+Julio!S239+Agosto!S239+Septiembre!S239+'Octubre '!S239+Noviembre!S239+'Diciembre '!S239)</f>
        <v>0</v>
      </c>
      <c r="T239" s="39">
        <f>SUM(Enero!T239+Febrero!T239+'Marzo '!T239+'Abril '!T239+'Mayo '!T239+Junio!T239+Julio!T239+Agosto!T239+Septiembre!T239+'Octubre '!T239+Noviembre!T239+'Diciembre '!T239)</f>
        <v>0</v>
      </c>
      <c r="U239" s="39">
        <f>SUM(Enero!U239+Febrero!U239+'Marzo '!U239+'Abril '!U239+'Mayo '!U239+Junio!U239+Julio!U239+Agosto!U239+Septiembre!U239+'Octubre '!U239+Noviembre!U239+'Diciembre '!U239)</f>
        <v>0</v>
      </c>
      <c r="V239" s="39">
        <f>SUM(Enero!V239+Febrero!V239+'Marzo '!V239+'Abril '!V239+'Mayo '!V239+Junio!V239+Julio!V239+Agosto!V239+Septiembre!V239+'Octubre '!V239+Noviembre!V239+'Diciembre '!V239)</f>
        <v>0</v>
      </c>
      <c r="W239" s="39">
        <f>SUM(Enero!W239+Febrero!W239+'Marzo '!W239+'Abril '!W239+'Mayo '!W239+Junio!W239+Julio!W239+Agosto!W239+Septiembre!W239+'Octubre '!W239+Noviembre!W239+'Diciembre '!W239)</f>
        <v>0</v>
      </c>
      <c r="X239" s="39">
        <f>SUM(Enero!X239+Febrero!X239+'Marzo '!X239+'Abril '!X239+'Mayo '!X239+Junio!X239+Julio!X239+Agosto!X239+Septiembre!X239+'Octubre '!X239+Noviembre!X239+'Diciembre '!X239)</f>
        <v>0</v>
      </c>
      <c r="Y239" s="39">
        <f>SUM(Enero!Y239+Febrero!Y239+'Marzo '!Y239+'Abril '!Y239+'Mayo '!Y239+Junio!Y239+Julio!Y239+Agosto!Y239+Septiembre!Y239+'Octubre '!Y239+Noviembre!Y239+'Diciembre '!Y239)</f>
        <v>0</v>
      </c>
      <c r="Z239" s="39">
        <f>SUM(Enero!Z239+Febrero!Z239+'Marzo '!Z239+'Abril '!Z239+'Mayo '!Z239+Junio!Z239+Julio!Z239+Agosto!Z239+Septiembre!Z239+'Octubre '!Z239+Noviembre!Z239+'Diciembre '!Z239)</f>
        <v>0</v>
      </c>
      <c r="AA239" s="39">
        <f>SUM(Enero!AA239+Febrero!AA239+'Marzo '!AA239+'Abril '!AA239+'Mayo '!AA239+Junio!AA239+Julio!AA239+Agosto!AA239+Septiembre!AA239+'Octubre '!AA239+Noviembre!AA239+'Diciembre '!AA239)</f>
        <v>0</v>
      </c>
      <c r="AB239" s="39">
        <f>SUM(Enero!AB239+Febrero!AB239+'Marzo '!AB239+'Abril '!AB239+'Mayo '!AB239+Junio!AB239+Julio!AB239+Agosto!AB239+Septiembre!AB239+'Octubre '!AB239+Noviembre!AB239+'Diciembre '!AB239)</f>
        <v>0</v>
      </c>
      <c r="AC239" s="39">
        <f>SUM(Enero!AC239+Febrero!AC239+'Marzo '!AC239+'Abril '!AC239+'Mayo '!AC239+Junio!AC239+Julio!AC239+Agosto!AC239+Septiembre!AC239+'Octubre '!AC239+Noviembre!AC239+'Diciembre '!AC239)</f>
        <v>0</v>
      </c>
      <c r="AD239" s="39">
        <f>SUM(Enero!AD239+Febrero!AD239+'Marzo '!AD239+'Abril '!AD239+'Mayo '!AD239+Junio!AD239+Julio!AD239+Agosto!AD239+Septiembre!AD239+'Octubre '!AD239+Noviembre!AD239+'Diciembre '!AD239)</f>
        <v>0</v>
      </c>
      <c r="AE239" s="39">
        <f>SUM(Enero!AE239+Febrero!AE239+'Marzo '!AE239+'Abril '!AE239+'Mayo '!AE239+Junio!AE239+Julio!AE239+Agosto!AE239+Septiembre!AE239+'Octubre '!AE239+Noviembre!AE239+'Diciembre '!AE239)</f>
        <v>0</v>
      </c>
      <c r="AF239" s="39">
        <f>SUM(Enero!AF239+Febrero!AF239+'Marzo '!AF239+'Abril '!AF239+'Mayo '!AF239+Junio!AF239+Julio!AF239+Agosto!AF239+Septiembre!AF239+'Octubre '!AF239+Noviembre!AF239+'Diciembre '!AF239)</f>
        <v>0</v>
      </c>
      <c r="AG239" s="39">
        <f>SUM(Enero!AG239+Febrero!AG239+'Marzo '!AG239+'Abril '!AG239+'Mayo '!AG239+Junio!AG239+Julio!AG239+Agosto!AG239+Septiembre!AG239+'Octubre '!AG239+Noviembre!AG239+'Diciembre '!AG239)</f>
        <v>0</v>
      </c>
      <c r="AH239" s="39">
        <f>SUM(Enero!AH239+Febrero!AH239+'Marzo '!AH239+'Abril '!AH239+'Mayo '!AH239+Junio!AH239+Julio!AH239+Agosto!AH239+Septiembre!AH239+'Octubre '!AH239+Noviembre!AH239+'Diciembre '!AH239)</f>
        <v>0</v>
      </c>
      <c r="AI239" s="39">
        <f>SUM(Enero!AI239+Febrero!AI239+'Marzo '!AI239+'Abril '!AI239+'Mayo '!AI239+Junio!AI239+Julio!AI239+Agosto!AI239+Septiembre!AI239+'Octubre '!AI239+Noviembre!AI239+'Diciembre '!AI239)</f>
        <v>0</v>
      </c>
      <c r="AJ239" s="39">
        <f>SUM(Enero!AJ239+Febrero!AJ239+'Marzo '!AJ239+'Abril '!AJ239+'Mayo '!AJ239+Junio!AJ239+Julio!AJ239+Agosto!AJ239+Septiembre!AJ239+'Octubre '!AJ239+Noviembre!AJ239+'Diciembre '!AJ239)</f>
        <v>0</v>
      </c>
      <c r="AK239" s="39">
        <f>SUM(Enero!AK239+Febrero!AK239+'Marzo '!AK239+'Abril '!AK239+'Mayo '!AK239+Junio!AK239+Julio!AK239+Agosto!AK239+Septiembre!AK239+'Octubre '!AK239+Noviembre!AK239+'Diciembre '!AK239)</f>
        <v>0</v>
      </c>
      <c r="AL239" s="39">
        <f>SUM(Enero!AL239+Febrero!AL239+'Marzo '!AL239+'Abril '!AL239+'Mayo '!AL239+Junio!AL239+Julio!AL239+Agosto!AL239+Septiembre!AL239+'Octubre '!AL239+Noviembre!AL239+'Diciembre '!AL239)</f>
        <v>0</v>
      </c>
      <c r="AM239" s="39">
        <f>SUM(Enero!AM239+Febrero!AM239+'Marzo '!AM239+'Abril '!AM239+'Mayo '!AM239+Junio!AM239+Julio!AM239+Agosto!AM239+Septiembre!AM239+'Octubre '!AM239+Noviembre!AM239+'Diciembre '!AM239)</f>
        <v>0</v>
      </c>
      <c r="AN239" s="39">
        <f>SUM(Enero!AN239+Febrero!AN239+'Marzo '!AN239+'Abril '!AN239+'Mayo '!AN239+Junio!AN239+Julio!AN239+Agosto!AN239+Septiembre!AN239+'Octubre '!AN239+Noviembre!AN239+'Diciembre '!AN239)</f>
        <v>0</v>
      </c>
      <c r="AO239" s="215">
        <f>SUM(Enero!AO239+Febrero!AO239+'Marzo '!AO239+'Abril '!AO239+'Mayo '!AO239+Junio!AO239+Julio!AO239+Agosto!AO239+Septiembre!AO239+'Octubre '!AO239+Noviembre!AO239+'Diciembre '!AO239)</f>
        <v>0</v>
      </c>
      <c r="AP239" s="200">
        <f>SUM(Enero!AP239+Febrero!AP239+'Marzo '!AP239+'Abril '!AP239+'Mayo '!AP239+Junio!AP239+Julio!AP239+Agosto!AP239+Septiembre!AP239+'Octubre '!AP239+Noviembre!AP239+'Diciembre '!AP239)</f>
        <v>0</v>
      </c>
      <c r="AQ239" s="40">
        <f>SUM(Enero!AQ239+Febrero!AQ239+'Marzo '!AQ239+'Abril '!AQ239+'Mayo '!AQ239+Junio!AQ239+Julio!AQ239+Agosto!AQ239+Septiembre!AQ239+'Octubre '!AQ239+Noviembre!AQ239+'Diciembre '!AQ239)</f>
        <v>0</v>
      </c>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244" t="s">
        <v>208</v>
      </c>
      <c r="D243" s="244" t="s">
        <v>48</v>
      </c>
      <c r="E243" s="260"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1</v>
      </c>
      <c r="D244" s="293">
        <f t="shared" ref="D244:E247" si="69">+F244+H244+J244+L244+N244+P244+R244+T244+V244++X244+Z244+AB244+AD244+AF244</f>
        <v>0</v>
      </c>
      <c r="E244" s="294">
        <f t="shared" si="69"/>
        <v>1</v>
      </c>
      <c r="F244" s="276">
        <f>SUM(Enero!F244+Febrero!F244+'Marzo '!F244+'Abril '!F244+'Mayo '!F244+Junio!F244+Julio!F244+Agosto!F244+Septiembre!F244+'Octubre '!F244+Noviembre!F244+'Diciembre '!F244)</f>
        <v>0</v>
      </c>
      <c r="G244" s="276">
        <f>SUM(Enero!G244+Febrero!G244+'Marzo '!G244+'Abril '!G244+'Mayo '!G244+Junio!G244+Julio!G244+Agosto!G244+Septiembre!G244+'Octubre '!G244+Noviembre!G244+'Diciembre '!G244)</f>
        <v>0</v>
      </c>
      <c r="H244" s="276">
        <f>SUM(Enero!H244+Febrero!H244+'Marzo '!H244+'Abril '!H244+'Mayo '!H244+Junio!H244+Julio!H244+Agosto!H244+Septiembre!H244+'Octubre '!H244+Noviembre!H244+'Diciembre '!H244)</f>
        <v>0</v>
      </c>
      <c r="I244" s="276">
        <f>SUM(Enero!I244+Febrero!I244+'Marzo '!I244+'Abril '!I244+'Mayo '!I244+Junio!I244+Julio!I244+Agosto!I244+Septiembre!I244+'Octubre '!I244+Noviembre!I244+'Diciembre '!I244)</f>
        <v>0</v>
      </c>
      <c r="J244" s="276">
        <f>SUM(Enero!J244+Febrero!J244+'Marzo '!J244+'Abril '!J244+'Mayo '!J244+Junio!J244+Julio!J244+Agosto!J244+Septiembre!J244+'Octubre '!J244+Noviembre!J244+'Diciembre '!J244)</f>
        <v>0</v>
      </c>
      <c r="K244" s="276">
        <f>SUM(Enero!K244+Febrero!K244+'Marzo '!K244+'Abril '!K244+'Mayo '!K244+Junio!K244+Julio!K244+Agosto!K244+Septiembre!K244+'Octubre '!K244+Noviembre!K244+'Diciembre '!K244)</f>
        <v>1</v>
      </c>
      <c r="L244" s="276">
        <f>SUM(Enero!L244+Febrero!L244+'Marzo '!L244+'Abril '!L244+'Mayo '!L244+Junio!L244+Julio!L244+Agosto!L244+Septiembre!L244+'Octubre '!L244+Noviembre!L244+'Diciembre '!L244)</f>
        <v>0</v>
      </c>
      <c r="M244" s="276">
        <f>SUM(Enero!M244+Febrero!M244+'Marzo '!M244+'Abril '!M244+'Mayo '!M244+Junio!M244+Julio!M244+Agosto!M244+Septiembre!M244+'Octubre '!M244+Noviembre!M244+'Diciembre '!M244)</f>
        <v>0</v>
      </c>
      <c r="N244" s="276">
        <f>SUM(Enero!N244+Febrero!N244+'Marzo '!N244+'Abril '!N244+'Mayo '!N244+Junio!N244+Julio!N244+Agosto!N244+Septiembre!N244+'Octubre '!N244+Noviembre!N244+'Diciembre '!N244)</f>
        <v>0</v>
      </c>
      <c r="O244" s="276">
        <f>SUM(Enero!O244+Febrero!O244+'Marzo '!O244+'Abril '!O244+'Mayo '!O244+Junio!O244+Julio!O244+Agosto!O244+Septiembre!O244+'Octubre '!O244+Noviembre!O244+'Diciembre '!O244)</f>
        <v>0</v>
      </c>
      <c r="P244" s="276">
        <f>SUM(Enero!P244+Febrero!P244+'Marzo '!P244+'Abril '!P244+'Mayo '!P244+Junio!P244+Julio!P244+Agosto!P244+Septiembre!P244+'Octubre '!P244+Noviembre!P244+'Diciembre '!P244)</f>
        <v>0</v>
      </c>
      <c r="Q244" s="276">
        <f>SUM(Enero!Q244+Febrero!Q244+'Marzo '!Q244+'Abril '!Q244+'Mayo '!Q244+Junio!Q244+Julio!Q244+Agosto!Q244+Septiembre!Q244+'Octubre '!Q244+Noviembre!Q244+'Diciembre '!Q244)</f>
        <v>0</v>
      </c>
      <c r="R244" s="276">
        <f>SUM(Enero!R244+Febrero!R244+'Marzo '!R244+'Abril '!R244+'Mayo '!R244+Junio!R244+Julio!R244+Agosto!R244+Septiembre!R244+'Octubre '!R244+Noviembre!R244+'Diciembre '!R244)</f>
        <v>0</v>
      </c>
      <c r="S244" s="276">
        <f>SUM(Enero!S244+Febrero!S244+'Marzo '!S244+'Abril '!S244+'Mayo '!S244+Junio!S244+Julio!S244+Agosto!S244+Septiembre!S244+'Octubre '!S244+Noviembre!S244+'Diciembre '!S244)</f>
        <v>0</v>
      </c>
      <c r="T244" s="276">
        <f>SUM(Enero!T244+Febrero!T244+'Marzo '!T244+'Abril '!T244+'Mayo '!T244+Junio!T244+Julio!T244+Agosto!T244+Septiembre!T244+'Octubre '!T244+Noviembre!T244+'Diciembre '!T244)</f>
        <v>0</v>
      </c>
      <c r="U244" s="276">
        <f>SUM(Enero!U244+Febrero!U244+'Marzo '!U244+'Abril '!U244+'Mayo '!U244+Junio!U244+Julio!U244+Agosto!U244+Septiembre!U244+'Octubre '!U244+Noviembre!U244+'Diciembre '!U244)</f>
        <v>0</v>
      </c>
      <c r="V244" s="276">
        <f>SUM(Enero!V244+Febrero!V244+'Marzo '!V244+'Abril '!V244+'Mayo '!V244+Junio!V244+Julio!V244+Agosto!V244+Septiembre!V244+'Octubre '!V244+Noviembre!V244+'Diciembre '!V244)</f>
        <v>0</v>
      </c>
      <c r="W244" s="276">
        <f>SUM(Enero!W244+Febrero!W244+'Marzo '!W244+'Abril '!W244+'Mayo '!W244+Junio!W244+Julio!W244+Agosto!W244+Septiembre!W244+'Octubre '!W244+Noviembre!W244+'Diciembre '!W244)</f>
        <v>0</v>
      </c>
      <c r="X244" s="276">
        <f>SUM(Enero!X244+Febrero!X244+'Marzo '!X244+'Abril '!X244+'Mayo '!X244+Junio!X244+Julio!X244+Agosto!X244+Septiembre!X244+'Octubre '!X244+Noviembre!X244+'Diciembre '!X244)</f>
        <v>0</v>
      </c>
      <c r="Y244" s="276">
        <f>SUM(Enero!Y244+Febrero!Y244+'Marzo '!Y244+'Abril '!Y244+'Mayo '!Y244+Junio!Y244+Julio!Y244+Agosto!Y244+Septiembre!Y244+'Octubre '!Y244+Noviembre!Y244+'Diciembre '!Y244)</f>
        <v>0</v>
      </c>
      <c r="Z244" s="276">
        <f>SUM(Enero!Z244+Febrero!Z244+'Marzo '!Z244+'Abril '!Z244+'Mayo '!Z244+Junio!Z244+Julio!Z244+Agosto!Z244+Septiembre!Z244+'Octubre '!Z244+Noviembre!Z244+'Diciembre '!Z244)</f>
        <v>0</v>
      </c>
      <c r="AA244" s="276">
        <f>SUM(Enero!AA244+Febrero!AA244+'Marzo '!AA244+'Abril '!AA244+'Mayo '!AA244+Junio!AA244+Julio!AA244+Agosto!AA244+Septiembre!AA244+'Octubre '!AA244+Noviembre!AA244+'Diciembre '!AA244)</f>
        <v>0</v>
      </c>
      <c r="AB244" s="276">
        <f>SUM(Enero!AB244+Febrero!AB244+'Marzo '!AB244+'Abril '!AB244+'Mayo '!AB244+Junio!AB244+Julio!AB244+Agosto!AB244+Septiembre!AB244+'Octubre '!AB244+Noviembre!AB244+'Diciembre '!AB244)</f>
        <v>0</v>
      </c>
      <c r="AC244" s="276">
        <f>SUM(Enero!AC244+Febrero!AC244+'Marzo '!AC244+'Abril '!AC244+'Mayo '!AC244+Junio!AC244+Julio!AC244+Agosto!AC244+Septiembre!AC244+'Octubre '!AC244+Noviembre!AC244+'Diciembre '!AC244)</f>
        <v>0</v>
      </c>
      <c r="AD244" s="276">
        <f>SUM(Enero!AD244+Febrero!AD244+'Marzo '!AD244+'Abril '!AD244+'Mayo '!AD244+Junio!AD244+Julio!AD244+Agosto!AD244+Septiembre!AD244+'Octubre '!AD244+Noviembre!AD244+'Diciembre '!AD244)</f>
        <v>0</v>
      </c>
      <c r="AE244" s="276">
        <f>SUM(Enero!AE244+Febrero!AE244+'Marzo '!AE244+'Abril '!AE244+'Mayo '!AE244+Junio!AE244+Julio!AE244+Agosto!AE244+Septiembre!AE244+'Octubre '!AE244+Noviembre!AE244+'Diciembre '!AE244)</f>
        <v>0</v>
      </c>
      <c r="AF244" s="276">
        <f>SUM(Enero!AF244+Febrero!AF244+'Marzo '!AF244+'Abril '!AF244+'Mayo '!AF244+Junio!AF244+Julio!AF244+Agosto!AF244+Septiembre!AF244+'Octubre '!AF244+Noviembre!AF244+'Diciembre '!AF244)</f>
        <v>0</v>
      </c>
      <c r="AG244" s="277">
        <f>SUM(Enero!AG244+Febrero!AG244+'Marzo '!AG244+'Abril '!AG244+'Mayo '!AG244+Junio!AG244+Julio!AG244+Agosto!AG244+Septiembre!AG244+'Octubre '!AG244+Noviembre!AG244+'Diciembre '!AG244)</f>
        <v>0</v>
      </c>
      <c r="AH244" s="278">
        <f>SUM(Enero!AH244+Febrero!AH244+'Marzo '!AH244+'Abril '!AH244+'Mayo '!AH244+Junio!AH244+Julio!AH244+Agosto!AH244+Septiembre!AH244+'Octubre '!AH244+Noviembre!AH244+'Diciembre '!AH244)</f>
        <v>0</v>
      </c>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6</v>
      </c>
      <c r="D245" s="295">
        <f t="shared" si="69"/>
        <v>2</v>
      </c>
      <c r="E245" s="296">
        <f t="shared" si="69"/>
        <v>4</v>
      </c>
      <c r="F245" s="297">
        <f>SUM(Enero!F245+Febrero!F245+'Marzo '!F245+'Abril '!F245+'Mayo '!F245+Junio!F245+Julio!F245+Agosto!F245+Septiembre!F245+'Octubre '!F245+Noviembre!F245+'Diciembre '!F245)</f>
        <v>0</v>
      </c>
      <c r="G245" s="297">
        <f>SUM(Enero!G245+Febrero!G245+'Marzo '!G245+'Abril '!G245+'Mayo '!G245+Junio!G245+Julio!G245+Agosto!G245+Septiembre!G245+'Octubre '!G245+Noviembre!G245+'Diciembre '!G245)</f>
        <v>0</v>
      </c>
      <c r="H245" s="297">
        <f>SUM(Enero!H245+Febrero!H245+'Marzo '!H245+'Abril '!H245+'Mayo '!H245+Junio!H245+Julio!H245+Agosto!H245+Septiembre!H245+'Octubre '!H245+Noviembre!H245+'Diciembre '!H245)</f>
        <v>0</v>
      </c>
      <c r="I245" s="297">
        <f>SUM(Enero!I245+Febrero!I245+'Marzo '!I245+'Abril '!I245+'Mayo '!I245+Junio!I245+Julio!I245+Agosto!I245+Septiembre!I245+'Octubre '!I245+Noviembre!I245+'Diciembre '!I245)</f>
        <v>0</v>
      </c>
      <c r="J245" s="297">
        <f>SUM(Enero!J245+Febrero!J245+'Marzo '!J245+'Abril '!J245+'Mayo '!J245+Junio!J245+Julio!J245+Agosto!J245+Septiembre!J245+'Octubre '!J245+Noviembre!J245+'Diciembre '!J245)</f>
        <v>2</v>
      </c>
      <c r="K245" s="297">
        <f>SUM(Enero!K245+Febrero!K245+'Marzo '!K245+'Abril '!K245+'Mayo '!K245+Junio!K245+Julio!K245+Agosto!K245+Septiembre!K245+'Octubre '!K245+Noviembre!K245+'Diciembre '!K245)</f>
        <v>0</v>
      </c>
      <c r="L245" s="297">
        <f>SUM(Enero!L245+Febrero!L245+'Marzo '!L245+'Abril '!L245+'Mayo '!L245+Junio!L245+Julio!L245+Agosto!L245+Septiembre!L245+'Octubre '!L245+Noviembre!L245+'Diciembre '!L245)</f>
        <v>0</v>
      </c>
      <c r="M245" s="297">
        <f>SUM(Enero!M245+Febrero!M245+'Marzo '!M245+'Abril '!M245+'Mayo '!M245+Junio!M245+Julio!M245+Agosto!M245+Septiembre!M245+'Octubre '!M245+Noviembre!M245+'Diciembre '!M245)</f>
        <v>0</v>
      </c>
      <c r="N245" s="297">
        <f>SUM(Enero!N245+Febrero!N245+'Marzo '!N245+'Abril '!N245+'Mayo '!N245+Junio!N245+Julio!N245+Agosto!N245+Septiembre!N245+'Octubre '!N245+Noviembre!N245+'Diciembre '!N245)</f>
        <v>0</v>
      </c>
      <c r="O245" s="297">
        <f>SUM(Enero!O245+Febrero!O245+'Marzo '!O245+'Abril '!O245+'Mayo '!O245+Junio!O245+Julio!O245+Agosto!O245+Septiembre!O245+'Octubre '!O245+Noviembre!O245+'Diciembre '!O245)</f>
        <v>4</v>
      </c>
      <c r="P245" s="297">
        <f>SUM(Enero!P245+Febrero!P245+'Marzo '!P245+'Abril '!P245+'Mayo '!P245+Junio!P245+Julio!P245+Agosto!P245+Septiembre!P245+'Octubre '!P245+Noviembre!P245+'Diciembre '!P245)</f>
        <v>0</v>
      </c>
      <c r="Q245" s="297">
        <f>SUM(Enero!Q245+Febrero!Q245+'Marzo '!Q245+'Abril '!Q245+'Mayo '!Q245+Junio!Q245+Julio!Q245+Agosto!Q245+Septiembre!Q245+'Octubre '!Q245+Noviembre!Q245+'Diciembre '!Q245)</f>
        <v>0</v>
      </c>
      <c r="R245" s="297">
        <f>SUM(Enero!R245+Febrero!R245+'Marzo '!R245+'Abril '!R245+'Mayo '!R245+Junio!R245+Julio!R245+Agosto!R245+Septiembre!R245+'Octubre '!R245+Noviembre!R245+'Diciembre '!R245)</f>
        <v>0</v>
      </c>
      <c r="S245" s="297">
        <f>SUM(Enero!S245+Febrero!S245+'Marzo '!S245+'Abril '!S245+'Mayo '!S245+Junio!S245+Julio!S245+Agosto!S245+Septiembre!S245+'Octubre '!S245+Noviembre!S245+'Diciembre '!S245)</f>
        <v>0</v>
      </c>
      <c r="T245" s="297">
        <f>SUM(Enero!T245+Febrero!T245+'Marzo '!T245+'Abril '!T245+'Mayo '!T245+Junio!T245+Julio!T245+Agosto!T245+Septiembre!T245+'Octubre '!T245+Noviembre!T245+'Diciembre '!T245)</f>
        <v>0</v>
      </c>
      <c r="U245" s="297">
        <f>SUM(Enero!U245+Febrero!U245+'Marzo '!U245+'Abril '!U245+'Mayo '!U245+Junio!U245+Julio!U245+Agosto!U245+Septiembre!U245+'Octubre '!U245+Noviembre!U245+'Diciembre '!U245)</f>
        <v>0</v>
      </c>
      <c r="V245" s="297">
        <f>SUM(Enero!V245+Febrero!V245+'Marzo '!V245+'Abril '!V245+'Mayo '!V245+Junio!V245+Julio!V245+Agosto!V245+Septiembre!V245+'Octubre '!V245+Noviembre!V245+'Diciembre '!V245)</f>
        <v>0</v>
      </c>
      <c r="W245" s="297">
        <f>SUM(Enero!W245+Febrero!W245+'Marzo '!W245+'Abril '!W245+'Mayo '!W245+Junio!W245+Julio!W245+Agosto!W245+Septiembre!W245+'Octubre '!W245+Noviembre!W245+'Diciembre '!W245)</f>
        <v>0</v>
      </c>
      <c r="X245" s="297">
        <f>SUM(Enero!X245+Febrero!X245+'Marzo '!X245+'Abril '!X245+'Mayo '!X245+Junio!X245+Julio!X245+Agosto!X245+Septiembre!X245+'Octubre '!X245+Noviembre!X245+'Diciembre '!X245)</f>
        <v>0</v>
      </c>
      <c r="Y245" s="297">
        <f>SUM(Enero!Y245+Febrero!Y245+'Marzo '!Y245+'Abril '!Y245+'Mayo '!Y245+Junio!Y245+Julio!Y245+Agosto!Y245+Septiembre!Y245+'Octubre '!Y245+Noviembre!Y245+'Diciembre '!Y245)</f>
        <v>0</v>
      </c>
      <c r="Z245" s="297">
        <f>SUM(Enero!Z245+Febrero!Z245+'Marzo '!Z245+'Abril '!Z245+'Mayo '!Z245+Junio!Z245+Julio!Z245+Agosto!Z245+Septiembre!Z245+'Octubre '!Z245+Noviembre!Z245+'Diciembre '!Z245)</f>
        <v>0</v>
      </c>
      <c r="AA245" s="297">
        <f>SUM(Enero!AA245+Febrero!AA245+'Marzo '!AA245+'Abril '!AA245+'Mayo '!AA245+Junio!AA245+Julio!AA245+Agosto!AA245+Septiembre!AA245+'Octubre '!AA245+Noviembre!AA245+'Diciembre '!AA245)</f>
        <v>0</v>
      </c>
      <c r="AB245" s="297">
        <f>SUM(Enero!AB245+Febrero!AB245+'Marzo '!AB245+'Abril '!AB245+'Mayo '!AB245+Junio!AB245+Julio!AB245+Agosto!AB245+Septiembre!AB245+'Octubre '!AB245+Noviembre!AB245+'Diciembre '!AB245)</f>
        <v>0</v>
      </c>
      <c r="AC245" s="297">
        <f>SUM(Enero!AC245+Febrero!AC245+'Marzo '!AC245+'Abril '!AC245+'Mayo '!AC245+Junio!AC245+Julio!AC245+Agosto!AC245+Septiembre!AC245+'Octubre '!AC245+Noviembre!AC245+'Diciembre '!AC245)</f>
        <v>0</v>
      </c>
      <c r="AD245" s="297">
        <f>SUM(Enero!AD245+Febrero!AD245+'Marzo '!AD245+'Abril '!AD245+'Mayo '!AD245+Junio!AD245+Julio!AD245+Agosto!AD245+Septiembre!AD245+'Octubre '!AD245+Noviembre!AD245+'Diciembre '!AD245)</f>
        <v>0</v>
      </c>
      <c r="AE245" s="297">
        <f>SUM(Enero!AE245+Febrero!AE245+'Marzo '!AE245+'Abril '!AE245+'Mayo '!AE245+Junio!AE245+Julio!AE245+Agosto!AE245+Septiembre!AE245+'Octubre '!AE245+Noviembre!AE245+'Diciembre '!AE245)</f>
        <v>0</v>
      </c>
      <c r="AF245" s="297">
        <f>SUM(Enero!AF245+Febrero!AF245+'Marzo '!AF245+'Abril '!AF245+'Mayo '!AF245+Junio!AF245+Julio!AF245+Agosto!AF245+Septiembre!AF245+'Octubre '!AF245+Noviembre!AF245+'Diciembre '!AF245)</f>
        <v>0</v>
      </c>
      <c r="AG245" s="298">
        <f>SUM(Enero!AG245+Febrero!AG245+'Marzo '!AG245+'Abril '!AG245+'Mayo '!AG245+Junio!AG245+Julio!AG245+Agosto!AG245+Septiembre!AG245+'Octubre '!AG245+Noviembre!AG245+'Diciembre '!AG245)</f>
        <v>0</v>
      </c>
      <c r="AH245" s="299">
        <f>SUM(Enero!AH245+Febrero!AH245+'Marzo '!AH245+'Abril '!AH245+'Mayo '!AH245+Junio!AH245+Julio!AH245+Agosto!AH245+Septiembre!AH245+'Octubre '!AH245+Noviembre!AH245+'Diciembre '!AH245)</f>
        <v>0</v>
      </c>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57</v>
      </c>
      <c r="D246" s="127">
        <f t="shared" si="69"/>
        <v>1</v>
      </c>
      <c r="E246" s="198">
        <f t="shared" si="69"/>
        <v>56</v>
      </c>
      <c r="F246" s="292">
        <f>SUM(Enero!F246+Febrero!F246+'Marzo '!F246+'Abril '!F246+'Mayo '!F246+Junio!F246+Julio!F246+Agosto!F246+Septiembre!F246+'Octubre '!F246+Noviembre!F246+'Diciembre '!F246)</f>
        <v>0</v>
      </c>
      <c r="G246" s="292">
        <f>SUM(Enero!G246+Febrero!G246+'Marzo '!G246+'Abril '!G246+'Mayo '!G246+Junio!G246+Julio!G246+Agosto!G246+Septiembre!G246+'Octubre '!G246+Noviembre!G246+'Diciembre '!G246)</f>
        <v>5</v>
      </c>
      <c r="H246" s="292">
        <f>SUM(Enero!H246+Febrero!H246+'Marzo '!H246+'Abril '!H246+'Mayo '!H246+Junio!H246+Julio!H246+Agosto!H246+Septiembre!H246+'Octubre '!H246+Noviembre!H246+'Diciembre '!H246)</f>
        <v>0</v>
      </c>
      <c r="I246" s="292">
        <f>SUM(Enero!I246+Febrero!I246+'Marzo '!I246+'Abril '!I246+'Mayo '!I246+Junio!I246+Julio!I246+Agosto!I246+Septiembre!I246+'Octubre '!I246+Noviembre!I246+'Diciembre '!I246)</f>
        <v>15</v>
      </c>
      <c r="J246" s="292">
        <f>SUM(Enero!J246+Febrero!J246+'Marzo '!J246+'Abril '!J246+'Mayo '!J246+Junio!J246+Julio!J246+Agosto!J246+Septiembre!J246+'Octubre '!J246+Noviembre!J246+'Diciembre '!J246)</f>
        <v>0</v>
      </c>
      <c r="K246" s="292">
        <f>SUM(Enero!K246+Febrero!K246+'Marzo '!K246+'Abril '!K246+'Mayo '!K246+Junio!K246+Julio!K246+Agosto!K246+Septiembre!K246+'Octubre '!K246+Noviembre!K246+'Diciembre '!K246)</f>
        <v>12</v>
      </c>
      <c r="L246" s="292">
        <f>SUM(Enero!L246+Febrero!L246+'Marzo '!L246+'Abril '!L246+'Mayo '!L246+Junio!L246+Julio!L246+Agosto!L246+Septiembre!L246+'Octubre '!L246+Noviembre!L246+'Diciembre '!L246)</f>
        <v>0</v>
      </c>
      <c r="M246" s="292">
        <f>SUM(Enero!M246+Febrero!M246+'Marzo '!M246+'Abril '!M246+'Mayo '!M246+Junio!M246+Julio!M246+Agosto!M246+Septiembre!M246+'Octubre '!M246+Noviembre!M246+'Diciembre '!M246)</f>
        <v>6</v>
      </c>
      <c r="N246" s="292">
        <f>SUM(Enero!N246+Febrero!N246+'Marzo '!N246+'Abril '!N246+'Mayo '!N246+Junio!N246+Julio!N246+Agosto!N246+Septiembre!N246+'Octubre '!N246+Noviembre!N246+'Diciembre '!N246)</f>
        <v>0</v>
      </c>
      <c r="O246" s="292">
        <f>SUM(Enero!O246+Febrero!O246+'Marzo '!O246+'Abril '!O246+'Mayo '!O246+Junio!O246+Julio!O246+Agosto!O246+Septiembre!O246+'Octubre '!O246+Noviembre!O246+'Diciembre '!O246)</f>
        <v>5</v>
      </c>
      <c r="P246" s="292">
        <f>SUM(Enero!P246+Febrero!P246+'Marzo '!P246+'Abril '!P246+'Mayo '!P246+Junio!P246+Julio!P246+Agosto!P246+Septiembre!P246+'Octubre '!P246+Noviembre!P246+'Diciembre '!P246)</f>
        <v>0</v>
      </c>
      <c r="Q246" s="292">
        <f>SUM(Enero!Q246+Febrero!Q246+'Marzo '!Q246+'Abril '!Q246+'Mayo '!Q246+Junio!Q246+Julio!Q246+Agosto!Q246+Septiembre!Q246+'Octubre '!Q246+Noviembre!Q246+'Diciembre '!Q246)</f>
        <v>0</v>
      </c>
      <c r="R246" s="292">
        <f>SUM(Enero!R246+Febrero!R246+'Marzo '!R246+'Abril '!R246+'Mayo '!R246+Junio!R246+Julio!R246+Agosto!R246+Septiembre!R246+'Octubre '!R246+Noviembre!R246+'Diciembre '!R246)</f>
        <v>0</v>
      </c>
      <c r="S246" s="292">
        <f>SUM(Enero!S246+Febrero!S246+'Marzo '!S246+'Abril '!S246+'Mayo '!S246+Junio!S246+Julio!S246+Agosto!S246+Septiembre!S246+'Octubre '!S246+Noviembre!S246+'Diciembre '!S246)</f>
        <v>10</v>
      </c>
      <c r="T246" s="292">
        <f>SUM(Enero!T246+Febrero!T246+'Marzo '!T246+'Abril '!T246+'Mayo '!T246+Junio!T246+Julio!T246+Agosto!T246+Septiembre!T246+'Octubre '!T246+Noviembre!T246+'Diciembre '!T246)</f>
        <v>1</v>
      </c>
      <c r="U246" s="292">
        <f>SUM(Enero!U246+Febrero!U246+'Marzo '!U246+'Abril '!U246+'Mayo '!U246+Junio!U246+Julio!U246+Agosto!U246+Septiembre!U246+'Octubre '!U246+Noviembre!U246+'Diciembre '!U246)</f>
        <v>3</v>
      </c>
      <c r="V246" s="292">
        <f>SUM(Enero!V246+Febrero!V246+'Marzo '!V246+'Abril '!V246+'Mayo '!V246+Junio!V246+Julio!V246+Agosto!V246+Septiembre!V246+'Octubre '!V246+Noviembre!V246+'Diciembre '!V246)</f>
        <v>0</v>
      </c>
      <c r="W246" s="292">
        <f>SUM(Enero!W246+Febrero!W246+'Marzo '!W246+'Abril '!W246+'Mayo '!W246+Junio!W246+Julio!W246+Agosto!W246+Septiembre!W246+'Octubre '!W246+Noviembre!W246+'Diciembre '!W246)</f>
        <v>0</v>
      </c>
      <c r="X246" s="292">
        <f>SUM(Enero!X246+Febrero!X246+'Marzo '!X246+'Abril '!X246+'Mayo '!X246+Junio!X246+Julio!X246+Agosto!X246+Septiembre!X246+'Octubre '!X246+Noviembre!X246+'Diciembre '!X246)</f>
        <v>0</v>
      </c>
      <c r="Y246" s="292">
        <f>SUM(Enero!Y246+Febrero!Y246+'Marzo '!Y246+'Abril '!Y246+'Mayo '!Y246+Junio!Y246+Julio!Y246+Agosto!Y246+Septiembre!Y246+'Octubre '!Y246+Noviembre!Y246+'Diciembre '!Y246)</f>
        <v>0</v>
      </c>
      <c r="Z246" s="292">
        <f>SUM(Enero!Z246+Febrero!Z246+'Marzo '!Z246+'Abril '!Z246+'Mayo '!Z246+Junio!Z246+Julio!Z246+Agosto!Z246+Septiembre!Z246+'Octubre '!Z246+Noviembre!Z246+'Diciembre '!Z246)</f>
        <v>0</v>
      </c>
      <c r="AA246" s="292">
        <f>SUM(Enero!AA246+Febrero!AA246+'Marzo '!AA246+'Abril '!AA246+'Mayo '!AA246+Junio!AA246+Julio!AA246+Agosto!AA246+Septiembre!AA246+'Octubre '!AA246+Noviembre!AA246+'Diciembre '!AA246)</f>
        <v>0</v>
      </c>
      <c r="AB246" s="292">
        <f>SUM(Enero!AB246+Febrero!AB246+'Marzo '!AB246+'Abril '!AB246+'Mayo '!AB246+Junio!AB246+Julio!AB246+Agosto!AB246+Septiembre!AB246+'Octubre '!AB246+Noviembre!AB246+'Diciembre '!AB246)</f>
        <v>0</v>
      </c>
      <c r="AC246" s="292">
        <f>SUM(Enero!AC246+Febrero!AC246+'Marzo '!AC246+'Abril '!AC246+'Mayo '!AC246+Junio!AC246+Julio!AC246+Agosto!AC246+Septiembre!AC246+'Octubre '!AC246+Noviembre!AC246+'Diciembre '!AC246)</f>
        <v>0</v>
      </c>
      <c r="AD246" s="292">
        <f>SUM(Enero!AD246+Febrero!AD246+'Marzo '!AD246+'Abril '!AD246+'Mayo '!AD246+Junio!AD246+Julio!AD246+Agosto!AD246+Septiembre!AD246+'Octubre '!AD246+Noviembre!AD246+'Diciembre '!AD246)</f>
        <v>0</v>
      </c>
      <c r="AE246" s="292">
        <f>SUM(Enero!AE246+Febrero!AE246+'Marzo '!AE246+'Abril '!AE246+'Mayo '!AE246+Junio!AE246+Julio!AE246+Agosto!AE246+Septiembre!AE246+'Octubre '!AE246+Noviembre!AE246+'Diciembre '!AE246)</f>
        <v>0</v>
      </c>
      <c r="AF246" s="292">
        <f>SUM(Enero!AF246+Febrero!AF246+'Marzo '!AF246+'Abril '!AF246+'Mayo '!AF246+Junio!AF246+Julio!AF246+Agosto!AF246+Septiembre!AF246+'Octubre '!AF246+Noviembre!AF246+'Diciembre '!AF246)</f>
        <v>0</v>
      </c>
      <c r="AG246" s="135">
        <f>SUM(Enero!AG246+Febrero!AG246+'Marzo '!AG246+'Abril '!AG246+'Mayo '!AG246+Junio!AG246+Julio!AG246+Agosto!AG246+Septiembre!AG246+'Octubre '!AG246+Noviembre!AG246+'Diciembre '!AG246)</f>
        <v>0</v>
      </c>
      <c r="AH246" s="158">
        <f>SUM(Enero!AH246+Febrero!AH246+'Marzo '!AH246+'Abril '!AH246+'Mayo '!AH246+Junio!AH246+Julio!AH246+Agosto!AH246+Septiembre!AH246+'Octubre '!AH246+Noviembre!AH246+'Diciembre '!AH246)</f>
        <v>0</v>
      </c>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558</v>
      </c>
      <c r="D247" s="59">
        <f t="shared" si="69"/>
        <v>22</v>
      </c>
      <c r="E247" s="186">
        <f t="shared" si="69"/>
        <v>536</v>
      </c>
      <c r="F247" s="39">
        <f>SUM(Enero!F247+Febrero!F247+'Marzo '!F247+'Abril '!F247+'Mayo '!F247+Junio!F247+Julio!F247+Agosto!F247+Septiembre!F247+'Octubre '!F247+Noviembre!F247+'Diciembre '!F247)</f>
        <v>0</v>
      </c>
      <c r="G247" s="39">
        <f>SUM(Enero!G247+Febrero!G247+'Marzo '!G247+'Abril '!G247+'Mayo '!G247+Junio!G247+Julio!G247+Agosto!G247+Septiembre!G247+'Octubre '!G247+Noviembre!G247+'Diciembre '!G247)</f>
        <v>22</v>
      </c>
      <c r="H247" s="39">
        <f>SUM(Enero!H247+Febrero!H247+'Marzo '!H247+'Abril '!H247+'Mayo '!H247+Junio!H247+Julio!H247+Agosto!H247+Septiembre!H247+'Octubre '!H247+Noviembre!H247+'Diciembre '!H247)</f>
        <v>0</v>
      </c>
      <c r="I247" s="39">
        <f>SUM(Enero!I247+Febrero!I247+'Marzo '!I247+'Abril '!I247+'Mayo '!I247+Junio!I247+Julio!I247+Agosto!I247+Septiembre!I247+'Octubre '!I247+Noviembre!I247+'Diciembre '!I247)</f>
        <v>198</v>
      </c>
      <c r="J247" s="39">
        <f>SUM(Enero!J247+Febrero!J247+'Marzo '!J247+'Abril '!J247+'Mayo '!J247+Junio!J247+Julio!J247+Agosto!J247+Septiembre!J247+'Octubre '!J247+Noviembre!J247+'Diciembre '!J247)</f>
        <v>10</v>
      </c>
      <c r="K247" s="39">
        <f>SUM(Enero!K247+Febrero!K247+'Marzo '!K247+'Abril '!K247+'Mayo '!K247+Junio!K247+Julio!K247+Agosto!K247+Septiembre!K247+'Octubre '!K247+Noviembre!K247+'Diciembre '!K247)</f>
        <v>88</v>
      </c>
      <c r="L247" s="39">
        <f>SUM(Enero!L247+Febrero!L247+'Marzo '!L247+'Abril '!L247+'Mayo '!L247+Junio!L247+Julio!L247+Agosto!L247+Septiembre!L247+'Octubre '!L247+Noviembre!L247+'Diciembre '!L247)</f>
        <v>10</v>
      </c>
      <c r="M247" s="39">
        <f>SUM(Enero!M247+Febrero!M247+'Marzo '!M247+'Abril '!M247+'Mayo '!M247+Junio!M247+Julio!M247+Agosto!M247+Septiembre!M247+'Octubre '!M247+Noviembre!M247+'Diciembre '!M247)</f>
        <v>99</v>
      </c>
      <c r="N247" s="39">
        <f>SUM(Enero!N247+Febrero!N247+'Marzo '!N247+'Abril '!N247+'Mayo '!N247+Junio!N247+Julio!N247+Agosto!N247+Septiembre!N247+'Octubre '!N247+Noviembre!N247+'Diciembre '!N247)</f>
        <v>0</v>
      </c>
      <c r="O247" s="39">
        <f>SUM(Enero!O247+Febrero!O247+'Marzo '!O247+'Abril '!O247+'Mayo '!O247+Junio!O247+Julio!O247+Agosto!O247+Septiembre!O247+'Octubre '!O247+Noviembre!O247+'Diciembre '!O247)</f>
        <v>47</v>
      </c>
      <c r="P247" s="39">
        <f>SUM(Enero!P247+Febrero!P247+'Marzo '!P247+'Abril '!P247+'Mayo '!P247+Junio!P247+Julio!P247+Agosto!P247+Septiembre!P247+'Octubre '!P247+Noviembre!P247+'Diciembre '!P247)</f>
        <v>0</v>
      </c>
      <c r="Q247" s="39">
        <f>SUM(Enero!Q247+Febrero!Q247+'Marzo '!Q247+'Abril '!Q247+'Mayo '!Q247+Junio!Q247+Julio!Q247+Agosto!Q247+Septiembre!Q247+'Octubre '!Q247+Noviembre!Q247+'Diciembre '!Q247)</f>
        <v>11</v>
      </c>
      <c r="R247" s="39">
        <f>SUM(Enero!R247+Febrero!R247+'Marzo '!R247+'Abril '!R247+'Mayo '!R247+Junio!R247+Julio!R247+Agosto!R247+Septiembre!R247+'Octubre '!R247+Noviembre!R247+'Diciembre '!R247)</f>
        <v>0</v>
      </c>
      <c r="S247" s="39">
        <f>SUM(Enero!S247+Febrero!S247+'Marzo '!S247+'Abril '!S247+'Mayo '!S247+Junio!S247+Julio!S247+Agosto!S247+Septiembre!S247+'Octubre '!S247+Noviembre!S247+'Diciembre '!S247)</f>
        <v>51</v>
      </c>
      <c r="T247" s="39">
        <f>SUM(Enero!T247+Febrero!T247+'Marzo '!T247+'Abril '!T247+'Mayo '!T247+Junio!T247+Julio!T247+Agosto!T247+Septiembre!T247+'Octubre '!T247+Noviembre!T247+'Diciembre '!T247)</f>
        <v>2</v>
      </c>
      <c r="U247" s="39">
        <f>SUM(Enero!U247+Febrero!U247+'Marzo '!U247+'Abril '!U247+'Mayo '!U247+Junio!U247+Julio!U247+Agosto!U247+Septiembre!U247+'Octubre '!U247+Noviembre!U247+'Diciembre '!U247)</f>
        <v>20</v>
      </c>
      <c r="V247" s="39">
        <f>SUM(Enero!V247+Febrero!V247+'Marzo '!V247+'Abril '!V247+'Mayo '!V247+Junio!V247+Julio!V247+Agosto!V247+Septiembre!V247+'Octubre '!V247+Noviembre!V247+'Diciembre '!V247)</f>
        <v>0</v>
      </c>
      <c r="W247" s="39">
        <f>SUM(Enero!W247+Febrero!W247+'Marzo '!W247+'Abril '!W247+'Mayo '!W247+Junio!W247+Julio!W247+Agosto!W247+Septiembre!W247+'Octubre '!W247+Noviembre!W247+'Diciembre '!W247)</f>
        <v>0</v>
      </c>
      <c r="X247" s="39">
        <f>SUM(Enero!X247+Febrero!X247+'Marzo '!X247+'Abril '!X247+'Mayo '!X247+Junio!X247+Julio!X247+Agosto!X247+Septiembre!X247+'Octubre '!X247+Noviembre!X247+'Diciembre '!X247)</f>
        <v>0</v>
      </c>
      <c r="Y247" s="39">
        <f>SUM(Enero!Y247+Febrero!Y247+'Marzo '!Y247+'Abril '!Y247+'Mayo '!Y247+Junio!Y247+Julio!Y247+Agosto!Y247+Septiembre!Y247+'Octubre '!Y247+Noviembre!Y247+'Diciembre '!Y247)</f>
        <v>0</v>
      </c>
      <c r="Z247" s="39">
        <f>SUM(Enero!Z247+Febrero!Z247+'Marzo '!Z247+'Abril '!Z247+'Mayo '!Z247+Junio!Z247+Julio!Z247+Agosto!Z247+Septiembre!Z247+'Octubre '!Z247+Noviembre!Z247+'Diciembre '!Z247)</f>
        <v>0</v>
      </c>
      <c r="AA247" s="39">
        <f>SUM(Enero!AA247+Febrero!AA247+'Marzo '!AA247+'Abril '!AA247+'Mayo '!AA247+Junio!AA247+Julio!AA247+Agosto!AA247+Septiembre!AA247+'Octubre '!AA247+Noviembre!AA247+'Diciembre '!AA247)</f>
        <v>0</v>
      </c>
      <c r="AB247" s="39">
        <f>SUM(Enero!AB247+Febrero!AB247+'Marzo '!AB247+'Abril '!AB247+'Mayo '!AB247+Junio!AB247+Julio!AB247+Agosto!AB247+Septiembre!AB247+'Octubre '!AB247+Noviembre!AB247+'Diciembre '!AB247)</f>
        <v>0</v>
      </c>
      <c r="AC247" s="39">
        <f>SUM(Enero!AC247+Febrero!AC247+'Marzo '!AC247+'Abril '!AC247+'Mayo '!AC247+Junio!AC247+Julio!AC247+Agosto!AC247+Septiembre!AC247+'Octubre '!AC247+Noviembre!AC247+'Diciembre '!AC247)</f>
        <v>0</v>
      </c>
      <c r="AD247" s="39">
        <f>SUM(Enero!AD247+Febrero!AD247+'Marzo '!AD247+'Abril '!AD247+'Mayo '!AD247+Junio!AD247+Julio!AD247+Agosto!AD247+Septiembre!AD247+'Octubre '!AD247+Noviembre!AD247+'Diciembre '!AD247)</f>
        <v>0</v>
      </c>
      <c r="AE247" s="39">
        <f>SUM(Enero!AE247+Febrero!AE247+'Marzo '!AE247+'Abril '!AE247+'Mayo '!AE247+Junio!AE247+Julio!AE247+Agosto!AE247+Septiembre!AE247+'Octubre '!AE247+Noviembre!AE247+'Diciembre '!AE247)</f>
        <v>0</v>
      </c>
      <c r="AF247" s="39">
        <f>SUM(Enero!AF247+Febrero!AF247+'Marzo '!AF247+'Abril '!AF247+'Mayo '!AF247+Junio!AF247+Julio!AF247+Agosto!AF247+Septiembre!AF247+'Octubre '!AF247+Noviembre!AF247+'Diciembre '!AF247)</f>
        <v>0</v>
      </c>
      <c r="AG247" s="215">
        <f>SUM(Enero!AG247+Febrero!AG247+'Marzo '!AG247+'Abril '!AG247+'Mayo '!AG247+Junio!AG247+Julio!AG247+Agosto!AG247+Septiembre!AG247+'Octubre '!AG247+Noviembre!AG247+'Diciembre '!AG247)</f>
        <v>0</v>
      </c>
      <c r="AH247" s="200">
        <f>SUM(Enero!AH247+Febrero!AH247+'Marzo '!AH247+'Abril '!AH247+'Mayo '!AH247+Junio!AH247+Julio!AH247+Agosto!AH247+Septiembre!AH247+'Octubre '!AH247+Noviembre!AH247+'Diciembre '!AH247)</f>
        <v>0</v>
      </c>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244" t="s">
        <v>208</v>
      </c>
      <c r="D251" s="244" t="s">
        <v>48</v>
      </c>
      <c r="E251" s="260" t="s">
        <v>70</v>
      </c>
      <c r="F251" s="251" t="s">
        <v>223</v>
      </c>
      <c r="G251" s="251" t="s">
        <v>70</v>
      </c>
      <c r="H251" s="251" t="s">
        <v>223</v>
      </c>
      <c r="I251" s="251" t="s">
        <v>70</v>
      </c>
      <c r="J251" s="251" t="s">
        <v>223</v>
      </c>
      <c r="K251" s="251" t="s">
        <v>70</v>
      </c>
      <c r="L251" s="251" t="s">
        <v>223</v>
      </c>
      <c r="M251" s="251" t="s">
        <v>70</v>
      </c>
      <c r="N251" s="251" t="s">
        <v>223</v>
      </c>
      <c r="O251" s="251" t="s">
        <v>70</v>
      </c>
      <c r="P251" s="251" t="s">
        <v>223</v>
      </c>
      <c r="Q251" s="251" t="s">
        <v>70</v>
      </c>
      <c r="R251" s="251" t="s">
        <v>223</v>
      </c>
      <c r="S251" s="251" t="s">
        <v>70</v>
      </c>
      <c r="T251" s="251" t="s">
        <v>223</v>
      </c>
      <c r="U251" s="251" t="s">
        <v>70</v>
      </c>
      <c r="V251" s="251" t="s">
        <v>223</v>
      </c>
      <c r="W251" s="251"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f>SUM(Enero!F252+Febrero!F252+'Marzo '!F252+'Abril '!F252+'Mayo '!F252+Junio!F252+Julio!F252+Agosto!F252+Septiembre!F252+'Octubre '!F252+Noviembre!F252+'Diciembre '!F252)</f>
        <v>0</v>
      </c>
      <c r="G252" s="301">
        <f>SUM(Enero!G252+Febrero!G252+'Marzo '!G252+'Abril '!G252+'Mayo '!G252+Junio!G252+Julio!G252+Agosto!G252+Septiembre!G252+'Octubre '!G252+Noviembre!G252+'Diciembre '!G252)</f>
        <v>0</v>
      </c>
      <c r="H252" s="301">
        <f>SUM(Enero!H252+Febrero!H252+'Marzo '!H252+'Abril '!H252+'Mayo '!H252+Junio!H252+Julio!H252+Agosto!H252+Septiembre!H252+'Octubre '!H252+Noviembre!H252+'Diciembre '!H252)</f>
        <v>0</v>
      </c>
      <c r="I252" s="301">
        <f>SUM(Enero!I252+Febrero!I252+'Marzo '!I252+'Abril '!I252+'Mayo '!I252+Junio!I252+Julio!I252+Agosto!I252+Septiembre!I252+'Octubre '!I252+Noviembre!I252+'Diciembre '!I252)</f>
        <v>0</v>
      </c>
      <c r="J252" s="301">
        <f>SUM(Enero!J252+Febrero!J252+'Marzo '!J252+'Abril '!J252+'Mayo '!J252+Junio!J252+Julio!J252+Agosto!J252+Septiembre!J252+'Octubre '!J252+Noviembre!J252+'Diciembre '!J252)</f>
        <v>0</v>
      </c>
      <c r="K252" s="301">
        <f>SUM(Enero!K252+Febrero!K252+'Marzo '!K252+'Abril '!K252+'Mayo '!K252+Junio!K252+Julio!K252+Agosto!K252+Septiembre!K252+'Octubre '!K252+Noviembre!K252+'Diciembre '!K252)</f>
        <v>0</v>
      </c>
      <c r="L252" s="301">
        <f>SUM(Enero!L252+Febrero!L252+'Marzo '!L252+'Abril '!L252+'Mayo '!L252+Junio!L252+Julio!L252+Agosto!L252+Septiembre!L252+'Octubre '!L252+Noviembre!L252+'Diciembre '!L252)</f>
        <v>0</v>
      </c>
      <c r="M252" s="301">
        <f>SUM(Enero!M252+Febrero!M252+'Marzo '!M252+'Abril '!M252+'Mayo '!M252+Junio!M252+Julio!M252+Agosto!M252+Septiembre!M252+'Octubre '!M252+Noviembre!M252+'Diciembre '!M252)</f>
        <v>0</v>
      </c>
      <c r="N252" s="301">
        <f>SUM(Enero!N252+Febrero!N252+'Marzo '!N252+'Abril '!N252+'Mayo '!N252+Junio!N252+Julio!N252+Agosto!N252+Septiembre!N252+'Octubre '!N252+Noviembre!N252+'Diciembre '!N252)</f>
        <v>0</v>
      </c>
      <c r="O252" s="301">
        <f>SUM(Enero!O252+Febrero!O252+'Marzo '!O252+'Abril '!O252+'Mayo '!O252+Junio!O252+Julio!O252+Agosto!O252+Septiembre!O252+'Octubre '!O252+Noviembre!O252+'Diciembre '!O252)</f>
        <v>0</v>
      </c>
      <c r="P252" s="301">
        <f>SUM(Enero!P252+Febrero!P252+'Marzo '!P252+'Abril '!P252+'Mayo '!P252+Junio!P252+Julio!P252+Agosto!P252+Septiembre!P252+'Octubre '!P252+Noviembre!P252+'Diciembre '!P252)</f>
        <v>0</v>
      </c>
      <c r="Q252" s="301">
        <f>SUM(Enero!Q252+Febrero!Q252+'Marzo '!Q252+'Abril '!Q252+'Mayo '!Q252+Junio!Q252+Julio!Q252+Agosto!Q252+Septiembre!Q252+'Octubre '!Q252+Noviembre!Q252+'Diciembre '!Q252)</f>
        <v>0</v>
      </c>
      <c r="R252" s="301">
        <f>SUM(Enero!R252+Febrero!R252+'Marzo '!R252+'Abril '!R252+'Mayo '!R252+Junio!R252+Julio!R252+Agosto!R252+Septiembre!R252+'Octubre '!R252+Noviembre!R252+'Diciembre '!R252)</f>
        <v>0</v>
      </c>
      <c r="S252" s="301">
        <f>SUM(Enero!S252+Febrero!S252+'Marzo '!S252+'Abril '!S252+'Mayo '!S252+Junio!S252+Julio!S252+Agosto!S252+Septiembre!S252+'Octubre '!S252+Noviembre!S252+'Diciembre '!S252)</f>
        <v>0</v>
      </c>
      <c r="T252" s="301">
        <f>SUM(Enero!T252+Febrero!T252+'Marzo '!T252+'Abril '!T252+'Mayo '!T252+Junio!T252+Julio!T252+Agosto!T252+Septiembre!T252+'Octubre '!T252+Noviembre!T252+'Diciembre '!T252)</f>
        <v>0</v>
      </c>
      <c r="U252" s="301">
        <f>SUM(Enero!U252+Febrero!U252+'Marzo '!U252+'Abril '!U252+'Mayo '!U252+Junio!U252+Julio!U252+Agosto!U252+Septiembre!U252+'Octubre '!U252+Noviembre!U252+'Diciembre '!U252)</f>
        <v>0</v>
      </c>
      <c r="V252" s="301">
        <f>SUM(Enero!V252+Febrero!V252+'Marzo '!V252+'Abril '!V252+'Mayo '!V252+Junio!V252+Julio!V252+Agosto!V252+Septiembre!V252+'Octubre '!V252+Noviembre!V252+'Diciembre '!V252)</f>
        <v>0</v>
      </c>
      <c r="W252" s="301">
        <f>SUM(Enero!W252+Febrero!W252+'Marzo '!W252+'Abril '!W252+'Mayo '!W252+Junio!W252+Julio!W252+Agosto!W252+Septiembre!W252+'Octubre '!W252+Noviembre!W252+'Diciembre '!W252)</f>
        <v>0</v>
      </c>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f>SUM(Enero!F253+Febrero!F253+'Marzo '!F253+'Abril '!F253+'Mayo '!F253+Junio!F253+Julio!F253+Agosto!F253+Septiembre!F253+'Octubre '!F253+Noviembre!F253+'Diciembre '!F253)</f>
        <v>0</v>
      </c>
      <c r="G253" s="128">
        <f>SUM(Enero!G253+Febrero!G253+'Marzo '!G253+'Abril '!G253+'Mayo '!G253+Junio!G253+Julio!G253+Agosto!G253+Septiembre!G253+'Octubre '!G253+Noviembre!G253+'Diciembre '!G253)</f>
        <v>0</v>
      </c>
      <c r="H253" s="128">
        <f>SUM(Enero!H253+Febrero!H253+'Marzo '!H253+'Abril '!H253+'Mayo '!H253+Junio!H253+Julio!H253+Agosto!H253+Septiembre!H253+'Octubre '!H253+Noviembre!H253+'Diciembre '!H253)</f>
        <v>0</v>
      </c>
      <c r="I253" s="128">
        <f>SUM(Enero!I253+Febrero!I253+'Marzo '!I253+'Abril '!I253+'Mayo '!I253+Junio!I253+Julio!I253+Agosto!I253+Septiembre!I253+'Octubre '!I253+Noviembre!I253+'Diciembre '!I253)</f>
        <v>0</v>
      </c>
      <c r="J253" s="128">
        <f>SUM(Enero!J253+Febrero!J253+'Marzo '!J253+'Abril '!J253+'Mayo '!J253+Junio!J253+Julio!J253+Agosto!J253+Septiembre!J253+'Octubre '!J253+Noviembre!J253+'Diciembre '!J253)</f>
        <v>0</v>
      </c>
      <c r="K253" s="128">
        <f>SUM(Enero!K253+Febrero!K253+'Marzo '!K253+'Abril '!K253+'Mayo '!K253+Junio!K253+Julio!K253+Agosto!K253+Septiembre!K253+'Octubre '!K253+Noviembre!K253+'Diciembre '!K253)</f>
        <v>0</v>
      </c>
      <c r="L253" s="128">
        <f>SUM(Enero!L253+Febrero!L253+'Marzo '!L253+'Abril '!L253+'Mayo '!L253+Junio!L253+Julio!L253+Agosto!L253+Septiembre!L253+'Octubre '!L253+Noviembre!L253+'Diciembre '!L253)</f>
        <v>0</v>
      </c>
      <c r="M253" s="128">
        <f>SUM(Enero!M253+Febrero!M253+'Marzo '!M253+'Abril '!M253+'Mayo '!M253+Junio!M253+Julio!M253+Agosto!M253+Septiembre!M253+'Octubre '!M253+Noviembre!M253+'Diciembre '!M253)</f>
        <v>0</v>
      </c>
      <c r="N253" s="128">
        <f>SUM(Enero!N253+Febrero!N253+'Marzo '!N253+'Abril '!N253+'Mayo '!N253+Junio!N253+Julio!N253+Agosto!N253+Septiembre!N253+'Octubre '!N253+Noviembre!N253+'Diciembre '!N253)</f>
        <v>0</v>
      </c>
      <c r="O253" s="128">
        <f>SUM(Enero!O253+Febrero!O253+'Marzo '!O253+'Abril '!O253+'Mayo '!O253+Junio!O253+Julio!O253+Agosto!O253+Septiembre!O253+'Octubre '!O253+Noviembre!O253+'Diciembre '!O253)</f>
        <v>0</v>
      </c>
      <c r="P253" s="128">
        <f>SUM(Enero!P253+Febrero!P253+'Marzo '!P253+'Abril '!P253+'Mayo '!P253+Junio!P253+Julio!P253+Agosto!P253+Septiembre!P253+'Octubre '!P253+Noviembre!P253+'Diciembre '!P253)</f>
        <v>0</v>
      </c>
      <c r="Q253" s="128">
        <f>SUM(Enero!Q253+Febrero!Q253+'Marzo '!Q253+'Abril '!Q253+'Mayo '!Q253+Junio!Q253+Julio!Q253+Agosto!Q253+Septiembre!Q253+'Octubre '!Q253+Noviembre!Q253+'Diciembre '!Q253)</f>
        <v>0</v>
      </c>
      <c r="R253" s="128">
        <f>SUM(Enero!R253+Febrero!R253+'Marzo '!R253+'Abril '!R253+'Mayo '!R253+Junio!R253+Julio!R253+Agosto!R253+Septiembre!R253+'Octubre '!R253+Noviembre!R253+'Diciembre '!R253)</f>
        <v>0</v>
      </c>
      <c r="S253" s="128">
        <f>SUM(Enero!S253+Febrero!S253+'Marzo '!S253+'Abril '!S253+'Mayo '!S253+Junio!S253+Julio!S253+Agosto!S253+Septiembre!S253+'Octubre '!S253+Noviembre!S253+'Diciembre '!S253)</f>
        <v>0</v>
      </c>
      <c r="T253" s="128">
        <f>SUM(Enero!T253+Febrero!T253+'Marzo '!T253+'Abril '!T253+'Mayo '!T253+Junio!T253+Julio!T253+Agosto!T253+Septiembre!T253+'Octubre '!T253+Noviembre!T253+'Diciembre '!T253)</f>
        <v>0</v>
      </c>
      <c r="U253" s="128">
        <f>SUM(Enero!U253+Febrero!U253+'Marzo '!U253+'Abril '!U253+'Mayo '!U253+Junio!U253+Julio!U253+Agosto!U253+Septiembre!U253+'Octubre '!U253+Noviembre!U253+'Diciembre '!U253)</f>
        <v>0</v>
      </c>
      <c r="V253" s="128">
        <f>SUM(Enero!V253+Febrero!V253+'Marzo '!V253+'Abril '!V253+'Mayo '!V253+Junio!V253+Julio!V253+Agosto!V253+Septiembre!V253+'Octubre '!V253+Noviembre!V253+'Diciembre '!V253)</f>
        <v>0</v>
      </c>
      <c r="W253" s="128">
        <f>SUM(Enero!W253+Febrero!W253+'Marzo '!W253+'Abril '!W253+'Mayo '!W253+Junio!W253+Julio!W253+Agosto!W253+Septiembre!W253+'Octubre '!W253+Noviembre!W253+'Diciembre '!W253)</f>
        <v>0</v>
      </c>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f>SUM(Enero!F254+Febrero!F254+'Marzo '!F254+'Abril '!F254+'Mayo '!F254+Junio!F254+Julio!F254+Agosto!F254+Septiembre!F254+'Octubre '!F254+Noviembre!F254+'Diciembre '!F254)</f>
        <v>0</v>
      </c>
      <c r="G254" s="128">
        <f>SUM(Enero!G254+Febrero!G254+'Marzo '!G254+'Abril '!G254+'Mayo '!G254+Junio!G254+Julio!G254+Agosto!G254+Septiembre!G254+'Octubre '!G254+Noviembre!G254+'Diciembre '!G254)</f>
        <v>0</v>
      </c>
      <c r="H254" s="128">
        <f>SUM(Enero!H254+Febrero!H254+'Marzo '!H254+'Abril '!H254+'Mayo '!H254+Junio!H254+Julio!H254+Agosto!H254+Septiembre!H254+'Octubre '!H254+Noviembre!H254+'Diciembre '!H254)</f>
        <v>0</v>
      </c>
      <c r="I254" s="128">
        <f>SUM(Enero!I254+Febrero!I254+'Marzo '!I254+'Abril '!I254+'Mayo '!I254+Junio!I254+Julio!I254+Agosto!I254+Septiembre!I254+'Octubre '!I254+Noviembre!I254+'Diciembre '!I254)</f>
        <v>0</v>
      </c>
      <c r="J254" s="128">
        <f>SUM(Enero!J254+Febrero!J254+'Marzo '!J254+'Abril '!J254+'Mayo '!J254+Junio!J254+Julio!J254+Agosto!J254+Septiembre!J254+'Octubre '!J254+Noviembre!J254+'Diciembre '!J254)</f>
        <v>0</v>
      </c>
      <c r="K254" s="128">
        <f>SUM(Enero!K254+Febrero!K254+'Marzo '!K254+'Abril '!K254+'Mayo '!K254+Junio!K254+Julio!K254+Agosto!K254+Septiembre!K254+'Octubre '!K254+Noviembre!K254+'Diciembre '!K254)</f>
        <v>0</v>
      </c>
      <c r="L254" s="128">
        <f>SUM(Enero!L254+Febrero!L254+'Marzo '!L254+'Abril '!L254+'Mayo '!L254+Junio!L254+Julio!L254+Agosto!L254+Septiembre!L254+'Octubre '!L254+Noviembre!L254+'Diciembre '!L254)</f>
        <v>0</v>
      </c>
      <c r="M254" s="128">
        <f>SUM(Enero!M254+Febrero!M254+'Marzo '!M254+'Abril '!M254+'Mayo '!M254+Junio!M254+Julio!M254+Agosto!M254+Septiembre!M254+'Octubre '!M254+Noviembre!M254+'Diciembre '!M254)</f>
        <v>0</v>
      </c>
      <c r="N254" s="128">
        <f>SUM(Enero!N254+Febrero!N254+'Marzo '!N254+'Abril '!N254+'Mayo '!N254+Junio!N254+Julio!N254+Agosto!N254+Septiembre!N254+'Octubre '!N254+Noviembre!N254+'Diciembre '!N254)</f>
        <v>0</v>
      </c>
      <c r="O254" s="128">
        <f>SUM(Enero!O254+Febrero!O254+'Marzo '!O254+'Abril '!O254+'Mayo '!O254+Junio!O254+Julio!O254+Agosto!O254+Septiembre!O254+'Octubre '!O254+Noviembre!O254+'Diciembre '!O254)</f>
        <v>0</v>
      </c>
      <c r="P254" s="128">
        <f>SUM(Enero!P254+Febrero!P254+'Marzo '!P254+'Abril '!P254+'Mayo '!P254+Junio!P254+Julio!P254+Agosto!P254+Septiembre!P254+'Octubre '!P254+Noviembre!P254+'Diciembre '!P254)</f>
        <v>0</v>
      </c>
      <c r="Q254" s="128">
        <f>SUM(Enero!Q254+Febrero!Q254+'Marzo '!Q254+'Abril '!Q254+'Mayo '!Q254+Junio!Q254+Julio!Q254+Agosto!Q254+Septiembre!Q254+'Octubre '!Q254+Noviembre!Q254+'Diciembre '!Q254)</f>
        <v>0</v>
      </c>
      <c r="R254" s="128">
        <f>SUM(Enero!R254+Febrero!R254+'Marzo '!R254+'Abril '!R254+'Mayo '!R254+Junio!R254+Julio!R254+Agosto!R254+Septiembre!R254+'Octubre '!R254+Noviembre!R254+'Diciembre '!R254)</f>
        <v>0</v>
      </c>
      <c r="S254" s="128">
        <f>SUM(Enero!S254+Febrero!S254+'Marzo '!S254+'Abril '!S254+'Mayo '!S254+Junio!S254+Julio!S254+Agosto!S254+Septiembre!S254+'Octubre '!S254+Noviembre!S254+'Diciembre '!S254)</f>
        <v>0</v>
      </c>
      <c r="T254" s="128">
        <f>SUM(Enero!T254+Febrero!T254+'Marzo '!T254+'Abril '!T254+'Mayo '!T254+Junio!T254+Julio!T254+Agosto!T254+Septiembre!T254+'Octubre '!T254+Noviembre!T254+'Diciembre '!T254)</f>
        <v>0</v>
      </c>
      <c r="U254" s="128">
        <f>SUM(Enero!U254+Febrero!U254+'Marzo '!U254+'Abril '!U254+'Mayo '!U254+Junio!U254+Julio!U254+Agosto!U254+Septiembre!U254+'Octubre '!U254+Noviembre!U254+'Diciembre '!U254)</f>
        <v>0</v>
      </c>
      <c r="V254" s="128">
        <f>SUM(Enero!V254+Febrero!V254+'Marzo '!V254+'Abril '!V254+'Mayo '!V254+Junio!V254+Julio!V254+Agosto!V254+Septiembre!V254+'Octubre '!V254+Noviembre!V254+'Diciembre '!V254)</f>
        <v>0</v>
      </c>
      <c r="W254" s="128">
        <f>SUM(Enero!W254+Febrero!W254+'Marzo '!W254+'Abril '!W254+'Mayo '!W254+Junio!W254+Julio!W254+Agosto!W254+Septiembre!W254+'Octubre '!W254+Noviembre!W254+'Diciembre '!W254)</f>
        <v>0</v>
      </c>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f>SUM(Enero!F255+Febrero!F255+'Marzo '!F255+'Abril '!F255+'Mayo '!F255+Junio!F255+Julio!F255+Agosto!F255+Septiembre!F255+'Octubre '!F255+Noviembre!F255+'Diciembre '!F255)</f>
        <v>0</v>
      </c>
      <c r="G255" s="48">
        <f>SUM(Enero!G255+Febrero!G255+'Marzo '!G255+'Abril '!G255+'Mayo '!G255+Junio!G255+Julio!G255+Agosto!G255+Septiembre!G255+'Octubre '!G255+Noviembre!G255+'Diciembre '!G255)</f>
        <v>0</v>
      </c>
      <c r="H255" s="48">
        <f>SUM(Enero!H255+Febrero!H255+'Marzo '!H255+'Abril '!H255+'Mayo '!H255+Junio!H255+Julio!H255+Agosto!H255+Septiembre!H255+'Octubre '!H255+Noviembre!H255+'Diciembre '!H255)</f>
        <v>0</v>
      </c>
      <c r="I255" s="48">
        <f>SUM(Enero!I255+Febrero!I255+'Marzo '!I255+'Abril '!I255+'Mayo '!I255+Junio!I255+Julio!I255+Agosto!I255+Septiembre!I255+'Octubre '!I255+Noviembre!I255+'Diciembre '!I255)</f>
        <v>0</v>
      </c>
      <c r="J255" s="48">
        <f>SUM(Enero!J255+Febrero!J255+'Marzo '!J255+'Abril '!J255+'Mayo '!J255+Junio!J255+Julio!J255+Agosto!J255+Septiembre!J255+'Octubre '!J255+Noviembre!J255+'Diciembre '!J255)</f>
        <v>0</v>
      </c>
      <c r="K255" s="48">
        <f>SUM(Enero!K255+Febrero!K255+'Marzo '!K255+'Abril '!K255+'Mayo '!K255+Junio!K255+Julio!K255+Agosto!K255+Septiembre!K255+'Octubre '!K255+Noviembre!K255+'Diciembre '!K255)</f>
        <v>0</v>
      </c>
      <c r="L255" s="48">
        <f>SUM(Enero!L255+Febrero!L255+'Marzo '!L255+'Abril '!L255+'Mayo '!L255+Junio!L255+Julio!L255+Agosto!L255+Septiembre!L255+'Octubre '!L255+Noviembre!L255+'Diciembre '!L255)</f>
        <v>0</v>
      </c>
      <c r="M255" s="48">
        <f>SUM(Enero!M255+Febrero!M255+'Marzo '!M255+'Abril '!M255+'Mayo '!M255+Junio!M255+Julio!M255+Agosto!M255+Septiembre!M255+'Octubre '!M255+Noviembre!M255+'Diciembre '!M255)</f>
        <v>0</v>
      </c>
      <c r="N255" s="48">
        <f>SUM(Enero!N255+Febrero!N255+'Marzo '!N255+'Abril '!N255+'Mayo '!N255+Junio!N255+Julio!N255+Agosto!N255+Septiembre!N255+'Octubre '!N255+Noviembre!N255+'Diciembre '!N255)</f>
        <v>0</v>
      </c>
      <c r="O255" s="48">
        <f>SUM(Enero!O255+Febrero!O255+'Marzo '!O255+'Abril '!O255+'Mayo '!O255+Junio!O255+Julio!O255+Agosto!O255+Septiembre!O255+'Octubre '!O255+Noviembre!O255+'Diciembre '!O255)</f>
        <v>0</v>
      </c>
      <c r="P255" s="48">
        <f>SUM(Enero!P255+Febrero!P255+'Marzo '!P255+'Abril '!P255+'Mayo '!P255+Junio!P255+Julio!P255+Agosto!P255+Septiembre!P255+'Octubre '!P255+Noviembre!P255+'Diciembre '!P255)</f>
        <v>0</v>
      </c>
      <c r="Q255" s="48">
        <f>SUM(Enero!Q255+Febrero!Q255+'Marzo '!Q255+'Abril '!Q255+'Mayo '!Q255+Junio!Q255+Julio!Q255+Agosto!Q255+Septiembre!Q255+'Octubre '!Q255+Noviembre!Q255+'Diciembre '!Q255)</f>
        <v>0</v>
      </c>
      <c r="R255" s="48">
        <f>SUM(Enero!R255+Febrero!R255+'Marzo '!R255+'Abril '!R255+'Mayo '!R255+Junio!R255+Julio!R255+Agosto!R255+Septiembre!R255+'Octubre '!R255+Noviembre!R255+'Diciembre '!R255)</f>
        <v>0</v>
      </c>
      <c r="S255" s="48">
        <f>SUM(Enero!S255+Febrero!S255+'Marzo '!S255+'Abril '!S255+'Mayo '!S255+Junio!S255+Julio!S255+Agosto!S255+Septiembre!S255+'Octubre '!S255+Noviembre!S255+'Diciembre '!S255)</f>
        <v>0</v>
      </c>
      <c r="T255" s="48">
        <f>SUM(Enero!T255+Febrero!T255+'Marzo '!T255+'Abril '!T255+'Mayo '!T255+Junio!T255+Julio!T255+Agosto!T255+Septiembre!T255+'Octubre '!T255+Noviembre!T255+'Diciembre '!T255)</f>
        <v>0</v>
      </c>
      <c r="U255" s="48">
        <f>SUM(Enero!U255+Febrero!U255+'Marzo '!U255+'Abril '!U255+'Mayo '!U255+Junio!U255+Julio!U255+Agosto!U255+Septiembre!U255+'Octubre '!U255+Noviembre!U255+'Diciembre '!U255)</f>
        <v>0</v>
      </c>
      <c r="V255" s="48">
        <f>SUM(Enero!V255+Febrero!V255+'Marzo '!V255+'Abril '!V255+'Mayo '!V255+Junio!V255+Julio!V255+Agosto!V255+Septiembre!V255+'Octubre '!V255+Noviembre!V255+'Diciembre '!V255)</f>
        <v>0</v>
      </c>
      <c r="W255" s="48">
        <f>SUM(Enero!W255+Febrero!W255+'Marzo '!W255+'Abril '!W255+'Mayo '!W255+Junio!W255+Julio!W255+Agosto!W255+Septiembre!W255+'Octubre '!W255+Noviembre!W255+'Diciembre '!W255)</f>
        <v>0</v>
      </c>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16094</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14747</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WVL983093:WVS983111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L16:L71 M1:O71 E1:L15 D1:D50 E16:K50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A21" sqref="A21:B21"/>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",[10]NOMBRE!B2," - ","( ",[10]NOMBRE!C2,[10]NOMBRE!D2,[10]NOMBRE!E2,[10]NOMBRE!F2,[10]NOMBRE!G2,"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7"/>
      <c r="E3" s="2"/>
      <c r="F3" s="2"/>
      <c r="G3" s="2"/>
      <c r="H3" s="2"/>
      <c r="I3" s="2"/>
      <c r="J3" s="2"/>
      <c r="K3" s="2"/>
      <c r="M3" s="4"/>
      <c r="AY3" s="5"/>
      <c r="AZ3" s="5"/>
      <c r="CM3" s="6"/>
      <c r="CN3" s="5"/>
      <c r="CO3" s="5"/>
    </row>
    <row r="4" spans="1:112" s="3" customFormat="1" ht="12.75" customHeight="1" x14ac:dyDescent="0.2">
      <c r="A4" s="1" t="str">
        <f>CONCATENATE("MES: ",[10]NOMBRE!B6," - ","( ",[10]NOMBRE!C6,[10]NOMBRE!D6," )")</f>
        <v>MES: SEPTIEMBRE - ( 09 )</v>
      </c>
      <c r="B4" s="2"/>
      <c r="C4" s="2"/>
      <c r="D4" s="2"/>
      <c r="E4" s="2"/>
      <c r="F4" s="2"/>
      <c r="G4" s="2"/>
      <c r="H4" s="2"/>
      <c r="I4" s="2"/>
      <c r="J4" s="2"/>
      <c r="K4" s="2"/>
      <c r="M4" s="4"/>
      <c r="AY4" s="5"/>
      <c r="AZ4" s="5"/>
      <c r="CM4" s="6"/>
      <c r="CN4" s="5"/>
      <c r="CO4" s="5"/>
    </row>
    <row r="5" spans="1:112" s="3" customFormat="1" ht="12.75" customHeight="1" x14ac:dyDescent="0.2">
      <c r="A5" s="8" t="str">
        <f>CONCATENATE("AÑO: ",[10]NOMBRE!B7)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IF($C10&gt;=[10]A03!$C80,"","Total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180</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v>13</v>
      </c>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33</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v>3</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v>1</v>
      </c>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24</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21</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6</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79</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400" t="s">
        <v>6</v>
      </c>
      <c r="E32" s="388" t="s">
        <v>7</v>
      </c>
      <c r="F32" s="388" t="s">
        <v>8</v>
      </c>
      <c r="G32" s="388" t="s">
        <v>9</v>
      </c>
      <c r="H32" s="388" t="s">
        <v>10</v>
      </c>
      <c r="I32" s="388" t="s">
        <v>11</v>
      </c>
      <c r="J32" s="388" t="s">
        <v>12</v>
      </c>
      <c r="K32" s="388" t="s">
        <v>13</v>
      </c>
      <c r="L32" s="388"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406"/>
      <c r="N35" s="406"/>
      <c r="O35" s="406"/>
      <c r="P35" s="406"/>
      <c r="Q35" s="406"/>
      <c r="R35" s="406"/>
      <c r="S35" s="406"/>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91" t="s">
        <v>51</v>
      </c>
      <c r="B45" s="400"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400"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IF(AND(([10]A01!$C16+[10]A01!$C17+[10]A01!$C18+[10]A01!$C19+[10]A01!$D29+[10]A01!$D30+[10]A01!$D31)&lt;&gt;0,D49="",E49=""),"Observacion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IF(AND(([10]A01!$C16+[10]A01!$C17+[10]A01!$C18+[10]A01!$C19+[10]A01!$D29+[10]A01!$D30+[10]A01!$D31)&lt;&gt;0,D49="",E49=""),1,0)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405" t="s">
        <v>78</v>
      </c>
      <c r="E59" s="405" t="s">
        <v>79</v>
      </c>
      <c r="F59" s="392" t="s">
        <v>80</v>
      </c>
      <c r="G59" s="392" t="s">
        <v>81</v>
      </c>
      <c r="H59" s="405"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400" t="s">
        <v>98</v>
      </c>
      <c r="D67" s="400" t="s">
        <v>48</v>
      </c>
      <c r="E67" s="403"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107"/>
      <c r="CC67" s="107"/>
      <c r="CD67" s="107"/>
      <c r="CE67" s="107"/>
      <c r="CF67" s="107"/>
      <c r="CG67" s="107"/>
      <c r="CH67" s="107"/>
      <c r="CI67" s="107"/>
      <c r="CJ67" s="107"/>
      <c r="CK67" s="107"/>
      <c r="CL67" s="107"/>
      <c r="CM67" s="107"/>
      <c r="CN67" s="107"/>
      <c r="CO67" s="107"/>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row>
    <row r="68" spans="1:131" s="24" customFormat="1" ht="15.75" customHeight="1" x14ac:dyDescent="0.15">
      <c r="A68" s="497" t="s">
        <v>99</v>
      </c>
      <c r="B68" s="498"/>
      <c r="C68" s="56">
        <f t="shared" ref="C68:C73" si="6">SUM(D68:E68)</f>
        <v>2</v>
      </c>
      <c r="D68" s="56">
        <f>+F68+H68+J68+L68+N68+P68+R68+T68+V68+X68+Z68+AB68+AD68+AF68</f>
        <v>0</v>
      </c>
      <c r="E68" s="114">
        <f t="shared" ref="D68:E71" si="7">+G68+I68+K68+M68+O68+Q68+S68+U68+W68+Y68+AA68+AC68+AE68+AG68</f>
        <v>2</v>
      </c>
      <c r="F68" s="26"/>
      <c r="G68" s="26"/>
      <c r="H68" s="26"/>
      <c r="I68" s="26"/>
      <c r="J68" s="26"/>
      <c r="K68" s="26"/>
      <c r="L68" s="26"/>
      <c r="M68" s="26"/>
      <c r="N68" s="26"/>
      <c r="O68" s="26">
        <v>1</v>
      </c>
      <c r="P68" s="26"/>
      <c r="Q68" s="26"/>
      <c r="R68" s="26"/>
      <c r="S68" s="26"/>
      <c r="T68" s="26"/>
      <c r="U68" s="26"/>
      <c r="V68" s="26"/>
      <c r="W68" s="26"/>
      <c r="X68" s="26"/>
      <c r="Y68" s="26">
        <v>1</v>
      </c>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93"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99" t="s">
        <v>102</v>
      </c>
      <c r="C70" s="63">
        <f t="shared" si="6"/>
        <v>2</v>
      </c>
      <c r="D70" s="63">
        <f t="shared" si="7"/>
        <v>0</v>
      </c>
      <c r="E70" s="63">
        <f t="shared" si="7"/>
        <v>2</v>
      </c>
      <c r="F70" s="34"/>
      <c r="G70" s="34"/>
      <c r="H70" s="34"/>
      <c r="I70" s="34"/>
      <c r="J70" s="34"/>
      <c r="K70" s="34"/>
      <c r="L70" s="34"/>
      <c r="M70" s="34"/>
      <c r="N70" s="34"/>
      <c r="O70" s="34">
        <v>1</v>
      </c>
      <c r="P70" s="34"/>
      <c r="Q70" s="34"/>
      <c r="R70" s="34"/>
      <c r="S70" s="34"/>
      <c r="T70" s="34"/>
      <c r="U70" s="34"/>
      <c r="V70" s="34"/>
      <c r="W70" s="34"/>
      <c r="X70" s="34"/>
      <c r="Y70" s="34">
        <v>1</v>
      </c>
      <c r="Z70" s="34"/>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99"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97"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400" t="s">
        <v>98</v>
      </c>
      <c r="D77" s="400" t="s">
        <v>48</v>
      </c>
      <c r="E77" s="400" t="s">
        <v>70</v>
      </c>
      <c r="F77" s="394" t="s">
        <v>48</v>
      </c>
      <c r="G77" s="394" t="s">
        <v>70</v>
      </c>
      <c r="H77" s="394" t="s">
        <v>48</v>
      </c>
      <c r="I77" s="394" t="s">
        <v>70</v>
      </c>
      <c r="J77" s="394" t="s">
        <v>48</v>
      </c>
      <c r="K77" s="394" t="s">
        <v>70</v>
      </c>
      <c r="L77" s="394" t="s">
        <v>48</v>
      </c>
      <c r="M77" s="394" t="s">
        <v>70</v>
      </c>
      <c r="N77" s="394" t="s">
        <v>48</v>
      </c>
      <c r="O77" s="394" t="s">
        <v>70</v>
      </c>
      <c r="P77" s="394" t="s">
        <v>48</v>
      </c>
      <c r="Q77" s="394" t="s">
        <v>70</v>
      </c>
      <c r="R77" s="394" t="s">
        <v>48</v>
      </c>
      <c r="S77" s="394" t="s">
        <v>70</v>
      </c>
      <c r="T77" s="394" t="s">
        <v>48</v>
      </c>
      <c r="U77" s="394" t="s">
        <v>70</v>
      </c>
      <c r="V77" s="394" t="s">
        <v>48</v>
      </c>
      <c r="W77" s="394" t="s">
        <v>70</v>
      </c>
      <c r="X77" s="394" t="s">
        <v>48</v>
      </c>
      <c r="Y77" s="394" t="s">
        <v>70</v>
      </c>
      <c r="Z77" s="394" t="s">
        <v>48</v>
      </c>
      <c r="AA77" s="394" t="s">
        <v>70</v>
      </c>
      <c r="AB77" s="394" t="s">
        <v>48</v>
      </c>
      <c r="AC77" s="394" t="s">
        <v>70</v>
      </c>
      <c r="AD77" s="394" t="s">
        <v>48</v>
      </c>
      <c r="AE77" s="394" t="s">
        <v>70</v>
      </c>
      <c r="AF77" s="394" t="s">
        <v>48</v>
      </c>
      <c r="AG77" s="394"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6</v>
      </c>
      <c r="D78" s="56">
        <f t="shared" ref="D78:E81" si="9">+F78+H78+J78+L78+N78+P78+R78+T78+V78+X78+Z78+AB78+AD78+AF78</f>
        <v>2</v>
      </c>
      <c r="E78" s="56">
        <f t="shared" si="9"/>
        <v>4</v>
      </c>
      <c r="F78" s="27"/>
      <c r="G78" s="27"/>
      <c r="H78" s="27"/>
      <c r="I78" s="27"/>
      <c r="J78" s="27"/>
      <c r="K78" s="27"/>
      <c r="L78" s="27"/>
      <c r="M78" s="27"/>
      <c r="N78" s="27">
        <v>1</v>
      </c>
      <c r="O78" s="27"/>
      <c r="P78" s="27"/>
      <c r="Q78" s="27">
        <v>1</v>
      </c>
      <c r="R78" s="27"/>
      <c r="S78" s="27"/>
      <c r="T78" s="27"/>
      <c r="U78" s="27"/>
      <c r="V78" s="27"/>
      <c r="W78" s="27"/>
      <c r="X78" s="27"/>
      <c r="Y78" s="27"/>
      <c r="Z78" s="27"/>
      <c r="AA78" s="27">
        <v>2</v>
      </c>
      <c r="AB78" s="27"/>
      <c r="AC78" s="27">
        <v>1</v>
      </c>
      <c r="AD78" s="27">
        <v>1</v>
      </c>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93" t="s">
        <v>101</v>
      </c>
      <c r="C79" s="58">
        <f t="shared" si="8"/>
        <v>6</v>
      </c>
      <c r="D79" s="58">
        <f>+F79+H79+J79+L79+N79+P79+R79+T79+V79+X79+Z79+AB79+AD79+AF79</f>
        <v>2</v>
      </c>
      <c r="E79" s="58">
        <f t="shared" si="9"/>
        <v>4</v>
      </c>
      <c r="F79" s="27"/>
      <c r="G79" s="27"/>
      <c r="H79" s="27"/>
      <c r="I79" s="27"/>
      <c r="J79" s="27"/>
      <c r="K79" s="27"/>
      <c r="L79" s="27"/>
      <c r="M79" s="27"/>
      <c r="N79" s="27">
        <v>1</v>
      </c>
      <c r="O79" s="27"/>
      <c r="P79" s="27"/>
      <c r="Q79" s="27">
        <v>1</v>
      </c>
      <c r="R79" s="27"/>
      <c r="S79" s="27"/>
      <c r="T79" s="27"/>
      <c r="U79" s="27"/>
      <c r="V79" s="27"/>
      <c r="W79" s="27"/>
      <c r="X79" s="27"/>
      <c r="Y79" s="27"/>
      <c r="Z79" s="27"/>
      <c r="AA79" s="27">
        <v>2</v>
      </c>
      <c r="AB79" s="27"/>
      <c r="AC79" s="27">
        <v>1</v>
      </c>
      <c r="AD79" s="27">
        <v>1</v>
      </c>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99" t="s">
        <v>102</v>
      </c>
      <c r="C80" s="63">
        <f t="shared" si="8"/>
        <v>0</v>
      </c>
      <c r="D80" s="63">
        <f t="shared" si="9"/>
        <v>0</v>
      </c>
      <c r="E80" s="63">
        <f t="shared" si="9"/>
        <v>0</v>
      </c>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99"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97"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400" t="s">
        <v>98</v>
      </c>
      <c r="D87" s="400" t="s">
        <v>48</v>
      </c>
      <c r="E87" s="400" t="s">
        <v>70</v>
      </c>
      <c r="F87" s="394" t="s">
        <v>48</v>
      </c>
      <c r="G87" s="394" t="s">
        <v>70</v>
      </c>
      <c r="H87" s="394" t="s">
        <v>48</v>
      </c>
      <c r="I87" s="394" t="s">
        <v>70</v>
      </c>
      <c r="J87" s="394" t="s">
        <v>48</v>
      </c>
      <c r="K87" s="394" t="s">
        <v>70</v>
      </c>
      <c r="L87" s="394" t="s">
        <v>48</v>
      </c>
      <c r="M87" s="394" t="s">
        <v>70</v>
      </c>
      <c r="N87" s="394" t="s">
        <v>48</v>
      </c>
      <c r="O87" s="394" t="s">
        <v>70</v>
      </c>
      <c r="P87" s="394" t="s">
        <v>48</v>
      </c>
      <c r="Q87" s="394" t="s">
        <v>70</v>
      </c>
      <c r="R87" s="394" t="s">
        <v>48</v>
      </c>
      <c r="S87" s="394" t="s">
        <v>70</v>
      </c>
      <c r="T87" s="394" t="s">
        <v>48</v>
      </c>
      <c r="U87" s="394" t="s">
        <v>70</v>
      </c>
      <c r="V87" s="394" t="s">
        <v>48</v>
      </c>
      <c r="W87" s="394" t="s">
        <v>70</v>
      </c>
      <c r="X87" s="394" t="s">
        <v>48</v>
      </c>
      <c r="Y87" s="394" t="s">
        <v>70</v>
      </c>
      <c r="Z87" s="394" t="s">
        <v>48</v>
      </c>
      <c r="AA87" s="394" t="s">
        <v>70</v>
      </c>
      <c r="AB87" s="394" t="s">
        <v>48</v>
      </c>
      <c r="AC87" s="394" t="s">
        <v>70</v>
      </c>
      <c r="AD87" s="394" t="s">
        <v>48</v>
      </c>
      <c r="AE87" s="394" t="s">
        <v>70</v>
      </c>
      <c r="AF87" s="394" t="s">
        <v>48</v>
      </c>
      <c r="AG87" s="394"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400" t="s">
        <v>98</v>
      </c>
      <c r="D95" s="400" t="s">
        <v>48</v>
      </c>
      <c r="E95" s="400" t="s">
        <v>70</v>
      </c>
      <c r="F95" s="400" t="s">
        <v>48</v>
      </c>
      <c r="G95" s="400" t="s">
        <v>70</v>
      </c>
      <c r="H95" s="400" t="s">
        <v>48</v>
      </c>
      <c r="I95" s="400" t="s">
        <v>70</v>
      </c>
      <c r="J95" s="400" t="s">
        <v>48</v>
      </c>
      <c r="K95" s="400" t="s">
        <v>70</v>
      </c>
      <c r="L95" s="400" t="s">
        <v>48</v>
      </c>
      <c r="M95" s="402" t="s">
        <v>70</v>
      </c>
      <c r="N95" s="134" t="s">
        <v>124</v>
      </c>
      <c r="O95" s="400" t="s">
        <v>125</v>
      </c>
      <c r="P95" s="400" t="s">
        <v>48</v>
      </c>
      <c r="Q95" s="400" t="s">
        <v>70</v>
      </c>
      <c r="R95" s="400" t="s">
        <v>48</v>
      </c>
      <c r="S95" s="400" t="s">
        <v>70</v>
      </c>
      <c r="T95" s="400" t="s">
        <v>48</v>
      </c>
      <c r="U95" s="400" t="s">
        <v>70</v>
      </c>
      <c r="V95" s="400" t="s">
        <v>48</v>
      </c>
      <c r="W95" s="400"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400" t="s">
        <v>98</v>
      </c>
      <c r="D108" s="400" t="s">
        <v>48</v>
      </c>
      <c r="E108" s="400" t="s">
        <v>70</v>
      </c>
      <c r="F108" s="400" t="s">
        <v>48</v>
      </c>
      <c r="G108" s="400" t="s">
        <v>70</v>
      </c>
      <c r="H108" s="400" t="s">
        <v>48</v>
      </c>
      <c r="I108" s="400" t="s">
        <v>70</v>
      </c>
      <c r="J108" s="400" t="s">
        <v>48</v>
      </c>
      <c r="K108" s="400" t="s">
        <v>70</v>
      </c>
      <c r="L108" s="400" t="s">
        <v>48</v>
      </c>
      <c r="M108" s="142" t="s">
        <v>70</v>
      </c>
      <c r="N108" s="546"/>
      <c r="O108" s="134" t="s">
        <v>124</v>
      </c>
      <c r="P108" s="400" t="s">
        <v>125</v>
      </c>
      <c r="Q108" s="400" t="s">
        <v>48</v>
      </c>
      <c r="R108" s="400" t="s">
        <v>70</v>
      </c>
      <c r="S108" s="400" t="s">
        <v>48</v>
      </c>
      <c r="T108" s="400" t="s">
        <v>70</v>
      </c>
      <c r="U108" s="400" t="s">
        <v>48</v>
      </c>
      <c r="V108" s="400" t="s">
        <v>70</v>
      </c>
      <c r="W108" s="400" t="s">
        <v>48</v>
      </c>
      <c r="X108" s="400"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400" t="s">
        <v>98</v>
      </c>
      <c r="D121" s="400" t="s">
        <v>48</v>
      </c>
      <c r="E121" s="400" t="s">
        <v>70</v>
      </c>
      <c r="F121" s="400" t="s">
        <v>48</v>
      </c>
      <c r="G121" s="400" t="s">
        <v>70</v>
      </c>
      <c r="H121" s="400" t="s">
        <v>48</v>
      </c>
      <c r="I121" s="400" t="s">
        <v>70</v>
      </c>
      <c r="J121" s="400" t="s">
        <v>48</v>
      </c>
      <c r="K121" s="400" t="s">
        <v>70</v>
      </c>
      <c r="L121" s="400" t="s">
        <v>48</v>
      </c>
      <c r="M121" s="400"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96" t="s">
        <v>149</v>
      </c>
      <c r="E126" s="174" t="s">
        <v>48</v>
      </c>
      <c r="F126" s="174" t="s">
        <v>70</v>
      </c>
      <c r="G126" s="398" t="s">
        <v>48</v>
      </c>
      <c r="H126" s="398" t="s">
        <v>70</v>
      </c>
      <c r="I126" s="398" t="s">
        <v>48</v>
      </c>
      <c r="J126" s="398" t="s">
        <v>70</v>
      </c>
      <c r="K126" s="398" t="s">
        <v>48</v>
      </c>
      <c r="L126" s="398" t="s">
        <v>70</v>
      </c>
      <c r="M126" s="398" t="s">
        <v>48</v>
      </c>
      <c r="N126" s="398" t="s">
        <v>70</v>
      </c>
      <c r="O126" s="398" t="s">
        <v>48</v>
      </c>
      <c r="P126" s="398" t="s">
        <v>70</v>
      </c>
      <c r="Q126" s="398" t="s">
        <v>48</v>
      </c>
      <c r="R126" s="398" t="s">
        <v>70</v>
      </c>
      <c r="S126" s="398" t="s">
        <v>48</v>
      </c>
      <c r="T126" s="398" t="s">
        <v>70</v>
      </c>
      <c r="U126" s="398" t="s">
        <v>48</v>
      </c>
      <c r="V126" s="398" t="s">
        <v>70</v>
      </c>
      <c r="W126" s="398" t="s">
        <v>48</v>
      </c>
      <c r="X126" s="398" t="s">
        <v>70</v>
      </c>
      <c r="Y126" s="398" t="s">
        <v>48</v>
      </c>
      <c r="Z126" s="398" t="s">
        <v>70</v>
      </c>
      <c r="AA126" s="398" t="s">
        <v>48</v>
      </c>
      <c r="AB126" s="398" t="s">
        <v>70</v>
      </c>
      <c r="AC126" s="398" t="s">
        <v>48</v>
      </c>
      <c r="AD126" s="398" t="s">
        <v>70</v>
      </c>
      <c r="AE126" s="398" t="s">
        <v>48</v>
      </c>
      <c r="AF126" s="398" t="s">
        <v>70</v>
      </c>
      <c r="AG126" s="398" t="s">
        <v>48</v>
      </c>
      <c r="AH126" s="398" t="s">
        <v>70</v>
      </c>
      <c r="AI126" s="398" t="s">
        <v>48</v>
      </c>
      <c r="AJ126" s="398" t="s">
        <v>70</v>
      </c>
      <c r="AK126" s="398" t="s">
        <v>48</v>
      </c>
      <c r="AL126" s="398" t="s">
        <v>70</v>
      </c>
      <c r="AM126" s="398" t="s">
        <v>48</v>
      </c>
      <c r="AN126" s="407" t="s">
        <v>70</v>
      </c>
      <c r="AO126" s="552"/>
      <c r="AP126" s="554"/>
      <c r="AQ126" s="177" t="s">
        <v>48</v>
      </c>
      <c r="AR126" s="177" t="s">
        <v>70</v>
      </c>
      <c r="AY126" s="5"/>
      <c r="AZ126" s="398" t="s">
        <v>48</v>
      </c>
      <c r="BA126" s="398" t="s">
        <v>70</v>
      </c>
      <c r="BB126" s="398" t="s">
        <v>48</v>
      </c>
      <c r="BC126" s="398" t="s">
        <v>70</v>
      </c>
      <c r="BD126" s="398" t="s">
        <v>48</v>
      </c>
      <c r="BE126" s="398" t="s">
        <v>70</v>
      </c>
      <c r="BF126" s="398" t="s">
        <v>48</v>
      </c>
      <c r="BG126" s="398" t="s">
        <v>70</v>
      </c>
      <c r="BH126" s="398" t="s">
        <v>48</v>
      </c>
      <c r="BI126" s="398" t="s">
        <v>70</v>
      </c>
      <c r="BJ126" s="398" t="s">
        <v>48</v>
      </c>
      <c r="BK126" s="398" t="s">
        <v>70</v>
      </c>
      <c r="BL126" s="398" t="s">
        <v>48</v>
      </c>
      <c r="BM126" s="398" t="s">
        <v>70</v>
      </c>
      <c r="BN126" s="398" t="s">
        <v>48</v>
      </c>
      <c r="BO126" s="398" t="s">
        <v>70</v>
      </c>
      <c r="BP126" s="398" t="s">
        <v>48</v>
      </c>
      <c r="BQ126" s="398" t="s">
        <v>70</v>
      </c>
      <c r="BR126" s="398" t="s">
        <v>48</v>
      </c>
      <c r="BS126" s="398" t="s">
        <v>70</v>
      </c>
      <c r="BT126" s="398" t="s">
        <v>48</v>
      </c>
      <c r="BU126" s="398" t="s">
        <v>70</v>
      </c>
      <c r="BV126" s="398" t="s">
        <v>48</v>
      </c>
      <c r="BW126" s="398" t="s">
        <v>70</v>
      </c>
      <c r="BX126" s="398" t="s">
        <v>48</v>
      </c>
      <c r="BY126" s="398" t="s">
        <v>70</v>
      </c>
      <c r="BZ126" s="398" t="s">
        <v>48</v>
      </c>
      <c r="CA126" s="398" t="s">
        <v>70</v>
      </c>
      <c r="CB126" s="398" t="s">
        <v>48</v>
      </c>
      <c r="CC126" s="398" t="s">
        <v>70</v>
      </c>
      <c r="CD126" s="398" t="s">
        <v>48</v>
      </c>
      <c r="CE126" s="398" t="s">
        <v>70</v>
      </c>
      <c r="CF126" s="398" t="s">
        <v>48</v>
      </c>
      <c r="CG126" s="407" t="s">
        <v>70</v>
      </c>
      <c r="CH126" s="107"/>
      <c r="CI126" s="107"/>
      <c r="CJ126" s="107"/>
      <c r="CK126" s="107"/>
      <c r="CL126" s="107"/>
      <c r="CM126" s="132"/>
      <c r="CN126" s="107"/>
      <c r="CO126" s="107"/>
      <c r="CP126" s="398" t="s">
        <v>48</v>
      </c>
      <c r="CQ126" s="398" t="s">
        <v>70</v>
      </c>
      <c r="CR126" s="398" t="s">
        <v>48</v>
      </c>
      <c r="CS126" s="398" t="s">
        <v>70</v>
      </c>
      <c r="CT126" s="398" t="s">
        <v>48</v>
      </c>
      <c r="CU126" s="398" t="s">
        <v>70</v>
      </c>
      <c r="CV126" s="398" t="s">
        <v>48</v>
      </c>
      <c r="CW126" s="398" t="s">
        <v>70</v>
      </c>
      <c r="CX126" s="398" t="s">
        <v>48</v>
      </c>
      <c r="CY126" s="398" t="s">
        <v>70</v>
      </c>
      <c r="CZ126" s="398" t="s">
        <v>48</v>
      </c>
      <c r="DA126" s="398" t="s">
        <v>70</v>
      </c>
      <c r="DB126" s="398" t="s">
        <v>48</v>
      </c>
      <c r="DC126" s="398" t="s">
        <v>70</v>
      </c>
      <c r="DD126" s="398" t="s">
        <v>48</v>
      </c>
      <c r="DE126" s="398" t="s">
        <v>70</v>
      </c>
      <c r="DF126" s="398" t="s">
        <v>48</v>
      </c>
      <c r="DG126" s="398" t="s">
        <v>70</v>
      </c>
      <c r="DH126" s="398" t="s">
        <v>48</v>
      </c>
      <c r="DI126" s="398" t="s">
        <v>70</v>
      </c>
      <c r="DJ126" s="398" t="s">
        <v>48</v>
      </c>
      <c r="DK126" s="398" t="s">
        <v>70</v>
      </c>
      <c r="DL126" s="398" t="s">
        <v>48</v>
      </c>
      <c r="DM126" s="398" t="s">
        <v>70</v>
      </c>
      <c r="DN126" s="398" t="s">
        <v>48</v>
      </c>
      <c r="DO126" s="398" t="s">
        <v>70</v>
      </c>
      <c r="DP126" s="398" t="s">
        <v>48</v>
      </c>
      <c r="DQ126" s="398" t="s">
        <v>70</v>
      </c>
      <c r="DR126" s="398" t="s">
        <v>48</v>
      </c>
      <c r="DS126" s="398" t="s">
        <v>70</v>
      </c>
      <c r="DT126" s="398" t="s">
        <v>48</v>
      </c>
      <c r="DU126" s="398" t="s">
        <v>70</v>
      </c>
      <c r="DV126" s="398" t="s">
        <v>48</v>
      </c>
      <c r="DW126" s="407" t="s">
        <v>70</v>
      </c>
      <c r="DX126" s="107"/>
      <c r="DY126" s="107"/>
      <c r="DZ126" s="107"/>
    </row>
    <row r="127" spans="1:130" s="24" customFormat="1" ht="15.75" customHeight="1" x14ac:dyDescent="0.15">
      <c r="A127" s="178" t="s">
        <v>150</v>
      </c>
      <c r="B127" s="404"/>
      <c r="C127" s="180"/>
      <c r="D127" s="181">
        <f>SUM(E127:F127)</f>
        <v>81</v>
      </c>
      <c r="E127" s="181">
        <f>+G127+I127+K127+M127+O127+Q127+S127+U127+W127+Y127+AA127+AC127+AE127+AG127+AI127+AK127+AM127</f>
        <v>49</v>
      </c>
      <c r="F127" s="181">
        <f>+H127+J127+L127+N127+P127+R127+T127+V127+X127+Z127+AB127+AD127+AF127+AH127+AJ127+AL127+AN127</f>
        <v>32</v>
      </c>
      <c r="G127" s="182">
        <v>2</v>
      </c>
      <c r="H127" s="182">
        <v>4</v>
      </c>
      <c r="I127" s="182">
        <v>28</v>
      </c>
      <c r="J127" s="182">
        <v>8</v>
      </c>
      <c r="K127" s="182">
        <v>9</v>
      </c>
      <c r="L127" s="182">
        <v>1</v>
      </c>
      <c r="M127" s="182">
        <v>2</v>
      </c>
      <c r="N127" s="182">
        <v>4</v>
      </c>
      <c r="O127" s="182">
        <v>2</v>
      </c>
      <c r="P127" s="182"/>
      <c r="Q127" s="182"/>
      <c r="R127" s="182"/>
      <c r="S127" s="182">
        <v>2</v>
      </c>
      <c r="T127" s="182">
        <v>5</v>
      </c>
      <c r="U127" s="182"/>
      <c r="V127" s="182">
        <v>2</v>
      </c>
      <c r="W127" s="182"/>
      <c r="X127" s="182">
        <v>5</v>
      </c>
      <c r="Y127" s="182">
        <v>4</v>
      </c>
      <c r="Z127" s="182">
        <v>1</v>
      </c>
      <c r="AA127" s="182"/>
      <c r="AB127" s="182"/>
      <c r="AC127" s="182"/>
      <c r="AD127" s="182">
        <v>2</v>
      </c>
      <c r="AE127" s="182"/>
      <c r="AF127" s="182"/>
      <c r="AG127" s="182"/>
      <c r="AH127" s="182"/>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81</v>
      </c>
      <c r="E137" s="56">
        <f>+G137+I137+K137+M137+O137+Q137+S137+U137+W137+Y137+AA137+AC137+AE137+AG137+AI137+AK137+AM137</f>
        <v>49</v>
      </c>
      <c r="F137" s="56">
        <f>+H137+J137+L137+N137+P137+R137+T137+V137+X137+Z137+AB137+AD137+AF137+AH137+AJ137+AL137+AN137</f>
        <v>32</v>
      </c>
      <c r="G137" s="201">
        <v>2</v>
      </c>
      <c r="H137" s="201">
        <v>4</v>
      </c>
      <c r="I137" s="201">
        <v>28</v>
      </c>
      <c r="J137" s="201">
        <v>8</v>
      </c>
      <c r="K137" s="201">
        <v>9</v>
      </c>
      <c r="L137" s="201">
        <v>1</v>
      </c>
      <c r="M137" s="201">
        <v>2</v>
      </c>
      <c r="N137" s="201">
        <v>4</v>
      </c>
      <c r="O137" s="201">
        <v>2</v>
      </c>
      <c r="P137" s="201"/>
      <c r="Q137" s="201"/>
      <c r="R137" s="201"/>
      <c r="S137" s="201">
        <v>2</v>
      </c>
      <c r="T137" s="201">
        <v>5</v>
      </c>
      <c r="U137" s="201"/>
      <c r="V137" s="201">
        <v>2</v>
      </c>
      <c r="W137" s="201"/>
      <c r="X137" s="201">
        <v>5</v>
      </c>
      <c r="Y137" s="201">
        <v>4</v>
      </c>
      <c r="Z137" s="201">
        <v>1</v>
      </c>
      <c r="AA137" s="201"/>
      <c r="AB137" s="201"/>
      <c r="AC137" s="201"/>
      <c r="AD137" s="201">
        <v>2</v>
      </c>
      <c r="AE137" s="201"/>
      <c r="AF137" s="201"/>
      <c r="AG137" s="201"/>
      <c r="AH137" s="201"/>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2</v>
      </c>
      <c r="E138" s="187">
        <f t="shared" ref="E138:F159" si="38">+G138+I138+K138+M138+O138+Q138+S138+U138+W138+Y138+AA138+AC138+AE138+AG138+AI138+AK138+AM138</f>
        <v>2</v>
      </c>
      <c r="F138" s="187">
        <f t="shared" si="38"/>
        <v>0</v>
      </c>
      <c r="G138" s="67"/>
      <c r="H138" s="67"/>
      <c r="I138" s="67"/>
      <c r="J138" s="67"/>
      <c r="K138" s="67">
        <v>2</v>
      </c>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2</v>
      </c>
      <c r="E139" s="191">
        <f t="shared" si="38"/>
        <v>2</v>
      </c>
      <c r="F139" s="191">
        <f t="shared" si="38"/>
        <v>0</v>
      </c>
      <c r="G139" s="34"/>
      <c r="H139" s="34"/>
      <c r="I139" s="34"/>
      <c r="J139" s="34"/>
      <c r="K139" s="34">
        <v>2</v>
      </c>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10</v>
      </c>
      <c r="E140" s="191">
        <f t="shared" si="38"/>
        <v>4</v>
      </c>
      <c r="F140" s="191">
        <f t="shared" si="38"/>
        <v>6</v>
      </c>
      <c r="G140" s="34"/>
      <c r="H140" s="34"/>
      <c r="I140" s="34"/>
      <c r="J140" s="34"/>
      <c r="K140" s="34"/>
      <c r="L140" s="34"/>
      <c r="M140" s="34"/>
      <c r="N140" s="34">
        <v>2</v>
      </c>
      <c r="O140" s="34"/>
      <c r="P140" s="34"/>
      <c r="Q140" s="34"/>
      <c r="R140" s="34"/>
      <c r="S140" s="34">
        <v>2</v>
      </c>
      <c r="T140" s="34"/>
      <c r="U140" s="34"/>
      <c r="V140" s="34"/>
      <c r="W140" s="34"/>
      <c r="X140" s="34">
        <v>2</v>
      </c>
      <c r="Y140" s="34">
        <v>2</v>
      </c>
      <c r="Z140" s="34"/>
      <c r="AA140" s="34"/>
      <c r="AB140" s="34"/>
      <c r="AC140" s="34"/>
      <c r="AD140" s="34">
        <v>2</v>
      </c>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0</v>
      </c>
      <c r="E142" s="191">
        <f t="shared" si="38"/>
        <v>0</v>
      </c>
      <c r="F142" s="191">
        <f t="shared" si="38"/>
        <v>0</v>
      </c>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2</v>
      </c>
      <c r="E143" s="191">
        <f t="shared" si="38"/>
        <v>0</v>
      </c>
      <c r="F143" s="191">
        <f t="shared" si="38"/>
        <v>2</v>
      </c>
      <c r="G143" s="34"/>
      <c r="H143" s="34"/>
      <c r="I143" s="34"/>
      <c r="J143" s="34"/>
      <c r="K143" s="34"/>
      <c r="L143" s="34"/>
      <c r="M143" s="34"/>
      <c r="N143" s="34"/>
      <c r="O143" s="34"/>
      <c r="P143" s="34"/>
      <c r="Q143" s="34"/>
      <c r="R143" s="34"/>
      <c r="S143" s="34"/>
      <c r="T143" s="34"/>
      <c r="U143" s="34"/>
      <c r="V143" s="34"/>
      <c r="W143" s="34"/>
      <c r="X143" s="34">
        <v>2</v>
      </c>
      <c r="Y143" s="34"/>
      <c r="Z143" s="34"/>
      <c r="AA143" s="34"/>
      <c r="AB143" s="34"/>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0</v>
      </c>
      <c r="E144" s="191">
        <f t="shared" si="38"/>
        <v>0</v>
      </c>
      <c r="F144" s="191">
        <f t="shared" si="38"/>
        <v>0</v>
      </c>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3</v>
      </c>
      <c r="E145" s="194">
        <f t="shared" si="38"/>
        <v>0</v>
      </c>
      <c r="F145" s="194">
        <f t="shared" si="38"/>
        <v>3</v>
      </c>
      <c r="G145" s="37"/>
      <c r="H145" s="37"/>
      <c r="I145" s="37"/>
      <c r="J145" s="37"/>
      <c r="K145" s="37"/>
      <c r="L145" s="37"/>
      <c r="M145" s="37"/>
      <c r="N145" s="37"/>
      <c r="O145" s="37"/>
      <c r="P145" s="37"/>
      <c r="Q145" s="37"/>
      <c r="R145" s="37"/>
      <c r="S145" s="37"/>
      <c r="T145" s="37">
        <v>1</v>
      </c>
      <c r="U145" s="37"/>
      <c r="V145" s="37"/>
      <c r="W145" s="37"/>
      <c r="X145" s="37">
        <v>1</v>
      </c>
      <c r="Y145" s="37"/>
      <c r="Z145" s="37">
        <v>1</v>
      </c>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+G146+I146+K146+M146+O146+Q146+S146+U146+W146+Y146+AA146+AC146+AE146+AG146+AI146+AK146+AM146</f>
        <v>0</v>
      </c>
      <c r="F146" s="185">
        <f>+H146+J146+L146+N146+P146+R146+T146+V146+X146+Z146+AB146+AD146+AF146+AH146+AJ146+AL146+AN146</f>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20</v>
      </c>
      <c r="E149" s="185">
        <f>+G149+I149+K149+M149+O149</f>
        <v>14</v>
      </c>
      <c r="F149" s="185">
        <f>+H149+J149+L149+N149+P149</f>
        <v>6</v>
      </c>
      <c r="G149" s="27"/>
      <c r="H149" s="27"/>
      <c r="I149" s="27">
        <v>12</v>
      </c>
      <c r="J149" s="27">
        <v>6</v>
      </c>
      <c r="K149" s="27">
        <v>2</v>
      </c>
      <c r="L149" s="27"/>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ref="E150:F152" si="39">+G150+I150+K150+M150+O150</f>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23</v>
      </c>
      <c r="E152" s="194">
        <f t="shared" si="39"/>
        <v>17</v>
      </c>
      <c r="F152" s="194">
        <f t="shared" si="39"/>
        <v>6</v>
      </c>
      <c r="G152" s="37"/>
      <c r="H152" s="37">
        <v>4</v>
      </c>
      <c r="I152" s="37">
        <v>16</v>
      </c>
      <c r="J152" s="37">
        <v>2</v>
      </c>
      <c r="K152" s="37">
        <v>1</v>
      </c>
      <c r="L152" s="37"/>
      <c r="M152" s="37"/>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10</v>
      </c>
      <c r="E153" s="185">
        <f t="shared" si="38"/>
        <v>6</v>
      </c>
      <c r="F153" s="185">
        <f t="shared" si="38"/>
        <v>4</v>
      </c>
      <c r="G153" s="27"/>
      <c r="H153" s="27"/>
      <c r="I153" s="27"/>
      <c r="J153" s="27"/>
      <c r="K153" s="27">
        <v>2</v>
      </c>
      <c r="L153" s="27"/>
      <c r="M153" s="27"/>
      <c r="N153" s="27">
        <v>2</v>
      </c>
      <c r="O153" s="27">
        <v>2</v>
      </c>
      <c r="P153" s="27"/>
      <c r="Q153" s="27"/>
      <c r="R153" s="27"/>
      <c r="S153" s="27"/>
      <c r="T153" s="27"/>
      <c r="U153" s="27"/>
      <c r="V153" s="27">
        <v>2</v>
      </c>
      <c r="W153" s="27"/>
      <c r="X153" s="27"/>
      <c r="Y153" s="27">
        <v>2</v>
      </c>
      <c r="Z153" s="27"/>
      <c r="AA153" s="27"/>
      <c r="AB153" s="27"/>
      <c r="AC153" s="27"/>
      <c r="AD153" s="27"/>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0</v>
      </c>
      <c r="E156" s="191">
        <f t="shared" si="38"/>
        <v>0</v>
      </c>
      <c r="F156" s="191">
        <f t="shared" si="38"/>
        <v>0</v>
      </c>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6</v>
      </c>
      <c r="E158" s="191">
        <f t="shared" si="38"/>
        <v>4</v>
      </c>
      <c r="F158" s="191">
        <f t="shared" si="38"/>
        <v>2</v>
      </c>
      <c r="G158" s="34">
        <v>2</v>
      </c>
      <c r="H158" s="34"/>
      <c r="I158" s="34"/>
      <c r="J158" s="34"/>
      <c r="K158" s="34"/>
      <c r="L158" s="34"/>
      <c r="M158" s="34">
        <v>2</v>
      </c>
      <c r="N158" s="34"/>
      <c r="O158" s="34"/>
      <c r="P158" s="34"/>
      <c r="Q158" s="34"/>
      <c r="R158" s="34"/>
      <c r="S158" s="34"/>
      <c r="T158" s="34">
        <v>2</v>
      </c>
      <c r="U158" s="34"/>
      <c r="V158" s="34"/>
      <c r="W158" s="34"/>
      <c r="X158" s="34"/>
      <c r="Y158" s="34"/>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2</v>
      </c>
      <c r="E159" s="191">
        <f t="shared" si="38"/>
        <v>0</v>
      </c>
      <c r="F159" s="191">
        <f t="shared" si="38"/>
        <v>2</v>
      </c>
      <c r="G159" s="34"/>
      <c r="H159" s="34"/>
      <c r="I159" s="34"/>
      <c r="J159" s="34"/>
      <c r="K159" s="34"/>
      <c r="L159" s="34"/>
      <c r="M159" s="34"/>
      <c r="N159" s="34"/>
      <c r="O159" s="34"/>
      <c r="P159" s="34"/>
      <c r="Q159" s="34"/>
      <c r="R159" s="34"/>
      <c r="S159" s="34"/>
      <c r="T159" s="34">
        <v>2</v>
      </c>
      <c r="U159" s="34"/>
      <c r="V159" s="34"/>
      <c r="W159" s="34"/>
      <c r="X159" s="34"/>
      <c r="Y159" s="34"/>
      <c r="Z159" s="34"/>
      <c r="AA159" s="34"/>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1</v>
      </c>
      <c r="E160" s="208">
        <f>+G160+I160+K160+M160+O160+Q160+S160+U160+W160+Y160+AA160+AC160+AE160+AG160+AI160+AK160+AM160</f>
        <v>0</v>
      </c>
      <c r="F160" s="208">
        <f>+H160+J160+L160+N160+P160+R160+T160+V160+X160+Z160+AB160+AD160+AF160+AH160+AJ160+AL160+AN160</f>
        <v>1</v>
      </c>
      <c r="G160" s="48"/>
      <c r="H160" s="48"/>
      <c r="I160" s="48"/>
      <c r="J160" s="48"/>
      <c r="K160" s="48"/>
      <c r="L160" s="48">
        <v>1</v>
      </c>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96" t="s">
        <v>149</v>
      </c>
      <c r="E163" s="174" t="s">
        <v>48</v>
      </c>
      <c r="F163" s="174" t="s">
        <v>70</v>
      </c>
      <c r="G163" s="398" t="s">
        <v>48</v>
      </c>
      <c r="H163" s="398" t="s">
        <v>70</v>
      </c>
      <c r="I163" s="398" t="s">
        <v>48</v>
      </c>
      <c r="J163" s="398" t="s">
        <v>70</v>
      </c>
      <c r="K163" s="398" t="s">
        <v>48</v>
      </c>
      <c r="L163" s="398" t="s">
        <v>70</v>
      </c>
      <c r="M163" s="398" t="s">
        <v>48</v>
      </c>
      <c r="N163" s="398" t="s">
        <v>70</v>
      </c>
      <c r="O163" s="398" t="s">
        <v>48</v>
      </c>
      <c r="P163" s="398" t="s">
        <v>70</v>
      </c>
      <c r="Q163" s="398" t="s">
        <v>48</v>
      </c>
      <c r="R163" s="398" t="s">
        <v>70</v>
      </c>
      <c r="S163" s="398" t="s">
        <v>48</v>
      </c>
      <c r="T163" s="398" t="s">
        <v>70</v>
      </c>
      <c r="U163" s="398" t="s">
        <v>48</v>
      </c>
      <c r="V163" s="398" t="s">
        <v>70</v>
      </c>
      <c r="W163" s="398" t="s">
        <v>48</v>
      </c>
      <c r="X163" s="398" t="s">
        <v>70</v>
      </c>
      <c r="Y163" s="398" t="s">
        <v>48</v>
      </c>
      <c r="Z163" s="398" t="s">
        <v>70</v>
      </c>
      <c r="AA163" s="398" t="s">
        <v>48</v>
      </c>
      <c r="AB163" s="398" t="s">
        <v>70</v>
      </c>
      <c r="AC163" s="398" t="s">
        <v>48</v>
      </c>
      <c r="AD163" s="398" t="s">
        <v>70</v>
      </c>
      <c r="AE163" s="398" t="s">
        <v>48</v>
      </c>
      <c r="AF163" s="398" t="s">
        <v>70</v>
      </c>
      <c r="AG163" s="398" t="s">
        <v>48</v>
      </c>
      <c r="AH163" s="398" t="s">
        <v>70</v>
      </c>
      <c r="AI163" s="398" t="s">
        <v>48</v>
      </c>
      <c r="AJ163" s="398" t="s">
        <v>70</v>
      </c>
      <c r="AK163" s="398" t="s">
        <v>48</v>
      </c>
      <c r="AL163" s="398" t="s">
        <v>70</v>
      </c>
      <c r="AM163" s="398" t="s">
        <v>48</v>
      </c>
      <c r="AN163" s="407" t="s">
        <v>70</v>
      </c>
      <c r="AO163" s="608"/>
      <c r="AP163" s="610"/>
      <c r="AQ163" s="554"/>
      <c r="AR163" s="214" t="s">
        <v>48</v>
      </c>
      <c r="AS163" s="214" t="s">
        <v>70</v>
      </c>
      <c r="AZ163" s="398" t="s">
        <v>48</v>
      </c>
      <c r="BA163" s="398" t="s">
        <v>70</v>
      </c>
      <c r="BB163" s="398" t="s">
        <v>48</v>
      </c>
      <c r="BC163" s="398" t="s">
        <v>70</v>
      </c>
      <c r="BD163" s="398" t="s">
        <v>48</v>
      </c>
      <c r="BE163" s="398" t="s">
        <v>70</v>
      </c>
      <c r="BF163" s="398" t="s">
        <v>48</v>
      </c>
      <c r="BG163" s="398" t="s">
        <v>70</v>
      </c>
      <c r="BH163" s="398" t="s">
        <v>48</v>
      </c>
      <c r="BI163" s="398" t="s">
        <v>70</v>
      </c>
      <c r="BJ163" s="398" t="s">
        <v>48</v>
      </c>
      <c r="BK163" s="398" t="s">
        <v>70</v>
      </c>
      <c r="BL163" s="398" t="s">
        <v>48</v>
      </c>
      <c r="BM163" s="398" t="s">
        <v>70</v>
      </c>
      <c r="BN163" s="398" t="s">
        <v>48</v>
      </c>
      <c r="BO163" s="398" t="s">
        <v>70</v>
      </c>
      <c r="BP163" s="398" t="s">
        <v>48</v>
      </c>
      <c r="BQ163" s="398" t="s">
        <v>70</v>
      </c>
      <c r="BR163" s="398" t="s">
        <v>48</v>
      </c>
      <c r="BS163" s="398" t="s">
        <v>70</v>
      </c>
      <c r="BT163" s="398" t="s">
        <v>48</v>
      </c>
      <c r="BU163" s="398" t="s">
        <v>70</v>
      </c>
      <c r="BV163" s="398" t="s">
        <v>48</v>
      </c>
      <c r="BW163" s="398" t="s">
        <v>70</v>
      </c>
      <c r="BX163" s="398" t="s">
        <v>48</v>
      </c>
      <c r="BY163" s="398" t="s">
        <v>70</v>
      </c>
      <c r="BZ163" s="398" t="s">
        <v>48</v>
      </c>
      <c r="CA163" s="398" t="s">
        <v>70</v>
      </c>
      <c r="CB163" s="398" t="s">
        <v>48</v>
      </c>
      <c r="CC163" s="398" t="s">
        <v>70</v>
      </c>
      <c r="CD163" s="398" t="s">
        <v>48</v>
      </c>
      <c r="CE163" s="398" t="s">
        <v>70</v>
      </c>
      <c r="CF163" s="398" t="s">
        <v>48</v>
      </c>
      <c r="CG163" s="407" t="s">
        <v>70</v>
      </c>
      <c r="CH163" s="213"/>
      <c r="CI163" s="213"/>
      <c r="CJ163" s="213"/>
      <c r="CK163" s="213"/>
      <c r="CL163" s="213"/>
      <c r="CM163" s="213"/>
      <c r="CN163" s="213"/>
      <c r="CO163" s="213"/>
      <c r="CP163" s="398" t="s">
        <v>48</v>
      </c>
      <c r="CQ163" s="398" t="s">
        <v>70</v>
      </c>
      <c r="CR163" s="398" t="s">
        <v>48</v>
      </c>
      <c r="CS163" s="398" t="s">
        <v>70</v>
      </c>
      <c r="CT163" s="398" t="s">
        <v>48</v>
      </c>
      <c r="CU163" s="398" t="s">
        <v>70</v>
      </c>
      <c r="CV163" s="398" t="s">
        <v>48</v>
      </c>
      <c r="CW163" s="398" t="s">
        <v>70</v>
      </c>
      <c r="CX163" s="398" t="s">
        <v>48</v>
      </c>
      <c r="CY163" s="398" t="s">
        <v>70</v>
      </c>
      <c r="CZ163" s="398" t="s">
        <v>48</v>
      </c>
      <c r="DA163" s="398" t="s">
        <v>70</v>
      </c>
      <c r="DB163" s="398" t="s">
        <v>48</v>
      </c>
      <c r="DC163" s="398" t="s">
        <v>70</v>
      </c>
      <c r="DD163" s="398" t="s">
        <v>48</v>
      </c>
      <c r="DE163" s="398" t="s">
        <v>70</v>
      </c>
      <c r="DF163" s="398" t="s">
        <v>48</v>
      </c>
      <c r="DG163" s="398" t="s">
        <v>70</v>
      </c>
      <c r="DH163" s="398" t="s">
        <v>48</v>
      </c>
      <c r="DI163" s="398" t="s">
        <v>70</v>
      </c>
      <c r="DJ163" s="398" t="s">
        <v>48</v>
      </c>
      <c r="DK163" s="398" t="s">
        <v>70</v>
      </c>
      <c r="DL163" s="398" t="s">
        <v>48</v>
      </c>
      <c r="DM163" s="398" t="s">
        <v>70</v>
      </c>
      <c r="DN163" s="398" t="s">
        <v>48</v>
      </c>
      <c r="DO163" s="398" t="s">
        <v>70</v>
      </c>
      <c r="DP163" s="398" t="s">
        <v>48</v>
      </c>
      <c r="DQ163" s="398" t="s">
        <v>70</v>
      </c>
      <c r="DR163" s="398" t="s">
        <v>48</v>
      </c>
      <c r="DS163" s="398" t="s">
        <v>70</v>
      </c>
      <c r="DT163" s="398" t="s">
        <v>48</v>
      </c>
      <c r="DU163" s="398" t="s">
        <v>70</v>
      </c>
      <c r="DV163" s="398" t="s">
        <v>48</v>
      </c>
      <c r="DW163" s="407" t="s">
        <v>70</v>
      </c>
      <c r="DX163"/>
      <c r="DY163"/>
      <c r="DZ163"/>
      <c r="EA163"/>
      <c r="EB163"/>
      <c r="EC163"/>
      <c r="ED163"/>
    </row>
    <row r="164" spans="1:143" s="11" customFormat="1" ht="15.75" customHeight="1" x14ac:dyDescent="0.25">
      <c r="A164" s="612" t="s">
        <v>190</v>
      </c>
      <c r="B164" s="612"/>
      <c r="C164" s="612"/>
      <c r="D164" s="181">
        <f>SUM(E164:F164)</f>
        <v>21</v>
      </c>
      <c r="E164" s="181">
        <f>+G164+I164+K164+M164+O164+Q164+S164+U164+W164+Y164+AA164+AC164+AE164+AG164+AI164+AK164+AM164</f>
        <v>10</v>
      </c>
      <c r="F164" s="181">
        <f>+H164+J164+L164+N164+P164+R164+T164+V164+X164+Z164+AB164+AD164+AF164+AH164+AJ164+AL164+AN164</f>
        <v>11</v>
      </c>
      <c r="G164" s="40">
        <v>2</v>
      </c>
      <c r="H164" s="40"/>
      <c r="I164" s="40">
        <v>2</v>
      </c>
      <c r="J164" s="40"/>
      <c r="K164" s="40">
        <v>2</v>
      </c>
      <c r="L164" s="40"/>
      <c r="M164" s="40">
        <v>2</v>
      </c>
      <c r="N164" s="40">
        <v>2</v>
      </c>
      <c r="O164" s="40"/>
      <c r="P164" s="40">
        <v>1</v>
      </c>
      <c r="Q164" s="40"/>
      <c r="R164" s="40"/>
      <c r="S164" s="40"/>
      <c r="T164" s="40">
        <v>2</v>
      </c>
      <c r="U164" s="40"/>
      <c r="V164" s="40"/>
      <c r="W164" s="40"/>
      <c r="X164" s="40">
        <v>4</v>
      </c>
      <c r="Y164" s="40"/>
      <c r="Z164" s="40">
        <v>2</v>
      </c>
      <c r="AA164" s="40">
        <v>1</v>
      </c>
      <c r="AB164" s="40"/>
      <c r="AC164" s="40"/>
      <c r="AD164" s="40"/>
      <c r="AE164" s="40"/>
      <c r="AF164" s="40"/>
      <c r="AG164" s="40">
        <v>1</v>
      </c>
      <c r="AH164" s="40"/>
      <c r="AI164" s="40"/>
      <c r="AJ164" s="40"/>
      <c r="AK164" s="40"/>
      <c r="AL164" s="40"/>
      <c r="AM164" s="40"/>
      <c r="AN164" s="215"/>
      <c r="AO164" s="216">
        <v>32</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v>2</v>
      </c>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21</v>
      </c>
      <c r="E174" s="56">
        <f>+G174+I174+K174+M174+O174+Q174+S174+U174+W174+Y174+AA174+AC174+AE174+AG174+AI174+AK174+AM174</f>
        <v>10</v>
      </c>
      <c r="F174" s="56">
        <f>+H174+J174+L174+N174+P174+R174+T174+V174+X174+Z174+AB174+AD174+AF174+AH174+AJ174+AL174+AN174</f>
        <v>11</v>
      </c>
      <c r="G174" s="201">
        <v>2</v>
      </c>
      <c r="H174" s="201"/>
      <c r="I174" s="201">
        <v>2</v>
      </c>
      <c r="J174" s="201"/>
      <c r="K174" s="201">
        <v>2</v>
      </c>
      <c r="L174" s="201"/>
      <c r="M174" s="201">
        <v>2</v>
      </c>
      <c r="N174" s="201">
        <v>2</v>
      </c>
      <c r="O174" s="201"/>
      <c r="P174" s="201">
        <v>1</v>
      </c>
      <c r="Q174" s="201"/>
      <c r="R174" s="201"/>
      <c r="S174" s="201"/>
      <c r="T174" s="201">
        <v>2</v>
      </c>
      <c r="U174" s="201"/>
      <c r="V174" s="201"/>
      <c r="W174" s="201"/>
      <c r="X174" s="201">
        <v>4</v>
      </c>
      <c r="Y174" s="201"/>
      <c r="Z174" s="201">
        <v>2</v>
      </c>
      <c r="AA174" s="201">
        <v>1</v>
      </c>
      <c r="AB174" s="201"/>
      <c r="AC174" s="201"/>
      <c r="AD174" s="201"/>
      <c r="AE174" s="201"/>
      <c r="AF174" s="201"/>
      <c r="AG174" s="201">
        <v>1</v>
      </c>
      <c r="AH174" s="201"/>
      <c r="AI174" s="201"/>
      <c r="AJ174" s="201"/>
      <c r="AK174" s="201"/>
      <c r="AL174" s="201"/>
      <c r="AM174" s="201"/>
      <c r="AN174" s="202"/>
      <c r="AO174" s="227">
        <v>30</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2</v>
      </c>
      <c r="E176" s="191">
        <f t="shared" si="52"/>
        <v>0</v>
      </c>
      <c r="F176" s="191">
        <f t="shared" si="52"/>
        <v>2</v>
      </c>
      <c r="G176" s="34"/>
      <c r="H176" s="34"/>
      <c r="I176" s="34"/>
      <c r="J176" s="34"/>
      <c r="K176" s="34"/>
      <c r="L176" s="34"/>
      <c r="M176" s="34"/>
      <c r="N176" s="34">
        <v>2</v>
      </c>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4</v>
      </c>
      <c r="E177" s="191">
        <f t="shared" si="52"/>
        <v>3</v>
      </c>
      <c r="F177" s="191">
        <f t="shared" si="52"/>
        <v>1</v>
      </c>
      <c r="G177" s="34"/>
      <c r="H177" s="34"/>
      <c r="I177" s="34"/>
      <c r="J177" s="34"/>
      <c r="K177" s="34"/>
      <c r="L177" s="34"/>
      <c r="M177" s="34">
        <v>2</v>
      </c>
      <c r="N177" s="34"/>
      <c r="O177" s="34"/>
      <c r="P177" s="34"/>
      <c r="Q177" s="34"/>
      <c r="R177" s="34"/>
      <c r="S177" s="34"/>
      <c r="T177" s="34"/>
      <c r="U177" s="34"/>
      <c r="V177" s="34"/>
      <c r="W177" s="34"/>
      <c r="X177" s="34">
        <v>1</v>
      </c>
      <c r="Y177" s="34"/>
      <c r="Z177" s="34"/>
      <c r="AA177" s="34"/>
      <c r="AB177" s="34"/>
      <c r="AC177" s="34"/>
      <c r="AD177" s="34"/>
      <c r="AE177" s="34"/>
      <c r="AF177" s="34"/>
      <c r="AG177" s="34">
        <v>1</v>
      </c>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6</v>
      </c>
      <c r="E182" s="194">
        <f t="shared" si="54"/>
        <v>0</v>
      </c>
      <c r="F182" s="194">
        <f t="shared" si="54"/>
        <v>6</v>
      </c>
      <c r="G182" s="37"/>
      <c r="H182" s="37"/>
      <c r="I182" s="37"/>
      <c r="J182" s="37"/>
      <c r="K182" s="37"/>
      <c r="L182" s="37"/>
      <c r="M182" s="37"/>
      <c r="N182" s="37"/>
      <c r="O182" s="37"/>
      <c r="P182" s="37"/>
      <c r="Q182" s="37"/>
      <c r="R182" s="37"/>
      <c r="S182" s="37"/>
      <c r="T182" s="37">
        <v>2</v>
      </c>
      <c r="U182" s="37"/>
      <c r="V182" s="37"/>
      <c r="W182" s="37"/>
      <c r="X182" s="37">
        <v>2</v>
      </c>
      <c r="Y182" s="37"/>
      <c r="Z182" s="37">
        <v>2</v>
      </c>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2</v>
      </c>
      <c r="E186" s="185">
        <f t="shared" ref="E186:F189" si="55">+G186+I186+K186+M186+O186</f>
        <v>2</v>
      </c>
      <c r="F186" s="185">
        <f t="shared" si="55"/>
        <v>0</v>
      </c>
      <c r="G186" s="27"/>
      <c r="H186" s="27"/>
      <c r="I186" s="27">
        <v>2</v>
      </c>
      <c r="J186" s="27"/>
      <c r="K186" s="27"/>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16</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2</v>
      </c>
      <c r="E189" s="194">
        <f t="shared" si="55"/>
        <v>2</v>
      </c>
      <c r="F189" s="194">
        <f t="shared" si="55"/>
        <v>0</v>
      </c>
      <c r="G189" s="37"/>
      <c r="H189" s="37"/>
      <c r="I189" s="37"/>
      <c r="J189" s="37"/>
      <c r="K189" s="37">
        <v>2</v>
      </c>
      <c r="L189" s="37"/>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12</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0</v>
      </c>
      <c r="E190" s="185">
        <f t="shared" si="54"/>
        <v>0</v>
      </c>
      <c r="F190" s="185">
        <f t="shared" si="54"/>
        <v>0</v>
      </c>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0</v>
      </c>
      <c r="E193" s="191">
        <f t="shared" si="54"/>
        <v>0</v>
      </c>
      <c r="F193" s="191">
        <f t="shared" si="54"/>
        <v>0</v>
      </c>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2</v>
      </c>
      <c r="E195" s="191">
        <f t="shared" si="54"/>
        <v>2</v>
      </c>
      <c r="F195" s="191">
        <f t="shared" si="54"/>
        <v>0</v>
      </c>
      <c r="G195" s="34">
        <v>2</v>
      </c>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3</v>
      </c>
      <c r="E196" s="191">
        <f t="shared" si="54"/>
        <v>1</v>
      </c>
      <c r="F196" s="191">
        <f t="shared" si="54"/>
        <v>2</v>
      </c>
      <c r="G196" s="34"/>
      <c r="H196" s="34"/>
      <c r="I196" s="34"/>
      <c r="J196" s="34"/>
      <c r="K196" s="34"/>
      <c r="L196" s="34"/>
      <c r="M196" s="34"/>
      <c r="N196" s="34"/>
      <c r="O196" s="34"/>
      <c r="P196" s="34">
        <v>1</v>
      </c>
      <c r="Q196" s="34"/>
      <c r="R196" s="34"/>
      <c r="S196" s="34"/>
      <c r="T196" s="34"/>
      <c r="U196" s="34"/>
      <c r="V196" s="34"/>
      <c r="W196" s="34"/>
      <c r="X196" s="34">
        <v>1</v>
      </c>
      <c r="Y196" s="34"/>
      <c r="Z196" s="34"/>
      <c r="AA196" s="34">
        <v>1</v>
      </c>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v>2</v>
      </c>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89" t="s">
        <v>208</v>
      </c>
      <c r="D200" s="389" t="s">
        <v>48</v>
      </c>
      <c r="E200" s="400" t="s">
        <v>70</v>
      </c>
      <c r="F200" s="388" t="s">
        <v>48</v>
      </c>
      <c r="G200" s="388" t="s">
        <v>70</v>
      </c>
      <c r="H200" s="388" t="s">
        <v>48</v>
      </c>
      <c r="I200" s="388" t="s">
        <v>70</v>
      </c>
      <c r="J200" s="388" t="s">
        <v>48</v>
      </c>
      <c r="K200" s="388" t="s">
        <v>70</v>
      </c>
      <c r="L200" s="388" t="s">
        <v>48</v>
      </c>
      <c r="M200" s="388" t="s">
        <v>70</v>
      </c>
      <c r="N200" s="388" t="s">
        <v>48</v>
      </c>
      <c r="O200" s="388" t="s">
        <v>70</v>
      </c>
      <c r="P200" s="388" t="s">
        <v>48</v>
      </c>
      <c r="Q200" s="388" t="s">
        <v>70</v>
      </c>
      <c r="R200" s="388" t="s">
        <v>48</v>
      </c>
      <c r="S200" s="388" t="s">
        <v>70</v>
      </c>
      <c r="T200" s="388" t="s">
        <v>48</v>
      </c>
      <c r="U200" s="388" t="s">
        <v>70</v>
      </c>
      <c r="V200" s="388" t="s">
        <v>48</v>
      </c>
      <c r="W200" s="388" t="s">
        <v>70</v>
      </c>
      <c r="X200" s="388" t="s">
        <v>48</v>
      </c>
      <c r="Y200" s="388" t="s">
        <v>70</v>
      </c>
      <c r="Z200" s="388" t="s">
        <v>48</v>
      </c>
      <c r="AA200" s="388" t="s">
        <v>70</v>
      </c>
      <c r="AB200" s="388" t="s">
        <v>48</v>
      </c>
      <c r="AC200" s="388" t="s">
        <v>70</v>
      </c>
      <c r="AD200" s="388" t="s">
        <v>48</v>
      </c>
      <c r="AE200" s="388" t="s">
        <v>70</v>
      </c>
      <c r="AF200" s="388" t="s">
        <v>48</v>
      </c>
      <c r="AG200" s="388" t="s">
        <v>70</v>
      </c>
      <c r="AH200" s="388" t="s">
        <v>48</v>
      </c>
      <c r="AI200" s="388" t="s">
        <v>70</v>
      </c>
      <c r="AJ200" s="388" t="s">
        <v>48</v>
      </c>
      <c r="AK200" s="388"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89" t="s">
        <v>208</v>
      </c>
      <c r="D205" s="389" t="s">
        <v>48</v>
      </c>
      <c r="E205" s="400"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87" t="s">
        <v>145</v>
      </c>
      <c r="F209" s="387" t="s">
        <v>84</v>
      </c>
      <c r="G209" s="387" t="s">
        <v>8</v>
      </c>
      <c r="H209" s="388" t="s">
        <v>9</v>
      </c>
      <c r="I209" s="388" t="s">
        <v>10</v>
      </c>
      <c r="J209" s="388" t="s">
        <v>11</v>
      </c>
      <c r="K209" s="388" t="s">
        <v>12</v>
      </c>
      <c r="L209" s="388" t="s">
        <v>13</v>
      </c>
      <c r="M209" s="388" t="s">
        <v>14</v>
      </c>
      <c r="N209" s="388" t="s">
        <v>217</v>
      </c>
      <c r="O209" s="388" t="s">
        <v>218</v>
      </c>
      <c r="P209" s="388" t="s">
        <v>219</v>
      </c>
      <c r="Q209" s="388" t="s">
        <v>220</v>
      </c>
      <c r="R209" s="388" t="s">
        <v>221</v>
      </c>
      <c r="S209" s="388" t="s">
        <v>222</v>
      </c>
      <c r="T209" s="387" t="s">
        <v>223</v>
      </c>
      <c r="U209" s="387"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89" t="s">
        <v>208</v>
      </c>
      <c r="D217" s="389" t="s">
        <v>48</v>
      </c>
      <c r="E217" s="390" t="s">
        <v>70</v>
      </c>
      <c r="F217" s="405" t="s">
        <v>223</v>
      </c>
      <c r="G217" s="405" t="s">
        <v>70</v>
      </c>
      <c r="H217" s="405" t="s">
        <v>223</v>
      </c>
      <c r="I217" s="405" t="s">
        <v>70</v>
      </c>
      <c r="J217" s="405" t="s">
        <v>223</v>
      </c>
      <c r="K217" s="405" t="s">
        <v>70</v>
      </c>
      <c r="L217" s="405" t="s">
        <v>223</v>
      </c>
      <c r="M217" s="405" t="s">
        <v>70</v>
      </c>
      <c r="N217" s="405" t="s">
        <v>223</v>
      </c>
      <c r="O217" s="405" t="s">
        <v>70</v>
      </c>
      <c r="P217" s="405" t="s">
        <v>223</v>
      </c>
      <c r="Q217" s="405" t="s">
        <v>70</v>
      </c>
      <c r="R217" s="405" t="s">
        <v>223</v>
      </c>
      <c r="S217" s="405" t="s">
        <v>70</v>
      </c>
      <c r="T217" s="405" t="s">
        <v>223</v>
      </c>
      <c r="U217" s="405" t="s">
        <v>70</v>
      </c>
      <c r="V217" s="405" t="s">
        <v>223</v>
      </c>
      <c r="W217" s="405" t="s">
        <v>70</v>
      </c>
      <c r="X217" s="405" t="s">
        <v>223</v>
      </c>
      <c r="Y217" s="405" t="s">
        <v>70</v>
      </c>
      <c r="Z217" s="405" t="s">
        <v>223</v>
      </c>
      <c r="AA217" s="405" t="s">
        <v>70</v>
      </c>
      <c r="AB217" s="405" t="s">
        <v>223</v>
      </c>
      <c r="AC217" s="405" t="s">
        <v>70</v>
      </c>
      <c r="AD217" s="405" t="s">
        <v>223</v>
      </c>
      <c r="AE217" s="405" t="s">
        <v>70</v>
      </c>
      <c r="AF217" s="405" t="s">
        <v>223</v>
      </c>
      <c r="AG217" s="405" t="s">
        <v>70</v>
      </c>
      <c r="AH217" s="405" t="s">
        <v>223</v>
      </c>
      <c r="AI217" s="405" t="s">
        <v>70</v>
      </c>
      <c r="AJ217" s="405" t="s">
        <v>223</v>
      </c>
      <c r="AK217" s="405" t="s">
        <v>70</v>
      </c>
      <c r="AL217" s="405" t="s">
        <v>223</v>
      </c>
      <c r="AM217" s="392"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3</v>
      </c>
      <c r="D218" s="261">
        <f>+F218+H218+J218+L218+N218+P218+R218+T218+V218++X218+Z218+AB218+AD218+AF218+AH218+AJ218+AL218</f>
        <v>0</v>
      </c>
      <c r="E218" s="261">
        <f>+G218+I218+K218+M218+O218+Q218+S218+U218+W218++Y218+AA218+AC218+AE218+AG218+AI218+AK218+AM218</f>
        <v>3</v>
      </c>
      <c r="F218" s="261">
        <f>SUM(F220:F228)</f>
        <v>0</v>
      </c>
      <c r="G218" s="261">
        <f t="shared" ref="G218:AM218" si="56">SUM(G220:G228)</f>
        <v>0</v>
      </c>
      <c r="H218" s="261">
        <f t="shared" si="56"/>
        <v>0</v>
      </c>
      <c r="I218" s="261">
        <f t="shared" si="56"/>
        <v>0</v>
      </c>
      <c r="J218" s="261">
        <f t="shared" si="56"/>
        <v>0</v>
      </c>
      <c r="K218" s="261">
        <f>SUM(K219:K228)</f>
        <v>0</v>
      </c>
      <c r="L218" s="261">
        <f t="shared" si="56"/>
        <v>0</v>
      </c>
      <c r="M218" s="261">
        <f>SUM(M219:M228)</f>
        <v>0</v>
      </c>
      <c r="N218" s="261">
        <f t="shared" si="56"/>
        <v>0</v>
      </c>
      <c r="O218" s="261">
        <f>SUM(O219:O228)</f>
        <v>0</v>
      </c>
      <c r="P218" s="261">
        <f t="shared" si="56"/>
        <v>0</v>
      </c>
      <c r="Q218" s="261">
        <f>SUM(Q219:Q228)</f>
        <v>1</v>
      </c>
      <c r="R218" s="261">
        <f t="shared" si="56"/>
        <v>0</v>
      </c>
      <c r="S218" s="261">
        <f>SUM(S219:S228)</f>
        <v>1</v>
      </c>
      <c r="T218" s="261">
        <f t="shared" si="56"/>
        <v>0</v>
      </c>
      <c r="U218" s="261">
        <f>SUM(U219:U228)</f>
        <v>0</v>
      </c>
      <c r="V218" s="261">
        <f t="shared" si="56"/>
        <v>0</v>
      </c>
      <c r="W218" s="261">
        <f>SUM(W219:W228)</f>
        <v>1</v>
      </c>
      <c r="X218" s="261">
        <f t="shared" si="56"/>
        <v>0</v>
      </c>
      <c r="Y218" s="261">
        <f>SUM(Y219:Y228)</f>
        <v>0</v>
      </c>
      <c r="Z218" s="261">
        <f t="shared" si="56"/>
        <v>0</v>
      </c>
      <c r="AA218" s="261">
        <f>SUM(AA219:AA228)</f>
        <v>0</v>
      </c>
      <c r="AB218" s="261">
        <f t="shared" si="56"/>
        <v>0</v>
      </c>
      <c r="AC218" s="261">
        <f>SUM(AC219:AC228)</f>
        <v>0</v>
      </c>
      <c r="AD218" s="261">
        <f t="shared" si="56"/>
        <v>0</v>
      </c>
      <c r="AE218" s="261">
        <f t="shared" si="56"/>
        <v>0</v>
      </c>
      <c r="AF218" s="261">
        <f t="shared" si="56"/>
        <v>0</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1</v>
      </c>
      <c r="AP218" s="266">
        <f>SUM(AP219:AP228)</f>
        <v>1</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95" t="s">
        <v>238</v>
      </c>
      <c r="C220" s="59">
        <f t="shared" ref="C220:C228" si="60">SUM(D220:E220)</f>
        <v>1</v>
      </c>
      <c r="D220" s="59">
        <f t="shared" ref="D220:E228" si="61">+F220+H220+J220+L220+N220+P220+R220+T220+V220++X220+Z220+AB220+AD220+AF220+AH220+AJ220+AL220</f>
        <v>0</v>
      </c>
      <c r="E220" s="208">
        <f>+G220+I220+K220+M220+O220+Q220+S220+U220+W220++Y220+AA220+AC220+AE220+AG220+AI220+AK220+AM220</f>
        <v>1</v>
      </c>
      <c r="F220" s="48"/>
      <c r="G220" s="48"/>
      <c r="H220" s="48"/>
      <c r="I220" s="48"/>
      <c r="J220" s="48"/>
      <c r="K220" s="48"/>
      <c r="L220" s="48"/>
      <c r="M220" s="48"/>
      <c r="N220" s="48"/>
      <c r="O220" s="48"/>
      <c r="P220" s="48"/>
      <c r="Q220" s="48"/>
      <c r="R220" s="48"/>
      <c r="S220" s="48">
        <v>1</v>
      </c>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2</v>
      </c>
      <c r="D222" s="63">
        <f t="shared" si="61"/>
        <v>0</v>
      </c>
      <c r="E222" s="273">
        <f t="shared" si="61"/>
        <v>2</v>
      </c>
      <c r="F222" s="34"/>
      <c r="G222" s="34"/>
      <c r="H222" s="34"/>
      <c r="I222" s="34"/>
      <c r="J222" s="34"/>
      <c r="K222" s="34"/>
      <c r="L222" s="34"/>
      <c r="M222" s="34"/>
      <c r="N222" s="34"/>
      <c r="O222" s="34"/>
      <c r="P222" s="34"/>
      <c r="Q222" s="34">
        <v>1</v>
      </c>
      <c r="R222" s="34"/>
      <c r="S222" s="34"/>
      <c r="T222" s="34"/>
      <c r="U222" s="34"/>
      <c r="V222" s="34"/>
      <c r="W222" s="34">
        <v>1</v>
      </c>
      <c r="X222" s="34"/>
      <c r="Y222" s="34"/>
      <c r="Z222" s="34"/>
      <c r="AA222" s="34"/>
      <c r="AB222" s="34"/>
      <c r="AC222" s="34"/>
      <c r="AD222" s="34"/>
      <c r="AE222" s="34"/>
      <c r="AF222" s="34"/>
      <c r="AG222" s="34"/>
      <c r="AH222" s="34"/>
      <c r="AI222" s="34"/>
      <c r="AJ222" s="34"/>
      <c r="AK222" s="34"/>
      <c r="AL222" s="34"/>
      <c r="AM222" s="98"/>
      <c r="AN222" s="220"/>
      <c r="AO222" s="221">
        <v>1</v>
      </c>
      <c r="AP222" s="34">
        <v>1</v>
      </c>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0</v>
      </c>
      <c r="D228" s="59">
        <f t="shared" si="61"/>
        <v>0</v>
      </c>
      <c r="E228" s="208">
        <f t="shared" si="61"/>
        <v>0</v>
      </c>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89" t="s">
        <v>208</v>
      </c>
      <c r="D232" s="389" t="s">
        <v>48</v>
      </c>
      <c r="E232" s="390"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5</v>
      </c>
      <c r="D233" s="58">
        <f t="shared" ref="D233:E239" si="63">+F233+H233+J233+L233+N233+P233+R233+T233+V233++X233+Z233+AB233+AD233+AF233+AH233+AJ233+AL233+AN233</f>
        <v>4</v>
      </c>
      <c r="E233" s="58">
        <f t="shared" si="63"/>
        <v>1</v>
      </c>
      <c r="F233" s="26"/>
      <c r="G233" s="26"/>
      <c r="H233" s="26"/>
      <c r="I233" s="26"/>
      <c r="J233" s="26"/>
      <c r="K233" s="26"/>
      <c r="L233" s="26"/>
      <c r="M233" s="26"/>
      <c r="N233" s="26"/>
      <c r="O233" s="26"/>
      <c r="P233" s="26"/>
      <c r="Q233" s="26">
        <v>1</v>
      </c>
      <c r="R233" s="26">
        <v>1</v>
      </c>
      <c r="S233" s="26"/>
      <c r="T233" s="26"/>
      <c r="U233" s="26"/>
      <c r="V233" s="26">
        <v>1</v>
      </c>
      <c r="W233" s="26"/>
      <c r="X233" s="26">
        <v>2</v>
      </c>
      <c r="Y233" s="26"/>
      <c r="Z233" s="26"/>
      <c r="AA233" s="26"/>
      <c r="AB233" s="26"/>
      <c r="AC233" s="26"/>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2</v>
      </c>
      <c r="D234" s="69">
        <f t="shared" si="63"/>
        <v>2</v>
      </c>
      <c r="E234" s="69">
        <f t="shared" si="63"/>
        <v>0</v>
      </c>
      <c r="F234" s="276"/>
      <c r="G234" s="276"/>
      <c r="H234" s="276"/>
      <c r="I234" s="276"/>
      <c r="J234" s="276"/>
      <c r="K234" s="276"/>
      <c r="L234" s="276"/>
      <c r="M234" s="276"/>
      <c r="N234" s="276"/>
      <c r="O234" s="276"/>
      <c r="P234" s="276"/>
      <c r="Q234" s="276"/>
      <c r="R234" s="276">
        <v>1</v>
      </c>
      <c r="S234" s="276"/>
      <c r="T234" s="276"/>
      <c r="U234" s="276"/>
      <c r="V234" s="276"/>
      <c r="W234" s="276"/>
      <c r="X234" s="276"/>
      <c r="Y234" s="276"/>
      <c r="Z234" s="276">
        <v>1</v>
      </c>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1</v>
      </c>
      <c r="D235" s="280">
        <f t="shared" si="63"/>
        <v>1</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v>1</v>
      </c>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89" t="s">
        <v>208</v>
      </c>
      <c r="D243" s="389" t="s">
        <v>48</v>
      </c>
      <c r="E243" s="390"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10</v>
      </c>
      <c r="D246" s="127">
        <f t="shared" si="69"/>
        <v>0</v>
      </c>
      <c r="E246" s="198">
        <f t="shared" si="69"/>
        <v>10</v>
      </c>
      <c r="F246" s="292"/>
      <c r="G246" s="292">
        <v>1</v>
      </c>
      <c r="H246" s="292"/>
      <c r="I246" s="292">
        <v>3</v>
      </c>
      <c r="J246" s="292"/>
      <c r="K246" s="292">
        <v>2</v>
      </c>
      <c r="L246" s="292"/>
      <c r="M246" s="292"/>
      <c r="N246" s="292"/>
      <c r="O246" s="292">
        <v>1</v>
      </c>
      <c r="P246" s="292"/>
      <c r="Q246" s="292"/>
      <c r="R246" s="292"/>
      <c r="S246" s="292">
        <v>2</v>
      </c>
      <c r="T246" s="292"/>
      <c r="U246" s="292">
        <v>1</v>
      </c>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89" t="s">
        <v>208</v>
      </c>
      <c r="D251" s="389" t="s">
        <v>48</v>
      </c>
      <c r="E251" s="390" t="s">
        <v>70</v>
      </c>
      <c r="F251" s="387" t="s">
        <v>223</v>
      </c>
      <c r="G251" s="387" t="s">
        <v>70</v>
      </c>
      <c r="H251" s="387" t="s">
        <v>223</v>
      </c>
      <c r="I251" s="387" t="s">
        <v>70</v>
      </c>
      <c r="J251" s="387" t="s">
        <v>223</v>
      </c>
      <c r="K251" s="387" t="s">
        <v>70</v>
      </c>
      <c r="L251" s="387" t="s">
        <v>223</v>
      </c>
      <c r="M251" s="387" t="s">
        <v>70</v>
      </c>
      <c r="N251" s="387" t="s">
        <v>223</v>
      </c>
      <c r="O251" s="387" t="s">
        <v>70</v>
      </c>
      <c r="P251" s="387" t="s">
        <v>223</v>
      </c>
      <c r="Q251" s="387" t="s">
        <v>70</v>
      </c>
      <c r="R251" s="387" t="s">
        <v>223</v>
      </c>
      <c r="S251" s="387" t="s">
        <v>70</v>
      </c>
      <c r="T251" s="387" t="s">
        <v>223</v>
      </c>
      <c r="U251" s="387" t="s">
        <v>70</v>
      </c>
      <c r="V251" s="387" t="s">
        <v>223</v>
      </c>
      <c r="W251" s="387"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1649</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1525</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D20" sqref="D20:J20"/>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",[11]NOMBRE!B2," - ","( ",[11]NOMBRE!C2,[11]NOMBRE!D2,[11]NOMBRE!E2,[11]NOMBRE!F2,[11]NOMBRE!G2,"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7"/>
      <c r="E3" s="2"/>
      <c r="F3" s="2"/>
      <c r="G3" s="2"/>
      <c r="H3" s="2"/>
      <c r="I3" s="2"/>
      <c r="J3" s="2"/>
      <c r="K3" s="2"/>
      <c r="M3" s="4"/>
      <c r="AY3" s="5"/>
      <c r="AZ3" s="5"/>
      <c r="CM3" s="6"/>
      <c r="CN3" s="5"/>
      <c r="CO3" s="5"/>
    </row>
    <row r="4" spans="1:112" s="3" customFormat="1" ht="12.75" customHeight="1" x14ac:dyDescent="0.2">
      <c r="A4" s="1" t="str">
        <f>CONCATENATE("MES: ",[11]NOMBRE!B6," - ","( ",[11]NOMBRE!C6,[11]NOMBRE!D6," )")</f>
        <v>MES: OCTUBRE - ( 10 )</v>
      </c>
      <c r="B4" s="2"/>
      <c r="C4" s="2"/>
      <c r="D4" s="2"/>
      <c r="E4" s="2"/>
      <c r="F4" s="2"/>
      <c r="G4" s="2"/>
      <c r="H4" s="2"/>
      <c r="I4" s="2"/>
      <c r="J4" s="2"/>
      <c r="K4" s="2"/>
      <c r="M4" s="4"/>
      <c r="AY4" s="5"/>
      <c r="AZ4" s="5"/>
      <c r="CM4" s="6"/>
      <c r="CN4" s="5"/>
      <c r="CO4" s="5"/>
    </row>
    <row r="5" spans="1:112" s="3" customFormat="1" ht="12.75" customHeight="1" x14ac:dyDescent="0.2">
      <c r="A5" s="8" t="str">
        <f>CONCATENATE("AÑO: ",[11]NOMBRE!B7)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IF($C10&gt;=[11]A03!$C80,"","Total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175</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v>16</v>
      </c>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38</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22</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23</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7</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69</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400" t="s">
        <v>6</v>
      </c>
      <c r="E32" s="388" t="s">
        <v>7</v>
      </c>
      <c r="F32" s="388" t="s">
        <v>8</v>
      </c>
      <c r="G32" s="388" t="s">
        <v>9</v>
      </c>
      <c r="H32" s="388" t="s">
        <v>10</v>
      </c>
      <c r="I32" s="388" t="s">
        <v>11</v>
      </c>
      <c r="J32" s="388" t="s">
        <v>12</v>
      </c>
      <c r="K32" s="388" t="s">
        <v>13</v>
      </c>
      <c r="L32" s="388"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406"/>
      <c r="N35" s="406"/>
      <c r="O35" s="406"/>
      <c r="P35" s="406"/>
      <c r="Q35" s="406"/>
      <c r="R35" s="406"/>
      <c r="S35" s="406"/>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91" t="s">
        <v>51</v>
      </c>
      <c r="B45" s="400"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400"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IF(AND(([11]A01!$C16+[11]A01!$C17+[11]A01!$C18+[11]A01!$C19+[11]A01!$D29+[11]A01!$D30+[11]A01!$D31)&lt;&gt;0,D49="",E49=""),"Observacion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IF(AND(([11]A01!$C16+[11]A01!$C17+[11]A01!$C18+[11]A01!$C19+[11]A01!$D29+[11]A01!$D30+[11]A01!$D31)&lt;&gt;0,D49="",E49=""),1,0)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405" t="s">
        <v>78</v>
      </c>
      <c r="E59" s="405" t="s">
        <v>79</v>
      </c>
      <c r="F59" s="392" t="s">
        <v>80</v>
      </c>
      <c r="G59" s="392" t="s">
        <v>81</v>
      </c>
      <c r="H59" s="405"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400" t="s">
        <v>98</v>
      </c>
      <c r="D67" s="400" t="s">
        <v>48</v>
      </c>
      <c r="E67" s="403"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107"/>
      <c r="CC67" s="107"/>
      <c r="CD67" s="107"/>
      <c r="CE67" s="107"/>
      <c r="CF67" s="107"/>
      <c r="CG67" s="107"/>
      <c r="CH67" s="107"/>
      <c r="CI67" s="107"/>
      <c r="CJ67" s="107"/>
      <c r="CK67" s="107"/>
      <c r="CL67" s="107"/>
      <c r="CM67" s="107"/>
      <c r="CN67" s="107"/>
      <c r="CO67" s="107"/>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row>
    <row r="68" spans="1:131" s="24" customFormat="1" ht="15.75" customHeight="1" x14ac:dyDescent="0.15">
      <c r="A68" s="497" t="s">
        <v>99</v>
      </c>
      <c r="B68" s="498"/>
      <c r="C68" s="56">
        <f t="shared" ref="C68:C73" si="6">SUM(D68:E68)</f>
        <v>0</v>
      </c>
      <c r="D68" s="56">
        <f>+F68+H68+J68+L68+N68+P68+R68+T68+V68+X68+Z68+AB68+AD68+AF68</f>
        <v>0</v>
      </c>
      <c r="E68" s="114">
        <f t="shared" ref="D68:E71" si="7">+G68+I68+K68+M68+O68+Q68+S68+U68+W68+Y68+AA68+AC68+AE68+AG68</f>
        <v>0</v>
      </c>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93"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99" t="s">
        <v>102</v>
      </c>
      <c r="C70" s="63">
        <f t="shared" si="6"/>
        <v>5</v>
      </c>
      <c r="D70" s="63">
        <f t="shared" si="7"/>
        <v>1</v>
      </c>
      <c r="E70" s="63">
        <f t="shared" si="7"/>
        <v>4</v>
      </c>
      <c r="F70" s="34"/>
      <c r="G70" s="34"/>
      <c r="H70" s="34"/>
      <c r="I70" s="34">
        <v>1</v>
      </c>
      <c r="J70" s="34"/>
      <c r="K70" s="34"/>
      <c r="L70" s="34"/>
      <c r="M70" s="34"/>
      <c r="N70" s="34"/>
      <c r="O70" s="34">
        <v>1</v>
      </c>
      <c r="P70" s="34"/>
      <c r="Q70" s="34">
        <v>1</v>
      </c>
      <c r="R70" s="34">
        <v>1</v>
      </c>
      <c r="S70" s="34"/>
      <c r="T70" s="34"/>
      <c r="U70" s="34"/>
      <c r="V70" s="34"/>
      <c r="W70" s="34"/>
      <c r="X70" s="34"/>
      <c r="Y70" s="34">
        <v>1</v>
      </c>
      <c r="Z70" s="34"/>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99"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97"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400" t="s">
        <v>98</v>
      </c>
      <c r="D77" s="400" t="s">
        <v>48</v>
      </c>
      <c r="E77" s="400" t="s">
        <v>70</v>
      </c>
      <c r="F77" s="394" t="s">
        <v>48</v>
      </c>
      <c r="G77" s="394" t="s">
        <v>70</v>
      </c>
      <c r="H77" s="394" t="s">
        <v>48</v>
      </c>
      <c r="I77" s="394" t="s">
        <v>70</v>
      </c>
      <c r="J77" s="394" t="s">
        <v>48</v>
      </c>
      <c r="K77" s="394" t="s">
        <v>70</v>
      </c>
      <c r="L77" s="394" t="s">
        <v>48</v>
      </c>
      <c r="M77" s="394" t="s">
        <v>70</v>
      </c>
      <c r="N77" s="394" t="s">
        <v>48</v>
      </c>
      <c r="O77" s="394" t="s">
        <v>70</v>
      </c>
      <c r="P77" s="394" t="s">
        <v>48</v>
      </c>
      <c r="Q77" s="394" t="s">
        <v>70</v>
      </c>
      <c r="R77" s="394" t="s">
        <v>48</v>
      </c>
      <c r="S77" s="394" t="s">
        <v>70</v>
      </c>
      <c r="T77" s="394" t="s">
        <v>48</v>
      </c>
      <c r="U77" s="394" t="s">
        <v>70</v>
      </c>
      <c r="V77" s="394" t="s">
        <v>48</v>
      </c>
      <c r="W77" s="394" t="s">
        <v>70</v>
      </c>
      <c r="X77" s="394" t="s">
        <v>48</v>
      </c>
      <c r="Y77" s="394" t="s">
        <v>70</v>
      </c>
      <c r="Z77" s="394" t="s">
        <v>48</v>
      </c>
      <c r="AA77" s="394" t="s">
        <v>70</v>
      </c>
      <c r="AB77" s="394" t="s">
        <v>48</v>
      </c>
      <c r="AC77" s="394" t="s">
        <v>70</v>
      </c>
      <c r="AD77" s="394" t="s">
        <v>48</v>
      </c>
      <c r="AE77" s="394" t="s">
        <v>70</v>
      </c>
      <c r="AF77" s="394" t="s">
        <v>48</v>
      </c>
      <c r="AG77" s="394"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0</v>
      </c>
      <c r="D78" s="56">
        <f t="shared" ref="D78:E81" si="9">+F78+H78+J78+L78+N78+P78+R78+T78+V78+X78+Z78+AB78+AD78+AF78</f>
        <v>0</v>
      </c>
      <c r="E78" s="56">
        <f t="shared" si="9"/>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93"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99" t="s">
        <v>102</v>
      </c>
      <c r="C80" s="63">
        <f t="shared" si="8"/>
        <v>1</v>
      </c>
      <c r="D80" s="63">
        <f t="shared" si="9"/>
        <v>0</v>
      </c>
      <c r="E80" s="63">
        <f t="shared" si="9"/>
        <v>1</v>
      </c>
      <c r="F80" s="34"/>
      <c r="G80" s="34"/>
      <c r="H80" s="34"/>
      <c r="I80" s="34"/>
      <c r="J80" s="34"/>
      <c r="K80" s="34"/>
      <c r="L80" s="34"/>
      <c r="M80" s="34"/>
      <c r="N80" s="34"/>
      <c r="O80" s="34"/>
      <c r="P80" s="34"/>
      <c r="Q80" s="34"/>
      <c r="R80" s="34"/>
      <c r="S80" s="34"/>
      <c r="T80" s="34"/>
      <c r="U80" s="34"/>
      <c r="V80" s="34"/>
      <c r="W80" s="34">
        <v>1</v>
      </c>
      <c r="X80" s="34"/>
      <c r="Y80" s="34"/>
      <c r="Z80" s="34"/>
      <c r="AA80" s="34"/>
      <c r="AB80" s="34"/>
      <c r="AC80" s="34"/>
      <c r="AD80" s="34"/>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99"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97"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400" t="s">
        <v>98</v>
      </c>
      <c r="D87" s="400" t="s">
        <v>48</v>
      </c>
      <c r="E87" s="400" t="s">
        <v>70</v>
      </c>
      <c r="F87" s="394" t="s">
        <v>48</v>
      </c>
      <c r="G87" s="394" t="s">
        <v>70</v>
      </c>
      <c r="H87" s="394" t="s">
        <v>48</v>
      </c>
      <c r="I87" s="394" t="s">
        <v>70</v>
      </c>
      <c r="J87" s="394" t="s">
        <v>48</v>
      </c>
      <c r="K87" s="394" t="s">
        <v>70</v>
      </c>
      <c r="L87" s="394" t="s">
        <v>48</v>
      </c>
      <c r="M87" s="394" t="s">
        <v>70</v>
      </c>
      <c r="N87" s="394" t="s">
        <v>48</v>
      </c>
      <c r="O87" s="394" t="s">
        <v>70</v>
      </c>
      <c r="P87" s="394" t="s">
        <v>48</v>
      </c>
      <c r="Q87" s="394" t="s">
        <v>70</v>
      </c>
      <c r="R87" s="394" t="s">
        <v>48</v>
      </c>
      <c r="S87" s="394" t="s">
        <v>70</v>
      </c>
      <c r="T87" s="394" t="s">
        <v>48</v>
      </c>
      <c r="U87" s="394" t="s">
        <v>70</v>
      </c>
      <c r="V87" s="394" t="s">
        <v>48</v>
      </c>
      <c r="W87" s="394" t="s">
        <v>70</v>
      </c>
      <c r="X87" s="394" t="s">
        <v>48</v>
      </c>
      <c r="Y87" s="394" t="s">
        <v>70</v>
      </c>
      <c r="Z87" s="394" t="s">
        <v>48</v>
      </c>
      <c r="AA87" s="394" t="s">
        <v>70</v>
      </c>
      <c r="AB87" s="394" t="s">
        <v>48</v>
      </c>
      <c r="AC87" s="394" t="s">
        <v>70</v>
      </c>
      <c r="AD87" s="394" t="s">
        <v>48</v>
      </c>
      <c r="AE87" s="394" t="s">
        <v>70</v>
      </c>
      <c r="AF87" s="394" t="s">
        <v>48</v>
      </c>
      <c r="AG87" s="394"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400" t="s">
        <v>98</v>
      </c>
      <c r="D95" s="400" t="s">
        <v>48</v>
      </c>
      <c r="E95" s="400" t="s">
        <v>70</v>
      </c>
      <c r="F95" s="400" t="s">
        <v>48</v>
      </c>
      <c r="G95" s="400" t="s">
        <v>70</v>
      </c>
      <c r="H95" s="400" t="s">
        <v>48</v>
      </c>
      <c r="I95" s="400" t="s">
        <v>70</v>
      </c>
      <c r="J95" s="400" t="s">
        <v>48</v>
      </c>
      <c r="K95" s="400" t="s">
        <v>70</v>
      </c>
      <c r="L95" s="400" t="s">
        <v>48</v>
      </c>
      <c r="M95" s="402" t="s">
        <v>70</v>
      </c>
      <c r="N95" s="134" t="s">
        <v>124</v>
      </c>
      <c r="O95" s="400" t="s">
        <v>125</v>
      </c>
      <c r="P95" s="400" t="s">
        <v>48</v>
      </c>
      <c r="Q95" s="400" t="s">
        <v>70</v>
      </c>
      <c r="R95" s="400" t="s">
        <v>48</v>
      </c>
      <c r="S95" s="400" t="s">
        <v>70</v>
      </c>
      <c r="T95" s="400" t="s">
        <v>48</v>
      </c>
      <c r="U95" s="400" t="s">
        <v>70</v>
      </c>
      <c r="V95" s="400" t="s">
        <v>48</v>
      </c>
      <c r="W95" s="400"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400" t="s">
        <v>98</v>
      </c>
      <c r="D108" s="400" t="s">
        <v>48</v>
      </c>
      <c r="E108" s="400" t="s">
        <v>70</v>
      </c>
      <c r="F108" s="400" t="s">
        <v>48</v>
      </c>
      <c r="G108" s="400" t="s">
        <v>70</v>
      </c>
      <c r="H108" s="400" t="s">
        <v>48</v>
      </c>
      <c r="I108" s="400" t="s">
        <v>70</v>
      </c>
      <c r="J108" s="400" t="s">
        <v>48</v>
      </c>
      <c r="K108" s="400" t="s">
        <v>70</v>
      </c>
      <c r="L108" s="400" t="s">
        <v>48</v>
      </c>
      <c r="M108" s="142" t="s">
        <v>70</v>
      </c>
      <c r="N108" s="546"/>
      <c r="O108" s="134" t="s">
        <v>124</v>
      </c>
      <c r="P108" s="400" t="s">
        <v>125</v>
      </c>
      <c r="Q108" s="400" t="s">
        <v>48</v>
      </c>
      <c r="R108" s="400" t="s">
        <v>70</v>
      </c>
      <c r="S108" s="400" t="s">
        <v>48</v>
      </c>
      <c r="T108" s="400" t="s">
        <v>70</v>
      </c>
      <c r="U108" s="400" t="s">
        <v>48</v>
      </c>
      <c r="V108" s="400" t="s">
        <v>70</v>
      </c>
      <c r="W108" s="400" t="s">
        <v>48</v>
      </c>
      <c r="X108" s="400"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400" t="s">
        <v>98</v>
      </c>
      <c r="D121" s="400" t="s">
        <v>48</v>
      </c>
      <c r="E121" s="400" t="s">
        <v>70</v>
      </c>
      <c r="F121" s="400" t="s">
        <v>48</v>
      </c>
      <c r="G121" s="400" t="s">
        <v>70</v>
      </c>
      <c r="H121" s="400" t="s">
        <v>48</v>
      </c>
      <c r="I121" s="400" t="s">
        <v>70</v>
      </c>
      <c r="J121" s="400" t="s">
        <v>48</v>
      </c>
      <c r="K121" s="400" t="s">
        <v>70</v>
      </c>
      <c r="L121" s="400" t="s">
        <v>48</v>
      </c>
      <c r="M121" s="400"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96" t="s">
        <v>149</v>
      </c>
      <c r="E126" s="174" t="s">
        <v>48</v>
      </c>
      <c r="F126" s="174" t="s">
        <v>70</v>
      </c>
      <c r="G126" s="398" t="s">
        <v>48</v>
      </c>
      <c r="H126" s="398" t="s">
        <v>70</v>
      </c>
      <c r="I126" s="398" t="s">
        <v>48</v>
      </c>
      <c r="J126" s="398" t="s">
        <v>70</v>
      </c>
      <c r="K126" s="398" t="s">
        <v>48</v>
      </c>
      <c r="L126" s="398" t="s">
        <v>70</v>
      </c>
      <c r="M126" s="398" t="s">
        <v>48</v>
      </c>
      <c r="N126" s="398" t="s">
        <v>70</v>
      </c>
      <c r="O126" s="398" t="s">
        <v>48</v>
      </c>
      <c r="P126" s="398" t="s">
        <v>70</v>
      </c>
      <c r="Q126" s="398" t="s">
        <v>48</v>
      </c>
      <c r="R126" s="398" t="s">
        <v>70</v>
      </c>
      <c r="S126" s="398" t="s">
        <v>48</v>
      </c>
      <c r="T126" s="398" t="s">
        <v>70</v>
      </c>
      <c r="U126" s="398" t="s">
        <v>48</v>
      </c>
      <c r="V126" s="398" t="s">
        <v>70</v>
      </c>
      <c r="W126" s="398" t="s">
        <v>48</v>
      </c>
      <c r="X126" s="398" t="s">
        <v>70</v>
      </c>
      <c r="Y126" s="398" t="s">
        <v>48</v>
      </c>
      <c r="Z126" s="398" t="s">
        <v>70</v>
      </c>
      <c r="AA126" s="398" t="s">
        <v>48</v>
      </c>
      <c r="AB126" s="398" t="s">
        <v>70</v>
      </c>
      <c r="AC126" s="398" t="s">
        <v>48</v>
      </c>
      <c r="AD126" s="398" t="s">
        <v>70</v>
      </c>
      <c r="AE126" s="398" t="s">
        <v>48</v>
      </c>
      <c r="AF126" s="398" t="s">
        <v>70</v>
      </c>
      <c r="AG126" s="398" t="s">
        <v>48</v>
      </c>
      <c r="AH126" s="398" t="s">
        <v>70</v>
      </c>
      <c r="AI126" s="398" t="s">
        <v>48</v>
      </c>
      <c r="AJ126" s="398" t="s">
        <v>70</v>
      </c>
      <c r="AK126" s="398" t="s">
        <v>48</v>
      </c>
      <c r="AL126" s="398" t="s">
        <v>70</v>
      </c>
      <c r="AM126" s="398" t="s">
        <v>48</v>
      </c>
      <c r="AN126" s="407" t="s">
        <v>70</v>
      </c>
      <c r="AO126" s="552"/>
      <c r="AP126" s="554"/>
      <c r="AQ126" s="177" t="s">
        <v>48</v>
      </c>
      <c r="AR126" s="177" t="s">
        <v>70</v>
      </c>
      <c r="AY126" s="5"/>
      <c r="AZ126" s="398" t="s">
        <v>48</v>
      </c>
      <c r="BA126" s="398" t="s">
        <v>70</v>
      </c>
      <c r="BB126" s="398" t="s">
        <v>48</v>
      </c>
      <c r="BC126" s="398" t="s">
        <v>70</v>
      </c>
      <c r="BD126" s="398" t="s">
        <v>48</v>
      </c>
      <c r="BE126" s="398" t="s">
        <v>70</v>
      </c>
      <c r="BF126" s="398" t="s">
        <v>48</v>
      </c>
      <c r="BG126" s="398" t="s">
        <v>70</v>
      </c>
      <c r="BH126" s="398" t="s">
        <v>48</v>
      </c>
      <c r="BI126" s="398" t="s">
        <v>70</v>
      </c>
      <c r="BJ126" s="398" t="s">
        <v>48</v>
      </c>
      <c r="BK126" s="398" t="s">
        <v>70</v>
      </c>
      <c r="BL126" s="398" t="s">
        <v>48</v>
      </c>
      <c r="BM126" s="398" t="s">
        <v>70</v>
      </c>
      <c r="BN126" s="398" t="s">
        <v>48</v>
      </c>
      <c r="BO126" s="398" t="s">
        <v>70</v>
      </c>
      <c r="BP126" s="398" t="s">
        <v>48</v>
      </c>
      <c r="BQ126" s="398" t="s">
        <v>70</v>
      </c>
      <c r="BR126" s="398" t="s">
        <v>48</v>
      </c>
      <c r="BS126" s="398" t="s">
        <v>70</v>
      </c>
      <c r="BT126" s="398" t="s">
        <v>48</v>
      </c>
      <c r="BU126" s="398" t="s">
        <v>70</v>
      </c>
      <c r="BV126" s="398" t="s">
        <v>48</v>
      </c>
      <c r="BW126" s="398" t="s">
        <v>70</v>
      </c>
      <c r="BX126" s="398" t="s">
        <v>48</v>
      </c>
      <c r="BY126" s="398" t="s">
        <v>70</v>
      </c>
      <c r="BZ126" s="398" t="s">
        <v>48</v>
      </c>
      <c r="CA126" s="398" t="s">
        <v>70</v>
      </c>
      <c r="CB126" s="398" t="s">
        <v>48</v>
      </c>
      <c r="CC126" s="398" t="s">
        <v>70</v>
      </c>
      <c r="CD126" s="398" t="s">
        <v>48</v>
      </c>
      <c r="CE126" s="398" t="s">
        <v>70</v>
      </c>
      <c r="CF126" s="398" t="s">
        <v>48</v>
      </c>
      <c r="CG126" s="407" t="s">
        <v>70</v>
      </c>
      <c r="CH126" s="107"/>
      <c r="CI126" s="107"/>
      <c r="CJ126" s="107"/>
      <c r="CK126" s="107"/>
      <c r="CL126" s="107"/>
      <c r="CM126" s="132"/>
      <c r="CN126" s="107"/>
      <c r="CO126" s="107"/>
      <c r="CP126" s="398" t="s">
        <v>48</v>
      </c>
      <c r="CQ126" s="398" t="s">
        <v>70</v>
      </c>
      <c r="CR126" s="398" t="s">
        <v>48</v>
      </c>
      <c r="CS126" s="398" t="s">
        <v>70</v>
      </c>
      <c r="CT126" s="398" t="s">
        <v>48</v>
      </c>
      <c r="CU126" s="398" t="s">
        <v>70</v>
      </c>
      <c r="CV126" s="398" t="s">
        <v>48</v>
      </c>
      <c r="CW126" s="398" t="s">
        <v>70</v>
      </c>
      <c r="CX126" s="398" t="s">
        <v>48</v>
      </c>
      <c r="CY126" s="398" t="s">
        <v>70</v>
      </c>
      <c r="CZ126" s="398" t="s">
        <v>48</v>
      </c>
      <c r="DA126" s="398" t="s">
        <v>70</v>
      </c>
      <c r="DB126" s="398" t="s">
        <v>48</v>
      </c>
      <c r="DC126" s="398" t="s">
        <v>70</v>
      </c>
      <c r="DD126" s="398" t="s">
        <v>48</v>
      </c>
      <c r="DE126" s="398" t="s">
        <v>70</v>
      </c>
      <c r="DF126" s="398" t="s">
        <v>48</v>
      </c>
      <c r="DG126" s="398" t="s">
        <v>70</v>
      </c>
      <c r="DH126" s="398" t="s">
        <v>48</v>
      </c>
      <c r="DI126" s="398" t="s">
        <v>70</v>
      </c>
      <c r="DJ126" s="398" t="s">
        <v>48</v>
      </c>
      <c r="DK126" s="398" t="s">
        <v>70</v>
      </c>
      <c r="DL126" s="398" t="s">
        <v>48</v>
      </c>
      <c r="DM126" s="398" t="s">
        <v>70</v>
      </c>
      <c r="DN126" s="398" t="s">
        <v>48</v>
      </c>
      <c r="DO126" s="398" t="s">
        <v>70</v>
      </c>
      <c r="DP126" s="398" t="s">
        <v>48</v>
      </c>
      <c r="DQ126" s="398" t="s">
        <v>70</v>
      </c>
      <c r="DR126" s="398" t="s">
        <v>48</v>
      </c>
      <c r="DS126" s="398" t="s">
        <v>70</v>
      </c>
      <c r="DT126" s="398" t="s">
        <v>48</v>
      </c>
      <c r="DU126" s="398" t="s">
        <v>70</v>
      </c>
      <c r="DV126" s="398" t="s">
        <v>48</v>
      </c>
      <c r="DW126" s="407" t="s">
        <v>70</v>
      </c>
      <c r="DX126" s="107"/>
      <c r="DY126" s="107"/>
      <c r="DZ126" s="107"/>
    </row>
    <row r="127" spans="1:130" s="24" customFormat="1" ht="15.75" customHeight="1" x14ac:dyDescent="0.15">
      <c r="A127" s="178" t="s">
        <v>150</v>
      </c>
      <c r="B127" s="404"/>
      <c r="C127" s="180"/>
      <c r="D127" s="181">
        <f>SUM(E127:F127)</f>
        <v>54</v>
      </c>
      <c r="E127" s="181">
        <f>+G127+I127+K127+M127+O127+Q127+S127+U127+W127+Y127+AA127+AC127+AE127+AG127+AI127+AK127+AM127</f>
        <v>21</v>
      </c>
      <c r="F127" s="181">
        <f>+H127+J127+L127+N127+P127+R127+T127+V127+X127+Z127+AB127+AD127+AF127+AH127+AJ127+AL127+AN127</f>
        <v>33</v>
      </c>
      <c r="G127" s="182"/>
      <c r="H127" s="182"/>
      <c r="I127" s="182">
        <v>8</v>
      </c>
      <c r="J127" s="182">
        <v>4</v>
      </c>
      <c r="K127" s="182">
        <v>2</v>
      </c>
      <c r="L127" s="182">
        <v>8</v>
      </c>
      <c r="M127" s="182">
        <v>4</v>
      </c>
      <c r="N127" s="182"/>
      <c r="O127" s="182"/>
      <c r="P127" s="182">
        <v>2</v>
      </c>
      <c r="Q127" s="182"/>
      <c r="R127" s="182"/>
      <c r="S127" s="182"/>
      <c r="T127" s="182">
        <v>6</v>
      </c>
      <c r="U127" s="182"/>
      <c r="V127" s="182">
        <v>1</v>
      </c>
      <c r="W127" s="182"/>
      <c r="X127" s="182"/>
      <c r="Y127" s="182">
        <v>2</v>
      </c>
      <c r="Z127" s="182">
        <v>4</v>
      </c>
      <c r="AA127" s="182">
        <v>3</v>
      </c>
      <c r="AB127" s="182">
        <v>2</v>
      </c>
      <c r="AC127" s="182">
        <v>2</v>
      </c>
      <c r="AD127" s="182">
        <v>2</v>
      </c>
      <c r="AE127" s="182"/>
      <c r="AF127" s="182">
        <v>2</v>
      </c>
      <c r="AG127" s="182"/>
      <c r="AH127" s="182">
        <v>2</v>
      </c>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54</v>
      </c>
      <c r="E137" s="56">
        <f>+G137+I137+K137+M137+O137+Q137+S137+U137+W137+Y137+AA137+AC137+AE137+AG137+AI137+AK137+AM137</f>
        <v>21</v>
      </c>
      <c r="F137" s="56">
        <f>+H137+J137+L137+N137+P137+R137+T137+V137+X137+Z137+AB137+AD137+AF137+AH137+AJ137+AL137+AN137</f>
        <v>33</v>
      </c>
      <c r="G137" s="201"/>
      <c r="H137" s="201"/>
      <c r="I137" s="201">
        <v>8</v>
      </c>
      <c r="J137" s="201">
        <v>4</v>
      </c>
      <c r="K137" s="201">
        <v>2</v>
      </c>
      <c r="L137" s="201">
        <v>8</v>
      </c>
      <c r="M137" s="201">
        <v>4</v>
      </c>
      <c r="N137" s="201"/>
      <c r="O137" s="201"/>
      <c r="P137" s="201">
        <v>2</v>
      </c>
      <c r="Q137" s="201"/>
      <c r="R137" s="201"/>
      <c r="S137" s="201"/>
      <c r="T137" s="201">
        <v>6</v>
      </c>
      <c r="U137" s="201"/>
      <c r="V137" s="201">
        <v>1</v>
      </c>
      <c r="W137" s="201"/>
      <c r="X137" s="201"/>
      <c r="Y137" s="201">
        <v>2</v>
      </c>
      <c r="Z137" s="201">
        <v>4</v>
      </c>
      <c r="AA137" s="201">
        <v>3</v>
      </c>
      <c r="AB137" s="201">
        <v>2</v>
      </c>
      <c r="AC137" s="201">
        <v>2</v>
      </c>
      <c r="AD137" s="201">
        <v>2</v>
      </c>
      <c r="AE137" s="201"/>
      <c r="AF137" s="201">
        <v>2</v>
      </c>
      <c r="AG137" s="201"/>
      <c r="AH137" s="201">
        <v>2</v>
      </c>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0</v>
      </c>
      <c r="E139" s="191">
        <f t="shared" si="38"/>
        <v>0</v>
      </c>
      <c r="F139" s="191">
        <f t="shared" si="38"/>
        <v>0</v>
      </c>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12</v>
      </c>
      <c r="E140" s="191">
        <f t="shared" si="38"/>
        <v>4</v>
      </c>
      <c r="F140" s="191">
        <f t="shared" si="38"/>
        <v>8</v>
      </c>
      <c r="G140" s="34"/>
      <c r="H140" s="34"/>
      <c r="I140" s="34"/>
      <c r="J140" s="34"/>
      <c r="K140" s="34"/>
      <c r="L140" s="34"/>
      <c r="M140" s="34"/>
      <c r="N140" s="34"/>
      <c r="O140" s="34"/>
      <c r="P140" s="34"/>
      <c r="Q140" s="34"/>
      <c r="R140" s="34"/>
      <c r="S140" s="34"/>
      <c r="T140" s="34">
        <v>1</v>
      </c>
      <c r="U140" s="34"/>
      <c r="V140" s="34"/>
      <c r="W140" s="34"/>
      <c r="X140" s="34"/>
      <c r="Y140" s="34"/>
      <c r="Z140" s="34">
        <v>4</v>
      </c>
      <c r="AA140" s="34">
        <v>2</v>
      </c>
      <c r="AB140" s="34">
        <v>2</v>
      </c>
      <c r="AC140" s="34">
        <v>2</v>
      </c>
      <c r="AD140" s="34"/>
      <c r="AE140" s="34"/>
      <c r="AF140" s="34">
        <v>1</v>
      </c>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0</v>
      </c>
      <c r="E142" s="191">
        <f t="shared" si="38"/>
        <v>0</v>
      </c>
      <c r="F142" s="191">
        <f t="shared" si="38"/>
        <v>0</v>
      </c>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0</v>
      </c>
      <c r="E143" s="191">
        <f t="shared" si="38"/>
        <v>0</v>
      </c>
      <c r="F143" s="191">
        <f t="shared" si="38"/>
        <v>0</v>
      </c>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0</v>
      </c>
      <c r="E144" s="191">
        <f t="shared" si="38"/>
        <v>0</v>
      </c>
      <c r="F144" s="191">
        <f t="shared" si="38"/>
        <v>0</v>
      </c>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0</v>
      </c>
      <c r="E145" s="194">
        <f t="shared" si="38"/>
        <v>0</v>
      </c>
      <c r="F145" s="194">
        <f t="shared" si="38"/>
        <v>0</v>
      </c>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4</v>
      </c>
      <c r="E149" s="185">
        <f t="shared" ref="E149:F152" si="39">+G149+I149+K149+M149+O149</f>
        <v>2</v>
      </c>
      <c r="F149" s="185">
        <f t="shared" si="39"/>
        <v>2</v>
      </c>
      <c r="G149" s="27"/>
      <c r="H149" s="27"/>
      <c r="I149" s="27">
        <v>2</v>
      </c>
      <c r="J149" s="27"/>
      <c r="K149" s="27"/>
      <c r="L149" s="27">
        <v>2</v>
      </c>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si="39"/>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17</v>
      </c>
      <c r="E152" s="194">
        <f t="shared" si="39"/>
        <v>10</v>
      </c>
      <c r="F152" s="194">
        <f t="shared" si="39"/>
        <v>7</v>
      </c>
      <c r="G152" s="37"/>
      <c r="H152" s="37"/>
      <c r="I152" s="37">
        <v>6</v>
      </c>
      <c r="J152" s="37">
        <v>2</v>
      </c>
      <c r="K152" s="37">
        <v>2</v>
      </c>
      <c r="L152" s="37">
        <v>5</v>
      </c>
      <c r="M152" s="37">
        <v>2</v>
      </c>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6</v>
      </c>
      <c r="E153" s="185">
        <f t="shared" si="38"/>
        <v>0</v>
      </c>
      <c r="F153" s="185">
        <f t="shared" si="38"/>
        <v>6</v>
      </c>
      <c r="G153" s="27"/>
      <c r="H153" s="27"/>
      <c r="I153" s="27"/>
      <c r="J153" s="27"/>
      <c r="K153" s="27"/>
      <c r="L153" s="27">
        <v>1</v>
      </c>
      <c r="M153" s="27"/>
      <c r="N153" s="27"/>
      <c r="O153" s="27"/>
      <c r="P153" s="27"/>
      <c r="Q153" s="27"/>
      <c r="R153" s="27"/>
      <c r="S153" s="27"/>
      <c r="T153" s="27">
        <v>1</v>
      </c>
      <c r="U153" s="27"/>
      <c r="V153" s="27"/>
      <c r="W153" s="27"/>
      <c r="X153" s="27"/>
      <c r="Y153" s="27"/>
      <c r="Z153" s="27"/>
      <c r="AA153" s="27"/>
      <c r="AB153" s="27"/>
      <c r="AC153" s="27"/>
      <c r="AD153" s="27">
        <v>2</v>
      </c>
      <c r="AE153" s="27"/>
      <c r="AF153" s="27"/>
      <c r="AG153" s="27"/>
      <c r="AH153" s="27">
        <v>2</v>
      </c>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3</v>
      </c>
      <c r="E156" s="191">
        <f t="shared" si="38"/>
        <v>2</v>
      </c>
      <c r="F156" s="191">
        <f t="shared" si="38"/>
        <v>1</v>
      </c>
      <c r="G156" s="34"/>
      <c r="H156" s="34"/>
      <c r="I156" s="34"/>
      <c r="J156" s="34"/>
      <c r="K156" s="34"/>
      <c r="L156" s="34"/>
      <c r="M156" s="34">
        <v>2</v>
      </c>
      <c r="N156" s="34"/>
      <c r="O156" s="34"/>
      <c r="P156" s="34"/>
      <c r="Q156" s="34"/>
      <c r="R156" s="34"/>
      <c r="S156" s="34"/>
      <c r="T156" s="34"/>
      <c r="U156" s="34"/>
      <c r="V156" s="34"/>
      <c r="W156" s="34"/>
      <c r="X156" s="34"/>
      <c r="Y156" s="34"/>
      <c r="Z156" s="34"/>
      <c r="AA156" s="34"/>
      <c r="AB156" s="34"/>
      <c r="AC156" s="34"/>
      <c r="AD156" s="34"/>
      <c r="AE156" s="34"/>
      <c r="AF156" s="34">
        <v>1</v>
      </c>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10</v>
      </c>
      <c r="E158" s="191">
        <f t="shared" si="38"/>
        <v>2</v>
      </c>
      <c r="F158" s="191">
        <f t="shared" si="38"/>
        <v>8</v>
      </c>
      <c r="G158" s="34"/>
      <c r="H158" s="34"/>
      <c r="I158" s="34"/>
      <c r="J158" s="34">
        <v>2</v>
      </c>
      <c r="K158" s="34"/>
      <c r="L158" s="34"/>
      <c r="M158" s="34"/>
      <c r="N158" s="34"/>
      <c r="O158" s="34"/>
      <c r="P158" s="34">
        <v>2</v>
      </c>
      <c r="Q158" s="34"/>
      <c r="R158" s="34"/>
      <c r="S158" s="34"/>
      <c r="T158" s="34">
        <v>4</v>
      </c>
      <c r="U158" s="34"/>
      <c r="V158" s="34"/>
      <c r="W158" s="34"/>
      <c r="X158" s="34"/>
      <c r="Y158" s="34">
        <v>2</v>
      </c>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2</v>
      </c>
      <c r="E159" s="191">
        <f t="shared" si="38"/>
        <v>1</v>
      </c>
      <c r="F159" s="191">
        <f t="shared" si="38"/>
        <v>1</v>
      </c>
      <c r="G159" s="34"/>
      <c r="H159" s="34"/>
      <c r="I159" s="34"/>
      <c r="J159" s="34"/>
      <c r="K159" s="34"/>
      <c r="L159" s="34"/>
      <c r="M159" s="34"/>
      <c r="N159" s="34"/>
      <c r="O159" s="34"/>
      <c r="P159" s="34"/>
      <c r="Q159" s="34"/>
      <c r="R159" s="34"/>
      <c r="S159" s="34"/>
      <c r="T159" s="34"/>
      <c r="U159" s="34"/>
      <c r="V159" s="34">
        <v>1</v>
      </c>
      <c r="W159" s="34"/>
      <c r="X159" s="34"/>
      <c r="Y159" s="34"/>
      <c r="Z159" s="34"/>
      <c r="AA159" s="34">
        <v>1</v>
      </c>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0</v>
      </c>
      <c r="E160" s="208">
        <f>+G160+I160+K160+M160+O160+Q160+S160+U160+W160+Y160+AA160+AC160+AE160+AG160+AI160+AK160+AM160</f>
        <v>0</v>
      </c>
      <c r="F160" s="208">
        <f>+H160+J160+L160+N160+P160+R160+T160+V160+X160+Z160+AB160+AD160+AF160+AH160+AJ160+AL160+AN160</f>
        <v>0</v>
      </c>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96" t="s">
        <v>149</v>
      </c>
      <c r="E163" s="174" t="s">
        <v>48</v>
      </c>
      <c r="F163" s="174" t="s">
        <v>70</v>
      </c>
      <c r="G163" s="398" t="s">
        <v>48</v>
      </c>
      <c r="H163" s="398" t="s">
        <v>70</v>
      </c>
      <c r="I163" s="398" t="s">
        <v>48</v>
      </c>
      <c r="J163" s="398" t="s">
        <v>70</v>
      </c>
      <c r="K163" s="398" t="s">
        <v>48</v>
      </c>
      <c r="L163" s="398" t="s">
        <v>70</v>
      </c>
      <c r="M163" s="398" t="s">
        <v>48</v>
      </c>
      <c r="N163" s="398" t="s">
        <v>70</v>
      </c>
      <c r="O163" s="398" t="s">
        <v>48</v>
      </c>
      <c r="P163" s="398" t="s">
        <v>70</v>
      </c>
      <c r="Q163" s="398" t="s">
        <v>48</v>
      </c>
      <c r="R163" s="398" t="s">
        <v>70</v>
      </c>
      <c r="S163" s="398" t="s">
        <v>48</v>
      </c>
      <c r="T163" s="398" t="s">
        <v>70</v>
      </c>
      <c r="U163" s="398" t="s">
        <v>48</v>
      </c>
      <c r="V163" s="398" t="s">
        <v>70</v>
      </c>
      <c r="W163" s="398" t="s">
        <v>48</v>
      </c>
      <c r="X163" s="398" t="s">
        <v>70</v>
      </c>
      <c r="Y163" s="398" t="s">
        <v>48</v>
      </c>
      <c r="Z163" s="398" t="s">
        <v>70</v>
      </c>
      <c r="AA163" s="398" t="s">
        <v>48</v>
      </c>
      <c r="AB163" s="398" t="s">
        <v>70</v>
      </c>
      <c r="AC163" s="398" t="s">
        <v>48</v>
      </c>
      <c r="AD163" s="398" t="s">
        <v>70</v>
      </c>
      <c r="AE163" s="398" t="s">
        <v>48</v>
      </c>
      <c r="AF163" s="398" t="s">
        <v>70</v>
      </c>
      <c r="AG163" s="398" t="s">
        <v>48</v>
      </c>
      <c r="AH163" s="398" t="s">
        <v>70</v>
      </c>
      <c r="AI163" s="398" t="s">
        <v>48</v>
      </c>
      <c r="AJ163" s="398" t="s">
        <v>70</v>
      </c>
      <c r="AK163" s="398" t="s">
        <v>48</v>
      </c>
      <c r="AL163" s="398" t="s">
        <v>70</v>
      </c>
      <c r="AM163" s="398" t="s">
        <v>48</v>
      </c>
      <c r="AN163" s="407" t="s">
        <v>70</v>
      </c>
      <c r="AO163" s="608"/>
      <c r="AP163" s="610"/>
      <c r="AQ163" s="554"/>
      <c r="AR163" s="214" t="s">
        <v>48</v>
      </c>
      <c r="AS163" s="214" t="s">
        <v>70</v>
      </c>
      <c r="AZ163" s="398" t="s">
        <v>48</v>
      </c>
      <c r="BA163" s="398" t="s">
        <v>70</v>
      </c>
      <c r="BB163" s="398" t="s">
        <v>48</v>
      </c>
      <c r="BC163" s="398" t="s">
        <v>70</v>
      </c>
      <c r="BD163" s="398" t="s">
        <v>48</v>
      </c>
      <c r="BE163" s="398" t="s">
        <v>70</v>
      </c>
      <c r="BF163" s="398" t="s">
        <v>48</v>
      </c>
      <c r="BG163" s="398" t="s">
        <v>70</v>
      </c>
      <c r="BH163" s="398" t="s">
        <v>48</v>
      </c>
      <c r="BI163" s="398" t="s">
        <v>70</v>
      </c>
      <c r="BJ163" s="398" t="s">
        <v>48</v>
      </c>
      <c r="BK163" s="398" t="s">
        <v>70</v>
      </c>
      <c r="BL163" s="398" t="s">
        <v>48</v>
      </c>
      <c r="BM163" s="398" t="s">
        <v>70</v>
      </c>
      <c r="BN163" s="398" t="s">
        <v>48</v>
      </c>
      <c r="BO163" s="398" t="s">
        <v>70</v>
      </c>
      <c r="BP163" s="398" t="s">
        <v>48</v>
      </c>
      <c r="BQ163" s="398" t="s">
        <v>70</v>
      </c>
      <c r="BR163" s="398" t="s">
        <v>48</v>
      </c>
      <c r="BS163" s="398" t="s">
        <v>70</v>
      </c>
      <c r="BT163" s="398" t="s">
        <v>48</v>
      </c>
      <c r="BU163" s="398" t="s">
        <v>70</v>
      </c>
      <c r="BV163" s="398" t="s">
        <v>48</v>
      </c>
      <c r="BW163" s="398" t="s">
        <v>70</v>
      </c>
      <c r="BX163" s="398" t="s">
        <v>48</v>
      </c>
      <c r="BY163" s="398" t="s">
        <v>70</v>
      </c>
      <c r="BZ163" s="398" t="s">
        <v>48</v>
      </c>
      <c r="CA163" s="398" t="s">
        <v>70</v>
      </c>
      <c r="CB163" s="398" t="s">
        <v>48</v>
      </c>
      <c r="CC163" s="398" t="s">
        <v>70</v>
      </c>
      <c r="CD163" s="398" t="s">
        <v>48</v>
      </c>
      <c r="CE163" s="398" t="s">
        <v>70</v>
      </c>
      <c r="CF163" s="398" t="s">
        <v>48</v>
      </c>
      <c r="CG163" s="407" t="s">
        <v>70</v>
      </c>
      <c r="CH163" s="213"/>
      <c r="CI163" s="213"/>
      <c r="CJ163" s="213"/>
      <c r="CK163" s="213"/>
      <c r="CL163" s="213"/>
      <c r="CM163" s="213"/>
      <c r="CN163" s="213"/>
      <c r="CO163" s="213"/>
      <c r="CP163" s="398" t="s">
        <v>48</v>
      </c>
      <c r="CQ163" s="398" t="s">
        <v>70</v>
      </c>
      <c r="CR163" s="398" t="s">
        <v>48</v>
      </c>
      <c r="CS163" s="398" t="s">
        <v>70</v>
      </c>
      <c r="CT163" s="398" t="s">
        <v>48</v>
      </c>
      <c r="CU163" s="398" t="s">
        <v>70</v>
      </c>
      <c r="CV163" s="398" t="s">
        <v>48</v>
      </c>
      <c r="CW163" s="398" t="s">
        <v>70</v>
      </c>
      <c r="CX163" s="398" t="s">
        <v>48</v>
      </c>
      <c r="CY163" s="398" t="s">
        <v>70</v>
      </c>
      <c r="CZ163" s="398" t="s">
        <v>48</v>
      </c>
      <c r="DA163" s="398" t="s">
        <v>70</v>
      </c>
      <c r="DB163" s="398" t="s">
        <v>48</v>
      </c>
      <c r="DC163" s="398" t="s">
        <v>70</v>
      </c>
      <c r="DD163" s="398" t="s">
        <v>48</v>
      </c>
      <c r="DE163" s="398" t="s">
        <v>70</v>
      </c>
      <c r="DF163" s="398" t="s">
        <v>48</v>
      </c>
      <c r="DG163" s="398" t="s">
        <v>70</v>
      </c>
      <c r="DH163" s="398" t="s">
        <v>48</v>
      </c>
      <c r="DI163" s="398" t="s">
        <v>70</v>
      </c>
      <c r="DJ163" s="398" t="s">
        <v>48</v>
      </c>
      <c r="DK163" s="398" t="s">
        <v>70</v>
      </c>
      <c r="DL163" s="398" t="s">
        <v>48</v>
      </c>
      <c r="DM163" s="398" t="s">
        <v>70</v>
      </c>
      <c r="DN163" s="398" t="s">
        <v>48</v>
      </c>
      <c r="DO163" s="398" t="s">
        <v>70</v>
      </c>
      <c r="DP163" s="398" t="s">
        <v>48</v>
      </c>
      <c r="DQ163" s="398" t="s">
        <v>70</v>
      </c>
      <c r="DR163" s="398" t="s">
        <v>48</v>
      </c>
      <c r="DS163" s="398" t="s">
        <v>70</v>
      </c>
      <c r="DT163" s="398" t="s">
        <v>48</v>
      </c>
      <c r="DU163" s="398" t="s">
        <v>70</v>
      </c>
      <c r="DV163" s="398" t="s">
        <v>48</v>
      </c>
      <c r="DW163" s="407" t="s">
        <v>70</v>
      </c>
      <c r="DX163"/>
      <c r="DY163"/>
      <c r="DZ163"/>
      <c r="EA163"/>
      <c r="EB163"/>
      <c r="EC163"/>
      <c r="ED163"/>
    </row>
    <row r="164" spans="1:143" s="11" customFormat="1" ht="15.75" customHeight="1" x14ac:dyDescent="0.25">
      <c r="A164" s="612" t="s">
        <v>190</v>
      </c>
      <c r="B164" s="612"/>
      <c r="C164" s="612"/>
      <c r="D164" s="181">
        <f>SUM(E164:F164)</f>
        <v>16</v>
      </c>
      <c r="E164" s="181">
        <f>+G164+I164+K164+M164+O164+Q164+S164+U164+W164+Y164+AA164+AC164+AE164+AG164+AI164+AK164+AM164</f>
        <v>4</v>
      </c>
      <c r="F164" s="181">
        <f>+H164+J164+L164+N164+P164+R164+T164+V164+X164+Z164+AB164+AD164+AF164+AH164+AJ164+AL164+AN164</f>
        <v>12</v>
      </c>
      <c r="G164" s="40"/>
      <c r="H164" s="40"/>
      <c r="I164" s="40"/>
      <c r="J164" s="40">
        <v>2</v>
      </c>
      <c r="K164" s="40"/>
      <c r="L164" s="40"/>
      <c r="M164" s="40"/>
      <c r="N164" s="40"/>
      <c r="O164" s="40"/>
      <c r="P164" s="40">
        <v>2</v>
      </c>
      <c r="Q164" s="40"/>
      <c r="R164" s="40"/>
      <c r="S164" s="40"/>
      <c r="T164" s="40">
        <v>2</v>
      </c>
      <c r="U164" s="40"/>
      <c r="V164" s="40"/>
      <c r="W164" s="40"/>
      <c r="X164" s="40"/>
      <c r="Y164" s="40">
        <v>2</v>
      </c>
      <c r="Z164" s="40"/>
      <c r="AA164" s="40"/>
      <c r="AB164" s="40">
        <v>1</v>
      </c>
      <c r="AC164" s="40">
        <v>2</v>
      </c>
      <c r="AD164" s="40">
        <v>1</v>
      </c>
      <c r="AE164" s="40"/>
      <c r="AF164" s="40">
        <v>4</v>
      </c>
      <c r="AG164" s="40"/>
      <c r="AH164" s="40"/>
      <c r="AI164" s="40"/>
      <c r="AJ164" s="40"/>
      <c r="AK164" s="40"/>
      <c r="AL164" s="40"/>
      <c r="AM164" s="40"/>
      <c r="AN164" s="215"/>
      <c r="AO164" s="216">
        <v>16</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v>1</v>
      </c>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16</v>
      </c>
      <c r="E174" s="56">
        <f>+G174+I174+K174+M174+O174+Q174+S174+U174+W174+Y174+AA174+AC174+AE174+AG174+AI174+AK174+AM174</f>
        <v>4</v>
      </c>
      <c r="F174" s="56">
        <f>+H174+J174+L174+N174+P174+R174+T174+V174+X174+Z174+AB174+AD174+AF174+AH174+AJ174+AL174+AN174</f>
        <v>12</v>
      </c>
      <c r="G174" s="201"/>
      <c r="H174" s="201"/>
      <c r="I174" s="201"/>
      <c r="J174" s="201">
        <v>2</v>
      </c>
      <c r="K174" s="201"/>
      <c r="L174" s="201"/>
      <c r="M174" s="201"/>
      <c r="N174" s="201"/>
      <c r="O174" s="201"/>
      <c r="P174" s="201">
        <v>2</v>
      </c>
      <c r="Q174" s="201"/>
      <c r="R174" s="201"/>
      <c r="S174" s="201"/>
      <c r="T174" s="201">
        <v>2</v>
      </c>
      <c r="U174" s="201"/>
      <c r="V174" s="201"/>
      <c r="W174" s="201"/>
      <c r="X174" s="201"/>
      <c r="Y174" s="201">
        <v>2</v>
      </c>
      <c r="Z174" s="201"/>
      <c r="AA174" s="201"/>
      <c r="AB174" s="201">
        <v>1</v>
      </c>
      <c r="AC174" s="201">
        <v>2</v>
      </c>
      <c r="AD174" s="201">
        <v>1</v>
      </c>
      <c r="AE174" s="201"/>
      <c r="AF174" s="201">
        <v>4</v>
      </c>
      <c r="AG174" s="201"/>
      <c r="AH174" s="201"/>
      <c r="AI174" s="201"/>
      <c r="AJ174" s="201"/>
      <c r="AK174" s="201"/>
      <c r="AL174" s="201"/>
      <c r="AM174" s="201"/>
      <c r="AN174" s="202"/>
      <c r="AO174" s="227">
        <v>15</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0</v>
      </c>
      <c r="E177" s="191">
        <f t="shared" si="52"/>
        <v>0</v>
      </c>
      <c r="F177" s="191">
        <f t="shared" si="52"/>
        <v>0</v>
      </c>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2</v>
      </c>
      <c r="E180" s="191">
        <f t="shared" si="54"/>
        <v>0</v>
      </c>
      <c r="F180" s="191">
        <f t="shared" si="54"/>
        <v>2</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v>2</v>
      </c>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4</v>
      </c>
      <c r="E182" s="194">
        <f t="shared" si="54"/>
        <v>2</v>
      </c>
      <c r="F182" s="194">
        <f t="shared" si="54"/>
        <v>2</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v>2</v>
      </c>
      <c r="AD182" s="37"/>
      <c r="AE182" s="37"/>
      <c r="AF182" s="37">
        <v>2</v>
      </c>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0</v>
      </c>
      <c r="E186" s="185">
        <f t="shared" ref="E186:F189" si="55">+G186+I186+K186+M186+O186</f>
        <v>0</v>
      </c>
      <c r="F186" s="185">
        <f t="shared" si="55"/>
        <v>0</v>
      </c>
      <c r="G186" s="27"/>
      <c r="H186" s="27"/>
      <c r="I186" s="27"/>
      <c r="J186" s="27"/>
      <c r="K186" s="27"/>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8</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0</v>
      </c>
      <c r="E189" s="194">
        <f t="shared" si="55"/>
        <v>0</v>
      </c>
      <c r="F189" s="194">
        <f t="shared" si="55"/>
        <v>0</v>
      </c>
      <c r="G189" s="37"/>
      <c r="H189" s="37"/>
      <c r="I189" s="37"/>
      <c r="J189" s="37"/>
      <c r="K189" s="37"/>
      <c r="L189" s="37"/>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6</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2</v>
      </c>
      <c r="E190" s="185">
        <f t="shared" si="54"/>
        <v>0</v>
      </c>
      <c r="F190" s="185">
        <f t="shared" si="54"/>
        <v>2</v>
      </c>
      <c r="G190" s="27"/>
      <c r="H190" s="27"/>
      <c r="I190" s="27"/>
      <c r="J190" s="27"/>
      <c r="K190" s="27"/>
      <c r="L190" s="27"/>
      <c r="M190" s="27"/>
      <c r="N190" s="27"/>
      <c r="O190" s="27"/>
      <c r="P190" s="27"/>
      <c r="Q190" s="27"/>
      <c r="R190" s="27"/>
      <c r="S190" s="27"/>
      <c r="T190" s="27"/>
      <c r="U190" s="27"/>
      <c r="V190" s="27"/>
      <c r="W190" s="27"/>
      <c r="X190" s="27"/>
      <c r="Y190" s="27"/>
      <c r="Z190" s="27"/>
      <c r="AA190" s="27"/>
      <c r="AB190" s="27">
        <v>1</v>
      </c>
      <c r="AC190" s="27"/>
      <c r="AD190" s="27">
        <v>1</v>
      </c>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0</v>
      </c>
      <c r="E193" s="191">
        <f t="shared" si="54"/>
        <v>0</v>
      </c>
      <c r="F193" s="191">
        <f t="shared" si="54"/>
        <v>0</v>
      </c>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8</v>
      </c>
      <c r="E195" s="191">
        <f t="shared" si="54"/>
        <v>2</v>
      </c>
      <c r="F195" s="191">
        <f t="shared" si="54"/>
        <v>6</v>
      </c>
      <c r="G195" s="34"/>
      <c r="H195" s="34"/>
      <c r="I195" s="34"/>
      <c r="J195" s="34">
        <v>2</v>
      </c>
      <c r="K195" s="34"/>
      <c r="L195" s="34"/>
      <c r="M195" s="34"/>
      <c r="N195" s="34"/>
      <c r="O195" s="34"/>
      <c r="P195" s="34">
        <v>2</v>
      </c>
      <c r="Q195" s="34"/>
      <c r="R195" s="34"/>
      <c r="S195" s="34"/>
      <c r="T195" s="34">
        <v>2</v>
      </c>
      <c r="U195" s="34"/>
      <c r="V195" s="34"/>
      <c r="W195" s="34"/>
      <c r="X195" s="34"/>
      <c r="Y195" s="34">
        <v>2</v>
      </c>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0</v>
      </c>
      <c r="E196" s="191">
        <f t="shared" si="54"/>
        <v>0</v>
      </c>
      <c r="F196" s="191">
        <f t="shared" si="54"/>
        <v>0</v>
      </c>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v>1</v>
      </c>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89" t="s">
        <v>208</v>
      </c>
      <c r="D200" s="389" t="s">
        <v>48</v>
      </c>
      <c r="E200" s="400" t="s">
        <v>70</v>
      </c>
      <c r="F200" s="388" t="s">
        <v>48</v>
      </c>
      <c r="G200" s="388" t="s">
        <v>70</v>
      </c>
      <c r="H200" s="388" t="s">
        <v>48</v>
      </c>
      <c r="I200" s="388" t="s">
        <v>70</v>
      </c>
      <c r="J200" s="388" t="s">
        <v>48</v>
      </c>
      <c r="K200" s="388" t="s">
        <v>70</v>
      </c>
      <c r="L200" s="388" t="s">
        <v>48</v>
      </c>
      <c r="M200" s="388" t="s">
        <v>70</v>
      </c>
      <c r="N200" s="388" t="s">
        <v>48</v>
      </c>
      <c r="O200" s="388" t="s">
        <v>70</v>
      </c>
      <c r="P200" s="388" t="s">
        <v>48</v>
      </c>
      <c r="Q200" s="388" t="s">
        <v>70</v>
      </c>
      <c r="R200" s="388" t="s">
        <v>48</v>
      </c>
      <c r="S200" s="388" t="s">
        <v>70</v>
      </c>
      <c r="T200" s="388" t="s">
        <v>48</v>
      </c>
      <c r="U200" s="388" t="s">
        <v>70</v>
      </c>
      <c r="V200" s="388" t="s">
        <v>48</v>
      </c>
      <c r="W200" s="388" t="s">
        <v>70</v>
      </c>
      <c r="X200" s="388" t="s">
        <v>48</v>
      </c>
      <c r="Y200" s="388" t="s">
        <v>70</v>
      </c>
      <c r="Z200" s="388" t="s">
        <v>48</v>
      </c>
      <c r="AA200" s="388" t="s">
        <v>70</v>
      </c>
      <c r="AB200" s="388" t="s">
        <v>48</v>
      </c>
      <c r="AC200" s="388" t="s">
        <v>70</v>
      </c>
      <c r="AD200" s="388" t="s">
        <v>48</v>
      </c>
      <c r="AE200" s="388" t="s">
        <v>70</v>
      </c>
      <c r="AF200" s="388" t="s">
        <v>48</v>
      </c>
      <c r="AG200" s="388" t="s">
        <v>70</v>
      </c>
      <c r="AH200" s="388" t="s">
        <v>48</v>
      </c>
      <c r="AI200" s="388" t="s">
        <v>70</v>
      </c>
      <c r="AJ200" s="388" t="s">
        <v>48</v>
      </c>
      <c r="AK200" s="388"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89" t="s">
        <v>208</v>
      </c>
      <c r="D205" s="389" t="s">
        <v>48</v>
      </c>
      <c r="E205" s="400"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87" t="s">
        <v>145</v>
      </c>
      <c r="F209" s="387" t="s">
        <v>84</v>
      </c>
      <c r="G209" s="387" t="s">
        <v>8</v>
      </c>
      <c r="H209" s="388" t="s">
        <v>9</v>
      </c>
      <c r="I209" s="388" t="s">
        <v>10</v>
      </c>
      <c r="J209" s="388" t="s">
        <v>11</v>
      </c>
      <c r="K209" s="388" t="s">
        <v>12</v>
      </c>
      <c r="L209" s="388" t="s">
        <v>13</v>
      </c>
      <c r="M209" s="388" t="s">
        <v>14</v>
      </c>
      <c r="N209" s="388" t="s">
        <v>217</v>
      </c>
      <c r="O209" s="388" t="s">
        <v>218</v>
      </c>
      <c r="P209" s="388" t="s">
        <v>219</v>
      </c>
      <c r="Q209" s="388" t="s">
        <v>220</v>
      </c>
      <c r="R209" s="388" t="s">
        <v>221</v>
      </c>
      <c r="S209" s="388" t="s">
        <v>222</v>
      </c>
      <c r="T209" s="387" t="s">
        <v>223</v>
      </c>
      <c r="U209" s="387"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89" t="s">
        <v>208</v>
      </c>
      <c r="D217" s="389" t="s">
        <v>48</v>
      </c>
      <c r="E217" s="390" t="s">
        <v>70</v>
      </c>
      <c r="F217" s="405" t="s">
        <v>223</v>
      </c>
      <c r="G217" s="405" t="s">
        <v>70</v>
      </c>
      <c r="H217" s="405" t="s">
        <v>223</v>
      </c>
      <c r="I217" s="405" t="s">
        <v>70</v>
      </c>
      <c r="J217" s="405" t="s">
        <v>223</v>
      </c>
      <c r="K217" s="405" t="s">
        <v>70</v>
      </c>
      <c r="L217" s="405" t="s">
        <v>223</v>
      </c>
      <c r="M217" s="405" t="s">
        <v>70</v>
      </c>
      <c r="N217" s="405" t="s">
        <v>223</v>
      </c>
      <c r="O217" s="405" t="s">
        <v>70</v>
      </c>
      <c r="P217" s="405" t="s">
        <v>223</v>
      </c>
      <c r="Q217" s="405" t="s">
        <v>70</v>
      </c>
      <c r="R217" s="405" t="s">
        <v>223</v>
      </c>
      <c r="S217" s="405" t="s">
        <v>70</v>
      </c>
      <c r="T217" s="405" t="s">
        <v>223</v>
      </c>
      <c r="U217" s="405" t="s">
        <v>70</v>
      </c>
      <c r="V217" s="405" t="s">
        <v>223</v>
      </c>
      <c r="W217" s="405" t="s">
        <v>70</v>
      </c>
      <c r="X217" s="405" t="s">
        <v>223</v>
      </c>
      <c r="Y217" s="405" t="s">
        <v>70</v>
      </c>
      <c r="Z217" s="405" t="s">
        <v>223</v>
      </c>
      <c r="AA217" s="405" t="s">
        <v>70</v>
      </c>
      <c r="AB217" s="405" t="s">
        <v>223</v>
      </c>
      <c r="AC217" s="405" t="s">
        <v>70</v>
      </c>
      <c r="AD217" s="405" t="s">
        <v>223</v>
      </c>
      <c r="AE217" s="405" t="s">
        <v>70</v>
      </c>
      <c r="AF217" s="405" t="s">
        <v>223</v>
      </c>
      <c r="AG217" s="405" t="s">
        <v>70</v>
      </c>
      <c r="AH217" s="405" t="s">
        <v>223</v>
      </c>
      <c r="AI217" s="405" t="s">
        <v>70</v>
      </c>
      <c r="AJ217" s="405" t="s">
        <v>223</v>
      </c>
      <c r="AK217" s="405" t="s">
        <v>70</v>
      </c>
      <c r="AL217" s="405" t="s">
        <v>223</v>
      </c>
      <c r="AM217" s="392"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39</v>
      </c>
      <c r="D218" s="261">
        <f>+F218+H218+J218+L218+N218+P218+R218+T218+V218++X218+Z218+AB218+AD218+AF218+AH218+AJ218+AL218</f>
        <v>5</v>
      </c>
      <c r="E218" s="261">
        <f>+G218+I218+K218+M218+O218+Q218+S218+U218+W218++Y218+AA218+AC218+AE218+AG218+AI218+AK218+AM218</f>
        <v>34</v>
      </c>
      <c r="F218" s="261">
        <f>SUM(F220:F228)</f>
        <v>0</v>
      </c>
      <c r="G218" s="261">
        <f t="shared" ref="G218:AM218" si="56">SUM(G220:G228)</f>
        <v>0</v>
      </c>
      <c r="H218" s="261">
        <f t="shared" si="56"/>
        <v>0</v>
      </c>
      <c r="I218" s="261">
        <f t="shared" si="56"/>
        <v>0</v>
      </c>
      <c r="J218" s="261">
        <f t="shared" si="56"/>
        <v>0</v>
      </c>
      <c r="K218" s="261">
        <f>SUM(K219:K228)</f>
        <v>0</v>
      </c>
      <c r="L218" s="261">
        <f t="shared" si="56"/>
        <v>0</v>
      </c>
      <c r="M218" s="261">
        <f>SUM(M219:M228)</f>
        <v>8</v>
      </c>
      <c r="N218" s="261">
        <f t="shared" si="56"/>
        <v>1</v>
      </c>
      <c r="O218" s="261">
        <f>SUM(O219:O228)</f>
        <v>7</v>
      </c>
      <c r="P218" s="261">
        <f t="shared" si="56"/>
        <v>1</v>
      </c>
      <c r="Q218" s="261">
        <f>SUM(Q219:Q228)</f>
        <v>7</v>
      </c>
      <c r="R218" s="261">
        <f t="shared" si="56"/>
        <v>0</v>
      </c>
      <c r="S218" s="261">
        <f>SUM(S219:S228)</f>
        <v>3</v>
      </c>
      <c r="T218" s="261">
        <f t="shared" si="56"/>
        <v>0</v>
      </c>
      <c r="U218" s="261">
        <f>SUM(U219:U228)</f>
        <v>2</v>
      </c>
      <c r="V218" s="261">
        <f t="shared" si="56"/>
        <v>0</v>
      </c>
      <c r="W218" s="261">
        <f>SUM(W219:W228)</f>
        <v>4</v>
      </c>
      <c r="X218" s="261">
        <f t="shared" si="56"/>
        <v>1</v>
      </c>
      <c r="Y218" s="261">
        <f>SUM(Y219:Y228)</f>
        <v>3</v>
      </c>
      <c r="Z218" s="261">
        <f t="shared" si="56"/>
        <v>1</v>
      </c>
      <c r="AA218" s="261">
        <f>SUM(AA219:AA228)</f>
        <v>0</v>
      </c>
      <c r="AB218" s="261">
        <f t="shared" si="56"/>
        <v>0</v>
      </c>
      <c r="AC218" s="261">
        <f>SUM(AC219:AC228)</f>
        <v>0</v>
      </c>
      <c r="AD218" s="261">
        <f t="shared" si="56"/>
        <v>1</v>
      </c>
      <c r="AE218" s="261">
        <f t="shared" si="56"/>
        <v>0</v>
      </c>
      <c r="AF218" s="261">
        <f t="shared" si="56"/>
        <v>0</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0</v>
      </c>
      <c r="AP218" s="266">
        <f>SUM(AP219:AP228)</f>
        <v>0</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95" t="s">
        <v>238</v>
      </c>
      <c r="C220" s="59">
        <f t="shared" ref="C220:C228" si="60">SUM(D220:E220)</f>
        <v>0</v>
      </c>
      <c r="D220" s="59">
        <f t="shared" ref="D220:E228" si="61">+F220+H220+J220+L220+N220+P220+R220+T220+V220++X220+Z220+AB220+AD220+AF220+AH220+AJ220+AL220</f>
        <v>0</v>
      </c>
      <c r="E220" s="208">
        <f>+G220+I220+K220+M220+O220+Q220+S220+U220+W220++Y220+AA220+AC220+AE220+AG220+AI220+AK220+AM220</f>
        <v>0</v>
      </c>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25</v>
      </c>
      <c r="D222" s="63">
        <f t="shared" si="61"/>
        <v>5</v>
      </c>
      <c r="E222" s="273">
        <f t="shared" si="61"/>
        <v>20</v>
      </c>
      <c r="F222" s="34"/>
      <c r="G222" s="34"/>
      <c r="H222" s="34"/>
      <c r="I222" s="34"/>
      <c r="J222" s="34"/>
      <c r="K222" s="34"/>
      <c r="L222" s="34"/>
      <c r="M222" s="34">
        <v>6</v>
      </c>
      <c r="N222" s="34">
        <v>1</v>
      </c>
      <c r="O222" s="34">
        <v>4</v>
      </c>
      <c r="P222" s="34">
        <v>1</v>
      </c>
      <c r="Q222" s="34">
        <v>5</v>
      </c>
      <c r="R222" s="34"/>
      <c r="S222" s="34">
        <v>1</v>
      </c>
      <c r="T222" s="34"/>
      <c r="U222" s="34">
        <v>2</v>
      </c>
      <c r="V222" s="34"/>
      <c r="W222" s="34">
        <v>1</v>
      </c>
      <c r="X222" s="34">
        <v>1</v>
      </c>
      <c r="Y222" s="34">
        <v>1</v>
      </c>
      <c r="Z222" s="34">
        <v>1</v>
      </c>
      <c r="AA222" s="34"/>
      <c r="AB222" s="34"/>
      <c r="AC222" s="34"/>
      <c r="AD222" s="34">
        <v>1</v>
      </c>
      <c r="AE222" s="34"/>
      <c r="AF222" s="34"/>
      <c r="AG222" s="34"/>
      <c r="AH222" s="34"/>
      <c r="AI222" s="34"/>
      <c r="AJ222" s="34"/>
      <c r="AK222" s="34"/>
      <c r="AL222" s="34"/>
      <c r="AM222" s="98"/>
      <c r="AN222" s="220"/>
      <c r="AO222" s="221"/>
      <c r="AP222" s="34"/>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14</v>
      </c>
      <c r="D228" s="59">
        <f t="shared" si="61"/>
        <v>0</v>
      </c>
      <c r="E228" s="208">
        <f t="shared" si="61"/>
        <v>14</v>
      </c>
      <c r="F228" s="48"/>
      <c r="G228" s="48"/>
      <c r="H228" s="48"/>
      <c r="I228" s="48"/>
      <c r="J228" s="48"/>
      <c r="K228" s="48"/>
      <c r="L228" s="48"/>
      <c r="M228" s="48">
        <v>2</v>
      </c>
      <c r="N228" s="48"/>
      <c r="O228" s="48">
        <v>3</v>
      </c>
      <c r="P228" s="48"/>
      <c r="Q228" s="48">
        <v>2</v>
      </c>
      <c r="R228" s="48"/>
      <c r="S228" s="48">
        <v>2</v>
      </c>
      <c r="T228" s="48"/>
      <c r="U228" s="48"/>
      <c r="V228" s="48"/>
      <c r="W228" s="48">
        <v>3</v>
      </c>
      <c r="X228" s="48"/>
      <c r="Y228" s="48">
        <v>2</v>
      </c>
      <c r="Z228" s="48"/>
      <c r="AA228" s="48"/>
      <c r="AB228" s="48"/>
      <c r="AC228" s="48"/>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89" t="s">
        <v>208</v>
      </c>
      <c r="D232" s="389" t="s">
        <v>48</v>
      </c>
      <c r="E232" s="390"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2</v>
      </c>
      <c r="D233" s="58">
        <f t="shared" ref="D233:E239" si="63">+F233+H233+J233+L233+N233+P233+R233+T233+V233++X233+Z233+AB233+AD233+AF233+AH233+AJ233+AL233+AN233</f>
        <v>1</v>
      </c>
      <c r="E233" s="58">
        <f t="shared" si="63"/>
        <v>1</v>
      </c>
      <c r="F233" s="26"/>
      <c r="G233" s="26"/>
      <c r="H233" s="26"/>
      <c r="I233" s="26"/>
      <c r="J233" s="26"/>
      <c r="K233" s="26"/>
      <c r="L233" s="26"/>
      <c r="M233" s="26"/>
      <c r="N233" s="26"/>
      <c r="O233" s="26"/>
      <c r="P233" s="26"/>
      <c r="Q233" s="26"/>
      <c r="R233" s="26">
        <v>1</v>
      </c>
      <c r="S233" s="26"/>
      <c r="T233" s="26"/>
      <c r="U233" s="26"/>
      <c r="V233" s="26"/>
      <c r="W233" s="26"/>
      <c r="X233" s="26"/>
      <c r="Y233" s="26"/>
      <c r="Z233" s="26"/>
      <c r="AA233" s="26"/>
      <c r="AB233" s="26"/>
      <c r="AC233" s="26">
        <v>1</v>
      </c>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1</v>
      </c>
      <c r="D235" s="280">
        <f t="shared" si="63"/>
        <v>1</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v>1</v>
      </c>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89" t="s">
        <v>208</v>
      </c>
      <c r="D243" s="389" t="s">
        <v>48</v>
      </c>
      <c r="E243" s="390"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1</v>
      </c>
      <c r="D245" s="295">
        <f t="shared" si="69"/>
        <v>1</v>
      </c>
      <c r="E245" s="296">
        <f t="shared" si="69"/>
        <v>0</v>
      </c>
      <c r="F245" s="297"/>
      <c r="G245" s="297"/>
      <c r="H245" s="297"/>
      <c r="I245" s="297"/>
      <c r="J245" s="297">
        <v>1</v>
      </c>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10</v>
      </c>
      <c r="D246" s="127">
        <f t="shared" si="69"/>
        <v>0</v>
      </c>
      <c r="E246" s="198">
        <f t="shared" si="69"/>
        <v>10</v>
      </c>
      <c r="F246" s="292"/>
      <c r="G246" s="292">
        <v>1</v>
      </c>
      <c r="H246" s="292"/>
      <c r="I246" s="292">
        <v>3</v>
      </c>
      <c r="J246" s="292"/>
      <c r="K246" s="292">
        <v>2</v>
      </c>
      <c r="L246" s="292"/>
      <c r="M246" s="292"/>
      <c r="N246" s="292"/>
      <c r="O246" s="292">
        <v>1</v>
      </c>
      <c r="P246" s="292"/>
      <c r="Q246" s="292"/>
      <c r="R246" s="292"/>
      <c r="S246" s="292">
        <v>2</v>
      </c>
      <c r="T246" s="292"/>
      <c r="U246" s="292">
        <v>1</v>
      </c>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89" t="s">
        <v>208</v>
      </c>
      <c r="D251" s="389" t="s">
        <v>48</v>
      </c>
      <c r="E251" s="390" t="s">
        <v>70</v>
      </c>
      <c r="F251" s="387" t="s">
        <v>223</v>
      </c>
      <c r="G251" s="387" t="s">
        <v>70</v>
      </c>
      <c r="H251" s="387" t="s">
        <v>223</v>
      </c>
      <c r="I251" s="387" t="s">
        <v>70</v>
      </c>
      <c r="J251" s="387" t="s">
        <v>223</v>
      </c>
      <c r="K251" s="387" t="s">
        <v>70</v>
      </c>
      <c r="L251" s="387" t="s">
        <v>223</v>
      </c>
      <c r="M251" s="387" t="s">
        <v>70</v>
      </c>
      <c r="N251" s="387" t="s">
        <v>223</v>
      </c>
      <c r="O251" s="387" t="s">
        <v>70</v>
      </c>
      <c r="P251" s="387" t="s">
        <v>223</v>
      </c>
      <c r="Q251" s="387" t="s">
        <v>70</v>
      </c>
      <c r="R251" s="387" t="s">
        <v>223</v>
      </c>
      <c r="S251" s="387" t="s">
        <v>70</v>
      </c>
      <c r="T251" s="387" t="s">
        <v>223</v>
      </c>
      <c r="U251" s="387" t="s">
        <v>70</v>
      </c>
      <c r="V251" s="387" t="s">
        <v>223</v>
      </c>
      <c r="W251" s="387"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1474</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1346</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A11" sqref="A11:B11"/>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",[12]NOMBRE!B2," - ","( ",[12]NOMBRE!C2,[12]NOMBRE!D2,[12]NOMBRE!E2,[12]NOMBRE!F2,[12]NOMBRE!G2,"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7"/>
      <c r="E3" s="2"/>
      <c r="F3" s="2"/>
      <c r="G3" s="2"/>
      <c r="H3" s="2"/>
      <c r="I3" s="2"/>
      <c r="J3" s="2"/>
      <c r="K3" s="2"/>
      <c r="M3" s="4"/>
      <c r="AY3" s="5"/>
      <c r="AZ3" s="5"/>
      <c r="CM3" s="6"/>
      <c r="CN3" s="5"/>
      <c r="CO3" s="5"/>
    </row>
    <row r="4" spans="1:112" s="3" customFormat="1" ht="12.75" customHeight="1" x14ac:dyDescent="0.2">
      <c r="A4" s="1" t="str">
        <f>CONCATENATE("MES: ",[12]NOMBRE!B6," - ","( ",[12]NOMBRE!C6,[12]NOMBRE!D6," )")</f>
        <v>MES: NOVIEMBRE - ( 11 )</v>
      </c>
      <c r="B4" s="2"/>
      <c r="C4" s="2"/>
      <c r="D4" s="2"/>
      <c r="E4" s="2"/>
      <c r="F4" s="2"/>
      <c r="G4" s="2"/>
      <c r="H4" s="2"/>
      <c r="I4" s="2"/>
      <c r="J4" s="2"/>
      <c r="K4" s="2"/>
      <c r="M4" s="4"/>
      <c r="AY4" s="5"/>
      <c r="AZ4" s="5"/>
      <c r="CM4" s="6"/>
      <c r="CN4" s="5"/>
      <c r="CO4" s="5"/>
    </row>
    <row r="5" spans="1:112" s="3" customFormat="1" ht="12.75" customHeight="1" x14ac:dyDescent="0.2">
      <c r="A5" s="8" t="str">
        <f>CONCATENATE("AÑO: ",[12]NOMBRE!B7)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IF($C10&gt;=[12]A03!$C80,"","Total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172</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v>10</v>
      </c>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34</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v>1</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30</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21</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4</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72</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421" t="s">
        <v>6</v>
      </c>
      <c r="E32" s="409" t="s">
        <v>7</v>
      </c>
      <c r="F32" s="409" t="s">
        <v>8</v>
      </c>
      <c r="G32" s="409" t="s">
        <v>9</v>
      </c>
      <c r="H32" s="409" t="s">
        <v>10</v>
      </c>
      <c r="I32" s="409" t="s">
        <v>11</v>
      </c>
      <c r="J32" s="409" t="s">
        <v>12</v>
      </c>
      <c r="K32" s="409" t="s">
        <v>13</v>
      </c>
      <c r="L32" s="409"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427"/>
      <c r="N35" s="427"/>
      <c r="O35" s="427"/>
      <c r="P35" s="427"/>
      <c r="Q35" s="427"/>
      <c r="R35" s="427"/>
      <c r="S35" s="427"/>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412" t="s">
        <v>51</v>
      </c>
      <c r="B45" s="421"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421"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IF(AND(([12]A01!$C16+[12]A01!$C17+[12]A01!$C18+[12]A01!$C19+[12]A01!$D29+[12]A01!$D30+[12]A01!$D31)&lt;&gt;0,D49="",E49=""),"Observacion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IF(AND(([12]A01!$C16+[12]A01!$C17+[12]A01!$C18+[12]A01!$C19+[12]A01!$D29+[12]A01!$D30+[12]A01!$D31)&lt;&gt;0,D49="",E49=""),1,0)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426" t="s">
        <v>78</v>
      </c>
      <c r="E59" s="426" t="s">
        <v>79</v>
      </c>
      <c r="F59" s="413" t="s">
        <v>80</v>
      </c>
      <c r="G59" s="413" t="s">
        <v>81</v>
      </c>
      <c r="H59" s="426"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421" t="s">
        <v>98</v>
      </c>
      <c r="D67" s="421" t="s">
        <v>48</v>
      </c>
      <c r="E67" s="424"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107"/>
      <c r="CC67" s="107"/>
      <c r="CD67" s="107"/>
      <c r="CE67" s="107"/>
      <c r="CF67" s="107"/>
      <c r="CG67" s="107"/>
      <c r="CH67" s="107"/>
      <c r="CI67" s="107"/>
      <c r="CJ67" s="107"/>
      <c r="CK67" s="107"/>
      <c r="CL67" s="107"/>
      <c r="CM67" s="107"/>
      <c r="CN67" s="107"/>
      <c r="CO67" s="107"/>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row>
    <row r="68" spans="1:131" s="24" customFormat="1" ht="15.75" customHeight="1" x14ac:dyDescent="0.15">
      <c r="A68" s="497" t="s">
        <v>99</v>
      </c>
      <c r="B68" s="498"/>
      <c r="C68" s="56">
        <f t="shared" ref="C68:C73" si="6">SUM(D68:E68)</f>
        <v>0</v>
      </c>
      <c r="D68" s="56">
        <f>+F68+H68+J68+L68+N68+P68+R68+T68+V68+X68+Z68+AB68+AD68+AF68</f>
        <v>0</v>
      </c>
      <c r="E68" s="114">
        <f t="shared" ref="D68:E71" si="7">+G68+I68+K68+M68+O68+Q68+S68+U68+W68+Y68+AA68+AC68+AE68+AG68</f>
        <v>0</v>
      </c>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414"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420" t="s">
        <v>102</v>
      </c>
      <c r="C70" s="63">
        <f t="shared" si="6"/>
        <v>5</v>
      </c>
      <c r="D70" s="63">
        <f t="shared" si="7"/>
        <v>2</v>
      </c>
      <c r="E70" s="63">
        <f t="shared" si="7"/>
        <v>3</v>
      </c>
      <c r="F70" s="34"/>
      <c r="G70" s="34"/>
      <c r="H70" s="34"/>
      <c r="I70" s="34"/>
      <c r="J70" s="34"/>
      <c r="K70" s="34"/>
      <c r="L70" s="34"/>
      <c r="M70" s="34"/>
      <c r="N70" s="34"/>
      <c r="O70" s="34"/>
      <c r="P70" s="34"/>
      <c r="Q70" s="34"/>
      <c r="R70" s="34"/>
      <c r="S70" s="34">
        <v>1</v>
      </c>
      <c r="T70" s="34"/>
      <c r="U70" s="34"/>
      <c r="V70" s="34">
        <v>1</v>
      </c>
      <c r="W70" s="34">
        <v>1</v>
      </c>
      <c r="X70" s="34"/>
      <c r="Y70" s="34"/>
      <c r="Z70" s="34">
        <v>1</v>
      </c>
      <c r="AA70" s="34"/>
      <c r="AB70" s="34"/>
      <c r="AC70" s="34">
        <v>1</v>
      </c>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420"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418"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421" t="s">
        <v>98</v>
      </c>
      <c r="D77" s="421" t="s">
        <v>48</v>
      </c>
      <c r="E77" s="421" t="s">
        <v>70</v>
      </c>
      <c r="F77" s="415" t="s">
        <v>48</v>
      </c>
      <c r="G77" s="415" t="s">
        <v>70</v>
      </c>
      <c r="H77" s="415" t="s">
        <v>48</v>
      </c>
      <c r="I77" s="415" t="s">
        <v>70</v>
      </c>
      <c r="J77" s="415" t="s">
        <v>48</v>
      </c>
      <c r="K77" s="415" t="s">
        <v>70</v>
      </c>
      <c r="L77" s="415" t="s">
        <v>48</v>
      </c>
      <c r="M77" s="415" t="s">
        <v>70</v>
      </c>
      <c r="N77" s="415" t="s">
        <v>48</v>
      </c>
      <c r="O77" s="415" t="s">
        <v>70</v>
      </c>
      <c r="P77" s="415" t="s">
        <v>48</v>
      </c>
      <c r="Q77" s="415" t="s">
        <v>70</v>
      </c>
      <c r="R77" s="415" t="s">
        <v>48</v>
      </c>
      <c r="S77" s="415" t="s">
        <v>70</v>
      </c>
      <c r="T77" s="415" t="s">
        <v>48</v>
      </c>
      <c r="U77" s="415" t="s">
        <v>70</v>
      </c>
      <c r="V77" s="415" t="s">
        <v>48</v>
      </c>
      <c r="W77" s="415" t="s">
        <v>70</v>
      </c>
      <c r="X77" s="415" t="s">
        <v>48</v>
      </c>
      <c r="Y77" s="415" t="s">
        <v>70</v>
      </c>
      <c r="Z77" s="415" t="s">
        <v>48</v>
      </c>
      <c r="AA77" s="415" t="s">
        <v>70</v>
      </c>
      <c r="AB77" s="415" t="s">
        <v>48</v>
      </c>
      <c r="AC77" s="415" t="s">
        <v>70</v>
      </c>
      <c r="AD77" s="415" t="s">
        <v>48</v>
      </c>
      <c r="AE77" s="415" t="s">
        <v>70</v>
      </c>
      <c r="AF77" s="415" t="s">
        <v>48</v>
      </c>
      <c r="AG77" s="415"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0</v>
      </c>
      <c r="D78" s="56">
        <f t="shared" ref="D78:E81" si="9">+F78+H78+J78+L78+N78+P78+R78+T78+V78+X78+Z78+AB78+AD78+AF78</f>
        <v>0</v>
      </c>
      <c r="E78" s="56">
        <f t="shared" si="9"/>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414"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420" t="s">
        <v>102</v>
      </c>
      <c r="C80" s="63">
        <f t="shared" si="8"/>
        <v>13</v>
      </c>
      <c r="D80" s="63">
        <f t="shared" si="9"/>
        <v>1</v>
      </c>
      <c r="E80" s="63">
        <f t="shared" si="9"/>
        <v>12</v>
      </c>
      <c r="F80" s="34"/>
      <c r="G80" s="34"/>
      <c r="H80" s="34"/>
      <c r="I80" s="34">
        <v>1</v>
      </c>
      <c r="J80" s="34"/>
      <c r="K80" s="34"/>
      <c r="L80" s="34"/>
      <c r="M80" s="34"/>
      <c r="N80" s="34"/>
      <c r="O80" s="34"/>
      <c r="P80" s="34"/>
      <c r="Q80" s="34"/>
      <c r="R80" s="34"/>
      <c r="S80" s="34">
        <v>2</v>
      </c>
      <c r="T80" s="34"/>
      <c r="U80" s="34">
        <v>2</v>
      </c>
      <c r="V80" s="34"/>
      <c r="W80" s="34">
        <v>2</v>
      </c>
      <c r="X80" s="34"/>
      <c r="Y80" s="34">
        <v>1</v>
      </c>
      <c r="Z80" s="34">
        <v>1</v>
      </c>
      <c r="AA80" s="34">
        <v>2</v>
      </c>
      <c r="AB80" s="34"/>
      <c r="AC80" s="34">
        <v>2</v>
      </c>
      <c r="AD80" s="34"/>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420"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418"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421" t="s">
        <v>98</v>
      </c>
      <c r="D87" s="421" t="s">
        <v>48</v>
      </c>
      <c r="E87" s="421" t="s">
        <v>70</v>
      </c>
      <c r="F87" s="415" t="s">
        <v>48</v>
      </c>
      <c r="G87" s="415" t="s">
        <v>70</v>
      </c>
      <c r="H87" s="415" t="s">
        <v>48</v>
      </c>
      <c r="I87" s="415" t="s">
        <v>70</v>
      </c>
      <c r="J87" s="415" t="s">
        <v>48</v>
      </c>
      <c r="K87" s="415" t="s">
        <v>70</v>
      </c>
      <c r="L87" s="415" t="s">
        <v>48</v>
      </c>
      <c r="M87" s="415" t="s">
        <v>70</v>
      </c>
      <c r="N87" s="415" t="s">
        <v>48</v>
      </c>
      <c r="O87" s="415" t="s">
        <v>70</v>
      </c>
      <c r="P87" s="415" t="s">
        <v>48</v>
      </c>
      <c r="Q87" s="415" t="s">
        <v>70</v>
      </c>
      <c r="R87" s="415" t="s">
        <v>48</v>
      </c>
      <c r="S87" s="415" t="s">
        <v>70</v>
      </c>
      <c r="T87" s="415" t="s">
        <v>48</v>
      </c>
      <c r="U87" s="415" t="s">
        <v>70</v>
      </c>
      <c r="V87" s="415" t="s">
        <v>48</v>
      </c>
      <c r="W87" s="415" t="s">
        <v>70</v>
      </c>
      <c r="X87" s="415" t="s">
        <v>48</v>
      </c>
      <c r="Y87" s="415" t="s">
        <v>70</v>
      </c>
      <c r="Z87" s="415" t="s">
        <v>48</v>
      </c>
      <c r="AA87" s="415" t="s">
        <v>70</v>
      </c>
      <c r="AB87" s="415" t="s">
        <v>48</v>
      </c>
      <c r="AC87" s="415" t="s">
        <v>70</v>
      </c>
      <c r="AD87" s="415" t="s">
        <v>48</v>
      </c>
      <c r="AE87" s="415" t="s">
        <v>70</v>
      </c>
      <c r="AF87" s="415" t="s">
        <v>48</v>
      </c>
      <c r="AG87" s="415"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421" t="s">
        <v>98</v>
      </c>
      <c r="D95" s="421" t="s">
        <v>48</v>
      </c>
      <c r="E95" s="421" t="s">
        <v>70</v>
      </c>
      <c r="F95" s="421" t="s">
        <v>48</v>
      </c>
      <c r="G95" s="421" t="s">
        <v>70</v>
      </c>
      <c r="H95" s="421" t="s">
        <v>48</v>
      </c>
      <c r="I95" s="421" t="s">
        <v>70</v>
      </c>
      <c r="J95" s="421" t="s">
        <v>48</v>
      </c>
      <c r="K95" s="421" t="s">
        <v>70</v>
      </c>
      <c r="L95" s="421" t="s">
        <v>48</v>
      </c>
      <c r="M95" s="423" t="s">
        <v>70</v>
      </c>
      <c r="N95" s="134" t="s">
        <v>124</v>
      </c>
      <c r="O95" s="421" t="s">
        <v>125</v>
      </c>
      <c r="P95" s="421" t="s">
        <v>48</v>
      </c>
      <c r="Q95" s="421" t="s">
        <v>70</v>
      </c>
      <c r="R95" s="421" t="s">
        <v>48</v>
      </c>
      <c r="S95" s="421" t="s">
        <v>70</v>
      </c>
      <c r="T95" s="421" t="s">
        <v>48</v>
      </c>
      <c r="U95" s="421" t="s">
        <v>70</v>
      </c>
      <c r="V95" s="421" t="s">
        <v>48</v>
      </c>
      <c r="W95" s="421"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421" t="s">
        <v>98</v>
      </c>
      <c r="D108" s="421" t="s">
        <v>48</v>
      </c>
      <c r="E108" s="421" t="s">
        <v>70</v>
      </c>
      <c r="F108" s="421" t="s">
        <v>48</v>
      </c>
      <c r="G108" s="421" t="s">
        <v>70</v>
      </c>
      <c r="H108" s="421" t="s">
        <v>48</v>
      </c>
      <c r="I108" s="421" t="s">
        <v>70</v>
      </c>
      <c r="J108" s="421" t="s">
        <v>48</v>
      </c>
      <c r="K108" s="421" t="s">
        <v>70</v>
      </c>
      <c r="L108" s="421" t="s">
        <v>48</v>
      </c>
      <c r="M108" s="142" t="s">
        <v>70</v>
      </c>
      <c r="N108" s="546"/>
      <c r="O108" s="134" t="s">
        <v>124</v>
      </c>
      <c r="P108" s="421" t="s">
        <v>125</v>
      </c>
      <c r="Q108" s="421" t="s">
        <v>48</v>
      </c>
      <c r="R108" s="421" t="s">
        <v>70</v>
      </c>
      <c r="S108" s="421" t="s">
        <v>48</v>
      </c>
      <c r="T108" s="421" t="s">
        <v>70</v>
      </c>
      <c r="U108" s="421" t="s">
        <v>48</v>
      </c>
      <c r="V108" s="421" t="s">
        <v>70</v>
      </c>
      <c r="W108" s="421" t="s">
        <v>48</v>
      </c>
      <c r="X108" s="421"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421" t="s">
        <v>98</v>
      </c>
      <c r="D121" s="421" t="s">
        <v>48</v>
      </c>
      <c r="E121" s="421" t="s">
        <v>70</v>
      </c>
      <c r="F121" s="421" t="s">
        <v>48</v>
      </c>
      <c r="G121" s="421" t="s">
        <v>70</v>
      </c>
      <c r="H121" s="421" t="s">
        <v>48</v>
      </c>
      <c r="I121" s="421" t="s">
        <v>70</v>
      </c>
      <c r="J121" s="421" t="s">
        <v>48</v>
      </c>
      <c r="K121" s="421" t="s">
        <v>70</v>
      </c>
      <c r="L121" s="421" t="s">
        <v>48</v>
      </c>
      <c r="M121" s="421"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417" t="s">
        <v>149</v>
      </c>
      <c r="E126" s="174" t="s">
        <v>48</v>
      </c>
      <c r="F126" s="174" t="s">
        <v>70</v>
      </c>
      <c r="G126" s="419" t="s">
        <v>48</v>
      </c>
      <c r="H126" s="419" t="s">
        <v>70</v>
      </c>
      <c r="I126" s="419" t="s">
        <v>48</v>
      </c>
      <c r="J126" s="419" t="s">
        <v>70</v>
      </c>
      <c r="K126" s="419" t="s">
        <v>48</v>
      </c>
      <c r="L126" s="419" t="s">
        <v>70</v>
      </c>
      <c r="M126" s="419" t="s">
        <v>48</v>
      </c>
      <c r="N126" s="419" t="s">
        <v>70</v>
      </c>
      <c r="O126" s="419" t="s">
        <v>48</v>
      </c>
      <c r="P126" s="419" t="s">
        <v>70</v>
      </c>
      <c r="Q126" s="419" t="s">
        <v>48</v>
      </c>
      <c r="R126" s="419" t="s">
        <v>70</v>
      </c>
      <c r="S126" s="419" t="s">
        <v>48</v>
      </c>
      <c r="T126" s="419" t="s">
        <v>70</v>
      </c>
      <c r="U126" s="419" t="s">
        <v>48</v>
      </c>
      <c r="V126" s="419" t="s">
        <v>70</v>
      </c>
      <c r="W126" s="419" t="s">
        <v>48</v>
      </c>
      <c r="X126" s="419" t="s">
        <v>70</v>
      </c>
      <c r="Y126" s="419" t="s">
        <v>48</v>
      </c>
      <c r="Z126" s="419" t="s">
        <v>70</v>
      </c>
      <c r="AA126" s="419" t="s">
        <v>48</v>
      </c>
      <c r="AB126" s="419" t="s">
        <v>70</v>
      </c>
      <c r="AC126" s="419" t="s">
        <v>48</v>
      </c>
      <c r="AD126" s="419" t="s">
        <v>70</v>
      </c>
      <c r="AE126" s="419" t="s">
        <v>48</v>
      </c>
      <c r="AF126" s="419" t="s">
        <v>70</v>
      </c>
      <c r="AG126" s="419" t="s">
        <v>48</v>
      </c>
      <c r="AH126" s="419" t="s">
        <v>70</v>
      </c>
      <c r="AI126" s="419" t="s">
        <v>48</v>
      </c>
      <c r="AJ126" s="419" t="s">
        <v>70</v>
      </c>
      <c r="AK126" s="419" t="s">
        <v>48</v>
      </c>
      <c r="AL126" s="419" t="s">
        <v>70</v>
      </c>
      <c r="AM126" s="419" t="s">
        <v>48</v>
      </c>
      <c r="AN126" s="428" t="s">
        <v>70</v>
      </c>
      <c r="AO126" s="552"/>
      <c r="AP126" s="554"/>
      <c r="AQ126" s="177" t="s">
        <v>48</v>
      </c>
      <c r="AR126" s="177" t="s">
        <v>70</v>
      </c>
      <c r="AY126" s="5"/>
      <c r="AZ126" s="419" t="s">
        <v>48</v>
      </c>
      <c r="BA126" s="419" t="s">
        <v>70</v>
      </c>
      <c r="BB126" s="419" t="s">
        <v>48</v>
      </c>
      <c r="BC126" s="419" t="s">
        <v>70</v>
      </c>
      <c r="BD126" s="419" t="s">
        <v>48</v>
      </c>
      <c r="BE126" s="419" t="s">
        <v>70</v>
      </c>
      <c r="BF126" s="419" t="s">
        <v>48</v>
      </c>
      <c r="BG126" s="419" t="s">
        <v>70</v>
      </c>
      <c r="BH126" s="419" t="s">
        <v>48</v>
      </c>
      <c r="BI126" s="419" t="s">
        <v>70</v>
      </c>
      <c r="BJ126" s="419" t="s">
        <v>48</v>
      </c>
      <c r="BK126" s="419" t="s">
        <v>70</v>
      </c>
      <c r="BL126" s="419" t="s">
        <v>48</v>
      </c>
      <c r="BM126" s="419" t="s">
        <v>70</v>
      </c>
      <c r="BN126" s="419" t="s">
        <v>48</v>
      </c>
      <c r="BO126" s="419" t="s">
        <v>70</v>
      </c>
      <c r="BP126" s="419" t="s">
        <v>48</v>
      </c>
      <c r="BQ126" s="419" t="s">
        <v>70</v>
      </c>
      <c r="BR126" s="419" t="s">
        <v>48</v>
      </c>
      <c r="BS126" s="419" t="s">
        <v>70</v>
      </c>
      <c r="BT126" s="419" t="s">
        <v>48</v>
      </c>
      <c r="BU126" s="419" t="s">
        <v>70</v>
      </c>
      <c r="BV126" s="419" t="s">
        <v>48</v>
      </c>
      <c r="BW126" s="419" t="s">
        <v>70</v>
      </c>
      <c r="BX126" s="419" t="s">
        <v>48</v>
      </c>
      <c r="BY126" s="419" t="s">
        <v>70</v>
      </c>
      <c r="BZ126" s="419" t="s">
        <v>48</v>
      </c>
      <c r="CA126" s="419" t="s">
        <v>70</v>
      </c>
      <c r="CB126" s="419" t="s">
        <v>48</v>
      </c>
      <c r="CC126" s="419" t="s">
        <v>70</v>
      </c>
      <c r="CD126" s="419" t="s">
        <v>48</v>
      </c>
      <c r="CE126" s="419" t="s">
        <v>70</v>
      </c>
      <c r="CF126" s="419" t="s">
        <v>48</v>
      </c>
      <c r="CG126" s="428" t="s">
        <v>70</v>
      </c>
      <c r="CH126" s="107"/>
      <c r="CI126" s="107"/>
      <c r="CJ126" s="107"/>
      <c r="CK126" s="107"/>
      <c r="CL126" s="107"/>
      <c r="CM126" s="132"/>
      <c r="CN126" s="107"/>
      <c r="CO126" s="107"/>
      <c r="CP126" s="419" t="s">
        <v>48</v>
      </c>
      <c r="CQ126" s="419" t="s">
        <v>70</v>
      </c>
      <c r="CR126" s="419" t="s">
        <v>48</v>
      </c>
      <c r="CS126" s="419" t="s">
        <v>70</v>
      </c>
      <c r="CT126" s="419" t="s">
        <v>48</v>
      </c>
      <c r="CU126" s="419" t="s">
        <v>70</v>
      </c>
      <c r="CV126" s="419" t="s">
        <v>48</v>
      </c>
      <c r="CW126" s="419" t="s">
        <v>70</v>
      </c>
      <c r="CX126" s="419" t="s">
        <v>48</v>
      </c>
      <c r="CY126" s="419" t="s">
        <v>70</v>
      </c>
      <c r="CZ126" s="419" t="s">
        <v>48</v>
      </c>
      <c r="DA126" s="419" t="s">
        <v>70</v>
      </c>
      <c r="DB126" s="419" t="s">
        <v>48</v>
      </c>
      <c r="DC126" s="419" t="s">
        <v>70</v>
      </c>
      <c r="DD126" s="419" t="s">
        <v>48</v>
      </c>
      <c r="DE126" s="419" t="s">
        <v>70</v>
      </c>
      <c r="DF126" s="419" t="s">
        <v>48</v>
      </c>
      <c r="DG126" s="419" t="s">
        <v>70</v>
      </c>
      <c r="DH126" s="419" t="s">
        <v>48</v>
      </c>
      <c r="DI126" s="419" t="s">
        <v>70</v>
      </c>
      <c r="DJ126" s="419" t="s">
        <v>48</v>
      </c>
      <c r="DK126" s="419" t="s">
        <v>70</v>
      </c>
      <c r="DL126" s="419" t="s">
        <v>48</v>
      </c>
      <c r="DM126" s="419" t="s">
        <v>70</v>
      </c>
      <c r="DN126" s="419" t="s">
        <v>48</v>
      </c>
      <c r="DO126" s="419" t="s">
        <v>70</v>
      </c>
      <c r="DP126" s="419" t="s">
        <v>48</v>
      </c>
      <c r="DQ126" s="419" t="s">
        <v>70</v>
      </c>
      <c r="DR126" s="419" t="s">
        <v>48</v>
      </c>
      <c r="DS126" s="419" t="s">
        <v>70</v>
      </c>
      <c r="DT126" s="419" t="s">
        <v>48</v>
      </c>
      <c r="DU126" s="419" t="s">
        <v>70</v>
      </c>
      <c r="DV126" s="419" t="s">
        <v>48</v>
      </c>
      <c r="DW126" s="428" t="s">
        <v>70</v>
      </c>
      <c r="DX126" s="107"/>
      <c r="DY126" s="107"/>
      <c r="DZ126" s="107"/>
    </row>
    <row r="127" spans="1:130" s="24" customFormat="1" ht="15.75" customHeight="1" x14ac:dyDescent="0.15">
      <c r="A127" s="178" t="s">
        <v>150</v>
      </c>
      <c r="B127" s="425"/>
      <c r="C127" s="180"/>
      <c r="D127" s="181">
        <f>SUM(E127:F127)</f>
        <v>64</v>
      </c>
      <c r="E127" s="181">
        <f>+G127+I127+K127+M127+O127+Q127+S127+U127+W127+Y127+AA127+AC127+AE127+AG127+AI127+AK127+AM127</f>
        <v>24</v>
      </c>
      <c r="F127" s="181">
        <f>+H127+J127+L127+N127+P127+R127+T127+V127+X127+Z127+AB127+AD127+AF127+AH127+AJ127+AL127+AN127</f>
        <v>40</v>
      </c>
      <c r="G127" s="182"/>
      <c r="H127" s="182"/>
      <c r="I127" s="182">
        <v>8</v>
      </c>
      <c r="J127" s="182">
        <v>3</v>
      </c>
      <c r="K127" s="182">
        <v>8</v>
      </c>
      <c r="L127" s="182">
        <v>3</v>
      </c>
      <c r="M127" s="182">
        <v>4</v>
      </c>
      <c r="N127" s="182">
        <v>1</v>
      </c>
      <c r="O127" s="182">
        <v>4</v>
      </c>
      <c r="P127" s="182"/>
      <c r="Q127" s="182"/>
      <c r="R127" s="182">
        <v>7</v>
      </c>
      <c r="S127" s="182"/>
      <c r="T127" s="182">
        <v>2</v>
      </c>
      <c r="U127" s="182"/>
      <c r="V127" s="182"/>
      <c r="W127" s="182"/>
      <c r="X127" s="182">
        <v>7</v>
      </c>
      <c r="Y127" s="182"/>
      <c r="Z127" s="182">
        <v>6</v>
      </c>
      <c r="AA127" s="182"/>
      <c r="AB127" s="182">
        <v>3</v>
      </c>
      <c r="AC127" s="182"/>
      <c r="AD127" s="182">
        <v>3</v>
      </c>
      <c r="AE127" s="182"/>
      <c r="AF127" s="182">
        <v>4</v>
      </c>
      <c r="AG127" s="182"/>
      <c r="AH127" s="182">
        <v>1</v>
      </c>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64</v>
      </c>
      <c r="E137" s="56">
        <f>+G137+I137+K137+M137+O137+Q137+S137+U137+W137+Y137+AA137+AC137+AE137+AG137+AI137+AK137+AM137</f>
        <v>24</v>
      </c>
      <c r="F137" s="56">
        <f>+H137+J137+L137+N137+P137+R137+T137+V137+X137+Z137+AB137+AD137+AF137+AH137+AJ137+AL137+AN137</f>
        <v>40</v>
      </c>
      <c r="G137" s="201"/>
      <c r="H137" s="201"/>
      <c r="I137" s="201">
        <v>8</v>
      </c>
      <c r="J137" s="201">
        <v>3</v>
      </c>
      <c r="K137" s="201">
        <v>8</v>
      </c>
      <c r="L137" s="201">
        <v>3</v>
      </c>
      <c r="M137" s="201">
        <v>4</v>
      </c>
      <c r="N137" s="201">
        <v>1</v>
      </c>
      <c r="O137" s="201">
        <v>4</v>
      </c>
      <c r="P137" s="201"/>
      <c r="Q137" s="201"/>
      <c r="R137" s="201">
        <v>7</v>
      </c>
      <c r="S137" s="201"/>
      <c r="T137" s="201">
        <v>2</v>
      </c>
      <c r="U137" s="201"/>
      <c r="V137" s="201"/>
      <c r="W137" s="201"/>
      <c r="X137" s="201">
        <v>7</v>
      </c>
      <c r="Y137" s="201"/>
      <c r="Z137" s="201">
        <v>6</v>
      </c>
      <c r="AA137" s="201"/>
      <c r="AB137" s="201">
        <v>3</v>
      </c>
      <c r="AC137" s="201"/>
      <c r="AD137" s="201">
        <v>3</v>
      </c>
      <c r="AE137" s="201"/>
      <c r="AF137" s="201">
        <v>4</v>
      </c>
      <c r="AG137" s="201"/>
      <c r="AH137" s="201">
        <v>1</v>
      </c>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2</v>
      </c>
      <c r="E139" s="191">
        <f t="shared" si="38"/>
        <v>2</v>
      </c>
      <c r="F139" s="191">
        <f t="shared" si="38"/>
        <v>0</v>
      </c>
      <c r="G139" s="34"/>
      <c r="H139" s="34"/>
      <c r="I139" s="34"/>
      <c r="J139" s="34"/>
      <c r="K139" s="34"/>
      <c r="L139" s="34"/>
      <c r="M139" s="34">
        <v>2</v>
      </c>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11</v>
      </c>
      <c r="E140" s="191">
        <f t="shared" si="38"/>
        <v>4</v>
      </c>
      <c r="F140" s="191">
        <f t="shared" si="38"/>
        <v>7</v>
      </c>
      <c r="G140" s="34"/>
      <c r="H140" s="34"/>
      <c r="I140" s="34"/>
      <c r="J140" s="34"/>
      <c r="K140" s="34"/>
      <c r="L140" s="34"/>
      <c r="M140" s="34">
        <v>2</v>
      </c>
      <c r="N140" s="34"/>
      <c r="O140" s="34">
        <v>2</v>
      </c>
      <c r="P140" s="34"/>
      <c r="Q140" s="34"/>
      <c r="R140" s="34">
        <v>2</v>
      </c>
      <c r="S140" s="34"/>
      <c r="T140" s="34"/>
      <c r="U140" s="34"/>
      <c r="V140" s="34"/>
      <c r="W140" s="34"/>
      <c r="X140" s="34">
        <v>1</v>
      </c>
      <c r="Y140" s="34"/>
      <c r="Z140" s="34">
        <v>3</v>
      </c>
      <c r="AA140" s="34"/>
      <c r="AB140" s="34"/>
      <c r="AC140" s="34"/>
      <c r="AD140" s="34">
        <v>1</v>
      </c>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2</v>
      </c>
      <c r="E142" s="191">
        <f t="shared" si="38"/>
        <v>0</v>
      </c>
      <c r="F142" s="191">
        <f t="shared" si="38"/>
        <v>2</v>
      </c>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v>2</v>
      </c>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2</v>
      </c>
      <c r="E143" s="191">
        <f t="shared" si="38"/>
        <v>0</v>
      </c>
      <c r="F143" s="191">
        <f t="shared" si="38"/>
        <v>2</v>
      </c>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v>2</v>
      </c>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2</v>
      </c>
      <c r="E144" s="191">
        <f t="shared" si="38"/>
        <v>0</v>
      </c>
      <c r="F144" s="191">
        <f t="shared" si="38"/>
        <v>2</v>
      </c>
      <c r="G144" s="34"/>
      <c r="H144" s="34"/>
      <c r="I144" s="34"/>
      <c r="J144" s="34"/>
      <c r="K144" s="34"/>
      <c r="L144" s="34"/>
      <c r="M144" s="34"/>
      <c r="N144" s="34"/>
      <c r="O144" s="34"/>
      <c r="P144" s="34"/>
      <c r="Q144" s="34"/>
      <c r="R144" s="34"/>
      <c r="S144" s="34"/>
      <c r="T144" s="34"/>
      <c r="U144" s="34"/>
      <c r="V144" s="34"/>
      <c r="W144" s="34"/>
      <c r="X144" s="34"/>
      <c r="Y144" s="34"/>
      <c r="Z144" s="34"/>
      <c r="AA144" s="34"/>
      <c r="AB144" s="34">
        <v>2</v>
      </c>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1</v>
      </c>
      <c r="E145" s="194">
        <f t="shared" si="38"/>
        <v>0</v>
      </c>
      <c r="F145" s="194">
        <f t="shared" si="38"/>
        <v>1</v>
      </c>
      <c r="G145" s="37"/>
      <c r="H145" s="37"/>
      <c r="I145" s="37"/>
      <c r="J145" s="37"/>
      <c r="K145" s="37"/>
      <c r="L145" s="37"/>
      <c r="M145" s="37"/>
      <c r="N145" s="37">
        <v>1</v>
      </c>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6</v>
      </c>
      <c r="E149" s="185">
        <f t="shared" ref="E149:F152" si="39">+G149+I149+K149+M149+O149</f>
        <v>6</v>
      </c>
      <c r="F149" s="185">
        <f t="shared" si="39"/>
        <v>0</v>
      </c>
      <c r="G149" s="27"/>
      <c r="H149" s="27"/>
      <c r="I149" s="27">
        <v>3</v>
      </c>
      <c r="J149" s="27"/>
      <c r="K149" s="27">
        <v>3</v>
      </c>
      <c r="L149" s="27"/>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si="39"/>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15</v>
      </c>
      <c r="E152" s="194">
        <f t="shared" si="39"/>
        <v>10</v>
      </c>
      <c r="F152" s="194">
        <f t="shared" si="39"/>
        <v>5</v>
      </c>
      <c r="G152" s="37"/>
      <c r="H152" s="37"/>
      <c r="I152" s="37">
        <v>5</v>
      </c>
      <c r="J152" s="37">
        <v>2</v>
      </c>
      <c r="K152" s="37">
        <v>5</v>
      </c>
      <c r="L152" s="37">
        <v>3</v>
      </c>
      <c r="M152" s="37"/>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8</v>
      </c>
      <c r="E153" s="185">
        <f t="shared" si="38"/>
        <v>0</v>
      </c>
      <c r="F153" s="185">
        <f t="shared" si="38"/>
        <v>8</v>
      </c>
      <c r="G153" s="27"/>
      <c r="H153" s="27"/>
      <c r="I153" s="27"/>
      <c r="J153" s="27"/>
      <c r="K153" s="27"/>
      <c r="L153" s="27"/>
      <c r="M153" s="27"/>
      <c r="N153" s="27"/>
      <c r="O153" s="27"/>
      <c r="P153" s="27"/>
      <c r="Q153" s="27"/>
      <c r="R153" s="27">
        <v>2</v>
      </c>
      <c r="S153" s="27"/>
      <c r="T153" s="27"/>
      <c r="U153" s="27"/>
      <c r="V153" s="27"/>
      <c r="W153" s="27"/>
      <c r="X153" s="27">
        <v>3</v>
      </c>
      <c r="Y153" s="27"/>
      <c r="Z153" s="27"/>
      <c r="AA153" s="27"/>
      <c r="AB153" s="27">
        <v>1</v>
      </c>
      <c r="AC153" s="27"/>
      <c r="AD153" s="27"/>
      <c r="AE153" s="27"/>
      <c r="AF153" s="27">
        <v>1</v>
      </c>
      <c r="AG153" s="27"/>
      <c r="AH153" s="27">
        <v>1</v>
      </c>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3</v>
      </c>
      <c r="E154" s="191">
        <f t="shared" si="38"/>
        <v>0</v>
      </c>
      <c r="F154" s="191">
        <f t="shared" si="38"/>
        <v>3</v>
      </c>
      <c r="G154" s="34"/>
      <c r="H154" s="34"/>
      <c r="I154" s="34"/>
      <c r="J154" s="34"/>
      <c r="K154" s="34"/>
      <c r="L154" s="34"/>
      <c r="M154" s="34"/>
      <c r="N154" s="34"/>
      <c r="O154" s="34"/>
      <c r="P154" s="34"/>
      <c r="Q154" s="34"/>
      <c r="R154" s="34"/>
      <c r="S154" s="34"/>
      <c r="T154" s="34"/>
      <c r="U154" s="34"/>
      <c r="V154" s="34"/>
      <c r="W154" s="34"/>
      <c r="X154" s="34"/>
      <c r="Y154" s="34"/>
      <c r="Z154" s="34">
        <v>2</v>
      </c>
      <c r="AA154" s="34"/>
      <c r="AB154" s="34"/>
      <c r="AC154" s="34"/>
      <c r="AD154" s="34"/>
      <c r="AE154" s="34"/>
      <c r="AF154" s="34">
        <v>1</v>
      </c>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0</v>
      </c>
      <c r="E156" s="191">
        <f t="shared" si="38"/>
        <v>0</v>
      </c>
      <c r="F156" s="191">
        <f t="shared" si="38"/>
        <v>0</v>
      </c>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3</v>
      </c>
      <c r="E158" s="191">
        <f t="shared" si="38"/>
        <v>0</v>
      </c>
      <c r="F158" s="191">
        <f t="shared" si="38"/>
        <v>3</v>
      </c>
      <c r="G158" s="34"/>
      <c r="H158" s="34"/>
      <c r="I158" s="34"/>
      <c r="J158" s="34">
        <v>1</v>
      </c>
      <c r="K158" s="34"/>
      <c r="L158" s="34"/>
      <c r="M158" s="34"/>
      <c r="N158" s="34"/>
      <c r="O158" s="34"/>
      <c r="P158" s="34"/>
      <c r="Q158" s="34"/>
      <c r="R158" s="34">
        <v>1</v>
      </c>
      <c r="S158" s="34"/>
      <c r="T158" s="34"/>
      <c r="U158" s="34"/>
      <c r="V158" s="34"/>
      <c r="W158" s="34"/>
      <c r="X158" s="34"/>
      <c r="Y158" s="34"/>
      <c r="Z158" s="34">
        <v>1</v>
      </c>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9</v>
      </c>
      <c r="E159" s="191">
        <f t="shared" si="38"/>
        <v>2</v>
      </c>
      <c r="F159" s="191">
        <f t="shared" si="38"/>
        <v>7</v>
      </c>
      <c r="G159" s="34"/>
      <c r="H159" s="34"/>
      <c r="I159" s="34"/>
      <c r="J159" s="34"/>
      <c r="K159" s="34"/>
      <c r="L159" s="34"/>
      <c r="M159" s="34"/>
      <c r="N159" s="34"/>
      <c r="O159" s="34">
        <v>2</v>
      </c>
      <c r="P159" s="34"/>
      <c r="Q159" s="34"/>
      <c r="R159" s="34">
        <v>2</v>
      </c>
      <c r="S159" s="34"/>
      <c r="T159" s="34">
        <v>2</v>
      </c>
      <c r="U159" s="34"/>
      <c r="V159" s="34"/>
      <c r="W159" s="34"/>
      <c r="X159" s="34">
        <v>3</v>
      </c>
      <c r="Y159" s="34"/>
      <c r="Z159" s="34"/>
      <c r="AA159" s="34"/>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0</v>
      </c>
      <c r="E160" s="208">
        <f>+G160+I160+K160+M160+O160+Q160+S160+U160+W160+Y160+AA160+AC160+AE160+AG160+AI160+AK160+AM160</f>
        <v>0</v>
      </c>
      <c r="F160" s="208">
        <f>+H160+J160+L160+N160+P160+R160+T160+V160+X160+Z160+AB160+AD160+AF160+AH160+AJ160+AL160+AN160</f>
        <v>0</v>
      </c>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417" t="s">
        <v>149</v>
      </c>
      <c r="E163" s="174" t="s">
        <v>48</v>
      </c>
      <c r="F163" s="174" t="s">
        <v>70</v>
      </c>
      <c r="G163" s="419" t="s">
        <v>48</v>
      </c>
      <c r="H163" s="419" t="s">
        <v>70</v>
      </c>
      <c r="I163" s="419" t="s">
        <v>48</v>
      </c>
      <c r="J163" s="419" t="s">
        <v>70</v>
      </c>
      <c r="K163" s="419" t="s">
        <v>48</v>
      </c>
      <c r="L163" s="419" t="s">
        <v>70</v>
      </c>
      <c r="M163" s="419" t="s">
        <v>48</v>
      </c>
      <c r="N163" s="419" t="s">
        <v>70</v>
      </c>
      <c r="O163" s="419" t="s">
        <v>48</v>
      </c>
      <c r="P163" s="419" t="s">
        <v>70</v>
      </c>
      <c r="Q163" s="419" t="s">
        <v>48</v>
      </c>
      <c r="R163" s="419" t="s">
        <v>70</v>
      </c>
      <c r="S163" s="419" t="s">
        <v>48</v>
      </c>
      <c r="T163" s="419" t="s">
        <v>70</v>
      </c>
      <c r="U163" s="419" t="s">
        <v>48</v>
      </c>
      <c r="V163" s="419" t="s">
        <v>70</v>
      </c>
      <c r="W163" s="419" t="s">
        <v>48</v>
      </c>
      <c r="X163" s="419" t="s">
        <v>70</v>
      </c>
      <c r="Y163" s="419" t="s">
        <v>48</v>
      </c>
      <c r="Z163" s="419" t="s">
        <v>70</v>
      </c>
      <c r="AA163" s="419" t="s">
        <v>48</v>
      </c>
      <c r="AB163" s="419" t="s">
        <v>70</v>
      </c>
      <c r="AC163" s="419" t="s">
        <v>48</v>
      </c>
      <c r="AD163" s="419" t="s">
        <v>70</v>
      </c>
      <c r="AE163" s="419" t="s">
        <v>48</v>
      </c>
      <c r="AF163" s="419" t="s">
        <v>70</v>
      </c>
      <c r="AG163" s="419" t="s">
        <v>48</v>
      </c>
      <c r="AH163" s="419" t="s">
        <v>70</v>
      </c>
      <c r="AI163" s="419" t="s">
        <v>48</v>
      </c>
      <c r="AJ163" s="419" t="s">
        <v>70</v>
      </c>
      <c r="AK163" s="419" t="s">
        <v>48</v>
      </c>
      <c r="AL163" s="419" t="s">
        <v>70</v>
      </c>
      <c r="AM163" s="419" t="s">
        <v>48</v>
      </c>
      <c r="AN163" s="428" t="s">
        <v>70</v>
      </c>
      <c r="AO163" s="608"/>
      <c r="AP163" s="610"/>
      <c r="AQ163" s="554"/>
      <c r="AR163" s="214" t="s">
        <v>48</v>
      </c>
      <c r="AS163" s="214" t="s">
        <v>70</v>
      </c>
      <c r="AZ163" s="419" t="s">
        <v>48</v>
      </c>
      <c r="BA163" s="419" t="s">
        <v>70</v>
      </c>
      <c r="BB163" s="419" t="s">
        <v>48</v>
      </c>
      <c r="BC163" s="419" t="s">
        <v>70</v>
      </c>
      <c r="BD163" s="419" t="s">
        <v>48</v>
      </c>
      <c r="BE163" s="419" t="s">
        <v>70</v>
      </c>
      <c r="BF163" s="419" t="s">
        <v>48</v>
      </c>
      <c r="BG163" s="419" t="s">
        <v>70</v>
      </c>
      <c r="BH163" s="419" t="s">
        <v>48</v>
      </c>
      <c r="BI163" s="419" t="s">
        <v>70</v>
      </c>
      <c r="BJ163" s="419" t="s">
        <v>48</v>
      </c>
      <c r="BK163" s="419" t="s">
        <v>70</v>
      </c>
      <c r="BL163" s="419" t="s">
        <v>48</v>
      </c>
      <c r="BM163" s="419" t="s">
        <v>70</v>
      </c>
      <c r="BN163" s="419" t="s">
        <v>48</v>
      </c>
      <c r="BO163" s="419" t="s">
        <v>70</v>
      </c>
      <c r="BP163" s="419" t="s">
        <v>48</v>
      </c>
      <c r="BQ163" s="419" t="s">
        <v>70</v>
      </c>
      <c r="BR163" s="419" t="s">
        <v>48</v>
      </c>
      <c r="BS163" s="419" t="s">
        <v>70</v>
      </c>
      <c r="BT163" s="419" t="s">
        <v>48</v>
      </c>
      <c r="BU163" s="419" t="s">
        <v>70</v>
      </c>
      <c r="BV163" s="419" t="s">
        <v>48</v>
      </c>
      <c r="BW163" s="419" t="s">
        <v>70</v>
      </c>
      <c r="BX163" s="419" t="s">
        <v>48</v>
      </c>
      <c r="BY163" s="419" t="s">
        <v>70</v>
      </c>
      <c r="BZ163" s="419" t="s">
        <v>48</v>
      </c>
      <c r="CA163" s="419" t="s">
        <v>70</v>
      </c>
      <c r="CB163" s="419" t="s">
        <v>48</v>
      </c>
      <c r="CC163" s="419" t="s">
        <v>70</v>
      </c>
      <c r="CD163" s="419" t="s">
        <v>48</v>
      </c>
      <c r="CE163" s="419" t="s">
        <v>70</v>
      </c>
      <c r="CF163" s="419" t="s">
        <v>48</v>
      </c>
      <c r="CG163" s="428" t="s">
        <v>70</v>
      </c>
      <c r="CH163" s="213"/>
      <c r="CI163" s="213"/>
      <c r="CJ163" s="213"/>
      <c r="CK163" s="213"/>
      <c r="CL163" s="213"/>
      <c r="CM163" s="213"/>
      <c r="CN163" s="213"/>
      <c r="CO163" s="213"/>
      <c r="CP163" s="419" t="s">
        <v>48</v>
      </c>
      <c r="CQ163" s="419" t="s">
        <v>70</v>
      </c>
      <c r="CR163" s="419" t="s">
        <v>48</v>
      </c>
      <c r="CS163" s="419" t="s">
        <v>70</v>
      </c>
      <c r="CT163" s="419" t="s">
        <v>48</v>
      </c>
      <c r="CU163" s="419" t="s">
        <v>70</v>
      </c>
      <c r="CV163" s="419" t="s">
        <v>48</v>
      </c>
      <c r="CW163" s="419" t="s">
        <v>70</v>
      </c>
      <c r="CX163" s="419" t="s">
        <v>48</v>
      </c>
      <c r="CY163" s="419" t="s">
        <v>70</v>
      </c>
      <c r="CZ163" s="419" t="s">
        <v>48</v>
      </c>
      <c r="DA163" s="419" t="s">
        <v>70</v>
      </c>
      <c r="DB163" s="419" t="s">
        <v>48</v>
      </c>
      <c r="DC163" s="419" t="s">
        <v>70</v>
      </c>
      <c r="DD163" s="419" t="s">
        <v>48</v>
      </c>
      <c r="DE163" s="419" t="s">
        <v>70</v>
      </c>
      <c r="DF163" s="419" t="s">
        <v>48</v>
      </c>
      <c r="DG163" s="419" t="s">
        <v>70</v>
      </c>
      <c r="DH163" s="419" t="s">
        <v>48</v>
      </c>
      <c r="DI163" s="419" t="s">
        <v>70</v>
      </c>
      <c r="DJ163" s="419" t="s">
        <v>48</v>
      </c>
      <c r="DK163" s="419" t="s">
        <v>70</v>
      </c>
      <c r="DL163" s="419" t="s">
        <v>48</v>
      </c>
      <c r="DM163" s="419" t="s">
        <v>70</v>
      </c>
      <c r="DN163" s="419" t="s">
        <v>48</v>
      </c>
      <c r="DO163" s="419" t="s">
        <v>70</v>
      </c>
      <c r="DP163" s="419" t="s">
        <v>48</v>
      </c>
      <c r="DQ163" s="419" t="s">
        <v>70</v>
      </c>
      <c r="DR163" s="419" t="s">
        <v>48</v>
      </c>
      <c r="DS163" s="419" t="s">
        <v>70</v>
      </c>
      <c r="DT163" s="419" t="s">
        <v>48</v>
      </c>
      <c r="DU163" s="419" t="s">
        <v>70</v>
      </c>
      <c r="DV163" s="419" t="s">
        <v>48</v>
      </c>
      <c r="DW163" s="428" t="s">
        <v>70</v>
      </c>
      <c r="DX163"/>
      <c r="DY163"/>
      <c r="DZ163"/>
      <c r="EA163"/>
      <c r="EB163"/>
      <c r="EC163"/>
      <c r="ED163"/>
    </row>
    <row r="164" spans="1:143" s="11" customFormat="1" ht="15.75" customHeight="1" x14ac:dyDescent="0.25">
      <c r="A164" s="612" t="s">
        <v>190</v>
      </c>
      <c r="B164" s="612"/>
      <c r="C164" s="612"/>
      <c r="D164" s="181">
        <f>SUM(E164:F164)</f>
        <v>41</v>
      </c>
      <c r="E164" s="181">
        <f>+G164+I164+K164+M164+O164+Q164+S164+U164+W164+Y164+AA164+AC164+AE164+AG164+AI164+AK164+AM164</f>
        <v>16</v>
      </c>
      <c r="F164" s="181">
        <f>+H164+J164+L164+N164+P164+R164+T164+V164+X164+Z164+AB164+AD164+AF164+AH164+AJ164+AL164+AN164</f>
        <v>25</v>
      </c>
      <c r="G164" s="40"/>
      <c r="H164" s="40"/>
      <c r="I164" s="40">
        <v>8</v>
      </c>
      <c r="J164" s="40">
        <v>3</v>
      </c>
      <c r="K164" s="40">
        <v>2</v>
      </c>
      <c r="L164" s="40">
        <v>1</v>
      </c>
      <c r="M164" s="40">
        <v>4</v>
      </c>
      <c r="N164" s="40">
        <v>1</v>
      </c>
      <c r="O164" s="40"/>
      <c r="P164" s="40"/>
      <c r="Q164" s="40"/>
      <c r="R164" s="40">
        <v>2</v>
      </c>
      <c r="S164" s="40"/>
      <c r="T164" s="40">
        <v>6</v>
      </c>
      <c r="U164" s="40"/>
      <c r="V164" s="40"/>
      <c r="W164" s="40"/>
      <c r="X164" s="40">
        <v>2</v>
      </c>
      <c r="Y164" s="40"/>
      <c r="Z164" s="40">
        <v>1</v>
      </c>
      <c r="AA164" s="40">
        <v>2</v>
      </c>
      <c r="AB164" s="40"/>
      <c r="AC164" s="40"/>
      <c r="AD164" s="40">
        <v>3</v>
      </c>
      <c r="AE164" s="40"/>
      <c r="AF164" s="40">
        <v>4</v>
      </c>
      <c r="AG164" s="40"/>
      <c r="AH164" s="40">
        <v>2</v>
      </c>
      <c r="AI164" s="40"/>
      <c r="AJ164" s="40"/>
      <c r="AK164" s="40"/>
      <c r="AL164" s="40"/>
      <c r="AM164" s="40"/>
      <c r="AN164" s="215"/>
      <c r="AO164" s="216">
        <v>16</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v>1</v>
      </c>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41</v>
      </c>
      <c r="E174" s="56">
        <f>+G174+I174+K174+M174+O174+Q174+S174+U174+W174+Y174+AA174+AC174+AE174+AG174+AI174+AK174+AM174</f>
        <v>16</v>
      </c>
      <c r="F174" s="56">
        <f>+H174+J174+L174+N174+P174+R174+T174+V174+X174+Z174+AB174+AD174+AF174+AH174+AJ174+AL174+AN174</f>
        <v>25</v>
      </c>
      <c r="G174" s="201"/>
      <c r="H174" s="201"/>
      <c r="I174" s="201">
        <v>8</v>
      </c>
      <c r="J174" s="201">
        <v>3</v>
      </c>
      <c r="K174" s="201">
        <v>2</v>
      </c>
      <c r="L174" s="201">
        <v>1</v>
      </c>
      <c r="M174" s="201">
        <v>4</v>
      </c>
      <c r="N174" s="201">
        <v>1</v>
      </c>
      <c r="O174" s="201"/>
      <c r="P174" s="201"/>
      <c r="Q174" s="201"/>
      <c r="R174" s="201">
        <v>2</v>
      </c>
      <c r="S174" s="201"/>
      <c r="T174" s="201">
        <v>6</v>
      </c>
      <c r="U174" s="201"/>
      <c r="V174" s="201"/>
      <c r="W174" s="201"/>
      <c r="X174" s="201">
        <v>2</v>
      </c>
      <c r="Y174" s="201"/>
      <c r="Z174" s="201">
        <v>1</v>
      </c>
      <c r="AA174" s="201">
        <v>2</v>
      </c>
      <c r="AB174" s="201"/>
      <c r="AC174" s="201"/>
      <c r="AD174" s="201">
        <v>3</v>
      </c>
      <c r="AE174" s="201"/>
      <c r="AF174" s="201">
        <v>4</v>
      </c>
      <c r="AG174" s="201"/>
      <c r="AH174" s="201">
        <v>2</v>
      </c>
      <c r="AI174" s="201"/>
      <c r="AJ174" s="201"/>
      <c r="AK174" s="201"/>
      <c r="AL174" s="201"/>
      <c r="AM174" s="201"/>
      <c r="AN174" s="202"/>
      <c r="AO174" s="227">
        <v>15</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3</v>
      </c>
      <c r="E177" s="191">
        <f t="shared" si="52"/>
        <v>0</v>
      </c>
      <c r="F177" s="191">
        <f t="shared" si="52"/>
        <v>3</v>
      </c>
      <c r="G177" s="34"/>
      <c r="H177" s="34"/>
      <c r="I177" s="34"/>
      <c r="J177" s="34"/>
      <c r="K177" s="34"/>
      <c r="L177" s="34"/>
      <c r="M177" s="34"/>
      <c r="N177" s="34"/>
      <c r="O177" s="34"/>
      <c r="P177" s="34"/>
      <c r="Q177" s="34"/>
      <c r="R177" s="34"/>
      <c r="S177" s="34"/>
      <c r="T177" s="34"/>
      <c r="U177" s="34"/>
      <c r="V177" s="34"/>
      <c r="W177" s="34"/>
      <c r="X177" s="34">
        <v>1</v>
      </c>
      <c r="Y177" s="34"/>
      <c r="Z177" s="34">
        <v>1</v>
      </c>
      <c r="AA177" s="34"/>
      <c r="AB177" s="34"/>
      <c r="AC177" s="34"/>
      <c r="AD177" s="34">
        <v>1</v>
      </c>
      <c r="AE177" s="34"/>
      <c r="AF177" s="34"/>
      <c r="AG177" s="34"/>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2</v>
      </c>
      <c r="E179" s="191">
        <f t="shared" ref="E179:F197" si="54">+G179+I179+K179+M179+O179+Q179+S179+U179+W179+Y179+AA179+AC179+AE179+AG179+AI179+AK179+AM179</f>
        <v>0</v>
      </c>
      <c r="F179" s="191">
        <f t="shared" si="54"/>
        <v>2</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v>2</v>
      </c>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2</v>
      </c>
      <c r="E180" s="191">
        <f t="shared" si="54"/>
        <v>0</v>
      </c>
      <c r="F180" s="191">
        <f t="shared" si="54"/>
        <v>2</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v>2</v>
      </c>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1</v>
      </c>
      <c r="E182" s="194">
        <f t="shared" si="54"/>
        <v>0</v>
      </c>
      <c r="F182" s="194">
        <f t="shared" si="54"/>
        <v>1</v>
      </c>
      <c r="G182" s="37"/>
      <c r="H182" s="37"/>
      <c r="I182" s="37"/>
      <c r="J182" s="37"/>
      <c r="K182" s="37"/>
      <c r="L182" s="37"/>
      <c r="M182" s="37"/>
      <c r="N182" s="37">
        <v>1</v>
      </c>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4</v>
      </c>
      <c r="E186" s="185">
        <f t="shared" ref="E186:F189" si="55">+G186+I186+K186+M186+O186</f>
        <v>4</v>
      </c>
      <c r="F186" s="185">
        <f t="shared" si="55"/>
        <v>0</v>
      </c>
      <c r="G186" s="27"/>
      <c r="H186" s="27"/>
      <c r="I186" s="27">
        <v>3</v>
      </c>
      <c r="J186" s="27"/>
      <c r="K186" s="27">
        <v>1</v>
      </c>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8</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9</v>
      </c>
      <c r="E189" s="194">
        <f t="shared" si="55"/>
        <v>6</v>
      </c>
      <c r="F189" s="194">
        <f t="shared" si="55"/>
        <v>3</v>
      </c>
      <c r="G189" s="37"/>
      <c r="H189" s="37"/>
      <c r="I189" s="37">
        <v>5</v>
      </c>
      <c r="J189" s="37">
        <v>2</v>
      </c>
      <c r="K189" s="37">
        <v>1</v>
      </c>
      <c r="L189" s="37">
        <v>1</v>
      </c>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6</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4</v>
      </c>
      <c r="E190" s="185">
        <f t="shared" si="54"/>
        <v>2</v>
      </c>
      <c r="F190" s="185">
        <f t="shared" si="54"/>
        <v>2</v>
      </c>
      <c r="G190" s="27"/>
      <c r="H190" s="27"/>
      <c r="I190" s="27"/>
      <c r="J190" s="27"/>
      <c r="K190" s="27"/>
      <c r="L190" s="27"/>
      <c r="M190" s="27">
        <v>2</v>
      </c>
      <c r="N190" s="27"/>
      <c r="O190" s="27"/>
      <c r="P190" s="27"/>
      <c r="Q190" s="27"/>
      <c r="R190" s="27"/>
      <c r="S190" s="27"/>
      <c r="T190" s="27">
        <v>2</v>
      </c>
      <c r="U190" s="27"/>
      <c r="V190" s="27"/>
      <c r="W190" s="27"/>
      <c r="X190" s="27"/>
      <c r="Y190" s="27"/>
      <c r="Z190" s="27"/>
      <c r="AA190" s="27"/>
      <c r="AB190" s="27"/>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2</v>
      </c>
      <c r="E193" s="191">
        <f t="shared" si="54"/>
        <v>2</v>
      </c>
      <c r="F193" s="191">
        <f t="shared" si="54"/>
        <v>0</v>
      </c>
      <c r="G193" s="34"/>
      <c r="H193" s="34"/>
      <c r="I193" s="34"/>
      <c r="J193" s="34"/>
      <c r="K193" s="34"/>
      <c r="L193" s="34"/>
      <c r="M193" s="34"/>
      <c r="N193" s="34"/>
      <c r="O193" s="34"/>
      <c r="P193" s="34"/>
      <c r="Q193" s="34"/>
      <c r="R193" s="34"/>
      <c r="S193" s="34"/>
      <c r="T193" s="34"/>
      <c r="U193" s="34"/>
      <c r="V193" s="34"/>
      <c r="W193" s="34"/>
      <c r="X193" s="34"/>
      <c r="Y193" s="34"/>
      <c r="Z193" s="34"/>
      <c r="AA193" s="34">
        <v>2</v>
      </c>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5</v>
      </c>
      <c r="E195" s="191">
        <f t="shared" si="54"/>
        <v>0</v>
      </c>
      <c r="F195" s="191">
        <f t="shared" si="54"/>
        <v>5</v>
      </c>
      <c r="G195" s="34"/>
      <c r="H195" s="34"/>
      <c r="I195" s="34"/>
      <c r="J195" s="34">
        <v>1</v>
      </c>
      <c r="K195" s="34"/>
      <c r="L195" s="34"/>
      <c r="M195" s="34"/>
      <c r="N195" s="34"/>
      <c r="O195" s="34"/>
      <c r="P195" s="34"/>
      <c r="Q195" s="34"/>
      <c r="R195" s="34">
        <v>2</v>
      </c>
      <c r="S195" s="34"/>
      <c r="T195" s="34">
        <v>2</v>
      </c>
      <c r="U195" s="34"/>
      <c r="V195" s="34"/>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9</v>
      </c>
      <c r="E196" s="191">
        <f t="shared" si="54"/>
        <v>2</v>
      </c>
      <c r="F196" s="191">
        <f t="shared" si="54"/>
        <v>7</v>
      </c>
      <c r="G196" s="34"/>
      <c r="H196" s="34"/>
      <c r="I196" s="34"/>
      <c r="J196" s="34"/>
      <c r="K196" s="34"/>
      <c r="L196" s="34"/>
      <c r="M196" s="34">
        <v>2</v>
      </c>
      <c r="N196" s="34"/>
      <c r="O196" s="34"/>
      <c r="P196" s="34"/>
      <c r="Q196" s="34"/>
      <c r="R196" s="34"/>
      <c r="S196" s="34"/>
      <c r="T196" s="34">
        <v>2</v>
      </c>
      <c r="U196" s="34"/>
      <c r="V196" s="34"/>
      <c r="W196" s="34"/>
      <c r="X196" s="34">
        <v>1</v>
      </c>
      <c r="Y196" s="34"/>
      <c r="Z196" s="34"/>
      <c r="AA196" s="34"/>
      <c r="AB196" s="34"/>
      <c r="AC196" s="34"/>
      <c r="AD196" s="34"/>
      <c r="AE196" s="34"/>
      <c r="AF196" s="34">
        <v>2</v>
      </c>
      <c r="AG196" s="34"/>
      <c r="AH196" s="34">
        <v>2</v>
      </c>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v>1</v>
      </c>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410" t="s">
        <v>208</v>
      </c>
      <c r="D200" s="410" t="s">
        <v>48</v>
      </c>
      <c r="E200" s="421" t="s">
        <v>70</v>
      </c>
      <c r="F200" s="409" t="s">
        <v>48</v>
      </c>
      <c r="G200" s="409" t="s">
        <v>70</v>
      </c>
      <c r="H200" s="409" t="s">
        <v>48</v>
      </c>
      <c r="I200" s="409" t="s">
        <v>70</v>
      </c>
      <c r="J200" s="409" t="s">
        <v>48</v>
      </c>
      <c r="K200" s="409" t="s">
        <v>70</v>
      </c>
      <c r="L200" s="409" t="s">
        <v>48</v>
      </c>
      <c r="M200" s="409" t="s">
        <v>70</v>
      </c>
      <c r="N200" s="409" t="s">
        <v>48</v>
      </c>
      <c r="O200" s="409" t="s">
        <v>70</v>
      </c>
      <c r="P200" s="409" t="s">
        <v>48</v>
      </c>
      <c r="Q200" s="409" t="s">
        <v>70</v>
      </c>
      <c r="R200" s="409" t="s">
        <v>48</v>
      </c>
      <c r="S200" s="409" t="s">
        <v>70</v>
      </c>
      <c r="T200" s="409" t="s">
        <v>48</v>
      </c>
      <c r="U200" s="409" t="s">
        <v>70</v>
      </c>
      <c r="V200" s="409" t="s">
        <v>48</v>
      </c>
      <c r="W200" s="409" t="s">
        <v>70</v>
      </c>
      <c r="X200" s="409" t="s">
        <v>48</v>
      </c>
      <c r="Y200" s="409" t="s">
        <v>70</v>
      </c>
      <c r="Z200" s="409" t="s">
        <v>48</v>
      </c>
      <c r="AA200" s="409" t="s">
        <v>70</v>
      </c>
      <c r="AB200" s="409" t="s">
        <v>48</v>
      </c>
      <c r="AC200" s="409" t="s">
        <v>70</v>
      </c>
      <c r="AD200" s="409" t="s">
        <v>48</v>
      </c>
      <c r="AE200" s="409" t="s">
        <v>70</v>
      </c>
      <c r="AF200" s="409" t="s">
        <v>48</v>
      </c>
      <c r="AG200" s="409" t="s">
        <v>70</v>
      </c>
      <c r="AH200" s="409" t="s">
        <v>48</v>
      </c>
      <c r="AI200" s="409" t="s">
        <v>70</v>
      </c>
      <c r="AJ200" s="409" t="s">
        <v>48</v>
      </c>
      <c r="AK200" s="409"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410" t="s">
        <v>208</v>
      </c>
      <c r="D205" s="410" t="s">
        <v>48</v>
      </c>
      <c r="E205" s="421"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408" t="s">
        <v>145</v>
      </c>
      <c r="F209" s="408" t="s">
        <v>84</v>
      </c>
      <c r="G209" s="408" t="s">
        <v>8</v>
      </c>
      <c r="H209" s="409" t="s">
        <v>9</v>
      </c>
      <c r="I209" s="409" t="s">
        <v>10</v>
      </c>
      <c r="J209" s="409" t="s">
        <v>11</v>
      </c>
      <c r="K209" s="409" t="s">
        <v>12</v>
      </c>
      <c r="L209" s="409" t="s">
        <v>13</v>
      </c>
      <c r="M209" s="409" t="s">
        <v>14</v>
      </c>
      <c r="N209" s="409" t="s">
        <v>217</v>
      </c>
      <c r="O209" s="409" t="s">
        <v>218</v>
      </c>
      <c r="P209" s="409" t="s">
        <v>219</v>
      </c>
      <c r="Q209" s="409" t="s">
        <v>220</v>
      </c>
      <c r="R209" s="409" t="s">
        <v>221</v>
      </c>
      <c r="S209" s="409" t="s">
        <v>222</v>
      </c>
      <c r="T209" s="408" t="s">
        <v>223</v>
      </c>
      <c r="U209" s="408"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410" t="s">
        <v>208</v>
      </c>
      <c r="D217" s="410" t="s">
        <v>48</v>
      </c>
      <c r="E217" s="411" t="s">
        <v>70</v>
      </c>
      <c r="F217" s="426" t="s">
        <v>223</v>
      </c>
      <c r="G217" s="426" t="s">
        <v>70</v>
      </c>
      <c r="H217" s="426" t="s">
        <v>223</v>
      </c>
      <c r="I217" s="426" t="s">
        <v>70</v>
      </c>
      <c r="J217" s="426" t="s">
        <v>223</v>
      </c>
      <c r="K217" s="426" t="s">
        <v>70</v>
      </c>
      <c r="L217" s="426" t="s">
        <v>223</v>
      </c>
      <c r="M217" s="426" t="s">
        <v>70</v>
      </c>
      <c r="N217" s="426" t="s">
        <v>223</v>
      </c>
      <c r="O217" s="426" t="s">
        <v>70</v>
      </c>
      <c r="P217" s="426" t="s">
        <v>223</v>
      </c>
      <c r="Q217" s="426" t="s">
        <v>70</v>
      </c>
      <c r="R217" s="426" t="s">
        <v>223</v>
      </c>
      <c r="S217" s="426" t="s">
        <v>70</v>
      </c>
      <c r="T217" s="426" t="s">
        <v>223</v>
      </c>
      <c r="U217" s="426" t="s">
        <v>70</v>
      </c>
      <c r="V217" s="426" t="s">
        <v>223</v>
      </c>
      <c r="W217" s="426" t="s">
        <v>70</v>
      </c>
      <c r="X217" s="426" t="s">
        <v>223</v>
      </c>
      <c r="Y217" s="426" t="s">
        <v>70</v>
      </c>
      <c r="Z217" s="426" t="s">
        <v>223</v>
      </c>
      <c r="AA217" s="426" t="s">
        <v>70</v>
      </c>
      <c r="AB217" s="426" t="s">
        <v>223</v>
      </c>
      <c r="AC217" s="426" t="s">
        <v>70</v>
      </c>
      <c r="AD217" s="426" t="s">
        <v>223</v>
      </c>
      <c r="AE217" s="426" t="s">
        <v>70</v>
      </c>
      <c r="AF217" s="426" t="s">
        <v>223</v>
      </c>
      <c r="AG217" s="426" t="s">
        <v>70</v>
      </c>
      <c r="AH217" s="426" t="s">
        <v>223</v>
      </c>
      <c r="AI217" s="426" t="s">
        <v>70</v>
      </c>
      <c r="AJ217" s="426" t="s">
        <v>223</v>
      </c>
      <c r="AK217" s="426" t="s">
        <v>70</v>
      </c>
      <c r="AL217" s="426" t="s">
        <v>223</v>
      </c>
      <c r="AM217" s="413"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7</v>
      </c>
      <c r="D218" s="261">
        <f>+F218+H218+J218+L218+N218+P218+R218+T218+V218++X218+Z218+AB218+AD218+AF218+AH218+AJ218+AL218</f>
        <v>4</v>
      </c>
      <c r="E218" s="261">
        <f>+G218+I218+K218+M218+O218+Q218+S218+U218+W218++Y218+AA218+AC218+AE218+AG218+AI218+AK218+AM218</f>
        <v>3</v>
      </c>
      <c r="F218" s="261">
        <f>SUM(F220:F228)</f>
        <v>0</v>
      </c>
      <c r="G218" s="261">
        <f t="shared" ref="G218:AM218" si="56">SUM(G220:G228)</f>
        <v>0</v>
      </c>
      <c r="H218" s="261">
        <f t="shared" si="56"/>
        <v>0</v>
      </c>
      <c r="I218" s="261">
        <f t="shared" si="56"/>
        <v>0</v>
      </c>
      <c r="J218" s="261">
        <f t="shared" si="56"/>
        <v>0</v>
      </c>
      <c r="K218" s="261">
        <f>SUM(K219:K228)</f>
        <v>0</v>
      </c>
      <c r="L218" s="261">
        <f t="shared" si="56"/>
        <v>1</v>
      </c>
      <c r="M218" s="261">
        <f>SUM(M219:M228)</f>
        <v>1</v>
      </c>
      <c r="N218" s="261">
        <f t="shared" si="56"/>
        <v>1</v>
      </c>
      <c r="O218" s="261">
        <f>SUM(O219:O228)</f>
        <v>1</v>
      </c>
      <c r="P218" s="261">
        <f t="shared" si="56"/>
        <v>1</v>
      </c>
      <c r="Q218" s="261">
        <f>SUM(Q219:Q228)</f>
        <v>0</v>
      </c>
      <c r="R218" s="261">
        <f t="shared" si="56"/>
        <v>1</v>
      </c>
      <c r="S218" s="261">
        <f>SUM(S219:S228)</f>
        <v>0</v>
      </c>
      <c r="T218" s="261">
        <f t="shared" si="56"/>
        <v>0</v>
      </c>
      <c r="U218" s="261">
        <f>SUM(U219:U228)</f>
        <v>1</v>
      </c>
      <c r="V218" s="261">
        <f t="shared" si="56"/>
        <v>0</v>
      </c>
      <c r="W218" s="261">
        <f>SUM(W219:W228)</f>
        <v>0</v>
      </c>
      <c r="X218" s="261">
        <f t="shared" si="56"/>
        <v>0</v>
      </c>
      <c r="Y218" s="261">
        <f>SUM(Y219:Y228)</f>
        <v>0</v>
      </c>
      <c r="Z218" s="261">
        <f t="shared" si="56"/>
        <v>0</v>
      </c>
      <c r="AA218" s="261">
        <f>SUM(AA219:AA228)</f>
        <v>0</v>
      </c>
      <c r="AB218" s="261">
        <f t="shared" si="56"/>
        <v>0</v>
      </c>
      <c r="AC218" s="261">
        <f>SUM(AC219:AC228)</f>
        <v>0</v>
      </c>
      <c r="AD218" s="261">
        <f t="shared" si="56"/>
        <v>0</v>
      </c>
      <c r="AE218" s="261">
        <f t="shared" si="56"/>
        <v>0</v>
      </c>
      <c r="AF218" s="261">
        <f t="shared" si="56"/>
        <v>0</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0</v>
      </c>
      <c r="AP218" s="266">
        <f>SUM(AP219:AP228)</f>
        <v>0</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416" t="s">
        <v>238</v>
      </c>
      <c r="C220" s="59">
        <f t="shared" ref="C220:C228" si="60">SUM(D220:E220)</f>
        <v>0</v>
      </c>
      <c r="D220" s="59">
        <f t="shared" ref="D220:E228" si="61">+F220+H220+J220+L220+N220+P220+R220+T220+V220++X220+Z220+AB220+AD220+AF220+AH220+AJ220+AL220</f>
        <v>0</v>
      </c>
      <c r="E220" s="208">
        <f>+G220+I220+K220+M220+O220+Q220+S220+U220+W220++Y220+AA220+AC220+AE220+AG220+AI220+AK220+AM220</f>
        <v>0</v>
      </c>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7</v>
      </c>
      <c r="D222" s="63">
        <f t="shared" si="61"/>
        <v>4</v>
      </c>
      <c r="E222" s="273">
        <f t="shared" si="61"/>
        <v>3</v>
      </c>
      <c r="F222" s="34"/>
      <c r="G222" s="34"/>
      <c r="H222" s="34"/>
      <c r="I222" s="34"/>
      <c r="J222" s="34"/>
      <c r="K222" s="34"/>
      <c r="L222" s="34">
        <v>1</v>
      </c>
      <c r="M222" s="34">
        <v>1</v>
      </c>
      <c r="N222" s="34">
        <v>1</v>
      </c>
      <c r="O222" s="34">
        <v>1</v>
      </c>
      <c r="P222" s="34">
        <v>1</v>
      </c>
      <c r="Q222" s="34"/>
      <c r="R222" s="34">
        <v>1</v>
      </c>
      <c r="S222" s="34"/>
      <c r="T222" s="34"/>
      <c r="U222" s="34">
        <v>1</v>
      </c>
      <c r="V222" s="34"/>
      <c r="W222" s="34"/>
      <c r="X222" s="34"/>
      <c r="Y222" s="34"/>
      <c r="Z222" s="34"/>
      <c r="AA222" s="34"/>
      <c r="AB222" s="34"/>
      <c r="AC222" s="34"/>
      <c r="AD222" s="34"/>
      <c r="AE222" s="34"/>
      <c r="AF222" s="34"/>
      <c r="AG222" s="34"/>
      <c r="AH222" s="34"/>
      <c r="AI222" s="34"/>
      <c r="AJ222" s="34"/>
      <c r="AK222" s="34"/>
      <c r="AL222" s="34"/>
      <c r="AM222" s="98"/>
      <c r="AN222" s="220"/>
      <c r="AO222" s="221"/>
      <c r="AP222" s="34"/>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0</v>
      </c>
      <c r="D228" s="59">
        <f t="shared" si="61"/>
        <v>0</v>
      </c>
      <c r="E228" s="208">
        <f t="shared" si="61"/>
        <v>0</v>
      </c>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410" t="s">
        <v>208</v>
      </c>
      <c r="D232" s="410" t="s">
        <v>48</v>
      </c>
      <c r="E232" s="411"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0</v>
      </c>
      <c r="D233" s="58">
        <f t="shared" ref="D233:E239" si="63">+F233+H233+J233+L233+N233+P233+R233+T233+V233++X233+Z233+AB233+AD233+AF233+AH233+AJ233+AL233+AN233</f>
        <v>0</v>
      </c>
      <c r="E233" s="58">
        <f t="shared" si="63"/>
        <v>0</v>
      </c>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410" t="s">
        <v>208</v>
      </c>
      <c r="D243" s="410" t="s">
        <v>48</v>
      </c>
      <c r="E243" s="411"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1</v>
      </c>
      <c r="D245" s="295">
        <f t="shared" si="69"/>
        <v>1</v>
      </c>
      <c r="E245" s="296">
        <f t="shared" si="69"/>
        <v>0</v>
      </c>
      <c r="F245" s="297"/>
      <c r="G245" s="297"/>
      <c r="H245" s="297"/>
      <c r="I245" s="297"/>
      <c r="J245" s="297">
        <v>1</v>
      </c>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10</v>
      </c>
      <c r="D246" s="127">
        <f t="shared" si="69"/>
        <v>0</v>
      </c>
      <c r="E246" s="198">
        <f t="shared" si="69"/>
        <v>10</v>
      </c>
      <c r="F246" s="292"/>
      <c r="G246" s="292">
        <v>1</v>
      </c>
      <c r="H246" s="292"/>
      <c r="I246" s="292">
        <v>3</v>
      </c>
      <c r="J246" s="292"/>
      <c r="K246" s="292">
        <v>2</v>
      </c>
      <c r="L246" s="292"/>
      <c r="M246" s="292"/>
      <c r="N246" s="292"/>
      <c r="O246" s="292">
        <v>1</v>
      </c>
      <c r="P246" s="292"/>
      <c r="Q246" s="292"/>
      <c r="R246" s="292"/>
      <c r="S246" s="292">
        <v>2</v>
      </c>
      <c r="T246" s="292"/>
      <c r="U246" s="292">
        <v>1</v>
      </c>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410" t="s">
        <v>208</v>
      </c>
      <c r="D251" s="410" t="s">
        <v>48</v>
      </c>
      <c r="E251" s="411" t="s">
        <v>70</v>
      </c>
      <c r="F251" s="408" t="s">
        <v>223</v>
      </c>
      <c r="G251" s="408" t="s">
        <v>70</v>
      </c>
      <c r="H251" s="408" t="s">
        <v>223</v>
      </c>
      <c r="I251" s="408" t="s">
        <v>70</v>
      </c>
      <c r="J251" s="408" t="s">
        <v>223</v>
      </c>
      <c r="K251" s="408" t="s">
        <v>70</v>
      </c>
      <c r="L251" s="408" t="s">
        <v>223</v>
      </c>
      <c r="M251" s="408" t="s">
        <v>70</v>
      </c>
      <c r="N251" s="408" t="s">
        <v>223</v>
      </c>
      <c r="O251" s="408" t="s">
        <v>70</v>
      </c>
      <c r="P251" s="408" t="s">
        <v>223</v>
      </c>
      <c r="Q251" s="408" t="s">
        <v>70</v>
      </c>
      <c r="R251" s="408" t="s">
        <v>223</v>
      </c>
      <c r="S251" s="408" t="s">
        <v>70</v>
      </c>
      <c r="T251" s="408" t="s">
        <v>223</v>
      </c>
      <c r="U251" s="408" t="s">
        <v>70</v>
      </c>
      <c r="V251" s="408" t="s">
        <v>223</v>
      </c>
      <c r="W251" s="408"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1618</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1495</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A234:B234"/>
    <mergeCell ref="A235:B235"/>
    <mergeCell ref="A236:B236"/>
    <mergeCell ref="A237:A239"/>
    <mergeCell ref="A241:B243"/>
    <mergeCell ref="C241:E242"/>
    <mergeCell ref="AF231:AG231"/>
    <mergeCell ref="AH231:AI231"/>
    <mergeCell ref="AJ231:AK231"/>
    <mergeCell ref="AL231:AM231"/>
    <mergeCell ref="AN231:AO231"/>
    <mergeCell ref="A233:B233"/>
    <mergeCell ref="T231:U231"/>
    <mergeCell ref="V231:W231"/>
    <mergeCell ref="X231:Y231"/>
    <mergeCell ref="Z231:AA231"/>
    <mergeCell ref="AB231:AC231"/>
    <mergeCell ref="AD231:AE231"/>
    <mergeCell ref="F230:AO230"/>
    <mergeCell ref="AP230:AP232"/>
    <mergeCell ref="AQ230:AQ232"/>
    <mergeCell ref="F231:G231"/>
    <mergeCell ref="H231:I231"/>
    <mergeCell ref="J231:K231"/>
    <mergeCell ref="L231:M231"/>
    <mergeCell ref="N231:O231"/>
    <mergeCell ref="P231:Q231"/>
    <mergeCell ref="R231:S231"/>
    <mergeCell ref="A225:B225"/>
    <mergeCell ref="A226:B226"/>
    <mergeCell ref="A227:B227"/>
    <mergeCell ref="A228:B228"/>
    <mergeCell ref="A230:B232"/>
    <mergeCell ref="C230:E231"/>
    <mergeCell ref="A218:B218"/>
    <mergeCell ref="A219:A220"/>
    <mergeCell ref="A221:B221"/>
    <mergeCell ref="A222:B222"/>
    <mergeCell ref="A223:B223"/>
    <mergeCell ref="A224:B224"/>
    <mergeCell ref="AB216:AC216"/>
    <mergeCell ref="AD216:AE216"/>
    <mergeCell ref="AF216:AG216"/>
    <mergeCell ref="AH216:AI216"/>
    <mergeCell ref="AJ216:AK216"/>
    <mergeCell ref="AL216:AM216"/>
    <mergeCell ref="AO215:AO217"/>
    <mergeCell ref="AP215:AP217"/>
    <mergeCell ref="AQ215:AQ217"/>
    <mergeCell ref="F216:G216"/>
    <mergeCell ref="H216:I216"/>
    <mergeCell ref="J216:K216"/>
    <mergeCell ref="L216:M216"/>
    <mergeCell ref="N216:O216"/>
    <mergeCell ref="P216:Q216"/>
    <mergeCell ref="R216:S216"/>
    <mergeCell ref="A210:A211"/>
    <mergeCell ref="A212:A213"/>
    <mergeCell ref="A215:B217"/>
    <mergeCell ref="C215:E216"/>
    <mergeCell ref="F215:AM215"/>
    <mergeCell ref="AN215:AN217"/>
    <mergeCell ref="T216:U216"/>
    <mergeCell ref="V216:W216"/>
    <mergeCell ref="X216:Y216"/>
    <mergeCell ref="Z216:AA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B86:AC86"/>
    <mergeCell ref="AD86:AE86"/>
    <mergeCell ref="AF86:AG86"/>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9" sqref="C19"/>
    </sheetView>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F13" sqref="F13"/>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4.28515625" style="307" customWidth="1"/>
    <col min="49" max="50" width="8" style="307" customWidth="1"/>
    <col min="51" max="51" width="8" style="309" hidden="1" customWidth="1"/>
    <col min="52" max="52" width="8.28515625" style="309" hidden="1" customWidth="1"/>
    <col min="53" max="53" width="7.42578125" style="307" hidden="1" customWidth="1"/>
    <col min="54" max="54" width="8.28515625" style="307" hidden="1" customWidth="1"/>
    <col min="55" max="55" width="7.42578125" style="307" hidden="1" customWidth="1"/>
    <col min="56" max="56" width="8.28515625" style="307" hidden="1" customWidth="1"/>
    <col min="57" max="57" width="7.42578125" style="307" hidden="1" customWidth="1"/>
    <col min="58" max="58" width="8.28515625" style="307" hidden="1" customWidth="1"/>
    <col min="59" max="59" width="7.42578125" style="307" hidden="1" customWidth="1"/>
    <col min="60" max="60" width="8.28515625" style="307" hidden="1" customWidth="1"/>
    <col min="61" max="61" width="7.42578125" style="307" hidden="1" customWidth="1"/>
    <col min="62" max="62" width="8.28515625" style="307" hidden="1" customWidth="1"/>
    <col min="63" max="63" width="7.42578125" style="307" hidden="1" customWidth="1"/>
    <col min="64" max="64" width="8.28515625" style="307" hidden="1" customWidth="1"/>
    <col min="65" max="65" width="7.42578125" style="307" hidden="1" customWidth="1"/>
    <col min="66" max="66" width="8.28515625" style="307" hidden="1" customWidth="1"/>
    <col min="67" max="67" width="7.42578125" style="307" hidden="1" customWidth="1"/>
    <col min="68" max="68" width="8.28515625" style="307" hidden="1" customWidth="1"/>
    <col min="69" max="69" width="7.42578125" style="307" hidden="1" customWidth="1"/>
    <col min="70" max="70" width="8.28515625" style="307" hidden="1" customWidth="1"/>
    <col min="71" max="71" width="7.42578125" style="307" hidden="1" customWidth="1"/>
    <col min="72" max="72" width="8.28515625" style="307" hidden="1" customWidth="1"/>
    <col min="73" max="73" width="7.42578125" style="307" hidden="1" customWidth="1"/>
    <col min="74" max="74" width="8.28515625" style="307" hidden="1" customWidth="1"/>
    <col min="75" max="75" width="7.42578125" style="307" hidden="1" customWidth="1"/>
    <col min="76" max="76" width="8.28515625" style="307" hidden="1" customWidth="1"/>
    <col min="77" max="77" width="7.42578125" style="307" hidden="1" customWidth="1"/>
    <col min="78" max="78" width="8.28515625" style="307" hidden="1" customWidth="1"/>
    <col min="79" max="79" width="7.42578125" style="307" hidden="1" customWidth="1"/>
    <col min="80" max="80" width="8.28515625" style="307" hidden="1" customWidth="1"/>
    <col min="81" max="81" width="7.42578125" style="307" hidden="1" customWidth="1"/>
    <col min="82" max="82" width="8.28515625" style="307" hidden="1" customWidth="1"/>
    <col min="83" max="83" width="7.42578125" style="307" hidden="1" customWidth="1"/>
    <col min="84" max="84" width="8.28515625" style="307" hidden="1" customWidth="1"/>
    <col min="85" max="85" width="7.42578125" style="307" hidden="1" customWidth="1"/>
    <col min="86" max="90" width="4" style="307" hidden="1" customWidth="1"/>
    <col min="91" max="91" width="4" style="308" hidden="1" customWidth="1"/>
    <col min="92" max="92" width="4" style="309" hidden="1" customWidth="1"/>
    <col min="93" max="93" width="3.42578125" style="309" hidden="1" customWidth="1"/>
    <col min="94" max="94" width="8.28515625" style="307" hidden="1" customWidth="1"/>
    <col min="95" max="95" width="7.42578125" style="307" hidden="1" customWidth="1"/>
    <col min="96" max="96" width="8.28515625" style="307" hidden="1" customWidth="1"/>
    <col min="97" max="97" width="7.42578125" style="307" hidden="1" customWidth="1"/>
    <col min="98" max="98" width="8.28515625" style="307" hidden="1" customWidth="1"/>
    <col min="99" max="99" width="7.42578125" style="307" hidden="1" customWidth="1"/>
    <col min="100" max="100" width="8.28515625" style="307" hidden="1" customWidth="1"/>
    <col min="101" max="101" width="7.42578125" style="307" hidden="1" customWidth="1"/>
    <col min="102" max="102" width="8.28515625" style="307" hidden="1" customWidth="1"/>
    <col min="103" max="103" width="7.42578125" style="307" hidden="1" customWidth="1"/>
    <col min="104" max="104" width="8.28515625" style="307" hidden="1" customWidth="1"/>
    <col min="105" max="105" width="7.42578125" style="307" hidden="1" customWidth="1"/>
    <col min="106" max="106" width="8.28515625" style="307" hidden="1" customWidth="1"/>
    <col min="107" max="107" width="7.42578125" style="307" hidden="1" customWidth="1"/>
    <col min="108" max="108" width="8.28515625" style="307" hidden="1" customWidth="1"/>
    <col min="109" max="109" width="7.42578125" style="307" hidden="1" customWidth="1"/>
    <col min="110" max="110" width="8.28515625" style="307" hidden="1" customWidth="1"/>
    <col min="111" max="111" width="7.42578125" style="307" hidden="1" customWidth="1"/>
    <col min="112" max="112" width="8.28515625" style="307" hidden="1" customWidth="1"/>
    <col min="113" max="113" width="7.42578125" style="307" hidden="1" customWidth="1"/>
    <col min="114" max="114" width="8.28515625" style="307" hidden="1" customWidth="1"/>
    <col min="115" max="115" width="7.42578125" style="307" hidden="1" customWidth="1"/>
    <col min="116" max="116" width="8.28515625" style="307" hidden="1" customWidth="1"/>
    <col min="117" max="117" width="7.42578125" style="307" hidden="1" customWidth="1"/>
    <col min="118" max="118" width="8.28515625" style="307" hidden="1" customWidth="1"/>
    <col min="119" max="119" width="7.42578125" style="307" hidden="1" customWidth="1"/>
    <col min="120" max="120" width="8.28515625" style="307" hidden="1" customWidth="1"/>
    <col min="121" max="121" width="7.42578125" style="307" hidden="1" customWidth="1"/>
    <col min="122" max="122" width="8.28515625" style="307" hidden="1" customWidth="1"/>
    <col min="123" max="123" width="7.42578125" style="307" hidden="1" customWidth="1"/>
    <col min="124" max="124" width="8.28515625" style="307" hidden="1" customWidth="1"/>
    <col min="125" max="125" width="7.42578125" style="307" hidden="1" customWidth="1"/>
    <col min="126" max="126" width="8.28515625" style="307" hidden="1" customWidth="1"/>
    <col min="127" max="127" width="10.140625" style="307" hidden="1" customWidth="1"/>
    <col min="128" max="128" width="6.28515625" style="307" hidden="1" customWidth="1"/>
    <col min="129" max="130" width="6.28515625" style="307" customWidth="1"/>
    <col min="131" max="131" width="10.140625" style="307"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04" width="4.28515625" style="312" customWidth="1"/>
    <col min="305" max="306" width="8" style="312" customWidth="1"/>
    <col min="307" max="384" width="0" style="312" hidden="1" customWidth="1"/>
    <col min="385" max="386" width="6.28515625" style="312" customWidth="1"/>
    <col min="387"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560" width="4.28515625" style="312" customWidth="1"/>
    <col min="561" max="562" width="8" style="312" customWidth="1"/>
    <col min="563" max="640" width="0" style="312" hidden="1" customWidth="1"/>
    <col min="641" max="642" width="6.28515625" style="312" customWidth="1"/>
    <col min="643"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16" width="4.28515625" style="312" customWidth="1"/>
    <col min="817" max="818" width="8" style="312" customWidth="1"/>
    <col min="819" max="896" width="0" style="312" hidden="1" customWidth="1"/>
    <col min="897" max="898" width="6.28515625" style="312" customWidth="1"/>
    <col min="899"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072" width="4.28515625" style="312" customWidth="1"/>
    <col min="1073" max="1074" width="8" style="312" customWidth="1"/>
    <col min="1075" max="1152" width="0" style="312" hidden="1" customWidth="1"/>
    <col min="1153" max="1154" width="6.28515625" style="312" customWidth="1"/>
    <col min="1155"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328" width="4.28515625" style="312" customWidth="1"/>
    <col min="1329" max="1330" width="8" style="312" customWidth="1"/>
    <col min="1331" max="1408" width="0" style="312" hidden="1" customWidth="1"/>
    <col min="1409" max="1410" width="6.28515625" style="312" customWidth="1"/>
    <col min="1411"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584" width="4.28515625" style="312" customWidth="1"/>
    <col min="1585" max="1586" width="8" style="312" customWidth="1"/>
    <col min="1587" max="1664" width="0" style="312" hidden="1" customWidth="1"/>
    <col min="1665" max="1666" width="6.28515625" style="312" customWidth="1"/>
    <col min="1667"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840" width="4.28515625" style="312" customWidth="1"/>
    <col min="1841" max="1842" width="8" style="312" customWidth="1"/>
    <col min="1843" max="1920" width="0" style="312" hidden="1" customWidth="1"/>
    <col min="1921" max="1922" width="6.28515625" style="312" customWidth="1"/>
    <col min="1923"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096" width="4.28515625" style="312" customWidth="1"/>
    <col min="2097" max="2098" width="8" style="312" customWidth="1"/>
    <col min="2099" max="2176" width="0" style="312" hidden="1" customWidth="1"/>
    <col min="2177" max="2178" width="6.28515625" style="312" customWidth="1"/>
    <col min="2179"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352" width="4.28515625" style="312" customWidth="1"/>
    <col min="2353" max="2354" width="8" style="312" customWidth="1"/>
    <col min="2355" max="2432" width="0" style="312" hidden="1" customWidth="1"/>
    <col min="2433" max="2434" width="6.28515625" style="312" customWidth="1"/>
    <col min="2435"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08" width="4.28515625" style="312" customWidth="1"/>
    <col min="2609" max="2610" width="8" style="312" customWidth="1"/>
    <col min="2611" max="2688" width="0" style="312" hidden="1" customWidth="1"/>
    <col min="2689" max="2690" width="6.28515625" style="312" customWidth="1"/>
    <col min="2691"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864" width="4.28515625" style="312" customWidth="1"/>
    <col min="2865" max="2866" width="8" style="312" customWidth="1"/>
    <col min="2867" max="2944" width="0" style="312" hidden="1" customWidth="1"/>
    <col min="2945" max="2946" width="6.28515625" style="312" customWidth="1"/>
    <col min="2947"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120" width="4.28515625" style="312" customWidth="1"/>
    <col min="3121" max="3122" width="8" style="312" customWidth="1"/>
    <col min="3123" max="3200" width="0" style="312" hidden="1" customWidth="1"/>
    <col min="3201" max="3202" width="6.28515625" style="312" customWidth="1"/>
    <col min="3203"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376" width="4.28515625" style="312" customWidth="1"/>
    <col min="3377" max="3378" width="8" style="312" customWidth="1"/>
    <col min="3379" max="3456" width="0" style="312" hidden="1" customWidth="1"/>
    <col min="3457" max="3458" width="6.28515625" style="312" customWidth="1"/>
    <col min="3459"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632" width="4.28515625" style="312" customWidth="1"/>
    <col min="3633" max="3634" width="8" style="312" customWidth="1"/>
    <col min="3635" max="3712" width="0" style="312" hidden="1" customWidth="1"/>
    <col min="3713" max="3714" width="6.28515625" style="312" customWidth="1"/>
    <col min="3715"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888" width="4.28515625" style="312" customWidth="1"/>
    <col min="3889" max="3890" width="8" style="312" customWidth="1"/>
    <col min="3891" max="3968" width="0" style="312" hidden="1" customWidth="1"/>
    <col min="3969" max="3970" width="6.28515625" style="312" customWidth="1"/>
    <col min="3971"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144" width="4.28515625" style="312" customWidth="1"/>
    <col min="4145" max="4146" width="8" style="312" customWidth="1"/>
    <col min="4147" max="4224" width="0" style="312" hidden="1" customWidth="1"/>
    <col min="4225" max="4226" width="6.28515625" style="312" customWidth="1"/>
    <col min="4227"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00" width="4.28515625" style="312" customWidth="1"/>
    <col min="4401" max="4402" width="8" style="312" customWidth="1"/>
    <col min="4403" max="4480" width="0" style="312" hidden="1" customWidth="1"/>
    <col min="4481" max="4482" width="6.28515625" style="312" customWidth="1"/>
    <col min="4483"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656" width="4.28515625" style="312" customWidth="1"/>
    <col min="4657" max="4658" width="8" style="312" customWidth="1"/>
    <col min="4659" max="4736" width="0" style="312" hidden="1" customWidth="1"/>
    <col min="4737" max="4738" width="6.28515625" style="312" customWidth="1"/>
    <col min="4739"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12" width="4.28515625" style="312" customWidth="1"/>
    <col min="4913" max="4914" width="8" style="312" customWidth="1"/>
    <col min="4915" max="4992" width="0" style="312" hidden="1" customWidth="1"/>
    <col min="4993" max="4994" width="6.28515625" style="312" customWidth="1"/>
    <col min="4995"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168" width="4.28515625" style="312" customWidth="1"/>
    <col min="5169" max="5170" width="8" style="312" customWidth="1"/>
    <col min="5171" max="5248" width="0" style="312" hidden="1" customWidth="1"/>
    <col min="5249" max="5250" width="6.28515625" style="312" customWidth="1"/>
    <col min="5251"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424" width="4.28515625" style="312" customWidth="1"/>
    <col min="5425" max="5426" width="8" style="312" customWidth="1"/>
    <col min="5427" max="5504" width="0" style="312" hidden="1" customWidth="1"/>
    <col min="5505" max="5506" width="6.28515625" style="312" customWidth="1"/>
    <col min="5507"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680" width="4.28515625" style="312" customWidth="1"/>
    <col min="5681" max="5682" width="8" style="312" customWidth="1"/>
    <col min="5683" max="5760" width="0" style="312" hidden="1" customWidth="1"/>
    <col min="5761" max="5762" width="6.28515625" style="312" customWidth="1"/>
    <col min="5763"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5936" width="4.28515625" style="312" customWidth="1"/>
    <col min="5937" max="5938" width="8" style="312" customWidth="1"/>
    <col min="5939" max="6016" width="0" style="312" hidden="1" customWidth="1"/>
    <col min="6017" max="6018" width="6.28515625" style="312" customWidth="1"/>
    <col min="6019"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192" width="4.28515625" style="312" customWidth="1"/>
    <col min="6193" max="6194" width="8" style="312" customWidth="1"/>
    <col min="6195" max="6272" width="0" style="312" hidden="1" customWidth="1"/>
    <col min="6273" max="6274" width="6.28515625" style="312" customWidth="1"/>
    <col min="6275"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448" width="4.28515625" style="312" customWidth="1"/>
    <col min="6449" max="6450" width="8" style="312" customWidth="1"/>
    <col min="6451" max="6528" width="0" style="312" hidden="1" customWidth="1"/>
    <col min="6529" max="6530" width="6.28515625" style="312" customWidth="1"/>
    <col min="6531"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04" width="4.28515625" style="312" customWidth="1"/>
    <col min="6705" max="6706" width="8" style="312" customWidth="1"/>
    <col min="6707" max="6784" width="0" style="312" hidden="1" customWidth="1"/>
    <col min="6785" max="6786" width="6.28515625" style="312" customWidth="1"/>
    <col min="6787"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6960" width="4.28515625" style="312" customWidth="1"/>
    <col min="6961" max="6962" width="8" style="312" customWidth="1"/>
    <col min="6963" max="7040" width="0" style="312" hidden="1" customWidth="1"/>
    <col min="7041" max="7042" width="6.28515625" style="312" customWidth="1"/>
    <col min="7043"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16" width="4.28515625" style="312" customWidth="1"/>
    <col min="7217" max="7218" width="8" style="312" customWidth="1"/>
    <col min="7219" max="7296" width="0" style="312" hidden="1" customWidth="1"/>
    <col min="7297" max="7298" width="6.28515625" style="312" customWidth="1"/>
    <col min="7299"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472" width="4.28515625" style="312" customWidth="1"/>
    <col min="7473" max="7474" width="8" style="312" customWidth="1"/>
    <col min="7475" max="7552" width="0" style="312" hidden="1" customWidth="1"/>
    <col min="7553" max="7554" width="6.28515625" style="312" customWidth="1"/>
    <col min="7555"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728" width="4.28515625" style="312" customWidth="1"/>
    <col min="7729" max="7730" width="8" style="312" customWidth="1"/>
    <col min="7731" max="7808" width="0" style="312" hidden="1" customWidth="1"/>
    <col min="7809" max="7810" width="6.28515625" style="312" customWidth="1"/>
    <col min="7811"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7984" width="4.28515625" style="312" customWidth="1"/>
    <col min="7985" max="7986" width="8" style="312" customWidth="1"/>
    <col min="7987" max="8064" width="0" style="312" hidden="1" customWidth="1"/>
    <col min="8065" max="8066" width="6.28515625" style="312" customWidth="1"/>
    <col min="8067"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240" width="4.28515625" style="312" customWidth="1"/>
    <col min="8241" max="8242" width="8" style="312" customWidth="1"/>
    <col min="8243" max="8320" width="0" style="312" hidden="1" customWidth="1"/>
    <col min="8321" max="8322" width="6.28515625" style="312" customWidth="1"/>
    <col min="8323"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496" width="4.28515625" style="312" customWidth="1"/>
    <col min="8497" max="8498" width="8" style="312" customWidth="1"/>
    <col min="8499" max="8576" width="0" style="312" hidden="1" customWidth="1"/>
    <col min="8577" max="8578" width="6.28515625" style="312" customWidth="1"/>
    <col min="8579"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752" width="4.28515625" style="312" customWidth="1"/>
    <col min="8753" max="8754" width="8" style="312" customWidth="1"/>
    <col min="8755" max="8832" width="0" style="312" hidden="1" customWidth="1"/>
    <col min="8833" max="8834" width="6.28515625" style="312" customWidth="1"/>
    <col min="8835"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08" width="4.28515625" style="312" customWidth="1"/>
    <col min="9009" max="9010" width="8" style="312" customWidth="1"/>
    <col min="9011" max="9088" width="0" style="312" hidden="1" customWidth="1"/>
    <col min="9089" max="9090" width="6.28515625" style="312" customWidth="1"/>
    <col min="9091"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264" width="4.28515625" style="312" customWidth="1"/>
    <col min="9265" max="9266" width="8" style="312" customWidth="1"/>
    <col min="9267" max="9344" width="0" style="312" hidden="1" customWidth="1"/>
    <col min="9345" max="9346" width="6.28515625" style="312" customWidth="1"/>
    <col min="9347"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520" width="4.28515625" style="312" customWidth="1"/>
    <col min="9521" max="9522" width="8" style="312" customWidth="1"/>
    <col min="9523" max="9600" width="0" style="312" hidden="1" customWidth="1"/>
    <col min="9601" max="9602" width="6.28515625" style="312" customWidth="1"/>
    <col min="9603"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776" width="4.28515625" style="312" customWidth="1"/>
    <col min="9777" max="9778" width="8" style="312" customWidth="1"/>
    <col min="9779" max="9856" width="0" style="312" hidden="1" customWidth="1"/>
    <col min="9857" max="9858" width="6.28515625" style="312" customWidth="1"/>
    <col min="9859"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032" width="4.28515625" style="312" customWidth="1"/>
    <col min="10033" max="10034" width="8" style="312" customWidth="1"/>
    <col min="10035" max="10112" width="0" style="312" hidden="1" customWidth="1"/>
    <col min="10113" max="10114" width="6.28515625" style="312" customWidth="1"/>
    <col min="10115"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288" width="4.28515625" style="312" customWidth="1"/>
    <col min="10289" max="10290" width="8" style="312" customWidth="1"/>
    <col min="10291" max="10368" width="0" style="312" hidden="1" customWidth="1"/>
    <col min="10369" max="10370" width="6.28515625" style="312" customWidth="1"/>
    <col min="10371"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544" width="4.28515625" style="312" customWidth="1"/>
    <col min="10545" max="10546" width="8" style="312" customWidth="1"/>
    <col min="10547" max="10624" width="0" style="312" hidden="1" customWidth="1"/>
    <col min="10625" max="10626" width="6.28515625" style="312" customWidth="1"/>
    <col min="10627"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00" width="4.28515625" style="312" customWidth="1"/>
    <col min="10801" max="10802" width="8" style="312" customWidth="1"/>
    <col min="10803" max="10880" width="0" style="312" hidden="1" customWidth="1"/>
    <col min="10881" max="10882" width="6.28515625" style="312" customWidth="1"/>
    <col min="10883"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056" width="4.28515625" style="312" customWidth="1"/>
    <col min="11057" max="11058" width="8" style="312" customWidth="1"/>
    <col min="11059" max="11136" width="0" style="312" hidden="1" customWidth="1"/>
    <col min="11137" max="11138" width="6.28515625" style="312" customWidth="1"/>
    <col min="11139"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12" width="4.28515625" style="312" customWidth="1"/>
    <col min="11313" max="11314" width="8" style="312" customWidth="1"/>
    <col min="11315" max="11392" width="0" style="312" hidden="1" customWidth="1"/>
    <col min="11393" max="11394" width="6.28515625" style="312" customWidth="1"/>
    <col min="11395"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568" width="4.28515625" style="312" customWidth="1"/>
    <col min="11569" max="11570" width="8" style="312" customWidth="1"/>
    <col min="11571" max="11648" width="0" style="312" hidden="1" customWidth="1"/>
    <col min="11649" max="11650" width="6.28515625" style="312" customWidth="1"/>
    <col min="11651"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824" width="4.28515625" style="312" customWidth="1"/>
    <col min="11825" max="11826" width="8" style="312" customWidth="1"/>
    <col min="11827" max="11904" width="0" style="312" hidden="1" customWidth="1"/>
    <col min="11905" max="11906" width="6.28515625" style="312" customWidth="1"/>
    <col min="11907"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080" width="4.28515625" style="312" customWidth="1"/>
    <col min="12081" max="12082" width="8" style="312" customWidth="1"/>
    <col min="12083" max="12160" width="0" style="312" hidden="1" customWidth="1"/>
    <col min="12161" max="12162" width="6.28515625" style="312" customWidth="1"/>
    <col min="12163"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336" width="4.28515625" style="312" customWidth="1"/>
    <col min="12337" max="12338" width="8" style="312" customWidth="1"/>
    <col min="12339" max="12416" width="0" style="312" hidden="1" customWidth="1"/>
    <col min="12417" max="12418" width="6.28515625" style="312" customWidth="1"/>
    <col min="12419"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592" width="4.28515625" style="312" customWidth="1"/>
    <col min="12593" max="12594" width="8" style="312" customWidth="1"/>
    <col min="12595" max="12672" width="0" style="312" hidden="1" customWidth="1"/>
    <col min="12673" max="12674" width="6.28515625" style="312" customWidth="1"/>
    <col min="12675"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848" width="4.28515625" style="312" customWidth="1"/>
    <col min="12849" max="12850" width="8" style="312" customWidth="1"/>
    <col min="12851" max="12928" width="0" style="312" hidden="1" customWidth="1"/>
    <col min="12929" max="12930" width="6.28515625" style="312" customWidth="1"/>
    <col min="12931"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04" width="4.28515625" style="312" customWidth="1"/>
    <col min="13105" max="13106" width="8" style="312" customWidth="1"/>
    <col min="13107" max="13184" width="0" style="312" hidden="1" customWidth="1"/>
    <col min="13185" max="13186" width="6.28515625" style="312" customWidth="1"/>
    <col min="13187"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360" width="4.28515625" style="312" customWidth="1"/>
    <col min="13361" max="13362" width="8" style="312" customWidth="1"/>
    <col min="13363" max="13440" width="0" style="312" hidden="1" customWidth="1"/>
    <col min="13441" max="13442" width="6.28515625" style="312" customWidth="1"/>
    <col min="13443"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16" width="4.28515625" style="312" customWidth="1"/>
    <col min="13617" max="13618" width="8" style="312" customWidth="1"/>
    <col min="13619" max="13696" width="0" style="312" hidden="1" customWidth="1"/>
    <col min="13697" max="13698" width="6.28515625" style="312" customWidth="1"/>
    <col min="13699"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872" width="4.28515625" style="312" customWidth="1"/>
    <col min="13873" max="13874" width="8" style="312" customWidth="1"/>
    <col min="13875" max="13952" width="0" style="312" hidden="1" customWidth="1"/>
    <col min="13953" max="13954" width="6.28515625" style="312" customWidth="1"/>
    <col min="13955"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128" width="4.28515625" style="312" customWidth="1"/>
    <col min="14129" max="14130" width="8" style="312" customWidth="1"/>
    <col min="14131" max="14208" width="0" style="312" hidden="1" customWidth="1"/>
    <col min="14209" max="14210" width="6.28515625" style="312" customWidth="1"/>
    <col min="14211"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384" width="4.28515625" style="312" customWidth="1"/>
    <col min="14385" max="14386" width="8" style="312" customWidth="1"/>
    <col min="14387" max="14464" width="0" style="312" hidden="1" customWidth="1"/>
    <col min="14465" max="14466" width="6.28515625" style="312" customWidth="1"/>
    <col min="14467"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640" width="4.28515625" style="312" customWidth="1"/>
    <col min="14641" max="14642" width="8" style="312" customWidth="1"/>
    <col min="14643" max="14720" width="0" style="312" hidden="1" customWidth="1"/>
    <col min="14721" max="14722" width="6.28515625" style="312" customWidth="1"/>
    <col min="14723"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896" width="4.28515625" style="312" customWidth="1"/>
    <col min="14897" max="14898" width="8" style="312" customWidth="1"/>
    <col min="14899" max="14976" width="0" style="312" hidden="1" customWidth="1"/>
    <col min="14977" max="14978" width="6.28515625" style="312" customWidth="1"/>
    <col min="14979"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152" width="4.28515625" style="312" customWidth="1"/>
    <col min="15153" max="15154" width="8" style="312" customWidth="1"/>
    <col min="15155" max="15232" width="0" style="312" hidden="1" customWidth="1"/>
    <col min="15233" max="15234" width="6.28515625" style="312" customWidth="1"/>
    <col min="15235"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08" width="4.28515625" style="312" customWidth="1"/>
    <col min="15409" max="15410" width="8" style="312" customWidth="1"/>
    <col min="15411" max="15488" width="0" style="312" hidden="1" customWidth="1"/>
    <col min="15489" max="15490" width="6.28515625" style="312" customWidth="1"/>
    <col min="15491"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664" width="4.28515625" style="312" customWidth="1"/>
    <col min="15665" max="15666" width="8" style="312" customWidth="1"/>
    <col min="15667" max="15744" width="0" style="312" hidden="1" customWidth="1"/>
    <col min="15745" max="15746" width="6.28515625" style="312" customWidth="1"/>
    <col min="15747"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5920" width="4.28515625" style="312" customWidth="1"/>
    <col min="15921" max="15922" width="8" style="312" customWidth="1"/>
    <col min="15923" max="16000" width="0" style="312" hidden="1" customWidth="1"/>
    <col min="16001" max="16002" width="6.28515625" style="312" customWidth="1"/>
    <col min="16003"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176" width="4.28515625" style="312" customWidth="1"/>
    <col min="16177" max="16178" width="8" style="312" customWidth="1"/>
    <col min="16179" max="16256" width="0" style="312" hidden="1" customWidth="1"/>
    <col min="16257" max="16258" width="6.28515625" style="312" customWidth="1"/>
    <col min="16259"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",[2]NOMBRE!B2," - ","( ",[2]NOMBRE!C2,[2]NOMBRE!D2,[2]NOMBRE!E2,[2]NOMBRE!F2,[2]NOMBRE!G2,"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",[2]NOMBRE!B3," - ","( ",[2]NOMBRE!C3,[2]NOMBRE!D3,[2]NOMBRE!E3,[2]NOMBRE!F3,[2]NOMBRE!G3,[2]NOMBRE!H3," )")</f>
        <v>ESTABLECIMIENTO/ESTRATEGIA: HOSPITAL DE LINARES  - ( 116108 )</v>
      </c>
      <c r="B3" s="2"/>
      <c r="C3" s="2"/>
      <c r="D3" s="7"/>
      <c r="E3" s="2"/>
      <c r="F3" s="2"/>
      <c r="G3" s="2"/>
      <c r="H3" s="2"/>
      <c r="I3" s="2"/>
      <c r="J3" s="2"/>
      <c r="K3" s="2"/>
      <c r="M3" s="4"/>
      <c r="AY3" s="5"/>
      <c r="AZ3" s="5"/>
      <c r="CM3" s="6"/>
      <c r="CN3" s="5"/>
      <c r="CO3" s="5"/>
    </row>
    <row r="4" spans="1:112" s="3" customFormat="1" ht="12.75" customHeight="1" x14ac:dyDescent="0.2">
      <c r="A4" s="1" t="str">
        <f>CONCATENATE("MES: ",[2]NOMBRE!B6," - ","( ",[2]NOMBRE!C6,[2]NOMBRE!D6," )")</f>
        <v>MES: ENERO - ( 01 )</v>
      </c>
      <c r="B4" s="2"/>
      <c r="C4" s="2"/>
      <c r="D4" s="2"/>
      <c r="E4" s="2"/>
      <c r="F4" s="2"/>
      <c r="G4" s="2"/>
      <c r="H4" s="2"/>
      <c r="I4" s="2"/>
      <c r="J4" s="2"/>
      <c r="K4" s="2"/>
      <c r="M4" s="4"/>
      <c r="AY4" s="5"/>
      <c r="AZ4" s="5"/>
      <c r="CM4" s="6"/>
      <c r="CN4" s="5"/>
      <c r="CO4" s="5"/>
    </row>
    <row r="5" spans="1:112" s="3" customFormat="1" ht="12.75" customHeight="1" x14ac:dyDescent="0.2">
      <c r="A5" s="8" t="str">
        <f>CONCATENATE("AÑO: ",[2]NOMBRE!B7)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t="str">
        <f>IF($C10&gt;=[2]A03!$C83,"","Total Gestantes Ingresadas debe ser MAYOR o IGUAL que el Total de Aplicaciones a Gestantes REM A03 Sección B3")</f>
        <v/>
      </c>
      <c r="BB10" s="30" t="str">
        <f>IF($C10&gt;=[2]A03!$C80,"","Total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f>IF($C10&gt;=[2]A03!$C83,0,1)</f>
        <v>0</v>
      </c>
      <c r="CQ10" s="31">
        <f>IF($C10&gt;=[2]A03!$C80,0,1)</f>
        <v>0</v>
      </c>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183</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4"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v>5</v>
      </c>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32</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v>1</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v>1</v>
      </c>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33</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19</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5</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87</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329" t="s">
        <v>6</v>
      </c>
      <c r="E32" s="317" t="s">
        <v>7</v>
      </c>
      <c r="F32" s="317" t="s">
        <v>8</v>
      </c>
      <c r="G32" s="317" t="s">
        <v>9</v>
      </c>
      <c r="H32" s="317" t="s">
        <v>10</v>
      </c>
      <c r="I32" s="317" t="s">
        <v>11</v>
      </c>
      <c r="J32" s="317" t="s">
        <v>12</v>
      </c>
      <c r="K32" s="317" t="s">
        <v>13</v>
      </c>
      <c r="L32" s="317"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30"/>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30"/>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335"/>
      <c r="N35" s="335"/>
      <c r="O35" s="335"/>
      <c r="P35" s="335"/>
      <c r="Q35" s="335"/>
      <c r="R35" s="335"/>
      <c r="S35" s="335"/>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30"/>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30"/>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30"/>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30"/>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30"/>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30"/>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30"/>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30"/>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30"/>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20" t="s">
        <v>51</v>
      </c>
      <c r="B45" s="329"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329"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IF(AND(([2]A01!$C16+[2]A01!$C17+[2]A01!$C18+[2]A01!$C19+[2]A01!$D29+[2]A01!$D30+[2]A01!$D31)&lt;&gt;0,D49="",E49=""),"Observacion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IF(AND(([2]A01!$C16+[2]A01!$C17+[2]A01!$C18+[2]A01!$C19+[2]A01!$D29+[2]A01!$D30+[2]A01!$D31)&lt;&gt;0,D49="",E49=""),1,0)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272</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30"/>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30"/>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334" t="s">
        <v>78</v>
      </c>
      <c r="E59" s="334" t="s">
        <v>79</v>
      </c>
      <c r="F59" s="321" t="s">
        <v>80</v>
      </c>
      <c r="G59" s="321" t="s">
        <v>81</v>
      </c>
      <c r="H59" s="334"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30"/>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28"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28"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28"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30"/>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337" t="s">
        <v>273</v>
      </c>
      <c r="BA65" s="337" t="s">
        <v>274</v>
      </c>
      <c r="BB65" s="337" t="s">
        <v>275</v>
      </c>
      <c r="BC65" s="337" t="s">
        <v>276</v>
      </c>
      <c r="BD65" s="337" t="s">
        <v>277</v>
      </c>
      <c r="BE65" s="337" t="s">
        <v>278</v>
      </c>
      <c r="BF65" s="337" t="s">
        <v>279</v>
      </c>
      <c r="BG65" s="337" t="s">
        <v>280</v>
      </c>
      <c r="BH65" s="337" t="s">
        <v>281</v>
      </c>
      <c r="BI65" s="338" t="s">
        <v>282</v>
      </c>
      <c r="BJ65" s="338" t="s">
        <v>283</v>
      </c>
      <c r="BK65" s="337" t="s">
        <v>284</v>
      </c>
      <c r="BL65" s="339" t="s">
        <v>285</v>
      </c>
      <c r="BM65" s="337" t="s">
        <v>286</v>
      </c>
      <c r="BN65" s="337" t="s">
        <v>287</v>
      </c>
      <c r="BO65" s="337" t="s">
        <v>288</v>
      </c>
      <c r="BP65" s="337" t="s">
        <v>289</v>
      </c>
      <c r="BQ65" s="337" t="s">
        <v>290</v>
      </c>
      <c r="BR65" s="337" t="s">
        <v>291</v>
      </c>
      <c r="BS65" s="337" t="s">
        <v>292</v>
      </c>
      <c r="BT65" s="337" t="s">
        <v>293</v>
      </c>
      <c r="BU65" s="337" t="s">
        <v>294</v>
      </c>
      <c r="BV65" s="337" t="s">
        <v>295</v>
      </c>
      <c r="BW65" s="337" t="s">
        <v>296</v>
      </c>
      <c r="BX65" s="337" t="s">
        <v>297</v>
      </c>
      <c r="BY65" s="337" t="s">
        <v>298</v>
      </c>
      <c r="BZ65" s="337" t="s">
        <v>299</v>
      </c>
      <c r="CA65" s="337" t="s">
        <v>300</v>
      </c>
      <c r="CB65" s="3"/>
      <c r="CC65" s="3"/>
      <c r="CD65" s="3"/>
      <c r="CE65" s="3"/>
      <c r="CF65" s="3"/>
      <c r="CG65" s="3"/>
      <c r="CH65" s="3"/>
      <c r="CI65" s="3"/>
      <c r="CJ65" s="3"/>
      <c r="CK65" s="3"/>
      <c r="CL65" s="3"/>
      <c r="CM65" s="6"/>
      <c r="CN65" s="5"/>
      <c r="CO65" s="5"/>
      <c r="CP65" s="3"/>
      <c r="CQ65" s="3"/>
      <c r="CR65" s="3"/>
      <c r="CS65" s="3"/>
      <c r="CT65" s="3"/>
      <c r="CU65" s="3"/>
      <c r="CV65" s="3"/>
      <c r="CW65" s="3"/>
      <c r="CX65" s="5"/>
      <c r="CY65" s="5"/>
      <c r="CZ65" s="5"/>
      <c r="DA65" s="5"/>
      <c r="DB65" s="5"/>
      <c r="DC65" s="5"/>
      <c r="DD65" s="5"/>
      <c r="DE65" s="5"/>
      <c r="DF65" s="5"/>
      <c r="DG65" s="5"/>
      <c r="DH65" s="5"/>
      <c r="DI65" s="5"/>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499" t="s">
        <v>84</v>
      </c>
      <c r="BA66" s="501"/>
      <c r="BB66" s="499" t="s">
        <v>85</v>
      </c>
      <c r="BC66" s="501"/>
      <c r="BD66" s="499" t="s">
        <v>86</v>
      </c>
      <c r="BE66" s="501"/>
      <c r="BF66" s="499" t="s">
        <v>87</v>
      </c>
      <c r="BG66" s="501"/>
      <c r="BH66" s="499" t="s">
        <v>88</v>
      </c>
      <c r="BI66" s="501"/>
      <c r="BJ66" s="499" t="s">
        <v>89</v>
      </c>
      <c r="BK66" s="501"/>
      <c r="BL66" s="499" t="s">
        <v>90</v>
      </c>
      <c r="BM66" s="501"/>
      <c r="BN66" s="499" t="s">
        <v>91</v>
      </c>
      <c r="BO66" s="501"/>
      <c r="BP66" s="499" t="s">
        <v>92</v>
      </c>
      <c r="BQ66" s="501"/>
      <c r="BR66" s="499" t="s">
        <v>93</v>
      </c>
      <c r="BS66" s="501"/>
      <c r="BT66" s="518" t="s">
        <v>94</v>
      </c>
      <c r="BU66" s="519"/>
      <c r="BV66" s="518" t="s">
        <v>95</v>
      </c>
      <c r="BW66" s="519"/>
      <c r="BX66" s="518" t="s">
        <v>96</v>
      </c>
      <c r="BY66" s="519"/>
      <c r="BZ66" s="518" t="s">
        <v>97</v>
      </c>
      <c r="CA66" s="519"/>
      <c r="CB66" s="3"/>
      <c r="CC66" s="3"/>
      <c r="CD66" s="3"/>
      <c r="CE66" s="3"/>
      <c r="CF66" s="3"/>
      <c r="CG66" s="3"/>
      <c r="CH66" s="3"/>
      <c r="CI66" s="3"/>
      <c r="CJ66" s="3"/>
      <c r="CK66" s="3"/>
      <c r="CL66" s="3"/>
      <c r="CM66" s="6"/>
      <c r="CN66" s="5"/>
      <c r="CO66" s="5"/>
      <c r="CP66" s="499"/>
      <c r="CQ66" s="501"/>
      <c r="CR66" s="499"/>
      <c r="CS66" s="501"/>
      <c r="CT66" s="499"/>
      <c r="CU66" s="501"/>
      <c r="CV66" s="499"/>
      <c r="CW66" s="501"/>
      <c r="CX66" s="499"/>
      <c r="CY66" s="501"/>
      <c r="CZ66" s="499"/>
      <c r="DA66" s="501"/>
      <c r="DB66" s="499"/>
      <c r="DC66" s="501"/>
      <c r="DD66" s="499"/>
      <c r="DE66" s="501"/>
      <c r="DF66" s="499"/>
      <c r="DG66" s="501"/>
      <c r="DH66" s="499"/>
      <c r="DI66" s="501"/>
      <c r="DJ66" s="518"/>
      <c r="DK66" s="519"/>
      <c r="DL66" s="518"/>
      <c r="DM66" s="519"/>
      <c r="DN66" s="518"/>
      <c r="DO66" s="519"/>
      <c r="DP66" s="518"/>
      <c r="DQ66" s="519"/>
    </row>
    <row r="67" spans="1:131" s="24" customFormat="1" ht="21" x14ac:dyDescent="0.15">
      <c r="A67" s="510"/>
      <c r="B67" s="511"/>
      <c r="C67" s="329" t="s">
        <v>98</v>
      </c>
      <c r="D67" s="329" t="s">
        <v>48</v>
      </c>
      <c r="E67" s="332"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109" t="s">
        <v>48</v>
      </c>
      <c r="BA67" s="110" t="s">
        <v>70</v>
      </c>
      <c r="BB67" s="109" t="s">
        <v>48</v>
      </c>
      <c r="BC67" s="110" t="s">
        <v>70</v>
      </c>
      <c r="BD67" s="109" t="s">
        <v>48</v>
      </c>
      <c r="BE67" s="110" t="s">
        <v>70</v>
      </c>
      <c r="BF67" s="109" t="s">
        <v>48</v>
      </c>
      <c r="BG67" s="110" t="s">
        <v>70</v>
      </c>
      <c r="BH67" s="109" t="s">
        <v>48</v>
      </c>
      <c r="BI67" s="110" t="s">
        <v>70</v>
      </c>
      <c r="BJ67" s="109" t="s">
        <v>48</v>
      </c>
      <c r="BK67" s="110" t="s">
        <v>70</v>
      </c>
      <c r="BL67" s="109" t="s">
        <v>48</v>
      </c>
      <c r="BM67" s="110" t="s">
        <v>70</v>
      </c>
      <c r="BN67" s="109" t="s">
        <v>48</v>
      </c>
      <c r="BO67" s="110" t="s">
        <v>70</v>
      </c>
      <c r="BP67" s="109" t="s">
        <v>48</v>
      </c>
      <c r="BQ67" s="110" t="s">
        <v>70</v>
      </c>
      <c r="BR67" s="109" t="s">
        <v>48</v>
      </c>
      <c r="BS67" s="110" t="s">
        <v>70</v>
      </c>
      <c r="BT67" s="109" t="s">
        <v>48</v>
      </c>
      <c r="BU67" s="110" t="s">
        <v>70</v>
      </c>
      <c r="BV67" s="109" t="s">
        <v>48</v>
      </c>
      <c r="BW67" s="110" t="s">
        <v>70</v>
      </c>
      <c r="BX67" s="109" t="s">
        <v>48</v>
      </c>
      <c r="BY67" s="110" t="s">
        <v>70</v>
      </c>
      <c r="BZ67" s="109" t="s">
        <v>48</v>
      </c>
      <c r="CA67" s="110" t="s">
        <v>70</v>
      </c>
      <c r="CM67" s="6"/>
      <c r="CN67" s="5"/>
      <c r="CO67" s="5"/>
      <c r="CP67" s="109"/>
      <c r="CQ67" s="110"/>
      <c r="CR67" s="109"/>
      <c r="CS67" s="110"/>
      <c r="CT67" s="109"/>
      <c r="CU67" s="110"/>
      <c r="CV67" s="109"/>
      <c r="CW67" s="110"/>
      <c r="CX67" s="109"/>
      <c r="CY67" s="110"/>
      <c r="CZ67" s="109"/>
      <c r="DA67" s="110"/>
      <c r="DB67" s="109"/>
      <c r="DC67" s="110"/>
      <c r="DD67" s="109"/>
      <c r="DE67" s="110"/>
      <c r="DF67" s="109"/>
      <c r="DG67" s="110"/>
      <c r="DH67" s="109"/>
      <c r="DI67" s="110"/>
      <c r="DJ67" s="109"/>
      <c r="DK67" s="110"/>
      <c r="DL67" s="109"/>
      <c r="DM67" s="110"/>
      <c r="DN67" s="109"/>
      <c r="DO67" s="110"/>
      <c r="DP67" s="109"/>
      <c r="DQ67" s="110"/>
    </row>
    <row r="68" spans="1:131" s="24" customFormat="1" ht="15.75" customHeight="1" x14ac:dyDescent="0.15">
      <c r="A68" s="497" t="s">
        <v>99</v>
      </c>
      <c r="B68" s="498"/>
      <c r="C68" s="56">
        <f t="shared" ref="C68:C73" si="6">SUM(D68:E68)</f>
        <v>10</v>
      </c>
      <c r="D68" s="56">
        <f>+F68+H68+J68+L68+N68+P68+R68+T68+V68+X68+Z68+AB68+AD68+AF68</f>
        <v>2</v>
      </c>
      <c r="E68" s="114">
        <f t="shared" ref="D68:E71" si="7">+G68+I68+K68+M68+O68+Q68+S68+U68+W68+Y68+AA68+AC68+AE68+AG68</f>
        <v>8</v>
      </c>
      <c r="F68" s="34">
        <v>1</v>
      </c>
      <c r="G68" s="34"/>
      <c r="H68" s="34">
        <v>1</v>
      </c>
      <c r="I68" s="34">
        <v>2</v>
      </c>
      <c r="J68" s="34"/>
      <c r="K68" s="34">
        <v>1</v>
      </c>
      <c r="L68" s="34"/>
      <c r="M68" s="34">
        <v>1</v>
      </c>
      <c r="N68" s="34"/>
      <c r="O68" s="34">
        <v>1</v>
      </c>
      <c r="P68" s="34"/>
      <c r="Q68" s="34"/>
      <c r="R68" s="34"/>
      <c r="S68" s="34"/>
      <c r="T68" s="34"/>
      <c r="U68" s="34">
        <v>1</v>
      </c>
      <c r="V68" s="34"/>
      <c r="W68" s="34">
        <v>1</v>
      </c>
      <c r="X68" s="34"/>
      <c r="Y68" s="34">
        <v>1</v>
      </c>
      <c r="Z68" s="26"/>
      <c r="AA68" s="26"/>
      <c r="AB68" s="26"/>
      <c r="AC68" s="26"/>
      <c r="AD68" s="26"/>
      <c r="AE68" s="26"/>
      <c r="AF68" s="26"/>
      <c r="AG68" s="27"/>
      <c r="AH68" s="28"/>
      <c r="AI68" s="105"/>
      <c r="AJ68" s="105"/>
      <c r="AK68" s="105"/>
      <c r="AL68" s="3"/>
      <c r="AZ68" s="340"/>
      <c r="BA68" s="340"/>
      <c r="BB68" s="340"/>
      <c r="BC68" s="340"/>
      <c r="BD68" s="340"/>
      <c r="BE68" s="340"/>
      <c r="BF68" s="340"/>
      <c r="BG68" s="340"/>
      <c r="BH68" s="340"/>
      <c r="BI68" s="340"/>
      <c r="BJ68" s="340"/>
      <c r="BK68" s="340"/>
      <c r="BL68" s="340"/>
      <c r="BM68" s="340"/>
      <c r="BN68" s="340"/>
      <c r="BO68" s="340"/>
      <c r="BP68" s="340"/>
      <c r="BQ68" s="340"/>
      <c r="BR68" s="340"/>
      <c r="BS68" s="340"/>
      <c r="BT68" s="340"/>
      <c r="BU68" s="340"/>
      <c r="BV68" s="340"/>
      <c r="BW68" s="340"/>
      <c r="BX68" s="340"/>
      <c r="BY68" s="340"/>
      <c r="BZ68" s="340"/>
      <c r="CA68" s="340"/>
      <c r="CB68" s="3"/>
      <c r="CC68" s="3"/>
      <c r="CD68" s="3"/>
      <c r="CE68" s="3"/>
      <c r="CF68" s="3"/>
      <c r="CG68" s="3"/>
      <c r="CH68" s="3"/>
      <c r="CI68" s="3"/>
      <c r="CJ68" s="3"/>
      <c r="CK68" s="3"/>
      <c r="CL68" s="3"/>
      <c r="CM68" s="6"/>
      <c r="CN68" s="5"/>
      <c r="CO68" s="5"/>
      <c r="CP68" s="341"/>
      <c r="CQ68" s="341"/>
      <c r="CR68" s="341"/>
      <c r="CS68" s="341"/>
      <c r="CT68" s="341"/>
      <c r="CU68" s="341"/>
      <c r="CV68" s="341"/>
      <c r="CW68" s="341"/>
      <c r="CX68" s="341"/>
      <c r="CY68" s="341"/>
      <c r="CZ68" s="341"/>
      <c r="DA68" s="341"/>
      <c r="DB68" s="341"/>
      <c r="DC68" s="341"/>
      <c r="DD68" s="341"/>
      <c r="DE68" s="341"/>
      <c r="DF68" s="341"/>
      <c r="DG68" s="341"/>
      <c r="DH68" s="341"/>
      <c r="DI68" s="341"/>
      <c r="DJ68" s="341"/>
      <c r="DK68" s="341"/>
      <c r="DL68" s="341"/>
      <c r="DM68" s="341"/>
      <c r="DN68" s="341"/>
      <c r="DO68" s="341"/>
      <c r="DP68" s="341"/>
      <c r="DQ68" s="341"/>
      <c r="DR68" s="5"/>
      <c r="DS68" s="5"/>
      <c r="DT68" s="5"/>
      <c r="DU68" s="5"/>
      <c r="DV68" s="5"/>
      <c r="DW68" s="5"/>
      <c r="DX68" s="5"/>
      <c r="DY68" s="5"/>
      <c r="DZ68" s="5"/>
      <c r="EA68" s="5"/>
    </row>
    <row r="69" spans="1:131" s="24" customFormat="1" ht="15.75" customHeight="1" x14ac:dyDescent="0.15">
      <c r="A69" s="512" t="s">
        <v>100</v>
      </c>
      <c r="B69" s="322"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
      <c r="CC69" s="3"/>
      <c r="CD69" s="3"/>
      <c r="CE69" s="3"/>
      <c r="CF69" s="3"/>
      <c r="CG69" s="3"/>
      <c r="CH69" s="3"/>
      <c r="CI69" s="3"/>
      <c r="CJ69" s="3"/>
      <c r="CK69" s="3"/>
      <c r="CL69" s="3"/>
      <c r="CM69" s="6"/>
      <c r="CN69" s="5"/>
      <c r="CO69" s="5"/>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5"/>
      <c r="DS69" s="5"/>
      <c r="DT69" s="5"/>
      <c r="DU69" s="5"/>
      <c r="DV69" s="5"/>
      <c r="DW69" s="5"/>
      <c r="DX69" s="5"/>
      <c r="DY69" s="5"/>
      <c r="DZ69" s="5"/>
      <c r="EA69" s="5"/>
    </row>
    <row r="70" spans="1:131" s="24" customFormat="1" ht="15.75" customHeight="1" x14ac:dyDescent="0.15">
      <c r="A70" s="513"/>
      <c r="B70" s="328" t="s">
        <v>102</v>
      </c>
      <c r="C70" s="63">
        <f t="shared" si="6"/>
        <v>10</v>
      </c>
      <c r="D70" s="63">
        <f t="shared" si="7"/>
        <v>2</v>
      </c>
      <c r="E70" s="63">
        <f t="shared" si="7"/>
        <v>8</v>
      </c>
      <c r="F70" s="34">
        <v>1</v>
      </c>
      <c r="G70" s="34"/>
      <c r="H70" s="34">
        <v>1</v>
      </c>
      <c r="I70" s="34">
        <v>2</v>
      </c>
      <c r="J70" s="34"/>
      <c r="K70" s="34">
        <v>1</v>
      </c>
      <c r="L70" s="34"/>
      <c r="M70" s="34">
        <v>1</v>
      </c>
      <c r="N70" s="34"/>
      <c r="O70" s="34">
        <v>1</v>
      </c>
      <c r="P70" s="34"/>
      <c r="Q70" s="34"/>
      <c r="R70" s="34"/>
      <c r="S70" s="34"/>
      <c r="T70" s="34"/>
      <c r="U70" s="34">
        <v>1</v>
      </c>
      <c r="V70" s="34"/>
      <c r="W70" s="34">
        <v>1</v>
      </c>
      <c r="X70" s="34"/>
      <c r="Y70" s="34">
        <v>1</v>
      </c>
      <c r="Z70" s="34"/>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28"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26"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329" t="s">
        <v>98</v>
      </c>
      <c r="D77" s="329" t="s">
        <v>48</v>
      </c>
      <c r="E77" s="329" t="s">
        <v>70</v>
      </c>
      <c r="F77" s="325" t="s">
        <v>48</v>
      </c>
      <c r="G77" s="325" t="s">
        <v>70</v>
      </c>
      <c r="H77" s="325" t="s">
        <v>48</v>
      </c>
      <c r="I77" s="325" t="s">
        <v>70</v>
      </c>
      <c r="J77" s="325" t="s">
        <v>48</v>
      </c>
      <c r="K77" s="325" t="s">
        <v>70</v>
      </c>
      <c r="L77" s="325" t="s">
        <v>48</v>
      </c>
      <c r="M77" s="325" t="s">
        <v>70</v>
      </c>
      <c r="N77" s="325" t="s">
        <v>48</v>
      </c>
      <c r="O77" s="325" t="s">
        <v>70</v>
      </c>
      <c r="P77" s="325" t="s">
        <v>48</v>
      </c>
      <c r="Q77" s="325" t="s">
        <v>70</v>
      </c>
      <c r="R77" s="325" t="s">
        <v>48</v>
      </c>
      <c r="S77" s="325" t="s">
        <v>70</v>
      </c>
      <c r="T77" s="325" t="s">
        <v>48</v>
      </c>
      <c r="U77" s="325" t="s">
        <v>70</v>
      </c>
      <c r="V77" s="325" t="s">
        <v>48</v>
      </c>
      <c r="W77" s="325" t="s">
        <v>70</v>
      </c>
      <c r="X77" s="325" t="s">
        <v>48</v>
      </c>
      <c r="Y77" s="325" t="s">
        <v>70</v>
      </c>
      <c r="Z77" s="325" t="s">
        <v>48</v>
      </c>
      <c r="AA77" s="325" t="s">
        <v>70</v>
      </c>
      <c r="AB77" s="325" t="s">
        <v>48</v>
      </c>
      <c r="AC77" s="325" t="s">
        <v>70</v>
      </c>
      <c r="AD77" s="325" t="s">
        <v>48</v>
      </c>
      <c r="AE77" s="325" t="s">
        <v>70</v>
      </c>
      <c r="AF77" s="325" t="s">
        <v>48</v>
      </c>
      <c r="AG77" s="325"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2</v>
      </c>
      <c r="D78" s="56">
        <f t="shared" ref="D78:E81" si="9">+F78+H78+J78+L78+N78+P78+R78+T78+V78+X78+Z78+AB78+AD78+AF78</f>
        <v>0</v>
      </c>
      <c r="E78" s="56">
        <f t="shared" si="9"/>
        <v>2</v>
      </c>
      <c r="F78" s="27"/>
      <c r="G78" s="27"/>
      <c r="H78" s="27"/>
      <c r="I78" s="27"/>
      <c r="J78" s="27"/>
      <c r="K78" s="27"/>
      <c r="L78" s="27"/>
      <c r="M78" s="27"/>
      <c r="N78" s="27"/>
      <c r="O78" s="27"/>
      <c r="P78" s="27"/>
      <c r="Q78" s="27"/>
      <c r="R78" s="27"/>
      <c r="S78" s="27"/>
      <c r="T78" s="27"/>
      <c r="U78" s="27">
        <v>1</v>
      </c>
      <c r="V78" s="27"/>
      <c r="W78" s="27"/>
      <c r="X78" s="27"/>
      <c r="Y78" s="27">
        <v>1</v>
      </c>
      <c r="Z78" s="27"/>
      <c r="AA78" s="27"/>
      <c r="AB78" s="27"/>
      <c r="AC78" s="27"/>
      <c r="AD78" s="27"/>
      <c r="AE78" s="27"/>
      <c r="AF78" s="27"/>
      <c r="AG78" s="27"/>
      <c r="AH78" s="27"/>
      <c r="AI78" s="27"/>
      <c r="AJ78" s="27"/>
      <c r="AK78" s="28"/>
      <c r="AZ78" s="342"/>
      <c r="BA78" s="340"/>
      <c r="BB78" s="340"/>
      <c r="BC78" s="340"/>
      <c r="BD78" s="340"/>
      <c r="BE78" s="340"/>
      <c r="BF78" s="340"/>
      <c r="BG78" s="340"/>
      <c r="BH78" s="340"/>
      <c r="BI78" s="340"/>
      <c r="BJ78" s="340"/>
      <c r="BK78" s="340"/>
      <c r="BL78" s="340"/>
      <c r="BM78" s="340"/>
      <c r="BN78" s="340"/>
      <c r="BO78" s="340"/>
      <c r="BP78" s="340"/>
      <c r="BQ78" s="340"/>
      <c r="BR78" s="340"/>
      <c r="BS78" s="340"/>
      <c r="BT78" s="340"/>
      <c r="BU78" s="340"/>
      <c r="BV78" s="340"/>
      <c r="BW78" s="340"/>
      <c r="BX78" s="340"/>
      <c r="BY78" s="340"/>
      <c r="BZ78" s="340"/>
      <c r="CA78" s="340"/>
      <c r="CB78" s="343"/>
      <c r="CC78" s="28"/>
      <c r="CD78" s="28"/>
      <c r="CE78" s="28"/>
      <c r="CF78" s="28"/>
      <c r="CG78" s="28"/>
      <c r="CH78" s="28"/>
      <c r="CI78" s="28"/>
      <c r="CJ78" s="28"/>
      <c r="CK78" s="28"/>
      <c r="CL78" s="28"/>
      <c r="CM78" s="6"/>
      <c r="CN78" s="5"/>
      <c r="CO78" s="5"/>
      <c r="CP78" s="341"/>
      <c r="CQ78" s="341"/>
      <c r="CR78" s="341"/>
      <c r="CS78" s="341"/>
      <c r="CT78" s="341"/>
      <c r="CU78" s="341"/>
      <c r="CV78" s="341"/>
      <c r="CW78" s="341"/>
      <c r="CX78" s="341"/>
      <c r="CY78" s="341"/>
      <c r="CZ78" s="341"/>
      <c r="DA78" s="341"/>
      <c r="DB78" s="341"/>
      <c r="DC78" s="341"/>
      <c r="DD78" s="341"/>
      <c r="DE78" s="341"/>
      <c r="DF78" s="341"/>
      <c r="DG78" s="341"/>
      <c r="DH78" s="341"/>
      <c r="DI78" s="341"/>
      <c r="DJ78" s="341"/>
      <c r="DK78" s="341"/>
      <c r="DL78" s="341"/>
      <c r="DM78" s="341"/>
      <c r="DN78" s="341"/>
      <c r="DO78" s="341"/>
      <c r="DP78" s="341"/>
      <c r="DQ78" s="341"/>
      <c r="DR78" s="344"/>
      <c r="DS78" s="5"/>
      <c r="DT78" s="5"/>
      <c r="DU78" s="5"/>
      <c r="DV78" s="5"/>
      <c r="DW78" s="5"/>
      <c r="DX78" s="5"/>
      <c r="DY78" s="5"/>
      <c r="DZ78" s="5"/>
      <c r="EA78" s="5"/>
    </row>
    <row r="79" spans="1:131" s="24" customFormat="1" ht="15.75" customHeight="1" x14ac:dyDescent="0.15">
      <c r="A79" s="512" t="s">
        <v>100</v>
      </c>
      <c r="B79" s="322"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
      <c r="CC79" s="3"/>
      <c r="CD79" s="3"/>
      <c r="CE79" s="3"/>
      <c r="CF79" s="3"/>
      <c r="CG79" s="3"/>
      <c r="CH79" s="3"/>
      <c r="CI79" s="3"/>
      <c r="CJ79" s="3"/>
      <c r="CK79" s="3"/>
      <c r="CL79" s="3"/>
      <c r="CM79" s="6"/>
      <c r="CN79" s="5"/>
      <c r="CO79" s="5"/>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5"/>
    </row>
    <row r="80" spans="1:131" s="24" customFormat="1" ht="15.75" customHeight="1" x14ac:dyDescent="0.15">
      <c r="A80" s="513"/>
      <c r="B80" s="328" t="s">
        <v>102</v>
      </c>
      <c r="C80" s="63">
        <f t="shared" si="8"/>
        <v>2</v>
      </c>
      <c r="D80" s="63">
        <f t="shared" si="9"/>
        <v>0</v>
      </c>
      <c r="E80" s="63">
        <f t="shared" si="9"/>
        <v>2</v>
      </c>
      <c r="F80" s="34"/>
      <c r="G80" s="34"/>
      <c r="H80" s="34"/>
      <c r="I80" s="34"/>
      <c r="J80" s="34"/>
      <c r="K80" s="34"/>
      <c r="L80" s="34"/>
      <c r="M80" s="34"/>
      <c r="N80" s="34"/>
      <c r="O80" s="34"/>
      <c r="P80" s="34"/>
      <c r="Q80" s="34"/>
      <c r="R80" s="34"/>
      <c r="S80" s="34"/>
      <c r="T80" s="34"/>
      <c r="U80" s="34">
        <v>1</v>
      </c>
      <c r="V80" s="34"/>
      <c r="W80" s="34"/>
      <c r="X80" s="34"/>
      <c r="Y80" s="34">
        <v>1</v>
      </c>
      <c r="Z80" s="34"/>
      <c r="AA80" s="34"/>
      <c r="AB80" s="34"/>
      <c r="AC80" s="34"/>
      <c r="AD80" s="34"/>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28"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26"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329" t="s">
        <v>98</v>
      </c>
      <c r="D87" s="329" t="s">
        <v>48</v>
      </c>
      <c r="E87" s="329" t="s">
        <v>70</v>
      </c>
      <c r="F87" s="325" t="s">
        <v>48</v>
      </c>
      <c r="G87" s="325" t="s">
        <v>70</v>
      </c>
      <c r="H87" s="325" t="s">
        <v>48</v>
      </c>
      <c r="I87" s="325" t="s">
        <v>70</v>
      </c>
      <c r="J87" s="325" t="s">
        <v>48</v>
      </c>
      <c r="K87" s="325" t="s">
        <v>70</v>
      </c>
      <c r="L87" s="325" t="s">
        <v>48</v>
      </c>
      <c r="M87" s="325" t="s">
        <v>70</v>
      </c>
      <c r="N87" s="325" t="s">
        <v>48</v>
      </c>
      <c r="O87" s="325" t="s">
        <v>70</v>
      </c>
      <c r="P87" s="325" t="s">
        <v>48</v>
      </c>
      <c r="Q87" s="325" t="s">
        <v>70</v>
      </c>
      <c r="R87" s="325" t="s">
        <v>48</v>
      </c>
      <c r="S87" s="325" t="s">
        <v>70</v>
      </c>
      <c r="T87" s="325" t="s">
        <v>48</v>
      </c>
      <c r="U87" s="325" t="s">
        <v>70</v>
      </c>
      <c r="V87" s="325" t="s">
        <v>48</v>
      </c>
      <c r="W87" s="325" t="s">
        <v>70</v>
      </c>
      <c r="X87" s="325" t="s">
        <v>48</v>
      </c>
      <c r="Y87" s="325" t="s">
        <v>70</v>
      </c>
      <c r="Z87" s="325" t="s">
        <v>48</v>
      </c>
      <c r="AA87" s="325" t="s">
        <v>70</v>
      </c>
      <c r="AB87" s="325" t="s">
        <v>48</v>
      </c>
      <c r="AC87" s="325" t="s">
        <v>70</v>
      </c>
      <c r="AD87" s="325" t="s">
        <v>48</v>
      </c>
      <c r="AE87" s="325" t="s">
        <v>70</v>
      </c>
      <c r="AF87" s="325" t="s">
        <v>48</v>
      </c>
      <c r="AG87" s="325"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329" t="s">
        <v>98</v>
      </c>
      <c r="D95" s="329" t="s">
        <v>48</v>
      </c>
      <c r="E95" s="329" t="s">
        <v>70</v>
      </c>
      <c r="F95" s="329" t="s">
        <v>48</v>
      </c>
      <c r="G95" s="329" t="s">
        <v>70</v>
      </c>
      <c r="H95" s="329" t="s">
        <v>48</v>
      </c>
      <c r="I95" s="329" t="s">
        <v>70</v>
      </c>
      <c r="J95" s="329" t="s">
        <v>48</v>
      </c>
      <c r="K95" s="329" t="s">
        <v>70</v>
      </c>
      <c r="L95" s="329" t="s">
        <v>48</v>
      </c>
      <c r="M95" s="331" t="s">
        <v>70</v>
      </c>
      <c r="N95" s="134" t="s">
        <v>124</v>
      </c>
      <c r="O95" s="329" t="s">
        <v>125</v>
      </c>
      <c r="P95" s="329" t="s">
        <v>48</v>
      </c>
      <c r="Q95" s="329" t="s">
        <v>70</v>
      </c>
      <c r="R95" s="329" t="s">
        <v>48</v>
      </c>
      <c r="S95" s="329" t="s">
        <v>70</v>
      </c>
      <c r="T95" s="329" t="s">
        <v>48</v>
      </c>
      <c r="U95" s="329" t="s">
        <v>70</v>
      </c>
      <c r="V95" s="329" t="s">
        <v>48</v>
      </c>
      <c r="W95" s="329"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329" t="s">
        <v>98</v>
      </c>
      <c r="D108" s="329" t="s">
        <v>48</v>
      </c>
      <c r="E108" s="329" t="s">
        <v>70</v>
      </c>
      <c r="F108" s="329" t="s">
        <v>48</v>
      </c>
      <c r="G108" s="329" t="s">
        <v>70</v>
      </c>
      <c r="H108" s="329" t="s">
        <v>48</v>
      </c>
      <c r="I108" s="329" t="s">
        <v>70</v>
      </c>
      <c r="J108" s="329" t="s">
        <v>48</v>
      </c>
      <c r="K108" s="329" t="s">
        <v>70</v>
      </c>
      <c r="L108" s="329" t="s">
        <v>48</v>
      </c>
      <c r="M108" s="142" t="s">
        <v>70</v>
      </c>
      <c r="N108" s="546"/>
      <c r="O108" s="134" t="s">
        <v>124</v>
      </c>
      <c r="P108" s="329" t="s">
        <v>125</v>
      </c>
      <c r="Q108" s="329" t="s">
        <v>48</v>
      </c>
      <c r="R108" s="329" t="s">
        <v>70</v>
      </c>
      <c r="S108" s="329" t="s">
        <v>48</v>
      </c>
      <c r="T108" s="329" t="s">
        <v>70</v>
      </c>
      <c r="U108" s="329" t="s">
        <v>48</v>
      </c>
      <c r="V108" s="329" t="s">
        <v>70</v>
      </c>
      <c r="W108" s="329" t="s">
        <v>48</v>
      </c>
      <c r="X108" s="329"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30"/>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30"/>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329" t="s">
        <v>98</v>
      </c>
      <c r="D121" s="329" t="s">
        <v>48</v>
      </c>
      <c r="E121" s="329" t="s">
        <v>70</v>
      </c>
      <c r="F121" s="329" t="s">
        <v>48</v>
      </c>
      <c r="G121" s="329" t="s">
        <v>70</v>
      </c>
      <c r="H121" s="329" t="s">
        <v>48</v>
      </c>
      <c r="I121" s="329" t="s">
        <v>70</v>
      </c>
      <c r="J121" s="329" t="s">
        <v>48</v>
      </c>
      <c r="K121" s="329" t="s">
        <v>70</v>
      </c>
      <c r="L121" s="329" t="s">
        <v>48</v>
      </c>
      <c r="M121" s="329"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30"/>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30"/>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30"/>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23" t="s">
        <v>149</v>
      </c>
      <c r="E126" s="174" t="s">
        <v>48</v>
      </c>
      <c r="F126" s="174" t="s">
        <v>70</v>
      </c>
      <c r="G126" s="327" t="s">
        <v>48</v>
      </c>
      <c r="H126" s="327" t="s">
        <v>70</v>
      </c>
      <c r="I126" s="327" t="s">
        <v>48</v>
      </c>
      <c r="J126" s="327" t="s">
        <v>70</v>
      </c>
      <c r="K126" s="327" t="s">
        <v>48</v>
      </c>
      <c r="L126" s="327" t="s">
        <v>70</v>
      </c>
      <c r="M126" s="327" t="s">
        <v>48</v>
      </c>
      <c r="N126" s="327" t="s">
        <v>70</v>
      </c>
      <c r="O126" s="327" t="s">
        <v>48</v>
      </c>
      <c r="P126" s="327" t="s">
        <v>70</v>
      </c>
      <c r="Q126" s="327" t="s">
        <v>48</v>
      </c>
      <c r="R126" s="327" t="s">
        <v>70</v>
      </c>
      <c r="S126" s="327" t="s">
        <v>48</v>
      </c>
      <c r="T126" s="327" t="s">
        <v>70</v>
      </c>
      <c r="U126" s="327" t="s">
        <v>48</v>
      </c>
      <c r="V126" s="327" t="s">
        <v>70</v>
      </c>
      <c r="W126" s="327" t="s">
        <v>48</v>
      </c>
      <c r="X126" s="327" t="s">
        <v>70</v>
      </c>
      <c r="Y126" s="327" t="s">
        <v>48</v>
      </c>
      <c r="Z126" s="327" t="s">
        <v>70</v>
      </c>
      <c r="AA126" s="327" t="s">
        <v>48</v>
      </c>
      <c r="AB126" s="327" t="s">
        <v>70</v>
      </c>
      <c r="AC126" s="327" t="s">
        <v>48</v>
      </c>
      <c r="AD126" s="327" t="s">
        <v>70</v>
      </c>
      <c r="AE126" s="327" t="s">
        <v>48</v>
      </c>
      <c r="AF126" s="327" t="s">
        <v>70</v>
      </c>
      <c r="AG126" s="327" t="s">
        <v>48</v>
      </c>
      <c r="AH126" s="327" t="s">
        <v>70</v>
      </c>
      <c r="AI126" s="327" t="s">
        <v>48</v>
      </c>
      <c r="AJ126" s="327" t="s">
        <v>70</v>
      </c>
      <c r="AK126" s="327" t="s">
        <v>48</v>
      </c>
      <c r="AL126" s="327" t="s">
        <v>70</v>
      </c>
      <c r="AM126" s="327" t="s">
        <v>48</v>
      </c>
      <c r="AN126" s="336" t="s">
        <v>70</v>
      </c>
      <c r="AO126" s="552"/>
      <c r="AP126" s="554"/>
      <c r="AQ126" s="177" t="s">
        <v>48</v>
      </c>
      <c r="AR126" s="177" t="s">
        <v>70</v>
      </c>
      <c r="AY126" s="5"/>
      <c r="AZ126" s="327" t="s">
        <v>48</v>
      </c>
      <c r="BA126" s="327" t="s">
        <v>70</v>
      </c>
      <c r="BB126" s="327" t="s">
        <v>48</v>
      </c>
      <c r="BC126" s="327" t="s">
        <v>70</v>
      </c>
      <c r="BD126" s="327" t="s">
        <v>48</v>
      </c>
      <c r="BE126" s="327" t="s">
        <v>70</v>
      </c>
      <c r="BF126" s="327" t="s">
        <v>48</v>
      </c>
      <c r="BG126" s="327" t="s">
        <v>70</v>
      </c>
      <c r="BH126" s="327" t="s">
        <v>48</v>
      </c>
      <c r="BI126" s="327" t="s">
        <v>70</v>
      </c>
      <c r="BJ126" s="327" t="s">
        <v>48</v>
      </c>
      <c r="BK126" s="327" t="s">
        <v>70</v>
      </c>
      <c r="BL126" s="327" t="s">
        <v>48</v>
      </c>
      <c r="BM126" s="327" t="s">
        <v>70</v>
      </c>
      <c r="BN126" s="327" t="s">
        <v>48</v>
      </c>
      <c r="BO126" s="327" t="s">
        <v>70</v>
      </c>
      <c r="BP126" s="327" t="s">
        <v>48</v>
      </c>
      <c r="BQ126" s="327" t="s">
        <v>70</v>
      </c>
      <c r="BR126" s="327" t="s">
        <v>48</v>
      </c>
      <c r="BS126" s="327" t="s">
        <v>70</v>
      </c>
      <c r="BT126" s="327" t="s">
        <v>48</v>
      </c>
      <c r="BU126" s="327" t="s">
        <v>70</v>
      </c>
      <c r="BV126" s="327" t="s">
        <v>48</v>
      </c>
      <c r="BW126" s="327" t="s">
        <v>70</v>
      </c>
      <c r="BX126" s="327" t="s">
        <v>48</v>
      </c>
      <c r="BY126" s="327" t="s">
        <v>70</v>
      </c>
      <c r="BZ126" s="327" t="s">
        <v>48</v>
      </c>
      <c r="CA126" s="327" t="s">
        <v>70</v>
      </c>
      <c r="CB126" s="327" t="s">
        <v>48</v>
      </c>
      <c r="CC126" s="327" t="s">
        <v>70</v>
      </c>
      <c r="CD126" s="327" t="s">
        <v>48</v>
      </c>
      <c r="CE126" s="327" t="s">
        <v>70</v>
      </c>
      <c r="CF126" s="327" t="s">
        <v>48</v>
      </c>
      <c r="CG126" s="336" t="s">
        <v>70</v>
      </c>
      <c r="CH126" s="107"/>
      <c r="CI126" s="107"/>
      <c r="CJ126" s="107"/>
      <c r="CK126" s="107"/>
      <c r="CL126" s="107"/>
      <c r="CM126" s="132"/>
      <c r="CN126" s="107"/>
      <c r="CO126" s="107"/>
      <c r="CP126" s="327" t="s">
        <v>48</v>
      </c>
      <c r="CQ126" s="327" t="s">
        <v>70</v>
      </c>
      <c r="CR126" s="327" t="s">
        <v>48</v>
      </c>
      <c r="CS126" s="327" t="s">
        <v>70</v>
      </c>
      <c r="CT126" s="327" t="s">
        <v>48</v>
      </c>
      <c r="CU126" s="327" t="s">
        <v>70</v>
      </c>
      <c r="CV126" s="327" t="s">
        <v>48</v>
      </c>
      <c r="CW126" s="327" t="s">
        <v>70</v>
      </c>
      <c r="CX126" s="327" t="s">
        <v>48</v>
      </c>
      <c r="CY126" s="327" t="s">
        <v>70</v>
      </c>
      <c r="CZ126" s="327" t="s">
        <v>48</v>
      </c>
      <c r="DA126" s="327" t="s">
        <v>70</v>
      </c>
      <c r="DB126" s="327" t="s">
        <v>48</v>
      </c>
      <c r="DC126" s="327" t="s">
        <v>70</v>
      </c>
      <c r="DD126" s="327" t="s">
        <v>48</v>
      </c>
      <c r="DE126" s="327" t="s">
        <v>70</v>
      </c>
      <c r="DF126" s="327" t="s">
        <v>48</v>
      </c>
      <c r="DG126" s="327" t="s">
        <v>70</v>
      </c>
      <c r="DH126" s="327" t="s">
        <v>48</v>
      </c>
      <c r="DI126" s="327" t="s">
        <v>70</v>
      </c>
      <c r="DJ126" s="327" t="s">
        <v>48</v>
      </c>
      <c r="DK126" s="327" t="s">
        <v>70</v>
      </c>
      <c r="DL126" s="327" t="s">
        <v>48</v>
      </c>
      <c r="DM126" s="327" t="s">
        <v>70</v>
      </c>
      <c r="DN126" s="327" t="s">
        <v>48</v>
      </c>
      <c r="DO126" s="327" t="s">
        <v>70</v>
      </c>
      <c r="DP126" s="327" t="s">
        <v>48</v>
      </c>
      <c r="DQ126" s="327" t="s">
        <v>70</v>
      </c>
      <c r="DR126" s="327" t="s">
        <v>48</v>
      </c>
      <c r="DS126" s="327" t="s">
        <v>70</v>
      </c>
      <c r="DT126" s="327" t="s">
        <v>48</v>
      </c>
      <c r="DU126" s="327" t="s">
        <v>70</v>
      </c>
      <c r="DV126" s="327" t="s">
        <v>48</v>
      </c>
      <c r="DW126" s="336" t="s">
        <v>70</v>
      </c>
      <c r="DX126" s="107"/>
      <c r="DY126" s="107"/>
      <c r="DZ126" s="107"/>
    </row>
    <row r="127" spans="1:130" s="24" customFormat="1" ht="15.75" customHeight="1" x14ac:dyDescent="0.15">
      <c r="A127" s="178" t="s">
        <v>150</v>
      </c>
      <c r="B127" s="333"/>
      <c r="C127" s="180"/>
      <c r="D127" s="181">
        <f>SUM(E127:F127)</f>
        <v>35</v>
      </c>
      <c r="E127" s="181">
        <f>+G127+I127+K127+M127+O127+Q127+S127+U127+W127+Y127+AA127+AC127+AE127+AG127+AI127+AK127+AM127</f>
        <v>15</v>
      </c>
      <c r="F127" s="181">
        <f>+H127+J127+L127+N127+P127+R127+T127+V127+X127+Z127+AB127+AD127+AF127+AH127+AJ127+AL127+AN127</f>
        <v>20</v>
      </c>
      <c r="G127" s="182"/>
      <c r="H127" s="182">
        <v>1</v>
      </c>
      <c r="I127" s="182">
        <v>2</v>
      </c>
      <c r="J127" s="182">
        <v>2</v>
      </c>
      <c r="K127" s="182">
        <v>5</v>
      </c>
      <c r="L127" s="182">
        <v>1</v>
      </c>
      <c r="M127" s="182">
        <v>2</v>
      </c>
      <c r="N127" s="182">
        <v>2</v>
      </c>
      <c r="O127" s="182">
        <v>1</v>
      </c>
      <c r="P127" s="182">
        <v>4</v>
      </c>
      <c r="Q127" s="182">
        <v>1</v>
      </c>
      <c r="R127" s="182">
        <v>2</v>
      </c>
      <c r="S127" s="182">
        <v>1</v>
      </c>
      <c r="T127" s="182">
        <v>1</v>
      </c>
      <c r="U127" s="182">
        <v>2</v>
      </c>
      <c r="V127" s="182">
        <v>3</v>
      </c>
      <c r="W127" s="182"/>
      <c r="X127" s="182"/>
      <c r="Y127" s="182"/>
      <c r="Z127" s="182">
        <v>1</v>
      </c>
      <c r="AA127" s="182">
        <v>1</v>
      </c>
      <c r="AB127" s="182">
        <v>2</v>
      </c>
      <c r="AC127" s="182"/>
      <c r="AD127" s="182">
        <v>1</v>
      </c>
      <c r="AE127" s="182"/>
      <c r="AF127" s="182"/>
      <c r="AG127" s="182"/>
      <c r="AH127" s="182"/>
      <c r="AI127" s="182"/>
      <c r="AJ127" s="182"/>
      <c r="AK127" s="182"/>
      <c r="AL127" s="182">
        <v>0</v>
      </c>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0</v>
      </c>
      <c r="E137" s="56">
        <f>+G137+I137+K137+M137+O137+Q137+S137+U137+W137+Y137+AA137+AC137+AE137+AG137+AI137+AK137+AM137</f>
        <v>0</v>
      </c>
      <c r="F137" s="56">
        <f>+H137+J137+L137+N137+P137+R137+T137+V137+X137+Z137+AB137+AD137+AF137+AH137+AJ137+AL137+AN137</f>
        <v>0</v>
      </c>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1</v>
      </c>
      <c r="E139" s="191">
        <f t="shared" si="38"/>
        <v>1</v>
      </c>
      <c r="F139" s="191">
        <f t="shared" si="38"/>
        <v>0</v>
      </c>
      <c r="G139" s="34"/>
      <c r="H139" s="34"/>
      <c r="I139" s="34"/>
      <c r="J139" s="34"/>
      <c r="K139" s="34">
        <v>1</v>
      </c>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8</v>
      </c>
      <c r="E140" s="191">
        <f t="shared" si="38"/>
        <v>3</v>
      </c>
      <c r="F140" s="191">
        <f t="shared" si="38"/>
        <v>5</v>
      </c>
      <c r="G140" s="34"/>
      <c r="H140" s="34"/>
      <c r="I140" s="34"/>
      <c r="J140" s="34"/>
      <c r="K140" s="34"/>
      <c r="L140" s="34"/>
      <c r="M140" s="34"/>
      <c r="N140" s="34"/>
      <c r="O140" s="34"/>
      <c r="P140" s="34"/>
      <c r="Q140" s="34">
        <v>1</v>
      </c>
      <c r="R140" s="34">
        <v>1</v>
      </c>
      <c r="S140" s="34"/>
      <c r="T140" s="34">
        <v>1</v>
      </c>
      <c r="U140" s="34">
        <v>1</v>
      </c>
      <c r="V140" s="34">
        <v>1</v>
      </c>
      <c r="W140" s="34"/>
      <c r="X140" s="34"/>
      <c r="Y140" s="34"/>
      <c r="Z140" s="34"/>
      <c r="AA140" s="34">
        <v>1</v>
      </c>
      <c r="AB140" s="34">
        <v>1</v>
      </c>
      <c r="AC140" s="34"/>
      <c r="AD140" s="34">
        <v>1</v>
      </c>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1</v>
      </c>
      <c r="E142" s="191">
        <f t="shared" si="38"/>
        <v>0</v>
      </c>
      <c r="F142" s="191">
        <f t="shared" si="38"/>
        <v>1</v>
      </c>
      <c r="G142" s="34"/>
      <c r="H142" s="34"/>
      <c r="I142" s="34"/>
      <c r="J142" s="34"/>
      <c r="K142" s="34"/>
      <c r="L142" s="34"/>
      <c r="M142" s="34"/>
      <c r="N142" s="34"/>
      <c r="O142" s="34"/>
      <c r="P142" s="34"/>
      <c r="Q142" s="34"/>
      <c r="R142" s="34">
        <v>1</v>
      </c>
      <c r="S142" s="34"/>
      <c r="T142" s="34"/>
      <c r="U142" s="34"/>
      <c r="V142" s="34"/>
      <c r="W142" s="34"/>
      <c r="X142" s="34"/>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0</v>
      </c>
      <c r="E143" s="191">
        <f t="shared" si="38"/>
        <v>0</v>
      </c>
      <c r="F143" s="191">
        <f t="shared" si="38"/>
        <v>0</v>
      </c>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2</v>
      </c>
      <c r="E144" s="191">
        <f t="shared" si="38"/>
        <v>1</v>
      </c>
      <c r="F144" s="191">
        <f t="shared" si="38"/>
        <v>1</v>
      </c>
      <c r="G144" s="34"/>
      <c r="H144" s="34"/>
      <c r="I144" s="34"/>
      <c r="J144" s="34"/>
      <c r="K144" s="34"/>
      <c r="L144" s="34"/>
      <c r="M144" s="34"/>
      <c r="N144" s="34"/>
      <c r="O144" s="34"/>
      <c r="P144" s="34">
        <v>1</v>
      </c>
      <c r="Q144" s="34"/>
      <c r="R144" s="34"/>
      <c r="S144" s="34">
        <v>1</v>
      </c>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2</v>
      </c>
      <c r="E145" s="194">
        <f t="shared" si="38"/>
        <v>0</v>
      </c>
      <c r="F145" s="194">
        <f t="shared" si="38"/>
        <v>2</v>
      </c>
      <c r="G145" s="37"/>
      <c r="H145" s="37"/>
      <c r="I145" s="37"/>
      <c r="J145" s="37"/>
      <c r="K145" s="37"/>
      <c r="L145" s="37"/>
      <c r="M145" s="37"/>
      <c r="N145" s="37">
        <v>2</v>
      </c>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3</v>
      </c>
      <c r="E149" s="185">
        <f t="shared" ref="E149:F152" si="39">+G149+I149+K149+M149+O149</f>
        <v>3</v>
      </c>
      <c r="F149" s="185">
        <f t="shared" si="39"/>
        <v>0</v>
      </c>
      <c r="G149" s="27"/>
      <c r="H149" s="27"/>
      <c r="I149" s="27">
        <v>1</v>
      </c>
      <c r="J149" s="27"/>
      <c r="K149" s="27">
        <v>2</v>
      </c>
      <c r="L149" s="27"/>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si="39"/>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4</v>
      </c>
      <c r="E152" s="194">
        <f t="shared" si="39"/>
        <v>2</v>
      </c>
      <c r="F152" s="194">
        <f t="shared" si="39"/>
        <v>2</v>
      </c>
      <c r="G152" s="37"/>
      <c r="H152" s="37"/>
      <c r="I152" s="37">
        <v>1</v>
      </c>
      <c r="J152" s="37">
        <v>1</v>
      </c>
      <c r="K152" s="37">
        <v>1</v>
      </c>
      <c r="L152" s="37">
        <v>1</v>
      </c>
      <c r="M152" s="37"/>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1</v>
      </c>
      <c r="E153" s="185">
        <f t="shared" si="38"/>
        <v>0</v>
      </c>
      <c r="F153" s="185">
        <f t="shared" si="38"/>
        <v>1</v>
      </c>
      <c r="G153" s="27"/>
      <c r="H153" s="27"/>
      <c r="I153" s="27"/>
      <c r="J153" s="27"/>
      <c r="K153" s="27"/>
      <c r="L153" s="27"/>
      <c r="M153" s="27"/>
      <c r="N153" s="27"/>
      <c r="O153" s="27"/>
      <c r="P153" s="27">
        <v>1</v>
      </c>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3</v>
      </c>
      <c r="E156" s="191">
        <f t="shared" si="38"/>
        <v>3</v>
      </c>
      <c r="F156" s="191">
        <f t="shared" si="38"/>
        <v>0</v>
      </c>
      <c r="G156" s="34"/>
      <c r="H156" s="34"/>
      <c r="I156" s="34"/>
      <c r="J156" s="34"/>
      <c r="K156" s="34"/>
      <c r="L156" s="34"/>
      <c r="M156" s="34">
        <v>2</v>
      </c>
      <c r="N156" s="34"/>
      <c r="O156" s="34">
        <v>1</v>
      </c>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34"/>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3</v>
      </c>
      <c r="E158" s="191">
        <f t="shared" si="38"/>
        <v>2</v>
      </c>
      <c r="F158" s="191">
        <f t="shared" si="38"/>
        <v>1</v>
      </c>
      <c r="G158" s="34"/>
      <c r="H158" s="34"/>
      <c r="I158" s="34"/>
      <c r="J158" s="34">
        <v>1</v>
      </c>
      <c r="K158" s="34">
        <v>1</v>
      </c>
      <c r="L158" s="34"/>
      <c r="M158" s="34"/>
      <c r="N158" s="34"/>
      <c r="O158" s="34"/>
      <c r="P158" s="34"/>
      <c r="Q158" s="34"/>
      <c r="R158" s="34"/>
      <c r="S158" s="34"/>
      <c r="T158" s="34"/>
      <c r="U158" s="34">
        <v>1</v>
      </c>
      <c r="V158" s="34"/>
      <c r="W158" s="34"/>
      <c r="X158" s="34"/>
      <c r="Y158" s="34"/>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6</v>
      </c>
      <c r="E159" s="191">
        <f t="shared" si="38"/>
        <v>0</v>
      </c>
      <c r="F159" s="191">
        <f t="shared" si="38"/>
        <v>6</v>
      </c>
      <c r="G159" s="34"/>
      <c r="H159" s="34"/>
      <c r="I159" s="34"/>
      <c r="J159" s="34"/>
      <c r="K159" s="34"/>
      <c r="L159" s="34"/>
      <c r="M159" s="34"/>
      <c r="N159" s="34"/>
      <c r="O159" s="34"/>
      <c r="P159" s="34">
        <v>2</v>
      </c>
      <c r="Q159" s="34"/>
      <c r="R159" s="34"/>
      <c r="S159" s="34"/>
      <c r="T159" s="34"/>
      <c r="U159" s="34"/>
      <c r="V159" s="34">
        <v>2</v>
      </c>
      <c r="W159" s="34"/>
      <c r="X159" s="34"/>
      <c r="Y159" s="34"/>
      <c r="Z159" s="34">
        <v>1</v>
      </c>
      <c r="AA159" s="34"/>
      <c r="AB159" s="34">
        <v>1</v>
      </c>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1</v>
      </c>
      <c r="E160" s="208">
        <f>+G160+I160+K160+M160+O160+Q160+S160+U160+W160+Y160+AA160+AC160+AE160+AG160+AI160+AK160+AM160</f>
        <v>0</v>
      </c>
      <c r="F160" s="208">
        <f>+H160+J160+L160+N160+P160+R160+T160+V160+X160+Z160+AB160+AD160+AF160+AH160+AJ160+AL160+AN160</f>
        <v>1</v>
      </c>
      <c r="G160" s="48"/>
      <c r="H160" s="48">
        <v>1</v>
      </c>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23" t="s">
        <v>149</v>
      </c>
      <c r="E163" s="174" t="s">
        <v>48</v>
      </c>
      <c r="F163" s="174" t="s">
        <v>70</v>
      </c>
      <c r="G163" s="327" t="s">
        <v>48</v>
      </c>
      <c r="H163" s="327" t="s">
        <v>70</v>
      </c>
      <c r="I163" s="327" t="s">
        <v>48</v>
      </c>
      <c r="J163" s="327" t="s">
        <v>70</v>
      </c>
      <c r="K163" s="327" t="s">
        <v>48</v>
      </c>
      <c r="L163" s="327" t="s">
        <v>70</v>
      </c>
      <c r="M163" s="327" t="s">
        <v>48</v>
      </c>
      <c r="N163" s="327" t="s">
        <v>70</v>
      </c>
      <c r="O163" s="327" t="s">
        <v>48</v>
      </c>
      <c r="P163" s="327" t="s">
        <v>70</v>
      </c>
      <c r="Q163" s="327" t="s">
        <v>48</v>
      </c>
      <c r="R163" s="327" t="s">
        <v>70</v>
      </c>
      <c r="S163" s="327" t="s">
        <v>48</v>
      </c>
      <c r="T163" s="327" t="s">
        <v>70</v>
      </c>
      <c r="U163" s="327" t="s">
        <v>48</v>
      </c>
      <c r="V163" s="327" t="s">
        <v>70</v>
      </c>
      <c r="W163" s="327" t="s">
        <v>48</v>
      </c>
      <c r="X163" s="327" t="s">
        <v>70</v>
      </c>
      <c r="Y163" s="327" t="s">
        <v>48</v>
      </c>
      <c r="Z163" s="327" t="s">
        <v>70</v>
      </c>
      <c r="AA163" s="327" t="s">
        <v>48</v>
      </c>
      <c r="AB163" s="327" t="s">
        <v>70</v>
      </c>
      <c r="AC163" s="327" t="s">
        <v>48</v>
      </c>
      <c r="AD163" s="327" t="s">
        <v>70</v>
      </c>
      <c r="AE163" s="327" t="s">
        <v>48</v>
      </c>
      <c r="AF163" s="327" t="s">
        <v>70</v>
      </c>
      <c r="AG163" s="327" t="s">
        <v>48</v>
      </c>
      <c r="AH163" s="327" t="s">
        <v>70</v>
      </c>
      <c r="AI163" s="327" t="s">
        <v>48</v>
      </c>
      <c r="AJ163" s="327" t="s">
        <v>70</v>
      </c>
      <c r="AK163" s="327" t="s">
        <v>48</v>
      </c>
      <c r="AL163" s="327" t="s">
        <v>70</v>
      </c>
      <c r="AM163" s="327" t="s">
        <v>48</v>
      </c>
      <c r="AN163" s="336" t="s">
        <v>70</v>
      </c>
      <c r="AO163" s="608"/>
      <c r="AP163" s="610"/>
      <c r="AQ163" s="554"/>
      <c r="AR163" s="214" t="s">
        <v>48</v>
      </c>
      <c r="AS163" s="214" t="s">
        <v>70</v>
      </c>
      <c r="AZ163" s="327" t="s">
        <v>48</v>
      </c>
      <c r="BA163" s="327" t="s">
        <v>70</v>
      </c>
      <c r="BB163" s="327" t="s">
        <v>48</v>
      </c>
      <c r="BC163" s="327" t="s">
        <v>70</v>
      </c>
      <c r="BD163" s="327" t="s">
        <v>48</v>
      </c>
      <c r="BE163" s="327" t="s">
        <v>70</v>
      </c>
      <c r="BF163" s="327" t="s">
        <v>48</v>
      </c>
      <c r="BG163" s="327" t="s">
        <v>70</v>
      </c>
      <c r="BH163" s="327" t="s">
        <v>48</v>
      </c>
      <c r="BI163" s="327" t="s">
        <v>70</v>
      </c>
      <c r="BJ163" s="327" t="s">
        <v>48</v>
      </c>
      <c r="BK163" s="327" t="s">
        <v>70</v>
      </c>
      <c r="BL163" s="327" t="s">
        <v>48</v>
      </c>
      <c r="BM163" s="327" t="s">
        <v>70</v>
      </c>
      <c r="BN163" s="327" t="s">
        <v>48</v>
      </c>
      <c r="BO163" s="327" t="s">
        <v>70</v>
      </c>
      <c r="BP163" s="327" t="s">
        <v>48</v>
      </c>
      <c r="BQ163" s="327" t="s">
        <v>70</v>
      </c>
      <c r="BR163" s="327" t="s">
        <v>48</v>
      </c>
      <c r="BS163" s="327" t="s">
        <v>70</v>
      </c>
      <c r="BT163" s="327" t="s">
        <v>48</v>
      </c>
      <c r="BU163" s="327" t="s">
        <v>70</v>
      </c>
      <c r="BV163" s="327" t="s">
        <v>48</v>
      </c>
      <c r="BW163" s="327" t="s">
        <v>70</v>
      </c>
      <c r="BX163" s="327" t="s">
        <v>48</v>
      </c>
      <c r="BY163" s="327" t="s">
        <v>70</v>
      </c>
      <c r="BZ163" s="327" t="s">
        <v>48</v>
      </c>
      <c r="CA163" s="327" t="s">
        <v>70</v>
      </c>
      <c r="CB163" s="327" t="s">
        <v>48</v>
      </c>
      <c r="CC163" s="327" t="s">
        <v>70</v>
      </c>
      <c r="CD163" s="327" t="s">
        <v>48</v>
      </c>
      <c r="CE163" s="327" t="s">
        <v>70</v>
      </c>
      <c r="CF163" s="327" t="s">
        <v>48</v>
      </c>
      <c r="CG163" s="336" t="s">
        <v>70</v>
      </c>
      <c r="CH163" s="213"/>
      <c r="CI163" s="213"/>
      <c r="CJ163" s="213"/>
      <c r="CK163" s="213"/>
      <c r="CL163" s="213"/>
      <c r="CM163" s="213"/>
      <c r="CN163" s="213"/>
      <c r="CO163" s="213"/>
      <c r="CP163" s="327" t="s">
        <v>48</v>
      </c>
      <c r="CQ163" s="327" t="s">
        <v>70</v>
      </c>
      <c r="CR163" s="327" t="s">
        <v>48</v>
      </c>
      <c r="CS163" s="327" t="s">
        <v>70</v>
      </c>
      <c r="CT163" s="327" t="s">
        <v>48</v>
      </c>
      <c r="CU163" s="327" t="s">
        <v>70</v>
      </c>
      <c r="CV163" s="327" t="s">
        <v>48</v>
      </c>
      <c r="CW163" s="327" t="s">
        <v>70</v>
      </c>
      <c r="CX163" s="327" t="s">
        <v>48</v>
      </c>
      <c r="CY163" s="327" t="s">
        <v>70</v>
      </c>
      <c r="CZ163" s="327" t="s">
        <v>48</v>
      </c>
      <c r="DA163" s="327" t="s">
        <v>70</v>
      </c>
      <c r="DB163" s="327" t="s">
        <v>48</v>
      </c>
      <c r="DC163" s="327" t="s">
        <v>70</v>
      </c>
      <c r="DD163" s="327" t="s">
        <v>48</v>
      </c>
      <c r="DE163" s="327" t="s">
        <v>70</v>
      </c>
      <c r="DF163" s="327" t="s">
        <v>48</v>
      </c>
      <c r="DG163" s="327" t="s">
        <v>70</v>
      </c>
      <c r="DH163" s="327" t="s">
        <v>48</v>
      </c>
      <c r="DI163" s="327" t="s">
        <v>70</v>
      </c>
      <c r="DJ163" s="327" t="s">
        <v>48</v>
      </c>
      <c r="DK163" s="327" t="s">
        <v>70</v>
      </c>
      <c r="DL163" s="327" t="s">
        <v>48</v>
      </c>
      <c r="DM163" s="327" t="s">
        <v>70</v>
      </c>
      <c r="DN163" s="327" t="s">
        <v>48</v>
      </c>
      <c r="DO163" s="327" t="s">
        <v>70</v>
      </c>
      <c r="DP163" s="327" t="s">
        <v>48</v>
      </c>
      <c r="DQ163" s="327" t="s">
        <v>70</v>
      </c>
      <c r="DR163" s="327" t="s">
        <v>48</v>
      </c>
      <c r="DS163" s="327" t="s">
        <v>70</v>
      </c>
      <c r="DT163" s="327" t="s">
        <v>48</v>
      </c>
      <c r="DU163" s="327" t="s">
        <v>70</v>
      </c>
      <c r="DV163" s="327" t="s">
        <v>48</v>
      </c>
      <c r="DW163" s="336" t="s">
        <v>70</v>
      </c>
      <c r="DX163"/>
      <c r="DY163"/>
      <c r="DZ163"/>
      <c r="EA163"/>
      <c r="EB163"/>
      <c r="EC163"/>
      <c r="ED163"/>
    </row>
    <row r="164" spans="1:143" s="11" customFormat="1" ht="15.75" customHeight="1" x14ac:dyDescent="0.25">
      <c r="A164" s="612" t="s">
        <v>190</v>
      </c>
      <c r="B164" s="612"/>
      <c r="C164" s="612"/>
      <c r="D164" s="181">
        <f>SUM(E164:F164)</f>
        <v>9</v>
      </c>
      <c r="E164" s="181">
        <f>+G164+I164+K164+M164+O164+Q164+S164+U164+W164+Y164+AA164+AC164+AE164+AG164+AI164+AK164+AM164</f>
        <v>6</v>
      </c>
      <c r="F164" s="181">
        <f>+H164+J164+L164+N164+P164+R164+T164+V164+X164+Z164+AB164+AD164+AF164+AH164+AJ164+AL164+AN164</f>
        <v>3</v>
      </c>
      <c r="G164" s="40">
        <v>2</v>
      </c>
      <c r="H164" s="40"/>
      <c r="I164" s="40"/>
      <c r="J164" s="40"/>
      <c r="K164" s="40">
        <v>1</v>
      </c>
      <c r="L164" s="40"/>
      <c r="M164" s="40"/>
      <c r="N164" s="40">
        <v>1</v>
      </c>
      <c r="O164" s="40"/>
      <c r="P164" s="40"/>
      <c r="Q164" s="40"/>
      <c r="R164" s="40"/>
      <c r="S164" s="40"/>
      <c r="T164" s="40"/>
      <c r="U164" s="40">
        <v>1</v>
      </c>
      <c r="V164" s="40"/>
      <c r="W164" s="40">
        <v>2</v>
      </c>
      <c r="X164" s="40">
        <v>1</v>
      </c>
      <c r="Y164" s="40"/>
      <c r="Z164" s="40"/>
      <c r="AA164" s="40"/>
      <c r="AB164" s="40"/>
      <c r="AC164" s="40"/>
      <c r="AD164" s="40"/>
      <c r="AE164" s="40"/>
      <c r="AF164" s="40">
        <v>1</v>
      </c>
      <c r="AG164" s="40"/>
      <c r="AH164" s="40"/>
      <c r="AI164" s="40"/>
      <c r="AJ164" s="40"/>
      <c r="AK164" s="40"/>
      <c r="AL164" s="40"/>
      <c r="AM164" s="40"/>
      <c r="AN164" s="215"/>
      <c r="AO164" s="216">
        <v>29</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0</v>
      </c>
      <c r="E174" s="56">
        <f>+G174+I174+K174+M174+O174+Q174+S174+U174+W174+Y174+AA174+AC174+AE174+AG174+AI174+AK174+AM174</f>
        <v>0</v>
      </c>
      <c r="F174" s="56">
        <f>+H174+J174+L174+N174+P174+R174+T174+V174+X174+Z174+AB174+AD174+AF174+AH174+AJ174+AL174+AN174</f>
        <v>0</v>
      </c>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2"/>
      <c r="AO174" s="227"/>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1</v>
      </c>
      <c r="E177" s="191">
        <f t="shared" si="52"/>
        <v>1</v>
      </c>
      <c r="F177" s="191">
        <f t="shared" si="52"/>
        <v>0</v>
      </c>
      <c r="G177" s="34"/>
      <c r="H177" s="34"/>
      <c r="I177" s="34"/>
      <c r="J177" s="34"/>
      <c r="K177" s="34"/>
      <c r="L177" s="34"/>
      <c r="M177" s="34"/>
      <c r="N177" s="34"/>
      <c r="O177" s="34"/>
      <c r="P177" s="34"/>
      <c r="Q177" s="34"/>
      <c r="R177" s="34"/>
      <c r="S177" s="34"/>
      <c r="T177" s="34"/>
      <c r="U177" s="34"/>
      <c r="V177" s="34"/>
      <c r="W177" s="34">
        <v>1</v>
      </c>
      <c r="X177" s="34"/>
      <c r="Y177" s="34"/>
      <c r="Z177" s="34"/>
      <c r="AA177" s="34"/>
      <c r="AB177" s="34"/>
      <c r="AC177" s="34"/>
      <c r="AD177" s="34"/>
      <c r="AE177" s="34"/>
      <c r="AF177" s="34"/>
      <c r="AG177" s="34"/>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v>0</v>
      </c>
      <c r="AQ180" s="34">
        <v>0</v>
      </c>
      <c r="AR180" s="34">
        <v>0</v>
      </c>
      <c r="AS180" s="34">
        <v>0</v>
      </c>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2</v>
      </c>
      <c r="E186" s="185">
        <f t="shared" ref="E186:F189" si="55">+G186+I186+K186+M186+O186</f>
        <v>2</v>
      </c>
      <c r="F186" s="185">
        <f t="shared" si="55"/>
        <v>0</v>
      </c>
      <c r="G186" s="27">
        <v>1</v>
      </c>
      <c r="H186" s="27"/>
      <c r="I186" s="27"/>
      <c r="J186" s="27"/>
      <c r="K186" s="27">
        <v>1</v>
      </c>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11</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1</v>
      </c>
      <c r="E189" s="194">
        <f t="shared" si="55"/>
        <v>0</v>
      </c>
      <c r="F189" s="194">
        <f t="shared" si="55"/>
        <v>1</v>
      </c>
      <c r="G189" s="37"/>
      <c r="H189" s="37"/>
      <c r="I189" s="37"/>
      <c r="J189" s="37"/>
      <c r="K189" s="37"/>
      <c r="L189" s="37"/>
      <c r="M189" s="37"/>
      <c r="N189" s="37">
        <v>1</v>
      </c>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17</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2</v>
      </c>
      <c r="E190" s="185">
        <f t="shared" si="54"/>
        <v>0</v>
      </c>
      <c r="F190" s="185">
        <f t="shared" si="54"/>
        <v>2</v>
      </c>
      <c r="G190" s="27"/>
      <c r="H190" s="27"/>
      <c r="I190" s="27"/>
      <c r="J190" s="27"/>
      <c r="K190" s="27"/>
      <c r="L190" s="27"/>
      <c r="M190" s="27"/>
      <c r="N190" s="27"/>
      <c r="O190" s="27"/>
      <c r="P190" s="27"/>
      <c r="Q190" s="27"/>
      <c r="R190" s="27"/>
      <c r="S190" s="27"/>
      <c r="T190" s="27"/>
      <c r="U190" s="27"/>
      <c r="V190" s="27"/>
      <c r="W190" s="27"/>
      <c r="X190" s="27">
        <v>1</v>
      </c>
      <c r="Y190" s="27"/>
      <c r="Z190" s="27"/>
      <c r="AA190" s="27"/>
      <c r="AB190" s="27"/>
      <c r="AC190" s="27"/>
      <c r="AD190" s="27"/>
      <c r="AE190" s="27"/>
      <c r="AF190" s="27">
        <v>1</v>
      </c>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1</v>
      </c>
      <c r="E193" s="191">
        <f t="shared" si="54"/>
        <v>1</v>
      </c>
      <c r="F193" s="191">
        <f t="shared" si="54"/>
        <v>0</v>
      </c>
      <c r="G193" s="34"/>
      <c r="H193" s="34"/>
      <c r="I193" s="34"/>
      <c r="J193" s="34"/>
      <c r="K193" s="34"/>
      <c r="L193" s="34"/>
      <c r="M193" s="34"/>
      <c r="N193" s="34"/>
      <c r="O193" s="34"/>
      <c r="P193" s="34"/>
      <c r="Q193" s="34"/>
      <c r="R193" s="34"/>
      <c r="S193" s="34"/>
      <c r="T193" s="34"/>
      <c r="U193" s="34"/>
      <c r="V193" s="34"/>
      <c r="W193" s="34">
        <v>1</v>
      </c>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2</v>
      </c>
      <c r="E195" s="191">
        <f t="shared" si="54"/>
        <v>2</v>
      </c>
      <c r="F195" s="191">
        <f t="shared" si="54"/>
        <v>0</v>
      </c>
      <c r="G195" s="34">
        <v>1</v>
      </c>
      <c r="H195" s="34"/>
      <c r="I195" s="34"/>
      <c r="J195" s="34"/>
      <c r="K195" s="34"/>
      <c r="L195" s="34"/>
      <c r="M195" s="34"/>
      <c r="N195" s="34"/>
      <c r="O195" s="34"/>
      <c r="P195" s="34"/>
      <c r="Q195" s="34"/>
      <c r="R195" s="34"/>
      <c r="S195" s="34"/>
      <c r="T195" s="34"/>
      <c r="U195" s="34">
        <v>1</v>
      </c>
      <c r="V195" s="34"/>
      <c r="W195" s="34"/>
      <c r="X195" s="34"/>
      <c r="Y195" s="34"/>
      <c r="Z195" s="34"/>
      <c r="AA195" s="34"/>
      <c r="AB195" s="34"/>
      <c r="AC195" s="34"/>
      <c r="AD195" s="34"/>
      <c r="AE195" s="34"/>
      <c r="AF195" s="34"/>
      <c r="AG195" s="34"/>
      <c r="AH195" s="34"/>
      <c r="AI195" s="34"/>
      <c r="AJ195" s="34"/>
      <c r="AK195" s="34"/>
      <c r="AL195" s="34"/>
      <c r="AM195" s="34"/>
      <c r="AN195" s="98"/>
      <c r="AO195" s="220">
        <v>1</v>
      </c>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1</v>
      </c>
      <c r="E196" s="191">
        <f t="shared" si="54"/>
        <v>0</v>
      </c>
      <c r="F196" s="191">
        <f t="shared" si="54"/>
        <v>1</v>
      </c>
      <c r="G196" s="34"/>
      <c r="H196" s="34"/>
      <c r="I196" s="34"/>
      <c r="J196" s="34"/>
      <c r="K196" s="34"/>
      <c r="L196" s="34"/>
      <c r="M196" s="34"/>
      <c r="N196" s="34"/>
      <c r="O196" s="34"/>
      <c r="P196" s="34">
        <v>1</v>
      </c>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18" t="s">
        <v>208</v>
      </c>
      <c r="D200" s="318" t="s">
        <v>48</v>
      </c>
      <c r="E200" s="329" t="s">
        <v>70</v>
      </c>
      <c r="F200" s="317" t="s">
        <v>48</v>
      </c>
      <c r="G200" s="317" t="s">
        <v>70</v>
      </c>
      <c r="H200" s="317" t="s">
        <v>48</v>
      </c>
      <c r="I200" s="317" t="s">
        <v>70</v>
      </c>
      <c r="J200" s="317" t="s">
        <v>48</v>
      </c>
      <c r="K200" s="317" t="s">
        <v>70</v>
      </c>
      <c r="L200" s="317" t="s">
        <v>48</v>
      </c>
      <c r="M200" s="317" t="s">
        <v>70</v>
      </c>
      <c r="N200" s="317" t="s">
        <v>48</v>
      </c>
      <c r="O200" s="317" t="s">
        <v>70</v>
      </c>
      <c r="P200" s="317" t="s">
        <v>48</v>
      </c>
      <c r="Q200" s="317" t="s">
        <v>70</v>
      </c>
      <c r="R200" s="317" t="s">
        <v>48</v>
      </c>
      <c r="S200" s="317" t="s">
        <v>70</v>
      </c>
      <c r="T200" s="317" t="s">
        <v>48</v>
      </c>
      <c r="U200" s="317" t="s">
        <v>70</v>
      </c>
      <c r="V200" s="317" t="s">
        <v>48</v>
      </c>
      <c r="W200" s="317" t="s">
        <v>70</v>
      </c>
      <c r="X200" s="317" t="s">
        <v>48</v>
      </c>
      <c r="Y200" s="317" t="s">
        <v>70</v>
      </c>
      <c r="Z200" s="317" t="s">
        <v>48</v>
      </c>
      <c r="AA200" s="317" t="s">
        <v>70</v>
      </c>
      <c r="AB200" s="317" t="s">
        <v>48</v>
      </c>
      <c r="AC200" s="317" t="s">
        <v>70</v>
      </c>
      <c r="AD200" s="317" t="s">
        <v>48</v>
      </c>
      <c r="AE200" s="317" t="s">
        <v>70</v>
      </c>
      <c r="AF200" s="317" t="s">
        <v>48</v>
      </c>
      <c r="AG200" s="317" t="s">
        <v>70</v>
      </c>
      <c r="AH200" s="317" t="s">
        <v>48</v>
      </c>
      <c r="AI200" s="317" t="s">
        <v>70</v>
      </c>
      <c r="AJ200" s="317" t="s">
        <v>48</v>
      </c>
      <c r="AK200" s="317"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18" t="s">
        <v>208</v>
      </c>
      <c r="D205" s="318" t="s">
        <v>48</v>
      </c>
      <c r="E205" s="329"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16" t="s">
        <v>145</v>
      </c>
      <c r="F209" s="316" t="s">
        <v>84</v>
      </c>
      <c r="G209" s="316" t="s">
        <v>8</v>
      </c>
      <c r="H209" s="317" t="s">
        <v>9</v>
      </c>
      <c r="I209" s="317" t="s">
        <v>10</v>
      </c>
      <c r="J209" s="317" t="s">
        <v>11</v>
      </c>
      <c r="K209" s="317" t="s">
        <v>12</v>
      </c>
      <c r="L209" s="317" t="s">
        <v>13</v>
      </c>
      <c r="M209" s="317" t="s">
        <v>14</v>
      </c>
      <c r="N209" s="317" t="s">
        <v>217</v>
      </c>
      <c r="O209" s="317" t="s">
        <v>218</v>
      </c>
      <c r="P209" s="317" t="s">
        <v>219</v>
      </c>
      <c r="Q209" s="317" t="s">
        <v>220</v>
      </c>
      <c r="R209" s="317" t="s">
        <v>221</v>
      </c>
      <c r="S209" s="317" t="s">
        <v>222</v>
      </c>
      <c r="T209" s="316" t="s">
        <v>223</v>
      </c>
      <c r="U209" s="316"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18" t="s">
        <v>208</v>
      </c>
      <c r="D217" s="318" t="s">
        <v>48</v>
      </c>
      <c r="E217" s="319" t="s">
        <v>70</v>
      </c>
      <c r="F217" s="334" t="s">
        <v>223</v>
      </c>
      <c r="G217" s="334" t="s">
        <v>70</v>
      </c>
      <c r="H217" s="334" t="s">
        <v>223</v>
      </c>
      <c r="I217" s="334" t="s">
        <v>70</v>
      </c>
      <c r="J217" s="334" t="s">
        <v>223</v>
      </c>
      <c r="K217" s="334" t="s">
        <v>70</v>
      </c>
      <c r="L217" s="334" t="s">
        <v>223</v>
      </c>
      <c r="M217" s="334" t="s">
        <v>70</v>
      </c>
      <c r="N217" s="334" t="s">
        <v>223</v>
      </c>
      <c r="O217" s="334" t="s">
        <v>70</v>
      </c>
      <c r="P217" s="334" t="s">
        <v>223</v>
      </c>
      <c r="Q217" s="334" t="s">
        <v>70</v>
      </c>
      <c r="R217" s="334" t="s">
        <v>223</v>
      </c>
      <c r="S217" s="334" t="s">
        <v>70</v>
      </c>
      <c r="T217" s="334" t="s">
        <v>223</v>
      </c>
      <c r="U217" s="334" t="s">
        <v>70</v>
      </c>
      <c r="V217" s="334" t="s">
        <v>223</v>
      </c>
      <c r="W217" s="334" t="s">
        <v>70</v>
      </c>
      <c r="X217" s="334" t="s">
        <v>223</v>
      </c>
      <c r="Y217" s="334" t="s">
        <v>70</v>
      </c>
      <c r="Z217" s="334" t="s">
        <v>223</v>
      </c>
      <c r="AA217" s="334" t="s">
        <v>70</v>
      </c>
      <c r="AB217" s="334" t="s">
        <v>223</v>
      </c>
      <c r="AC217" s="334" t="s">
        <v>70</v>
      </c>
      <c r="AD217" s="334" t="s">
        <v>223</v>
      </c>
      <c r="AE217" s="334" t="s">
        <v>70</v>
      </c>
      <c r="AF217" s="334" t="s">
        <v>223</v>
      </c>
      <c r="AG217" s="334" t="s">
        <v>70</v>
      </c>
      <c r="AH217" s="334" t="s">
        <v>223</v>
      </c>
      <c r="AI217" s="334" t="s">
        <v>70</v>
      </c>
      <c r="AJ217" s="334" t="s">
        <v>223</v>
      </c>
      <c r="AK217" s="334" t="s">
        <v>70</v>
      </c>
      <c r="AL217" s="334" t="s">
        <v>223</v>
      </c>
      <c r="AM217" s="321"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14</v>
      </c>
      <c r="D218" s="261">
        <f>+F218+H218+J218+L218+N218+P218+R218+T218+V218++X218+Z218+AB218+AD218+AF218+AH218+AJ218+AL218</f>
        <v>3</v>
      </c>
      <c r="E218" s="261">
        <f>+G218+I218+K218+M218+O218+Q218+S218+U218+W218++Y218+AA218+AC218+AE218+AG218+AI218+AK218+AM218</f>
        <v>11</v>
      </c>
      <c r="F218" s="261">
        <f>SUM(F220:F228)</f>
        <v>0</v>
      </c>
      <c r="G218" s="261">
        <f t="shared" ref="G218:AM218" si="56">SUM(G220:G228)</f>
        <v>0</v>
      </c>
      <c r="H218" s="261">
        <f t="shared" si="56"/>
        <v>0</v>
      </c>
      <c r="I218" s="261">
        <f t="shared" si="56"/>
        <v>0</v>
      </c>
      <c r="J218" s="261">
        <f t="shared" si="56"/>
        <v>0</v>
      </c>
      <c r="K218" s="261">
        <f>SUM(K219:K228)</f>
        <v>0</v>
      </c>
      <c r="L218" s="261">
        <f t="shared" si="56"/>
        <v>0</v>
      </c>
      <c r="M218" s="261">
        <f>SUM(M219:M228)</f>
        <v>1</v>
      </c>
      <c r="N218" s="261">
        <f t="shared" si="56"/>
        <v>1</v>
      </c>
      <c r="O218" s="261">
        <f>SUM(O219:O228)</f>
        <v>2</v>
      </c>
      <c r="P218" s="261">
        <f t="shared" si="56"/>
        <v>1</v>
      </c>
      <c r="Q218" s="261">
        <f>SUM(Q219:Q228)</f>
        <v>1</v>
      </c>
      <c r="R218" s="261">
        <f t="shared" si="56"/>
        <v>0</v>
      </c>
      <c r="S218" s="261">
        <f>SUM(S219:S228)</f>
        <v>3</v>
      </c>
      <c r="T218" s="261">
        <f t="shared" si="56"/>
        <v>0</v>
      </c>
      <c r="U218" s="261">
        <f>SUM(U219:U228)</f>
        <v>2</v>
      </c>
      <c r="V218" s="261">
        <f t="shared" si="56"/>
        <v>0</v>
      </c>
      <c r="W218" s="261">
        <f>SUM(W219:W228)</f>
        <v>0</v>
      </c>
      <c r="X218" s="261">
        <f t="shared" si="56"/>
        <v>1</v>
      </c>
      <c r="Y218" s="261">
        <f>SUM(Y219:Y228)</f>
        <v>1</v>
      </c>
      <c r="Z218" s="261">
        <f t="shared" si="56"/>
        <v>0</v>
      </c>
      <c r="AA218" s="261">
        <f>SUM(AA219:AA228)</f>
        <v>1</v>
      </c>
      <c r="AB218" s="261">
        <f t="shared" si="56"/>
        <v>0</v>
      </c>
      <c r="AC218" s="261">
        <f>SUM(AC219:AC228)</f>
        <v>0</v>
      </c>
      <c r="AD218" s="261">
        <f t="shared" si="56"/>
        <v>0</v>
      </c>
      <c r="AE218" s="261">
        <f t="shared" si="56"/>
        <v>0</v>
      </c>
      <c r="AF218" s="261">
        <f t="shared" si="56"/>
        <v>0</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0</v>
      </c>
      <c r="AP218" s="266">
        <f>SUM(AP219:AP228)</f>
        <v>0</v>
      </c>
      <c r="AQ218" s="266">
        <f>SUM(AQ219:AQ228)</f>
        <v>0</v>
      </c>
      <c r="AR218" s="245" t="str">
        <f t="shared" ref="AR218:AR228" si="57">$BC218</f>
        <v/>
      </c>
      <c r="AY218" s="5"/>
      <c r="AZ218" s="5"/>
      <c r="BA218" s="3"/>
      <c r="BB218" s="3"/>
      <c r="BC218" s="24"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2</v>
      </c>
      <c r="D219" s="269"/>
      <c r="E219" s="268">
        <f>+K219+M219+O219+Q219+S219+U219+W219++Y219+AA219+AC219</f>
        <v>2</v>
      </c>
      <c r="F219" s="190"/>
      <c r="G219" s="190"/>
      <c r="H219" s="190"/>
      <c r="I219" s="190"/>
      <c r="J219" s="190"/>
      <c r="K219" s="27"/>
      <c r="L219" s="190"/>
      <c r="M219" s="27"/>
      <c r="N219" s="190"/>
      <c r="O219" s="27"/>
      <c r="P219" s="190"/>
      <c r="Q219" s="27">
        <v>1</v>
      </c>
      <c r="R219" s="190"/>
      <c r="S219" s="27">
        <v>1</v>
      </c>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24"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24" t="s">
        <v>238</v>
      </c>
      <c r="C220" s="59">
        <f t="shared" ref="C220:C228" si="60">SUM(D220:E220)</f>
        <v>2</v>
      </c>
      <c r="D220" s="59">
        <f t="shared" ref="D220:E228" si="61">+F220+H220+J220+L220+N220+P220+R220+T220+V220++X220+Z220+AB220+AD220+AF220+AH220+AJ220+AL220</f>
        <v>1</v>
      </c>
      <c r="E220" s="208">
        <f>+G220+I220+K220+M220+O220+Q220+S220+U220+W220++Y220+AA220+AC220+AE220+AG220+AI220+AK220+AM220</f>
        <v>1</v>
      </c>
      <c r="F220" s="48"/>
      <c r="G220" s="48"/>
      <c r="H220" s="48"/>
      <c r="I220" s="48"/>
      <c r="J220" s="48"/>
      <c r="K220" s="48"/>
      <c r="L220" s="48"/>
      <c r="M220" s="48"/>
      <c r="N220" s="48"/>
      <c r="O220" s="48"/>
      <c r="P220" s="48">
        <v>1</v>
      </c>
      <c r="Q220" s="48"/>
      <c r="R220" s="48"/>
      <c r="S220" s="48">
        <v>1</v>
      </c>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24"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24"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4</v>
      </c>
      <c r="D222" s="63">
        <f t="shared" si="61"/>
        <v>2</v>
      </c>
      <c r="E222" s="273">
        <f t="shared" si="61"/>
        <v>2</v>
      </c>
      <c r="F222" s="34"/>
      <c r="G222" s="34"/>
      <c r="H222" s="34"/>
      <c r="I222" s="34"/>
      <c r="J222" s="34"/>
      <c r="K222" s="34"/>
      <c r="L222" s="34"/>
      <c r="M222" s="34">
        <v>1</v>
      </c>
      <c r="N222" s="34">
        <v>1</v>
      </c>
      <c r="O222" s="34"/>
      <c r="P222" s="34"/>
      <c r="Q222" s="34"/>
      <c r="R222" s="34"/>
      <c r="S222" s="34">
        <v>1</v>
      </c>
      <c r="T222" s="34"/>
      <c r="U222" s="34"/>
      <c r="V222" s="34"/>
      <c r="W222" s="34"/>
      <c r="X222" s="34">
        <v>1</v>
      </c>
      <c r="Y222" s="34"/>
      <c r="Z222" s="34"/>
      <c r="AA222" s="34"/>
      <c r="AB222" s="34"/>
      <c r="AC222" s="34"/>
      <c r="AD222" s="34"/>
      <c r="AE222" s="34"/>
      <c r="AF222" s="34"/>
      <c r="AG222" s="34"/>
      <c r="AH222" s="34"/>
      <c r="AI222" s="34"/>
      <c r="AJ222" s="34"/>
      <c r="AK222" s="34"/>
      <c r="AL222" s="34"/>
      <c r="AM222" s="98"/>
      <c r="AN222" s="220"/>
      <c r="AO222" s="221"/>
      <c r="AP222" s="34"/>
      <c r="AQ222" s="34"/>
      <c r="AR222" s="245" t="str">
        <f t="shared" si="57"/>
        <v/>
      </c>
      <c r="AY222" s="5"/>
      <c r="AZ222" s="5"/>
      <c r="BA222" s="3"/>
      <c r="BB222" s="3"/>
      <c r="BC222" s="24"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24"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24"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24"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24"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24"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6</v>
      </c>
      <c r="D228" s="59">
        <f t="shared" si="61"/>
        <v>0</v>
      </c>
      <c r="E228" s="208">
        <f t="shared" si="61"/>
        <v>6</v>
      </c>
      <c r="F228" s="48"/>
      <c r="G228" s="48"/>
      <c r="H228" s="48"/>
      <c r="I228" s="48"/>
      <c r="J228" s="48"/>
      <c r="K228" s="48"/>
      <c r="L228" s="48"/>
      <c r="M228" s="48"/>
      <c r="N228" s="48"/>
      <c r="O228" s="48">
        <v>2</v>
      </c>
      <c r="P228" s="48"/>
      <c r="Q228" s="48"/>
      <c r="R228" s="48"/>
      <c r="S228" s="48"/>
      <c r="T228" s="48"/>
      <c r="U228" s="48">
        <v>2</v>
      </c>
      <c r="V228" s="48"/>
      <c r="W228" s="48"/>
      <c r="X228" s="48"/>
      <c r="Y228" s="48">
        <v>1</v>
      </c>
      <c r="Z228" s="48"/>
      <c r="AA228" s="48">
        <v>1</v>
      </c>
      <c r="AB228" s="48"/>
      <c r="AC228" s="48"/>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24"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18" t="s">
        <v>208</v>
      </c>
      <c r="D232" s="318" t="s">
        <v>48</v>
      </c>
      <c r="E232" s="319"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86</v>
      </c>
      <c r="D233" s="58">
        <f t="shared" ref="D233:E239" si="63">+F233+H233+J233+L233+N233+P233+R233+T233+V233++X233+Z233+AB233+AD233+AF233+AH233+AJ233+AL233+AN233</f>
        <v>62</v>
      </c>
      <c r="E233" s="58">
        <f t="shared" si="63"/>
        <v>24</v>
      </c>
      <c r="F233" s="26">
        <v>1</v>
      </c>
      <c r="G233" s="26"/>
      <c r="H233" s="26"/>
      <c r="I233" s="26"/>
      <c r="J233" s="26"/>
      <c r="K233" s="26"/>
      <c r="L233" s="26"/>
      <c r="M233" s="26"/>
      <c r="N233" s="26"/>
      <c r="O233" s="26"/>
      <c r="P233" s="26">
        <v>6</v>
      </c>
      <c r="Q233" s="26">
        <v>2</v>
      </c>
      <c r="R233" s="26">
        <v>7</v>
      </c>
      <c r="S233" s="26">
        <v>5</v>
      </c>
      <c r="T233" s="26">
        <v>12</v>
      </c>
      <c r="U233" s="26">
        <v>3</v>
      </c>
      <c r="V233" s="26">
        <v>6</v>
      </c>
      <c r="W233" s="26">
        <v>6</v>
      </c>
      <c r="X233" s="26">
        <v>8</v>
      </c>
      <c r="Y233" s="26">
        <v>4</v>
      </c>
      <c r="Z233" s="26">
        <v>14</v>
      </c>
      <c r="AA233" s="26">
        <v>3</v>
      </c>
      <c r="AB233" s="26">
        <v>5</v>
      </c>
      <c r="AC233" s="26"/>
      <c r="AD233" s="26">
        <v>1</v>
      </c>
      <c r="AE233" s="26">
        <v>1</v>
      </c>
      <c r="AF233" s="26"/>
      <c r="AG233" s="26"/>
      <c r="AH233" s="26">
        <v>1</v>
      </c>
      <c r="AI233" s="26"/>
      <c r="AJ233" s="26">
        <v>1</v>
      </c>
      <c r="AK233" s="26"/>
      <c r="AL233" s="26"/>
      <c r="AM233" s="26"/>
      <c r="AN233" s="26"/>
      <c r="AO233" s="96"/>
      <c r="AP233" s="197">
        <v>1</v>
      </c>
      <c r="AQ233" s="27">
        <v>1</v>
      </c>
      <c r="AR233" s="245" t="str">
        <f t="shared" ref="AR233:AR239" si="64">+BC233&amp;"      "&amp;BD233</f>
        <v xml:space="preserve">      </v>
      </c>
      <c r="AY233" s="5"/>
      <c r="AZ233" s="5"/>
      <c r="BA233" s="3"/>
      <c r="BB233" s="3"/>
      <c r="BC233" s="24" t="str">
        <f>IF($C233&lt;$AP233+$AQ233,"Gestantes+Trans no puede der mayor que Total Ambos Sexos","")</f>
        <v/>
      </c>
      <c r="BD233" s="24"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3" t="str">
        <f t="shared" ref="BC234:BC239" si="65">IF($C234&lt;$AP234+$AQ234,"Gestantes+Trans no puede der mayor que Total Ambos Sexos","")</f>
        <v/>
      </c>
      <c r="BD234" s="3"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3" t="str">
        <f t="shared" si="65"/>
        <v/>
      </c>
      <c r="BD235" s="3"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3" t="str">
        <f t="shared" si="65"/>
        <v/>
      </c>
      <c r="BD236" s="3"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3" t="str">
        <f t="shared" si="65"/>
        <v/>
      </c>
      <c r="BD237" s="3"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3" t="str">
        <f t="shared" si="65"/>
        <v/>
      </c>
      <c r="BD238" s="3"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3" t="str">
        <f t="shared" si="65"/>
        <v/>
      </c>
      <c r="BD239" s="3"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18" t="s">
        <v>208</v>
      </c>
      <c r="D243" s="318" t="s">
        <v>48</v>
      </c>
      <c r="E243" s="319"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30"/>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30"/>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0</v>
      </c>
      <c r="D246" s="127">
        <f t="shared" si="69"/>
        <v>0</v>
      </c>
      <c r="E246" s="198">
        <f t="shared" si="69"/>
        <v>0</v>
      </c>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30"/>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E247" s="30"/>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18" t="s">
        <v>208</v>
      </c>
      <c r="D251" s="318" t="s">
        <v>48</v>
      </c>
      <c r="E251" s="319" t="s">
        <v>70</v>
      </c>
      <c r="F251" s="316" t="s">
        <v>223</v>
      </c>
      <c r="G251" s="316" t="s">
        <v>70</v>
      </c>
      <c r="H251" s="316" t="s">
        <v>223</v>
      </c>
      <c r="I251" s="316" t="s">
        <v>70</v>
      </c>
      <c r="J251" s="316" t="s">
        <v>223</v>
      </c>
      <c r="K251" s="316" t="s">
        <v>70</v>
      </c>
      <c r="L251" s="316" t="s">
        <v>223</v>
      </c>
      <c r="M251" s="316" t="s">
        <v>70</v>
      </c>
      <c r="N251" s="316" t="s">
        <v>223</v>
      </c>
      <c r="O251" s="316" t="s">
        <v>70</v>
      </c>
      <c r="P251" s="316" t="s">
        <v>223</v>
      </c>
      <c r="Q251" s="316" t="s">
        <v>70</v>
      </c>
      <c r="R251" s="316" t="s">
        <v>223</v>
      </c>
      <c r="S251" s="316" t="s">
        <v>70</v>
      </c>
      <c r="T251" s="316" t="s">
        <v>223</v>
      </c>
      <c r="U251" s="316" t="s">
        <v>70</v>
      </c>
      <c r="V251" s="316" t="s">
        <v>223</v>
      </c>
      <c r="W251" s="316"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1260</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1169</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C1:O71 IY1:JK71 SU1:TG71 ACQ1:ADC71 AMM1:AMY71 AWI1:AWU71 BGE1:BGQ71 BQA1:BQM71 BZW1:CAI71 CJS1:CKE71 CTO1:CUA71 DDK1:DDW71 DNG1:DNS71 DXC1:DXO71 EGY1:EHK71 EQU1:ERG71 FAQ1:FBC71 FKM1:FKY71 FUI1:FUU71 GEE1:GEQ71 GOA1:GOM71 GXW1:GYI71 HHS1:HIE71 HRO1:HSA71 IBK1:IBW71 ILG1:ILS71 IVC1:IVO71 JEY1:JFK71 JOU1:JPG71 JYQ1:JZC71 KIM1:KIY71 KSI1:KSU71 LCE1:LCQ71 LMA1:LMM71 LVW1:LWI71 MFS1:MGE71 MPO1:MQA71 MZK1:MZW71 NJG1:NJS71 NTC1:NTO71 OCY1:ODK71 OMU1:ONG71 OWQ1:OXC71 PGM1:PGY71 PQI1:PQU71 QAE1:QAQ71 QKA1:QKM71 QTW1:QUI71 RDS1:REE71 RNO1:ROA71 RXK1:RXW71 SHG1:SHS71 SRC1:SRO71 TAY1:TBK71 TKU1:TLG71 TUQ1:TVC71 UEM1:UEY71 UOI1:UOU71 UYE1:UYQ71 VIA1:VIM71 VRW1:VSI71 WBS1:WCE71 WLO1:WMA71 WVK1:WVW71 C65537:O65607 IY65537:JK65607 SU65537:TG65607 ACQ65537:ADC65607 AMM65537:AMY65607 AWI65537:AWU65607 BGE65537:BGQ65607 BQA65537:BQM65607 BZW65537:CAI65607 CJS65537:CKE65607 CTO65537:CUA65607 DDK65537:DDW65607 DNG65537:DNS65607 DXC65537:DXO65607 EGY65537:EHK65607 EQU65537:ERG65607 FAQ65537:FBC65607 FKM65537:FKY65607 FUI65537:FUU65607 GEE65537:GEQ65607 GOA65537:GOM65607 GXW65537:GYI65607 HHS65537:HIE65607 HRO65537:HSA65607 IBK65537:IBW65607 ILG65537:ILS65607 IVC65537:IVO65607 JEY65537:JFK65607 JOU65537:JPG65607 JYQ65537:JZC65607 KIM65537:KIY65607 KSI65537:KSU65607 LCE65537:LCQ65607 LMA65537:LMM65607 LVW65537:LWI65607 MFS65537:MGE65607 MPO65537:MQA65607 MZK65537:MZW65607 NJG65537:NJS65607 NTC65537:NTO65607 OCY65537:ODK65607 OMU65537:ONG65607 OWQ65537:OXC65607 PGM65537:PGY65607 PQI65537:PQU65607 QAE65537:QAQ65607 QKA65537:QKM65607 QTW65537:QUI65607 RDS65537:REE65607 RNO65537:ROA65607 RXK65537:RXW65607 SHG65537:SHS65607 SRC65537:SRO65607 TAY65537:TBK65607 TKU65537:TLG65607 TUQ65537:TVC65607 UEM65537:UEY65607 UOI65537:UOU65607 UYE65537:UYQ65607 VIA65537:VIM65607 VRW65537:VSI65607 WBS65537:WCE65607 WLO65537:WMA65607 WVK65537:WVW65607 C131073:O131143 IY131073:JK131143 SU131073:TG131143 ACQ131073:ADC131143 AMM131073:AMY131143 AWI131073:AWU131143 BGE131073:BGQ131143 BQA131073:BQM131143 BZW131073:CAI131143 CJS131073:CKE131143 CTO131073:CUA131143 DDK131073:DDW131143 DNG131073:DNS131143 DXC131073:DXO131143 EGY131073:EHK131143 EQU131073:ERG131143 FAQ131073:FBC131143 FKM131073:FKY131143 FUI131073:FUU131143 GEE131073:GEQ131143 GOA131073:GOM131143 GXW131073:GYI131143 HHS131073:HIE131143 HRO131073:HSA131143 IBK131073:IBW131143 ILG131073:ILS131143 IVC131073:IVO131143 JEY131073:JFK131143 JOU131073:JPG131143 JYQ131073:JZC131143 KIM131073:KIY131143 KSI131073:KSU131143 LCE131073:LCQ131143 LMA131073:LMM131143 LVW131073:LWI131143 MFS131073:MGE131143 MPO131073:MQA131143 MZK131073:MZW131143 NJG131073:NJS131143 NTC131073:NTO131143 OCY131073:ODK131143 OMU131073:ONG131143 OWQ131073:OXC131143 PGM131073:PGY131143 PQI131073:PQU131143 QAE131073:QAQ131143 QKA131073:QKM131143 QTW131073:QUI131143 RDS131073:REE131143 RNO131073:ROA131143 RXK131073:RXW131143 SHG131073:SHS131143 SRC131073:SRO131143 TAY131073:TBK131143 TKU131073:TLG131143 TUQ131073:TVC131143 UEM131073:UEY131143 UOI131073:UOU131143 UYE131073:UYQ131143 VIA131073:VIM131143 VRW131073:VSI131143 WBS131073:WCE131143 WLO131073:WMA131143 WVK131073:WVW131143 C196609:O196679 IY196609:JK196679 SU196609:TG196679 ACQ196609:ADC196679 AMM196609:AMY196679 AWI196609:AWU196679 BGE196609:BGQ196679 BQA196609:BQM196679 BZW196609:CAI196679 CJS196609:CKE196679 CTO196609:CUA196679 DDK196609:DDW196679 DNG196609:DNS196679 DXC196609:DXO196679 EGY196609:EHK196679 EQU196609:ERG196679 FAQ196609:FBC196679 FKM196609:FKY196679 FUI196609:FUU196679 GEE196609:GEQ196679 GOA196609:GOM196679 GXW196609:GYI196679 HHS196609:HIE196679 HRO196609:HSA196679 IBK196609:IBW196679 ILG196609:ILS196679 IVC196609:IVO196679 JEY196609:JFK196679 JOU196609:JPG196679 JYQ196609:JZC196679 KIM196609:KIY196679 KSI196609:KSU196679 LCE196609:LCQ196679 LMA196609:LMM196679 LVW196609:LWI196679 MFS196609:MGE196679 MPO196609:MQA196679 MZK196609:MZW196679 NJG196609:NJS196679 NTC196609:NTO196679 OCY196609:ODK196679 OMU196609:ONG196679 OWQ196609:OXC196679 PGM196609:PGY196679 PQI196609:PQU196679 QAE196609:QAQ196679 QKA196609:QKM196679 QTW196609:QUI196679 RDS196609:REE196679 RNO196609:ROA196679 RXK196609:RXW196679 SHG196609:SHS196679 SRC196609:SRO196679 TAY196609:TBK196679 TKU196609:TLG196679 TUQ196609:TVC196679 UEM196609:UEY196679 UOI196609:UOU196679 UYE196609:UYQ196679 VIA196609:VIM196679 VRW196609:VSI196679 WBS196609:WCE196679 WLO196609:WMA196679 WVK196609:WVW196679 C262145:O262215 IY262145:JK262215 SU262145:TG262215 ACQ262145:ADC262215 AMM262145:AMY262215 AWI262145:AWU262215 BGE262145:BGQ262215 BQA262145:BQM262215 BZW262145:CAI262215 CJS262145:CKE262215 CTO262145:CUA262215 DDK262145:DDW262215 DNG262145:DNS262215 DXC262145:DXO262215 EGY262145:EHK262215 EQU262145:ERG262215 FAQ262145:FBC262215 FKM262145:FKY262215 FUI262145:FUU262215 GEE262145:GEQ262215 GOA262145:GOM262215 GXW262145:GYI262215 HHS262145:HIE262215 HRO262145:HSA262215 IBK262145:IBW262215 ILG262145:ILS262215 IVC262145:IVO262215 JEY262145:JFK262215 JOU262145:JPG262215 JYQ262145:JZC262215 KIM262145:KIY262215 KSI262145:KSU262215 LCE262145:LCQ262215 LMA262145:LMM262215 LVW262145:LWI262215 MFS262145:MGE262215 MPO262145:MQA262215 MZK262145:MZW262215 NJG262145:NJS262215 NTC262145:NTO262215 OCY262145:ODK262215 OMU262145:ONG262215 OWQ262145:OXC262215 PGM262145:PGY262215 PQI262145:PQU262215 QAE262145:QAQ262215 QKA262145:QKM262215 QTW262145:QUI262215 RDS262145:REE262215 RNO262145:ROA262215 RXK262145:RXW262215 SHG262145:SHS262215 SRC262145:SRO262215 TAY262145:TBK262215 TKU262145:TLG262215 TUQ262145:TVC262215 UEM262145:UEY262215 UOI262145:UOU262215 UYE262145:UYQ262215 VIA262145:VIM262215 VRW262145:VSI262215 WBS262145:WCE262215 WLO262145:WMA262215 WVK262145:WVW262215 C327681:O327751 IY327681:JK327751 SU327681:TG327751 ACQ327681:ADC327751 AMM327681:AMY327751 AWI327681:AWU327751 BGE327681:BGQ327751 BQA327681:BQM327751 BZW327681:CAI327751 CJS327681:CKE327751 CTO327681:CUA327751 DDK327681:DDW327751 DNG327681:DNS327751 DXC327681:DXO327751 EGY327681:EHK327751 EQU327681:ERG327751 FAQ327681:FBC327751 FKM327681:FKY327751 FUI327681:FUU327751 GEE327681:GEQ327751 GOA327681:GOM327751 GXW327681:GYI327751 HHS327681:HIE327751 HRO327681:HSA327751 IBK327681:IBW327751 ILG327681:ILS327751 IVC327681:IVO327751 JEY327681:JFK327751 JOU327681:JPG327751 JYQ327681:JZC327751 KIM327681:KIY327751 KSI327681:KSU327751 LCE327681:LCQ327751 LMA327681:LMM327751 LVW327681:LWI327751 MFS327681:MGE327751 MPO327681:MQA327751 MZK327681:MZW327751 NJG327681:NJS327751 NTC327681:NTO327751 OCY327681:ODK327751 OMU327681:ONG327751 OWQ327681:OXC327751 PGM327681:PGY327751 PQI327681:PQU327751 QAE327681:QAQ327751 QKA327681:QKM327751 QTW327681:QUI327751 RDS327681:REE327751 RNO327681:ROA327751 RXK327681:RXW327751 SHG327681:SHS327751 SRC327681:SRO327751 TAY327681:TBK327751 TKU327681:TLG327751 TUQ327681:TVC327751 UEM327681:UEY327751 UOI327681:UOU327751 UYE327681:UYQ327751 VIA327681:VIM327751 VRW327681:VSI327751 WBS327681:WCE327751 WLO327681:WMA327751 WVK327681:WVW327751 C393217:O393287 IY393217:JK393287 SU393217:TG393287 ACQ393217:ADC393287 AMM393217:AMY393287 AWI393217:AWU393287 BGE393217:BGQ393287 BQA393217:BQM393287 BZW393217:CAI393287 CJS393217:CKE393287 CTO393217:CUA393287 DDK393217:DDW393287 DNG393217:DNS393287 DXC393217:DXO393287 EGY393217:EHK393287 EQU393217:ERG393287 FAQ393217:FBC393287 FKM393217:FKY393287 FUI393217:FUU393287 GEE393217:GEQ393287 GOA393217:GOM393287 GXW393217:GYI393287 HHS393217:HIE393287 HRO393217:HSA393287 IBK393217:IBW393287 ILG393217:ILS393287 IVC393217:IVO393287 JEY393217:JFK393287 JOU393217:JPG393287 JYQ393217:JZC393287 KIM393217:KIY393287 KSI393217:KSU393287 LCE393217:LCQ393287 LMA393217:LMM393287 LVW393217:LWI393287 MFS393217:MGE393287 MPO393217:MQA393287 MZK393217:MZW393287 NJG393217:NJS393287 NTC393217:NTO393287 OCY393217:ODK393287 OMU393217:ONG393287 OWQ393217:OXC393287 PGM393217:PGY393287 PQI393217:PQU393287 QAE393217:QAQ393287 QKA393217:QKM393287 QTW393217:QUI393287 RDS393217:REE393287 RNO393217:ROA393287 RXK393217:RXW393287 SHG393217:SHS393287 SRC393217:SRO393287 TAY393217:TBK393287 TKU393217:TLG393287 TUQ393217:TVC393287 UEM393217:UEY393287 UOI393217:UOU393287 UYE393217:UYQ393287 VIA393217:VIM393287 VRW393217:VSI393287 WBS393217:WCE393287 WLO393217:WMA393287 WVK393217:WVW393287 C458753:O458823 IY458753:JK458823 SU458753:TG458823 ACQ458753:ADC458823 AMM458753:AMY458823 AWI458753:AWU458823 BGE458753:BGQ458823 BQA458753:BQM458823 BZW458753:CAI458823 CJS458753:CKE458823 CTO458753:CUA458823 DDK458753:DDW458823 DNG458753:DNS458823 DXC458753:DXO458823 EGY458753:EHK458823 EQU458753:ERG458823 FAQ458753:FBC458823 FKM458753:FKY458823 FUI458753:FUU458823 GEE458753:GEQ458823 GOA458753:GOM458823 GXW458753:GYI458823 HHS458753:HIE458823 HRO458753:HSA458823 IBK458753:IBW458823 ILG458753:ILS458823 IVC458753:IVO458823 JEY458753:JFK458823 JOU458753:JPG458823 JYQ458753:JZC458823 KIM458753:KIY458823 KSI458753:KSU458823 LCE458753:LCQ458823 LMA458753:LMM458823 LVW458753:LWI458823 MFS458753:MGE458823 MPO458753:MQA458823 MZK458753:MZW458823 NJG458753:NJS458823 NTC458753:NTO458823 OCY458753:ODK458823 OMU458753:ONG458823 OWQ458753:OXC458823 PGM458753:PGY458823 PQI458753:PQU458823 QAE458753:QAQ458823 QKA458753:QKM458823 QTW458753:QUI458823 RDS458753:REE458823 RNO458753:ROA458823 RXK458753:RXW458823 SHG458753:SHS458823 SRC458753:SRO458823 TAY458753:TBK458823 TKU458753:TLG458823 TUQ458753:TVC458823 UEM458753:UEY458823 UOI458753:UOU458823 UYE458753:UYQ458823 VIA458753:VIM458823 VRW458753:VSI458823 WBS458753:WCE458823 WLO458753:WMA458823 WVK458753:WVW458823 C524289:O524359 IY524289:JK524359 SU524289:TG524359 ACQ524289:ADC524359 AMM524289:AMY524359 AWI524289:AWU524359 BGE524289:BGQ524359 BQA524289:BQM524359 BZW524289:CAI524359 CJS524289:CKE524359 CTO524289:CUA524359 DDK524289:DDW524359 DNG524289:DNS524359 DXC524289:DXO524359 EGY524289:EHK524359 EQU524289:ERG524359 FAQ524289:FBC524359 FKM524289:FKY524359 FUI524289:FUU524359 GEE524289:GEQ524359 GOA524289:GOM524359 GXW524289:GYI524359 HHS524289:HIE524359 HRO524289:HSA524359 IBK524289:IBW524359 ILG524289:ILS524359 IVC524289:IVO524359 JEY524289:JFK524359 JOU524289:JPG524359 JYQ524289:JZC524359 KIM524289:KIY524359 KSI524289:KSU524359 LCE524289:LCQ524359 LMA524289:LMM524359 LVW524289:LWI524359 MFS524289:MGE524359 MPO524289:MQA524359 MZK524289:MZW524359 NJG524289:NJS524359 NTC524289:NTO524359 OCY524289:ODK524359 OMU524289:ONG524359 OWQ524289:OXC524359 PGM524289:PGY524359 PQI524289:PQU524359 QAE524289:QAQ524359 QKA524289:QKM524359 QTW524289:QUI524359 RDS524289:REE524359 RNO524289:ROA524359 RXK524289:RXW524359 SHG524289:SHS524359 SRC524289:SRO524359 TAY524289:TBK524359 TKU524289:TLG524359 TUQ524289:TVC524359 UEM524289:UEY524359 UOI524289:UOU524359 UYE524289:UYQ524359 VIA524289:VIM524359 VRW524289:VSI524359 WBS524289:WCE524359 WLO524289:WMA524359 WVK524289:WVW524359 C589825:O589895 IY589825:JK589895 SU589825:TG589895 ACQ589825:ADC589895 AMM589825:AMY589895 AWI589825:AWU589895 BGE589825:BGQ589895 BQA589825:BQM589895 BZW589825:CAI589895 CJS589825:CKE589895 CTO589825:CUA589895 DDK589825:DDW589895 DNG589825:DNS589895 DXC589825:DXO589895 EGY589825:EHK589895 EQU589825:ERG589895 FAQ589825:FBC589895 FKM589825:FKY589895 FUI589825:FUU589895 GEE589825:GEQ589895 GOA589825:GOM589895 GXW589825:GYI589895 HHS589825:HIE589895 HRO589825:HSA589895 IBK589825:IBW589895 ILG589825:ILS589895 IVC589825:IVO589895 JEY589825:JFK589895 JOU589825:JPG589895 JYQ589825:JZC589895 KIM589825:KIY589895 KSI589825:KSU589895 LCE589825:LCQ589895 LMA589825:LMM589895 LVW589825:LWI589895 MFS589825:MGE589895 MPO589825:MQA589895 MZK589825:MZW589895 NJG589825:NJS589895 NTC589825:NTO589895 OCY589825:ODK589895 OMU589825:ONG589895 OWQ589825:OXC589895 PGM589825:PGY589895 PQI589825:PQU589895 QAE589825:QAQ589895 QKA589825:QKM589895 QTW589825:QUI589895 RDS589825:REE589895 RNO589825:ROA589895 RXK589825:RXW589895 SHG589825:SHS589895 SRC589825:SRO589895 TAY589825:TBK589895 TKU589825:TLG589895 TUQ589825:TVC589895 UEM589825:UEY589895 UOI589825:UOU589895 UYE589825:UYQ589895 VIA589825:VIM589895 VRW589825:VSI589895 WBS589825:WCE589895 WLO589825:WMA589895 WVK589825:WVW589895 C655361:O655431 IY655361:JK655431 SU655361:TG655431 ACQ655361:ADC655431 AMM655361:AMY655431 AWI655361:AWU655431 BGE655361:BGQ655431 BQA655361:BQM655431 BZW655361:CAI655431 CJS655361:CKE655431 CTO655361:CUA655431 DDK655361:DDW655431 DNG655361:DNS655431 DXC655361:DXO655431 EGY655361:EHK655431 EQU655361:ERG655431 FAQ655361:FBC655431 FKM655361:FKY655431 FUI655361:FUU655431 GEE655361:GEQ655431 GOA655361:GOM655431 GXW655361:GYI655431 HHS655361:HIE655431 HRO655361:HSA655431 IBK655361:IBW655431 ILG655361:ILS655431 IVC655361:IVO655431 JEY655361:JFK655431 JOU655361:JPG655431 JYQ655361:JZC655431 KIM655361:KIY655431 KSI655361:KSU655431 LCE655361:LCQ655431 LMA655361:LMM655431 LVW655361:LWI655431 MFS655361:MGE655431 MPO655361:MQA655431 MZK655361:MZW655431 NJG655361:NJS655431 NTC655361:NTO655431 OCY655361:ODK655431 OMU655361:ONG655431 OWQ655361:OXC655431 PGM655361:PGY655431 PQI655361:PQU655431 QAE655361:QAQ655431 QKA655361:QKM655431 QTW655361:QUI655431 RDS655361:REE655431 RNO655361:ROA655431 RXK655361:RXW655431 SHG655361:SHS655431 SRC655361:SRO655431 TAY655361:TBK655431 TKU655361:TLG655431 TUQ655361:TVC655431 UEM655361:UEY655431 UOI655361:UOU655431 UYE655361:UYQ655431 VIA655361:VIM655431 VRW655361:VSI655431 WBS655361:WCE655431 WLO655361:WMA655431 WVK655361:WVW655431 C720897:O720967 IY720897:JK720967 SU720897:TG720967 ACQ720897:ADC720967 AMM720897:AMY720967 AWI720897:AWU720967 BGE720897:BGQ720967 BQA720897:BQM720967 BZW720897:CAI720967 CJS720897:CKE720967 CTO720897:CUA720967 DDK720897:DDW720967 DNG720897:DNS720967 DXC720897:DXO720967 EGY720897:EHK720967 EQU720897:ERG720967 FAQ720897:FBC720967 FKM720897:FKY720967 FUI720897:FUU720967 GEE720897:GEQ720967 GOA720897:GOM720967 GXW720897:GYI720967 HHS720897:HIE720967 HRO720897:HSA720967 IBK720897:IBW720967 ILG720897:ILS720967 IVC720897:IVO720967 JEY720897:JFK720967 JOU720897:JPG720967 JYQ720897:JZC720967 KIM720897:KIY720967 KSI720897:KSU720967 LCE720897:LCQ720967 LMA720897:LMM720967 LVW720897:LWI720967 MFS720897:MGE720967 MPO720897:MQA720967 MZK720897:MZW720967 NJG720897:NJS720967 NTC720897:NTO720967 OCY720897:ODK720967 OMU720897:ONG720967 OWQ720897:OXC720967 PGM720897:PGY720967 PQI720897:PQU720967 QAE720897:QAQ720967 QKA720897:QKM720967 QTW720897:QUI720967 RDS720897:REE720967 RNO720897:ROA720967 RXK720897:RXW720967 SHG720897:SHS720967 SRC720897:SRO720967 TAY720897:TBK720967 TKU720897:TLG720967 TUQ720897:TVC720967 UEM720897:UEY720967 UOI720897:UOU720967 UYE720897:UYQ720967 VIA720897:VIM720967 VRW720897:VSI720967 WBS720897:WCE720967 WLO720897:WMA720967 WVK720897:WVW720967 C786433:O786503 IY786433:JK786503 SU786433:TG786503 ACQ786433:ADC786503 AMM786433:AMY786503 AWI786433:AWU786503 BGE786433:BGQ786503 BQA786433:BQM786503 BZW786433:CAI786503 CJS786433:CKE786503 CTO786433:CUA786503 DDK786433:DDW786503 DNG786433:DNS786503 DXC786433:DXO786503 EGY786433:EHK786503 EQU786433:ERG786503 FAQ786433:FBC786503 FKM786433:FKY786503 FUI786433:FUU786503 GEE786433:GEQ786503 GOA786433:GOM786503 GXW786433:GYI786503 HHS786433:HIE786503 HRO786433:HSA786503 IBK786433:IBW786503 ILG786433:ILS786503 IVC786433:IVO786503 JEY786433:JFK786503 JOU786433:JPG786503 JYQ786433:JZC786503 KIM786433:KIY786503 KSI786433:KSU786503 LCE786433:LCQ786503 LMA786433:LMM786503 LVW786433:LWI786503 MFS786433:MGE786503 MPO786433:MQA786503 MZK786433:MZW786503 NJG786433:NJS786503 NTC786433:NTO786503 OCY786433:ODK786503 OMU786433:ONG786503 OWQ786433:OXC786503 PGM786433:PGY786503 PQI786433:PQU786503 QAE786433:QAQ786503 QKA786433:QKM786503 QTW786433:QUI786503 RDS786433:REE786503 RNO786433:ROA786503 RXK786433:RXW786503 SHG786433:SHS786503 SRC786433:SRO786503 TAY786433:TBK786503 TKU786433:TLG786503 TUQ786433:TVC786503 UEM786433:UEY786503 UOI786433:UOU786503 UYE786433:UYQ786503 VIA786433:VIM786503 VRW786433:VSI786503 WBS786433:WCE786503 WLO786433:WMA786503 WVK786433:WVW786503 C851969:O852039 IY851969:JK852039 SU851969:TG852039 ACQ851969:ADC852039 AMM851969:AMY852039 AWI851969:AWU852039 BGE851969:BGQ852039 BQA851969:BQM852039 BZW851969:CAI852039 CJS851969:CKE852039 CTO851969:CUA852039 DDK851969:DDW852039 DNG851969:DNS852039 DXC851969:DXO852039 EGY851969:EHK852039 EQU851969:ERG852039 FAQ851969:FBC852039 FKM851969:FKY852039 FUI851969:FUU852039 GEE851969:GEQ852039 GOA851969:GOM852039 GXW851969:GYI852039 HHS851969:HIE852039 HRO851969:HSA852039 IBK851969:IBW852039 ILG851969:ILS852039 IVC851969:IVO852039 JEY851969:JFK852039 JOU851969:JPG852039 JYQ851969:JZC852039 KIM851969:KIY852039 KSI851969:KSU852039 LCE851969:LCQ852039 LMA851969:LMM852039 LVW851969:LWI852039 MFS851969:MGE852039 MPO851969:MQA852039 MZK851969:MZW852039 NJG851969:NJS852039 NTC851969:NTO852039 OCY851969:ODK852039 OMU851969:ONG852039 OWQ851969:OXC852039 PGM851969:PGY852039 PQI851969:PQU852039 QAE851969:QAQ852039 QKA851969:QKM852039 QTW851969:QUI852039 RDS851969:REE852039 RNO851969:ROA852039 RXK851969:RXW852039 SHG851969:SHS852039 SRC851969:SRO852039 TAY851969:TBK852039 TKU851969:TLG852039 TUQ851969:TVC852039 UEM851969:UEY852039 UOI851969:UOU852039 UYE851969:UYQ852039 VIA851969:VIM852039 VRW851969:VSI852039 WBS851969:WCE852039 WLO851969:WMA852039 WVK851969:WVW852039 C917505:O917575 IY917505:JK917575 SU917505:TG917575 ACQ917505:ADC917575 AMM917505:AMY917575 AWI917505:AWU917575 BGE917505:BGQ917575 BQA917505:BQM917575 BZW917505:CAI917575 CJS917505:CKE917575 CTO917505:CUA917575 DDK917505:DDW917575 DNG917505:DNS917575 DXC917505:DXO917575 EGY917505:EHK917575 EQU917505:ERG917575 FAQ917505:FBC917575 FKM917505:FKY917575 FUI917505:FUU917575 GEE917505:GEQ917575 GOA917505:GOM917575 GXW917505:GYI917575 HHS917505:HIE917575 HRO917505:HSA917575 IBK917505:IBW917575 ILG917505:ILS917575 IVC917505:IVO917575 JEY917505:JFK917575 JOU917505:JPG917575 JYQ917505:JZC917575 KIM917505:KIY917575 KSI917505:KSU917575 LCE917505:LCQ917575 LMA917505:LMM917575 LVW917505:LWI917575 MFS917505:MGE917575 MPO917505:MQA917575 MZK917505:MZW917575 NJG917505:NJS917575 NTC917505:NTO917575 OCY917505:ODK917575 OMU917505:ONG917575 OWQ917505:OXC917575 PGM917505:PGY917575 PQI917505:PQU917575 QAE917505:QAQ917575 QKA917505:QKM917575 QTW917505:QUI917575 RDS917505:REE917575 RNO917505:ROA917575 RXK917505:RXW917575 SHG917505:SHS917575 SRC917505:SRO917575 TAY917505:TBK917575 TKU917505:TLG917575 TUQ917505:TVC917575 UEM917505:UEY917575 UOI917505:UOU917575 UYE917505:UYQ917575 VIA917505:VIM917575 VRW917505:VSI917575 WBS917505:WCE917575 WLO917505:WMA917575 WVK917505:WVW917575 C983041:O983111 IY983041:JK983111 SU983041:TG983111 ACQ983041:ADC983111 AMM983041:AMY983111 AWI983041:AWU983111 BGE983041:BGQ983111 BQA983041:BQM983111 BZW983041:CAI983111 CJS983041:CKE983111 CTO983041:CUA983111 DDK983041:DDW983111 DNG983041:DNS983111 DXC983041:DXO983111 EGY983041:EHK983111 EQU983041:ERG983111 FAQ983041:FBC983111 FKM983041:FKY983111 FUI983041:FUU983111 GEE983041:GEQ983111 GOA983041:GOM983111 GXW983041:GYI983111 HHS983041:HIE983111 HRO983041:HSA983111 IBK983041:IBW983111 ILG983041:ILS983111 IVC983041:IVO983111 JEY983041:JFK983111 JOU983041:JPG983111 JYQ983041:JZC983111 KIM983041:KIY983111 KSI983041:KSU983111 LCE983041:LCQ983111 LMA983041:LMM983111 LVW983041:LWI983111 MFS983041:MGE983111 MPO983041:MQA983111 MZK983041:MZW983111 NJG983041:NJS983111 NTC983041:NTO983111 OCY983041:ODK983111 OMU983041:ONG983111 OWQ983041:OXC983111 PGM983041:PGY983111 PQI983041:PQU983111 QAE983041:QAQ983111 QKA983041:QKM983111 QTW983041:QUI983111 RDS983041:REE983111 RNO983041:ROA983111 RXK983041:RXW983111 SHG983041:SHS983111 SRC983041:SRO983111 TAY983041:TBK983111 TKU983041:TLG983111 TUQ983041:TVC983111 UEM983041:UEY983111 UOI983041:UOU983111 UYE983041:UYQ983111 VIA983041:VIM983111 VRW983041:VSI983111 WBS983041:WCE983111 WLO983041:WMA983111 WVK983041:WVW983111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C172:C65536 IY172:IY65536 SU172:SU65536 ACQ172:ACQ65536 AMM172:AMM65536 AWI172:AWI65536 BGE172:BGE65536 BQA172:BQA65536 BZW172:BZW65536 CJS172:CJS65536 CTO172:CTO65536 DDK172:DDK65536 DNG172:DNG65536 DXC172:DXC65536 EGY172:EGY65536 EQU172:EQU65536 FAQ172:FAQ65536 FKM172:FKM65536 FUI172:FUI65536 GEE172:GEE65536 GOA172:GOA65536 GXW172:GXW65536 HHS172:HHS65536 HRO172:HRO65536 IBK172:IBK65536 ILG172:ILG65536 IVC172:IVC65536 JEY172:JEY65536 JOU172:JOU65536 JYQ172:JYQ65536 KIM172:KIM65536 KSI172:KSI65536 LCE172:LCE65536 LMA172:LMA65536 LVW172:LVW65536 MFS172:MFS65536 MPO172:MPO65536 MZK172:MZK65536 NJG172:NJG65536 NTC172:NTC65536 OCY172:OCY65536 OMU172:OMU65536 OWQ172:OWQ65536 PGM172:PGM65536 PQI172:PQI65536 QAE172:QAE65536 QKA172:QKA65536 QTW172:QTW65536 RDS172:RDS65536 RNO172:RNO65536 RXK172:RXK65536 SHG172:SHG65536 SRC172:SRC65536 TAY172:TAY65536 TKU172:TKU65536 TUQ172:TUQ65536 UEM172:UEM65536 UOI172:UOI65536 UYE172:UYE65536 VIA172:VIA65536 VRW172:VRW65536 WBS172:WBS65536 WLO172:WLO65536 WVK172:WVK65536 C65708:C131072 IY65708:IY131072 SU65708:SU131072 ACQ65708:ACQ131072 AMM65708:AMM131072 AWI65708:AWI131072 BGE65708:BGE131072 BQA65708:BQA131072 BZW65708:BZW131072 CJS65708:CJS131072 CTO65708:CTO131072 DDK65708:DDK131072 DNG65708:DNG131072 DXC65708:DXC131072 EGY65708:EGY131072 EQU65708:EQU131072 FAQ65708:FAQ131072 FKM65708:FKM131072 FUI65708:FUI131072 GEE65708:GEE131072 GOA65708:GOA131072 GXW65708:GXW131072 HHS65708:HHS131072 HRO65708:HRO131072 IBK65708:IBK131072 ILG65708:ILG131072 IVC65708:IVC131072 JEY65708:JEY131072 JOU65708:JOU131072 JYQ65708:JYQ131072 KIM65708:KIM131072 KSI65708:KSI131072 LCE65708:LCE131072 LMA65708:LMA131072 LVW65708:LVW131072 MFS65708:MFS131072 MPO65708:MPO131072 MZK65708:MZK131072 NJG65708:NJG131072 NTC65708:NTC131072 OCY65708:OCY131072 OMU65708:OMU131072 OWQ65708:OWQ131072 PGM65708:PGM131072 PQI65708:PQI131072 QAE65708:QAE131072 QKA65708:QKA131072 QTW65708:QTW131072 RDS65708:RDS131072 RNO65708:RNO131072 RXK65708:RXK131072 SHG65708:SHG131072 SRC65708:SRC131072 TAY65708:TAY131072 TKU65708:TKU131072 TUQ65708:TUQ131072 UEM65708:UEM131072 UOI65708:UOI131072 UYE65708:UYE131072 VIA65708:VIA131072 VRW65708:VRW131072 WBS65708:WBS131072 WLO65708:WLO131072 WVK65708:WVK131072 C131244:C196608 IY131244:IY196608 SU131244:SU196608 ACQ131244:ACQ196608 AMM131244:AMM196608 AWI131244:AWI196608 BGE131244:BGE196608 BQA131244:BQA196608 BZW131244:BZW196608 CJS131244:CJS196608 CTO131244:CTO196608 DDK131244:DDK196608 DNG131244:DNG196608 DXC131244:DXC196608 EGY131244:EGY196608 EQU131244:EQU196608 FAQ131244:FAQ196608 FKM131244:FKM196608 FUI131244:FUI196608 GEE131244:GEE196608 GOA131244:GOA196608 GXW131244:GXW196608 HHS131244:HHS196608 HRO131244:HRO196608 IBK131244:IBK196608 ILG131244:ILG196608 IVC131244:IVC196608 JEY131244:JEY196608 JOU131244:JOU196608 JYQ131244:JYQ196608 KIM131244:KIM196608 KSI131244:KSI196608 LCE131244:LCE196608 LMA131244:LMA196608 LVW131244:LVW196608 MFS131244:MFS196608 MPO131244:MPO196608 MZK131244:MZK196608 NJG131244:NJG196608 NTC131244:NTC196608 OCY131244:OCY196608 OMU131244:OMU196608 OWQ131244:OWQ196608 PGM131244:PGM196608 PQI131244:PQI196608 QAE131244:QAE196608 QKA131244:QKA196608 QTW131244:QTW196608 RDS131244:RDS196608 RNO131244:RNO196608 RXK131244:RXK196608 SHG131244:SHG196608 SRC131244:SRC196608 TAY131244:TAY196608 TKU131244:TKU196608 TUQ131244:TUQ196608 UEM131244:UEM196608 UOI131244:UOI196608 UYE131244:UYE196608 VIA131244:VIA196608 VRW131244:VRW196608 WBS131244:WBS196608 WLO131244:WLO196608 WVK131244:WVK196608 C196780:C262144 IY196780:IY262144 SU196780:SU262144 ACQ196780:ACQ262144 AMM196780:AMM262144 AWI196780:AWI262144 BGE196780:BGE262144 BQA196780:BQA262144 BZW196780:BZW262144 CJS196780:CJS262144 CTO196780:CTO262144 DDK196780:DDK262144 DNG196780:DNG262144 DXC196780:DXC262144 EGY196780:EGY262144 EQU196780:EQU262144 FAQ196780:FAQ262144 FKM196780:FKM262144 FUI196780:FUI262144 GEE196780:GEE262144 GOA196780:GOA262144 GXW196780:GXW262144 HHS196780:HHS262144 HRO196780:HRO262144 IBK196780:IBK262144 ILG196780:ILG262144 IVC196780:IVC262144 JEY196780:JEY262144 JOU196780:JOU262144 JYQ196780:JYQ262144 KIM196780:KIM262144 KSI196780:KSI262144 LCE196780:LCE262144 LMA196780:LMA262144 LVW196780:LVW262144 MFS196780:MFS262144 MPO196780:MPO262144 MZK196780:MZK262144 NJG196780:NJG262144 NTC196780:NTC262144 OCY196780:OCY262144 OMU196780:OMU262144 OWQ196780:OWQ262144 PGM196780:PGM262144 PQI196780:PQI262144 QAE196780:QAE262144 QKA196780:QKA262144 QTW196780:QTW262144 RDS196780:RDS262144 RNO196780:RNO262144 RXK196780:RXK262144 SHG196780:SHG262144 SRC196780:SRC262144 TAY196780:TAY262144 TKU196780:TKU262144 TUQ196780:TUQ262144 UEM196780:UEM262144 UOI196780:UOI262144 UYE196780:UYE262144 VIA196780:VIA262144 VRW196780:VRW262144 WBS196780:WBS262144 WLO196780:WLO262144 WVK196780:WVK262144 C262316:C327680 IY262316:IY327680 SU262316:SU327680 ACQ262316:ACQ327680 AMM262316:AMM327680 AWI262316:AWI327680 BGE262316:BGE327680 BQA262316:BQA327680 BZW262316:BZW327680 CJS262316:CJS327680 CTO262316:CTO327680 DDK262316:DDK327680 DNG262316:DNG327680 DXC262316:DXC327680 EGY262316:EGY327680 EQU262316:EQU327680 FAQ262316:FAQ327680 FKM262316:FKM327680 FUI262316:FUI327680 GEE262316:GEE327680 GOA262316:GOA327680 GXW262316:GXW327680 HHS262316:HHS327680 HRO262316:HRO327680 IBK262316:IBK327680 ILG262316:ILG327680 IVC262316:IVC327680 JEY262316:JEY327680 JOU262316:JOU327680 JYQ262316:JYQ327680 KIM262316:KIM327680 KSI262316:KSI327680 LCE262316:LCE327680 LMA262316:LMA327680 LVW262316:LVW327680 MFS262316:MFS327680 MPO262316:MPO327680 MZK262316:MZK327680 NJG262316:NJG327680 NTC262316:NTC327680 OCY262316:OCY327680 OMU262316:OMU327680 OWQ262316:OWQ327680 PGM262316:PGM327680 PQI262316:PQI327680 QAE262316:QAE327680 QKA262316:QKA327680 QTW262316:QTW327680 RDS262316:RDS327680 RNO262316:RNO327680 RXK262316:RXK327680 SHG262316:SHG327680 SRC262316:SRC327680 TAY262316:TAY327680 TKU262316:TKU327680 TUQ262316:TUQ327680 UEM262316:UEM327680 UOI262316:UOI327680 UYE262316:UYE327680 VIA262316:VIA327680 VRW262316:VRW327680 WBS262316:WBS327680 WLO262316:WLO327680 WVK262316:WVK327680 C327852:C393216 IY327852:IY393216 SU327852:SU393216 ACQ327852:ACQ393216 AMM327852:AMM393216 AWI327852:AWI393216 BGE327852:BGE393216 BQA327852:BQA393216 BZW327852:BZW393216 CJS327852:CJS393216 CTO327852:CTO393216 DDK327852:DDK393216 DNG327852:DNG393216 DXC327852:DXC393216 EGY327852:EGY393216 EQU327852:EQU393216 FAQ327852:FAQ393216 FKM327852:FKM393216 FUI327852:FUI393216 GEE327852:GEE393216 GOA327852:GOA393216 GXW327852:GXW393216 HHS327852:HHS393216 HRO327852:HRO393216 IBK327852:IBK393216 ILG327852:ILG393216 IVC327852:IVC393216 JEY327852:JEY393216 JOU327852:JOU393216 JYQ327852:JYQ393216 KIM327852:KIM393216 KSI327852:KSI393216 LCE327852:LCE393216 LMA327852:LMA393216 LVW327852:LVW393216 MFS327852:MFS393216 MPO327852:MPO393216 MZK327852:MZK393216 NJG327852:NJG393216 NTC327852:NTC393216 OCY327852:OCY393216 OMU327852:OMU393216 OWQ327852:OWQ393216 PGM327852:PGM393216 PQI327852:PQI393216 QAE327852:QAE393216 QKA327852:QKA393216 QTW327852:QTW393216 RDS327852:RDS393216 RNO327852:RNO393216 RXK327852:RXK393216 SHG327852:SHG393216 SRC327852:SRC393216 TAY327852:TAY393216 TKU327852:TKU393216 TUQ327852:TUQ393216 UEM327852:UEM393216 UOI327852:UOI393216 UYE327852:UYE393216 VIA327852:VIA393216 VRW327852:VRW393216 WBS327852:WBS393216 WLO327852:WLO393216 WVK327852:WVK393216 C393388:C458752 IY393388:IY458752 SU393388:SU458752 ACQ393388:ACQ458752 AMM393388:AMM458752 AWI393388:AWI458752 BGE393388:BGE458752 BQA393388:BQA458752 BZW393388:BZW458752 CJS393388:CJS458752 CTO393388:CTO458752 DDK393388:DDK458752 DNG393388:DNG458752 DXC393388:DXC458752 EGY393388:EGY458752 EQU393388:EQU458752 FAQ393388:FAQ458752 FKM393388:FKM458752 FUI393388:FUI458752 GEE393388:GEE458752 GOA393388:GOA458752 GXW393388:GXW458752 HHS393388:HHS458752 HRO393388:HRO458752 IBK393388:IBK458752 ILG393388:ILG458752 IVC393388:IVC458752 JEY393388:JEY458752 JOU393388:JOU458752 JYQ393388:JYQ458752 KIM393388:KIM458752 KSI393388:KSI458752 LCE393388:LCE458752 LMA393388:LMA458752 LVW393388:LVW458752 MFS393388:MFS458752 MPO393388:MPO458752 MZK393388:MZK458752 NJG393388:NJG458752 NTC393388:NTC458752 OCY393388:OCY458752 OMU393388:OMU458752 OWQ393388:OWQ458752 PGM393388:PGM458752 PQI393388:PQI458752 QAE393388:QAE458752 QKA393388:QKA458752 QTW393388:QTW458752 RDS393388:RDS458752 RNO393388:RNO458752 RXK393388:RXK458752 SHG393388:SHG458752 SRC393388:SRC458752 TAY393388:TAY458752 TKU393388:TKU458752 TUQ393388:TUQ458752 UEM393388:UEM458752 UOI393388:UOI458752 UYE393388:UYE458752 VIA393388:VIA458752 VRW393388:VRW458752 WBS393388:WBS458752 WLO393388:WLO458752 WVK393388:WVK458752 C458924:C524288 IY458924:IY524288 SU458924:SU524288 ACQ458924:ACQ524288 AMM458924:AMM524288 AWI458924:AWI524288 BGE458924:BGE524288 BQA458924:BQA524288 BZW458924:BZW524288 CJS458924:CJS524288 CTO458924:CTO524288 DDK458924:DDK524288 DNG458924:DNG524288 DXC458924:DXC524288 EGY458924:EGY524288 EQU458924:EQU524288 FAQ458924:FAQ524288 FKM458924:FKM524288 FUI458924:FUI524288 GEE458924:GEE524288 GOA458924:GOA524288 GXW458924:GXW524288 HHS458924:HHS524288 HRO458924:HRO524288 IBK458924:IBK524288 ILG458924:ILG524288 IVC458924:IVC524288 JEY458924:JEY524288 JOU458924:JOU524288 JYQ458924:JYQ524288 KIM458924:KIM524288 KSI458924:KSI524288 LCE458924:LCE524288 LMA458924:LMA524288 LVW458924:LVW524288 MFS458924:MFS524288 MPO458924:MPO524288 MZK458924:MZK524288 NJG458924:NJG524288 NTC458924:NTC524288 OCY458924:OCY524288 OMU458924:OMU524288 OWQ458924:OWQ524288 PGM458924:PGM524288 PQI458924:PQI524288 QAE458924:QAE524288 QKA458924:QKA524288 QTW458924:QTW524288 RDS458924:RDS524288 RNO458924:RNO524288 RXK458924:RXK524288 SHG458924:SHG524288 SRC458924:SRC524288 TAY458924:TAY524288 TKU458924:TKU524288 TUQ458924:TUQ524288 UEM458924:UEM524288 UOI458924:UOI524288 UYE458924:UYE524288 VIA458924:VIA524288 VRW458924:VRW524288 WBS458924:WBS524288 WLO458924:WLO524288 WVK458924:WVK524288 C524460:C589824 IY524460:IY589824 SU524460:SU589824 ACQ524460:ACQ589824 AMM524460:AMM589824 AWI524460:AWI589824 BGE524460:BGE589824 BQA524460:BQA589824 BZW524460:BZW589824 CJS524460:CJS589824 CTO524460:CTO589824 DDK524460:DDK589824 DNG524460:DNG589824 DXC524460:DXC589824 EGY524460:EGY589824 EQU524460:EQU589824 FAQ524460:FAQ589824 FKM524460:FKM589824 FUI524460:FUI589824 GEE524460:GEE589824 GOA524460:GOA589824 GXW524460:GXW589824 HHS524460:HHS589824 HRO524460:HRO589824 IBK524460:IBK589824 ILG524460:ILG589824 IVC524460:IVC589824 JEY524460:JEY589824 JOU524460:JOU589824 JYQ524460:JYQ589824 KIM524460:KIM589824 KSI524460:KSI589824 LCE524460:LCE589824 LMA524460:LMA589824 LVW524460:LVW589824 MFS524460:MFS589824 MPO524460:MPO589824 MZK524460:MZK589824 NJG524460:NJG589824 NTC524460:NTC589824 OCY524460:OCY589824 OMU524460:OMU589824 OWQ524460:OWQ589824 PGM524460:PGM589824 PQI524460:PQI589824 QAE524460:QAE589824 QKA524460:QKA589824 QTW524460:QTW589824 RDS524460:RDS589824 RNO524460:RNO589824 RXK524460:RXK589824 SHG524460:SHG589824 SRC524460:SRC589824 TAY524460:TAY589824 TKU524460:TKU589824 TUQ524460:TUQ589824 UEM524460:UEM589824 UOI524460:UOI589824 UYE524460:UYE589824 VIA524460:VIA589824 VRW524460:VRW589824 WBS524460:WBS589824 WLO524460:WLO589824 WVK524460:WVK589824 C589996:C655360 IY589996:IY655360 SU589996:SU655360 ACQ589996:ACQ655360 AMM589996:AMM655360 AWI589996:AWI655360 BGE589996:BGE655360 BQA589996:BQA655360 BZW589996:BZW655360 CJS589996:CJS655360 CTO589996:CTO655360 DDK589996:DDK655360 DNG589996:DNG655360 DXC589996:DXC655360 EGY589996:EGY655360 EQU589996:EQU655360 FAQ589996:FAQ655360 FKM589996:FKM655360 FUI589996:FUI655360 GEE589996:GEE655360 GOA589996:GOA655360 GXW589996:GXW655360 HHS589996:HHS655360 HRO589996:HRO655360 IBK589996:IBK655360 ILG589996:ILG655360 IVC589996:IVC655360 JEY589996:JEY655360 JOU589996:JOU655360 JYQ589996:JYQ655360 KIM589996:KIM655360 KSI589996:KSI655360 LCE589996:LCE655360 LMA589996:LMA655360 LVW589996:LVW655360 MFS589996:MFS655360 MPO589996:MPO655360 MZK589996:MZK655360 NJG589996:NJG655360 NTC589996:NTC655360 OCY589996:OCY655360 OMU589996:OMU655360 OWQ589996:OWQ655360 PGM589996:PGM655360 PQI589996:PQI655360 QAE589996:QAE655360 QKA589996:QKA655360 QTW589996:QTW655360 RDS589996:RDS655360 RNO589996:RNO655360 RXK589996:RXK655360 SHG589996:SHG655360 SRC589996:SRC655360 TAY589996:TAY655360 TKU589996:TKU655360 TUQ589996:TUQ655360 UEM589996:UEM655360 UOI589996:UOI655360 UYE589996:UYE655360 VIA589996:VIA655360 VRW589996:VRW655360 WBS589996:WBS655360 WLO589996:WLO655360 WVK589996:WVK655360 C655532:C720896 IY655532:IY720896 SU655532:SU720896 ACQ655532:ACQ720896 AMM655532:AMM720896 AWI655532:AWI720896 BGE655532:BGE720896 BQA655532:BQA720896 BZW655532:BZW720896 CJS655532:CJS720896 CTO655532:CTO720896 DDK655532:DDK720896 DNG655532:DNG720896 DXC655532:DXC720896 EGY655532:EGY720896 EQU655532:EQU720896 FAQ655532:FAQ720896 FKM655532:FKM720896 FUI655532:FUI720896 GEE655532:GEE720896 GOA655532:GOA720896 GXW655532:GXW720896 HHS655532:HHS720896 HRO655532:HRO720896 IBK655532:IBK720896 ILG655532:ILG720896 IVC655532:IVC720896 JEY655532:JEY720896 JOU655532:JOU720896 JYQ655532:JYQ720896 KIM655532:KIM720896 KSI655532:KSI720896 LCE655532:LCE720896 LMA655532:LMA720896 LVW655532:LVW720896 MFS655532:MFS720896 MPO655532:MPO720896 MZK655532:MZK720896 NJG655532:NJG720896 NTC655532:NTC720896 OCY655532:OCY720896 OMU655532:OMU720896 OWQ655532:OWQ720896 PGM655532:PGM720896 PQI655532:PQI720896 QAE655532:QAE720896 QKA655532:QKA720896 QTW655532:QTW720896 RDS655532:RDS720896 RNO655532:RNO720896 RXK655532:RXK720896 SHG655532:SHG720896 SRC655532:SRC720896 TAY655532:TAY720896 TKU655532:TKU720896 TUQ655532:TUQ720896 UEM655532:UEM720896 UOI655532:UOI720896 UYE655532:UYE720896 VIA655532:VIA720896 VRW655532:VRW720896 WBS655532:WBS720896 WLO655532:WLO720896 WVK655532:WVK720896 C721068:C786432 IY721068:IY786432 SU721068:SU786432 ACQ721068:ACQ786432 AMM721068:AMM786432 AWI721068:AWI786432 BGE721068:BGE786432 BQA721068:BQA786432 BZW721068:BZW786432 CJS721068:CJS786432 CTO721068:CTO786432 DDK721068:DDK786432 DNG721068:DNG786432 DXC721068:DXC786432 EGY721068:EGY786432 EQU721068:EQU786432 FAQ721068:FAQ786432 FKM721068:FKM786432 FUI721068:FUI786432 GEE721068:GEE786432 GOA721068:GOA786432 GXW721068:GXW786432 HHS721068:HHS786432 HRO721068:HRO786432 IBK721068:IBK786432 ILG721068:ILG786432 IVC721068:IVC786432 JEY721068:JEY786432 JOU721068:JOU786432 JYQ721068:JYQ786432 KIM721068:KIM786432 KSI721068:KSI786432 LCE721068:LCE786432 LMA721068:LMA786432 LVW721068:LVW786432 MFS721068:MFS786432 MPO721068:MPO786432 MZK721068:MZK786432 NJG721068:NJG786432 NTC721068:NTC786432 OCY721068:OCY786432 OMU721068:OMU786432 OWQ721068:OWQ786432 PGM721068:PGM786432 PQI721068:PQI786432 QAE721068:QAE786432 QKA721068:QKA786432 QTW721068:QTW786432 RDS721068:RDS786432 RNO721068:RNO786432 RXK721068:RXK786432 SHG721068:SHG786432 SRC721068:SRC786432 TAY721068:TAY786432 TKU721068:TKU786432 TUQ721068:TUQ786432 UEM721068:UEM786432 UOI721068:UOI786432 UYE721068:UYE786432 VIA721068:VIA786432 VRW721068:VRW786432 WBS721068:WBS786432 WLO721068:WLO786432 WVK721068:WVK786432 C786604:C851968 IY786604:IY851968 SU786604:SU851968 ACQ786604:ACQ851968 AMM786604:AMM851968 AWI786604:AWI851968 BGE786604:BGE851968 BQA786604:BQA851968 BZW786604:BZW851968 CJS786604:CJS851968 CTO786604:CTO851968 DDK786604:DDK851968 DNG786604:DNG851968 DXC786604:DXC851968 EGY786604:EGY851968 EQU786604:EQU851968 FAQ786604:FAQ851968 FKM786604:FKM851968 FUI786604:FUI851968 GEE786604:GEE851968 GOA786604:GOA851968 GXW786604:GXW851968 HHS786604:HHS851968 HRO786604:HRO851968 IBK786604:IBK851968 ILG786604:ILG851968 IVC786604:IVC851968 JEY786604:JEY851968 JOU786604:JOU851968 JYQ786604:JYQ851968 KIM786604:KIM851968 KSI786604:KSI851968 LCE786604:LCE851968 LMA786604:LMA851968 LVW786604:LVW851968 MFS786604:MFS851968 MPO786604:MPO851968 MZK786604:MZK851968 NJG786604:NJG851968 NTC786604:NTC851968 OCY786604:OCY851968 OMU786604:OMU851968 OWQ786604:OWQ851968 PGM786604:PGM851968 PQI786604:PQI851968 QAE786604:QAE851968 QKA786604:QKA851968 QTW786604:QTW851968 RDS786604:RDS851968 RNO786604:RNO851968 RXK786604:RXK851968 SHG786604:SHG851968 SRC786604:SRC851968 TAY786604:TAY851968 TKU786604:TKU851968 TUQ786604:TUQ851968 UEM786604:UEM851968 UOI786604:UOI851968 UYE786604:UYE851968 VIA786604:VIA851968 VRW786604:VRW851968 WBS786604:WBS851968 WLO786604:WLO851968 WVK786604:WVK851968 C852140:C917504 IY852140:IY917504 SU852140:SU917504 ACQ852140:ACQ917504 AMM852140:AMM917504 AWI852140:AWI917504 BGE852140:BGE917504 BQA852140:BQA917504 BZW852140:BZW917504 CJS852140:CJS917504 CTO852140:CTO917504 DDK852140:DDK917504 DNG852140:DNG917504 DXC852140:DXC917504 EGY852140:EGY917504 EQU852140:EQU917504 FAQ852140:FAQ917504 FKM852140:FKM917504 FUI852140:FUI917504 GEE852140:GEE917504 GOA852140:GOA917504 GXW852140:GXW917504 HHS852140:HHS917504 HRO852140:HRO917504 IBK852140:IBK917504 ILG852140:ILG917504 IVC852140:IVC917504 JEY852140:JEY917504 JOU852140:JOU917504 JYQ852140:JYQ917504 KIM852140:KIM917504 KSI852140:KSI917504 LCE852140:LCE917504 LMA852140:LMA917504 LVW852140:LVW917504 MFS852140:MFS917504 MPO852140:MPO917504 MZK852140:MZK917504 NJG852140:NJG917504 NTC852140:NTC917504 OCY852140:OCY917504 OMU852140:OMU917504 OWQ852140:OWQ917504 PGM852140:PGM917504 PQI852140:PQI917504 QAE852140:QAE917504 QKA852140:QKA917504 QTW852140:QTW917504 RDS852140:RDS917504 RNO852140:RNO917504 RXK852140:RXK917504 SHG852140:SHG917504 SRC852140:SRC917504 TAY852140:TAY917504 TKU852140:TKU917504 TUQ852140:TUQ917504 UEM852140:UEM917504 UOI852140:UOI917504 UYE852140:UYE917504 VIA852140:VIA917504 VRW852140:VRW917504 WBS852140:WBS917504 WLO852140:WLO917504 WVK852140:WVK917504 C917676:C983040 IY917676:IY983040 SU917676:SU983040 ACQ917676:ACQ983040 AMM917676:AMM983040 AWI917676:AWI983040 BGE917676:BGE983040 BQA917676:BQA983040 BZW917676:BZW983040 CJS917676:CJS983040 CTO917676:CTO983040 DDK917676:DDK983040 DNG917676:DNG983040 DXC917676:DXC983040 EGY917676:EGY983040 EQU917676:EQU983040 FAQ917676:FAQ983040 FKM917676:FKM983040 FUI917676:FUI983040 GEE917676:GEE983040 GOA917676:GOA983040 GXW917676:GXW983040 HHS917676:HHS983040 HRO917676:HRO983040 IBK917676:IBK983040 ILG917676:ILG983040 IVC917676:IVC983040 JEY917676:JEY983040 JOU917676:JOU983040 JYQ917676:JYQ983040 KIM917676:KIM983040 KSI917676:KSI983040 LCE917676:LCE983040 LMA917676:LMA983040 LVW917676:LVW983040 MFS917676:MFS983040 MPO917676:MPO983040 MZK917676:MZK983040 NJG917676:NJG983040 NTC917676:NTC983040 OCY917676:OCY983040 OMU917676:OMU983040 OWQ917676:OWQ983040 PGM917676:PGM983040 PQI917676:PQI983040 QAE917676:QAE983040 QKA917676:QKA983040 QTW917676:QTW983040 RDS917676:RDS983040 RNO917676:RNO983040 RXK917676:RXK983040 SHG917676:SHG983040 SRC917676:SRC983040 TAY917676:TAY983040 TKU917676:TKU983040 TUQ917676:TUQ983040 UEM917676:UEM983040 UOI917676:UOI983040 UYE917676:UYE983040 VIA917676:VIA983040 VRW917676:VRW983040 WBS917676:WBS983040 WLO917676:WLO983040 WVK917676:WVK983040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E14" sqref="E14"/>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",[3]NOMBRE!B2," - ","( ",[3]NOMBRE!C2,[3]NOMBRE!D2,[3]NOMBRE!E2,[3]NOMBRE!F2,[3]NOMBRE!G2,"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",[3]NOMBRE!B3," - ","( ",[3]NOMBRE!C3,[3]NOMBRE!D3,[3]NOMBRE!E3,[3]NOMBRE!F3,[3]NOMBRE!G3,[3]NOMBRE!H3," )")</f>
        <v>ESTABLECIMIENTO/ESTRATEGIA: HOSPITAL DE LINARES  - ( 118108 )</v>
      </c>
      <c r="B3" s="2"/>
      <c r="C3" s="2"/>
      <c r="D3" s="7"/>
      <c r="E3" s="2"/>
      <c r="F3" s="2"/>
      <c r="G3" s="2"/>
      <c r="H3" s="2"/>
      <c r="I3" s="2"/>
      <c r="J3" s="2"/>
      <c r="K3" s="2"/>
      <c r="M3" s="4"/>
      <c r="AY3" s="5"/>
      <c r="AZ3" s="5"/>
      <c r="CM3" s="6"/>
      <c r="CN3" s="5"/>
      <c r="CO3" s="5"/>
    </row>
    <row r="4" spans="1:112" s="3" customFormat="1" ht="12.75" customHeight="1" x14ac:dyDescent="0.2">
      <c r="A4" s="1" t="str">
        <f>CONCATENATE("MES: ",[3]NOMBRE!B6," - ","( ",[3]NOMBRE!C6,[3]NOMBRE!D6," )")</f>
        <v>MES: FEBRERO - ( 02 )</v>
      </c>
      <c r="B4" s="2"/>
      <c r="C4" s="2"/>
      <c r="D4" s="2"/>
      <c r="E4" s="2"/>
      <c r="F4" s="2"/>
      <c r="G4" s="2"/>
      <c r="H4" s="2"/>
      <c r="I4" s="2"/>
      <c r="J4" s="2"/>
      <c r="K4" s="2"/>
      <c r="M4" s="4"/>
      <c r="AY4" s="5"/>
      <c r="AZ4" s="5"/>
      <c r="CM4" s="6"/>
      <c r="CN4" s="5"/>
      <c r="CO4" s="5"/>
    </row>
    <row r="5" spans="1:112" s="3" customFormat="1" ht="12.75" customHeight="1" x14ac:dyDescent="0.2">
      <c r="A5" s="8" t="str">
        <f>CONCATENATE("AÑO: ",[3]NOMBRE!B7)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IF($C10&gt;=[3]A03!$C80,"","Total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161</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v>5</v>
      </c>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25</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v>1</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v>1</v>
      </c>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34</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11</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4</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80</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329" t="s">
        <v>6</v>
      </c>
      <c r="E32" s="317" t="s">
        <v>7</v>
      </c>
      <c r="F32" s="317" t="s">
        <v>8</v>
      </c>
      <c r="G32" s="317" t="s">
        <v>9</v>
      </c>
      <c r="H32" s="317" t="s">
        <v>10</v>
      </c>
      <c r="I32" s="317" t="s">
        <v>11</v>
      </c>
      <c r="J32" s="317" t="s">
        <v>12</v>
      </c>
      <c r="K32" s="317" t="s">
        <v>13</v>
      </c>
      <c r="L32" s="317"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335"/>
      <c r="N35" s="335"/>
      <c r="O35" s="335"/>
      <c r="P35" s="335"/>
      <c r="Q35" s="335"/>
      <c r="R35" s="335"/>
      <c r="S35" s="335"/>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20" t="s">
        <v>51</v>
      </c>
      <c r="B45" s="329"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329"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IF(AND(([3]A01!$C16+[3]A01!$C17+[3]A01!$C18+[3]A01!$C19+[3]A01!$D29+[3]A01!$D30+[3]A01!$D31)&lt;&gt;0,D49="",E49=""),"Observacion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IF(AND(([3]A01!$C16+[3]A01!$C17+[3]A01!$C18+[3]A01!$C19+[3]A01!$D29+[3]A01!$D30+[3]A01!$D31)&lt;&gt;0,D49="",E49=""),1,0)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334" t="s">
        <v>78</v>
      </c>
      <c r="E59" s="334" t="s">
        <v>79</v>
      </c>
      <c r="F59" s="321" t="s">
        <v>80</v>
      </c>
      <c r="G59" s="321" t="s">
        <v>81</v>
      </c>
      <c r="H59" s="334"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329" t="s">
        <v>98</v>
      </c>
      <c r="D67" s="329" t="s">
        <v>48</v>
      </c>
      <c r="E67" s="332"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330"/>
      <c r="BA67" s="330"/>
      <c r="BB67" s="330"/>
      <c r="BC67" s="330"/>
      <c r="BD67" s="330"/>
      <c r="BE67" s="330"/>
      <c r="BF67" s="330"/>
      <c r="BG67" s="330"/>
      <c r="BH67" s="330"/>
      <c r="BI67" s="330"/>
      <c r="BJ67" s="330"/>
      <c r="BK67" s="330"/>
      <c r="BL67" s="330"/>
      <c r="BM67" s="330"/>
      <c r="BN67" s="330"/>
      <c r="BO67" s="330"/>
      <c r="BP67" s="330"/>
      <c r="BQ67" s="330"/>
      <c r="BR67" s="330"/>
      <c r="BS67" s="330"/>
      <c r="BT67" s="330"/>
      <c r="BU67" s="330"/>
      <c r="BV67" s="330"/>
      <c r="BW67" s="330"/>
      <c r="BX67" s="330"/>
      <c r="BY67" s="330"/>
      <c r="BZ67" s="330"/>
      <c r="CA67" s="330"/>
      <c r="CB67" s="107"/>
      <c r="CC67" s="107"/>
      <c r="CD67" s="107"/>
      <c r="CE67" s="107"/>
      <c r="CF67" s="107"/>
      <c r="CG67" s="107"/>
      <c r="CH67" s="107"/>
      <c r="CI67" s="107"/>
      <c r="CJ67" s="107"/>
      <c r="CK67" s="107"/>
      <c r="CL67" s="107"/>
      <c r="CM67" s="107"/>
      <c r="CN67" s="107"/>
      <c r="CO67" s="107"/>
      <c r="CP67" s="330"/>
      <c r="CQ67" s="330"/>
      <c r="CR67" s="330"/>
      <c r="CS67" s="330"/>
      <c r="CT67" s="330"/>
      <c r="CU67" s="330"/>
      <c r="CV67" s="330"/>
      <c r="CW67" s="330"/>
      <c r="CX67" s="330"/>
      <c r="CY67" s="330"/>
      <c r="CZ67" s="330"/>
      <c r="DA67" s="330"/>
      <c r="DB67" s="330"/>
      <c r="DC67" s="330"/>
      <c r="DD67" s="330"/>
      <c r="DE67" s="330"/>
      <c r="DF67" s="330"/>
      <c r="DG67" s="330"/>
      <c r="DH67" s="330"/>
      <c r="DI67" s="330"/>
      <c r="DJ67" s="330"/>
      <c r="DK67" s="330"/>
      <c r="DL67" s="330"/>
      <c r="DM67" s="330"/>
      <c r="DN67" s="330"/>
      <c r="DO67" s="330"/>
      <c r="DP67" s="330"/>
      <c r="DQ67" s="330"/>
    </row>
    <row r="68" spans="1:131" s="24" customFormat="1" ht="15.75" customHeight="1" x14ac:dyDescent="0.15">
      <c r="A68" s="497" t="s">
        <v>99</v>
      </c>
      <c r="B68" s="498"/>
      <c r="C68" s="56">
        <f t="shared" ref="C68:C73" si="6">SUM(D68:E68)</f>
        <v>0</v>
      </c>
      <c r="D68" s="56">
        <f>+F68+H68+J68+L68+N68+P68+R68+T68+V68+X68+Z68+AB68+AD68+AF68</f>
        <v>0</v>
      </c>
      <c r="E68" s="114">
        <f t="shared" ref="D68:E71" si="7">+G68+I68+K68+M68+O68+Q68+S68+U68+W68+Y68+AA68+AC68+AE68+AG68</f>
        <v>0</v>
      </c>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22"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28" t="s">
        <v>102</v>
      </c>
      <c r="C70" s="63">
        <f t="shared" si="6"/>
        <v>0</v>
      </c>
      <c r="D70" s="63">
        <f t="shared" si="7"/>
        <v>0</v>
      </c>
      <c r="E70" s="63">
        <f t="shared" si="7"/>
        <v>0</v>
      </c>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28"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26"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329" t="s">
        <v>98</v>
      </c>
      <c r="D77" s="329" t="s">
        <v>48</v>
      </c>
      <c r="E77" s="329" t="s">
        <v>70</v>
      </c>
      <c r="F77" s="325" t="s">
        <v>48</v>
      </c>
      <c r="G77" s="325" t="s">
        <v>70</v>
      </c>
      <c r="H77" s="325" t="s">
        <v>48</v>
      </c>
      <c r="I77" s="325" t="s">
        <v>70</v>
      </c>
      <c r="J77" s="325" t="s">
        <v>48</v>
      </c>
      <c r="K77" s="325" t="s">
        <v>70</v>
      </c>
      <c r="L77" s="325" t="s">
        <v>48</v>
      </c>
      <c r="M77" s="325" t="s">
        <v>70</v>
      </c>
      <c r="N77" s="325" t="s">
        <v>48</v>
      </c>
      <c r="O77" s="325" t="s">
        <v>70</v>
      </c>
      <c r="P77" s="325" t="s">
        <v>48</v>
      </c>
      <c r="Q77" s="325" t="s">
        <v>70</v>
      </c>
      <c r="R77" s="325" t="s">
        <v>48</v>
      </c>
      <c r="S77" s="325" t="s">
        <v>70</v>
      </c>
      <c r="T77" s="325" t="s">
        <v>48</v>
      </c>
      <c r="U77" s="325" t="s">
        <v>70</v>
      </c>
      <c r="V77" s="325" t="s">
        <v>48</v>
      </c>
      <c r="W77" s="325" t="s">
        <v>70</v>
      </c>
      <c r="X77" s="325" t="s">
        <v>48</v>
      </c>
      <c r="Y77" s="325" t="s">
        <v>70</v>
      </c>
      <c r="Z77" s="325" t="s">
        <v>48</v>
      </c>
      <c r="AA77" s="325" t="s">
        <v>70</v>
      </c>
      <c r="AB77" s="325" t="s">
        <v>48</v>
      </c>
      <c r="AC77" s="325" t="s">
        <v>70</v>
      </c>
      <c r="AD77" s="325" t="s">
        <v>48</v>
      </c>
      <c r="AE77" s="325" t="s">
        <v>70</v>
      </c>
      <c r="AF77" s="325" t="s">
        <v>48</v>
      </c>
      <c r="AG77" s="325"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0</v>
      </c>
      <c r="D78" s="56">
        <f t="shared" ref="D78:E81" si="9">+F78+H78+J78+L78+N78+P78+R78+T78+V78+X78+Z78+AB78+AD78+AF78</f>
        <v>0</v>
      </c>
      <c r="E78" s="56">
        <f t="shared" si="9"/>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22"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28" t="s">
        <v>102</v>
      </c>
      <c r="C80" s="63">
        <f t="shared" si="8"/>
        <v>0</v>
      </c>
      <c r="D80" s="63">
        <f t="shared" si="9"/>
        <v>0</v>
      </c>
      <c r="E80" s="63">
        <f t="shared" si="9"/>
        <v>0</v>
      </c>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28"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26"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329" t="s">
        <v>98</v>
      </c>
      <c r="D87" s="329" t="s">
        <v>48</v>
      </c>
      <c r="E87" s="329" t="s">
        <v>70</v>
      </c>
      <c r="F87" s="325" t="s">
        <v>48</v>
      </c>
      <c r="G87" s="325" t="s">
        <v>70</v>
      </c>
      <c r="H87" s="325" t="s">
        <v>48</v>
      </c>
      <c r="I87" s="325" t="s">
        <v>70</v>
      </c>
      <c r="J87" s="325" t="s">
        <v>48</v>
      </c>
      <c r="K87" s="325" t="s">
        <v>70</v>
      </c>
      <c r="L87" s="325" t="s">
        <v>48</v>
      </c>
      <c r="M87" s="325" t="s">
        <v>70</v>
      </c>
      <c r="N87" s="325" t="s">
        <v>48</v>
      </c>
      <c r="O87" s="325" t="s">
        <v>70</v>
      </c>
      <c r="P87" s="325" t="s">
        <v>48</v>
      </c>
      <c r="Q87" s="325" t="s">
        <v>70</v>
      </c>
      <c r="R87" s="325" t="s">
        <v>48</v>
      </c>
      <c r="S87" s="325" t="s">
        <v>70</v>
      </c>
      <c r="T87" s="325" t="s">
        <v>48</v>
      </c>
      <c r="U87" s="325" t="s">
        <v>70</v>
      </c>
      <c r="V87" s="325" t="s">
        <v>48</v>
      </c>
      <c r="W87" s="325" t="s">
        <v>70</v>
      </c>
      <c r="X87" s="325" t="s">
        <v>48</v>
      </c>
      <c r="Y87" s="325" t="s">
        <v>70</v>
      </c>
      <c r="Z87" s="325" t="s">
        <v>48</v>
      </c>
      <c r="AA87" s="325" t="s">
        <v>70</v>
      </c>
      <c r="AB87" s="325" t="s">
        <v>48</v>
      </c>
      <c r="AC87" s="325" t="s">
        <v>70</v>
      </c>
      <c r="AD87" s="325" t="s">
        <v>48</v>
      </c>
      <c r="AE87" s="325" t="s">
        <v>70</v>
      </c>
      <c r="AF87" s="325" t="s">
        <v>48</v>
      </c>
      <c r="AG87" s="325"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329" t="s">
        <v>98</v>
      </c>
      <c r="D95" s="329" t="s">
        <v>48</v>
      </c>
      <c r="E95" s="329" t="s">
        <v>70</v>
      </c>
      <c r="F95" s="329" t="s">
        <v>48</v>
      </c>
      <c r="G95" s="329" t="s">
        <v>70</v>
      </c>
      <c r="H95" s="329" t="s">
        <v>48</v>
      </c>
      <c r="I95" s="329" t="s">
        <v>70</v>
      </c>
      <c r="J95" s="329" t="s">
        <v>48</v>
      </c>
      <c r="K95" s="329" t="s">
        <v>70</v>
      </c>
      <c r="L95" s="329" t="s">
        <v>48</v>
      </c>
      <c r="M95" s="331" t="s">
        <v>70</v>
      </c>
      <c r="N95" s="134" t="s">
        <v>124</v>
      </c>
      <c r="O95" s="329" t="s">
        <v>125</v>
      </c>
      <c r="P95" s="329" t="s">
        <v>48</v>
      </c>
      <c r="Q95" s="329" t="s">
        <v>70</v>
      </c>
      <c r="R95" s="329" t="s">
        <v>48</v>
      </c>
      <c r="S95" s="329" t="s">
        <v>70</v>
      </c>
      <c r="T95" s="329" t="s">
        <v>48</v>
      </c>
      <c r="U95" s="329" t="s">
        <v>70</v>
      </c>
      <c r="V95" s="329" t="s">
        <v>48</v>
      </c>
      <c r="W95" s="329"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329" t="s">
        <v>98</v>
      </c>
      <c r="D108" s="329" t="s">
        <v>48</v>
      </c>
      <c r="E108" s="329" t="s">
        <v>70</v>
      </c>
      <c r="F108" s="329" t="s">
        <v>48</v>
      </c>
      <c r="G108" s="329" t="s">
        <v>70</v>
      </c>
      <c r="H108" s="329" t="s">
        <v>48</v>
      </c>
      <c r="I108" s="329" t="s">
        <v>70</v>
      </c>
      <c r="J108" s="329" t="s">
        <v>48</v>
      </c>
      <c r="K108" s="329" t="s">
        <v>70</v>
      </c>
      <c r="L108" s="329" t="s">
        <v>48</v>
      </c>
      <c r="M108" s="142" t="s">
        <v>70</v>
      </c>
      <c r="N108" s="546"/>
      <c r="O108" s="134" t="s">
        <v>124</v>
      </c>
      <c r="P108" s="329" t="s">
        <v>125</v>
      </c>
      <c r="Q108" s="329" t="s">
        <v>48</v>
      </c>
      <c r="R108" s="329" t="s">
        <v>70</v>
      </c>
      <c r="S108" s="329" t="s">
        <v>48</v>
      </c>
      <c r="T108" s="329" t="s">
        <v>70</v>
      </c>
      <c r="U108" s="329" t="s">
        <v>48</v>
      </c>
      <c r="V108" s="329" t="s">
        <v>70</v>
      </c>
      <c r="W108" s="329" t="s">
        <v>48</v>
      </c>
      <c r="X108" s="329"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329" t="s">
        <v>98</v>
      </c>
      <c r="D121" s="329" t="s">
        <v>48</v>
      </c>
      <c r="E121" s="329" t="s">
        <v>70</v>
      </c>
      <c r="F121" s="329" t="s">
        <v>48</v>
      </c>
      <c r="G121" s="329" t="s">
        <v>70</v>
      </c>
      <c r="H121" s="329" t="s">
        <v>48</v>
      </c>
      <c r="I121" s="329" t="s">
        <v>70</v>
      </c>
      <c r="J121" s="329" t="s">
        <v>48</v>
      </c>
      <c r="K121" s="329" t="s">
        <v>70</v>
      </c>
      <c r="L121" s="329" t="s">
        <v>48</v>
      </c>
      <c r="M121" s="329"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23" t="s">
        <v>149</v>
      </c>
      <c r="E126" s="174" t="s">
        <v>48</v>
      </c>
      <c r="F126" s="174" t="s">
        <v>70</v>
      </c>
      <c r="G126" s="327" t="s">
        <v>48</v>
      </c>
      <c r="H126" s="327" t="s">
        <v>70</v>
      </c>
      <c r="I126" s="327" t="s">
        <v>48</v>
      </c>
      <c r="J126" s="327" t="s">
        <v>70</v>
      </c>
      <c r="K126" s="327" t="s">
        <v>48</v>
      </c>
      <c r="L126" s="327" t="s">
        <v>70</v>
      </c>
      <c r="M126" s="327" t="s">
        <v>48</v>
      </c>
      <c r="N126" s="327" t="s">
        <v>70</v>
      </c>
      <c r="O126" s="327" t="s">
        <v>48</v>
      </c>
      <c r="P126" s="327" t="s">
        <v>70</v>
      </c>
      <c r="Q126" s="327" t="s">
        <v>48</v>
      </c>
      <c r="R126" s="327" t="s">
        <v>70</v>
      </c>
      <c r="S126" s="327" t="s">
        <v>48</v>
      </c>
      <c r="T126" s="327" t="s">
        <v>70</v>
      </c>
      <c r="U126" s="327" t="s">
        <v>48</v>
      </c>
      <c r="V126" s="327" t="s">
        <v>70</v>
      </c>
      <c r="W126" s="327" t="s">
        <v>48</v>
      </c>
      <c r="X126" s="327" t="s">
        <v>70</v>
      </c>
      <c r="Y126" s="327" t="s">
        <v>48</v>
      </c>
      <c r="Z126" s="327" t="s">
        <v>70</v>
      </c>
      <c r="AA126" s="327" t="s">
        <v>48</v>
      </c>
      <c r="AB126" s="327" t="s">
        <v>70</v>
      </c>
      <c r="AC126" s="327" t="s">
        <v>48</v>
      </c>
      <c r="AD126" s="327" t="s">
        <v>70</v>
      </c>
      <c r="AE126" s="327" t="s">
        <v>48</v>
      </c>
      <c r="AF126" s="327" t="s">
        <v>70</v>
      </c>
      <c r="AG126" s="327" t="s">
        <v>48</v>
      </c>
      <c r="AH126" s="327" t="s">
        <v>70</v>
      </c>
      <c r="AI126" s="327" t="s">
        <v>48</v>
      </c>
      <c r="AJ126" s="327" t="s">
        <v>70</v>
      </c>
      <c r="AK126" s="327" t="s">
        <v>48</v>
      </c>
      <c r="AL126" s="327" t="s">
        <v>70</v>
      </c>
      <c r="AM126" s="327" t="s">
        <v>48</v>
      </c>
      <c r="AN126" s="336" t="s">
        <v>70</v>
      </c>
      <c r="AO126" s="552"/>
      <c r="AP126" s="554"/>
      <c r="AQ126" s="177" t="s">
        <v>48</v>
      </c>
      <c r="AR126" s="177" t="s">
        <v>70</v>
      </c>
      <c r="AY126" s="5"/>
      <c r="AZ126" s="327" t="s">
        <v>48</v>
      </c>
      <c r="BA126" s="327" t="s">
        <v>70</v>
      </c>
      <c r="BB126" s="327" t="s">
        <v>48</v>
      </c>
      <c r="BC126" s="327" t="s">
        <v>70</v>
      </c>
      <c r="BD126" s="327" t="s">
        <v>48</v>
      </c>
      <c r="BE126" s="327" t="s">
        <v>70</v>
      </c>
      <c r="BF126" s="327" t="s">
        <v>48</v>
      </c>
      <c r="BG126" s="327" t="s">
        <v>70</v>
      </c>
      <c r="BH126" s="327" t="s">
        <v>48</v>
      </c>
      <c r="BI126" s="327" t="s">
        <v>70</v>
      </c>
      <c r="BJ126" s="327" t="s">
        <v>48</v>
      </c>
      <c r="BK126" s="327" t="s">
        <v>70</v>
      </c>
      <c r="BL126" s="327" t="s">
        <v>48</v>
      </c>
      <c r="BM126" s="327" t="s">
        <v>70</v>
      </c>
      <c r="BN126" s="327" t="s">
        <v>48</v>
      </c>
      <c r="BO126" s="327" t="s">
        <v>70</v>
      </c>
      <c r="BP126" s="327" t="s">
        <v>48</v>
      </c>
      <c r="BQ126" s="327" t="s">
        <v>70</v>
      </c>
      <c r="BR126" s="327" t="s">
        <v>48</v>
      </c>
      <c r="BS126" s="327" t="s">
        <v>70</v>
      </c>
      <c r="BT126" s="327" t="s">
        <v>48</v>
      </c>
      <c r="BU126" s="327" t="s">
        <v>70</v>
      </c>
      <c r="BV126" s="327" t="s">
        <v>48</v>
      </c>
      <c r="BW126" s="327" t="s">
        <v>70</v>
      </c>
      <c r="BX126" s="327" t="s">
        <v>48</v>
      </c>
      <c r="BY126" s="327" t="s">
        <v>70</v>
      </c>
      <c r="BZ126" s="327" t="s">
        <v>48</v>
      </c>
      <c r="CA126" s="327" t="s">
        <v>70</v>
      </c>
      <c r="CB126" s="327" t="s">
        <v>48</v>
      </c>
      <c r="CC126" s="327" t="s">
        <v>70</v>
      </c>
      <c r="CD126" s="327" t="s">
        <v>48</v>
      </c>
      <c r="CE126" s="327" t="s">
        <v>70</v>
      </c>
      <c r="CF126" s="327" t="s">
        <v>48</v>
      </c>
      <c r="CG126" s="336" t="s">
        <v>70</v>
      </c>
      <c r="CH126" s="107"/>
      <c r="CI126" s="107"/>
      <c r="CJ126" s="107"/>
      <c r="CK126" s="107"/>
      <c r="CL126" s="107"/>
      <c r="CM126" s="132"/>
      <c r="CN126" s="107"/>
      <c r="CO126" s="107"/>
      <c r="CP126" s="327" t="s">
        <v>48</v>
      </c>
      <c r="CQ126" s="327" t="s">
        <v>70</v>
      </c>
      <c r="CR126" s="327" t="s">
        <v>48</v>
      </c>
      <c r="CS126" s="327" t="s">
        <v>70</v>
      </c>
      <c r="CT126" s="327" t="s">
        <v>48</v>
      </c>
      <c r="CU126" s="327" t="s">
        <v>70</v>
      </c>
      <c r="CV126" s="327" t="s">
        <v>48</v>
      </c>
      <c r="CW126" s="327" t="s">
        <v>70</v>
      </c>
      <c r="CX126" s="327" t="s">
        <v>48</v>
      </c>
      <c r="CY126" s="327" t="s">
        <v>70</v>
      </c>
      <c r="CZ126" s="327" t="s">
        <v>48</v>
      </c>
      <c r="DA126" s="327" t="s">
        <v>70</v>
      </c>
      <c r="DB126" s="327" t="s">
        <v>48</v>
      </c>
      <c r="DC126" s="327" t="s">
        <v>70</v>
      </c>
      <c r="DD126" s="327" t="s">
        <v>48</v>
      </c>
      <c r="DE126" s="327" t="s">
        <v>70</v>
      </c>
      <c r="DF126" s="327" t="s">
        <v>48</v>
      </c>
      <c r="DG126" s="327" t="s">
        <v>70</v>
      </c>
      <c r="DH126" s="327" t="s">
        <v>48</v>
      </c>
      <c r="DI126" s="327" t="s">
        <v>70</v>
      </c>
      <c r="DJ126" s="327" t="s">
        <v>48</v>
      </c>
      <c r="DK126" s="327" t="s">
        <v>70</v>
      </c>
      <c r="DL126" s="327" t="s">
        <v>48</v>
      </c>
      <c r="DM126" s="327" t="s">
        <v>70</v>
      </c>
      <c r="DN126" s="327" t="s">
        <v>48</v>
      </c>
      <c r="DO126" s="327" t="s">
        <v>70</v>
      </c>
      <c r="DP126" s="327" t="s">
        <v>48</v>
      </c>
      <c r="DQ126" s="327" t="s">
        <v>70</v>
      </c>
      <c r="DR126" s="327" t="s">
        <v>48</v>
      </c>
      <c r="DS126" s="327" t="s">
        <v>70</v>
      </c>
      <c r="DT126" s="327" t="s">
        <v>48</v>
      </c>
      <c r="DU126" s="327" t="s">
        <v>70</v>
      </c>
      <c r="DV126" s="327" t="s">
        <v>48</v>
      </c>
      <c r="DW126" s="336" t="s">
        <v>70</v>
      </c>
      <c r="DX126" s="107"/>
      <c r="DY126" s="107"/>
      <c r="DZ126" s="107"/>
    </row>
    <row r="127" spans="1:130" s="24" customFormat="1" ht="15.75" customHeight="1" x14ac:dyDescent="0.15">
      <c r="A127" s="178" t="s">
        <v>150</v>
      </c>
      <c r="B127" s="333"/>
      <c r="C127" s="180"/>
      <c r="D127" s="181">
        <f>SUM(E127:F127)</f>
        <v>31</v>
      </c>
      <c r="E127" s="181">
        <f>+G127+I127+K127+M127+O127+Q127+S127+U127+W127+Y127+AA127+AC127+AE127+AG127+AI127+AK127+AM127</f>
        <v>14</v>
      </c>
      <c r="F127" s="181">
        <f>+H127+J127+L127+N127+P127+R127+T127+V127+X127+Z127+AB127+AD127+AF127+AH127+AJ127+AL127+AN127</f>
        <v>17</v>
      </c>
      <c r="G127" s="182"/>
      <c r="H127" s="182"/>
      <c r="I127" s="182">
        <v>7</v>
      </c>
      <c r="J127" s="182">
        <v>3</v>
      </c>
      <c r="K127" s="182">
        <v>2</v>
      </c>
      <c r="L127" s="182">
        <v>1</v>
      </c>
      <c r="M127" s="182"/>
      <c r="N127" s="182"/>
      <c r="O127" s="182"/>
      <c r="P127" s="182">
        <v>4</v>
      </c>
      <c r="Q127" s="182">
        <v>2</v>
      </c>
      <c r="R127" s="182"/>
      <c r="S127" s="182">
        <v>1</v>
      </c>
      <c r="T127" s="182">
        <v>1</v>
      </c>
      <c r="U127" s="182">
        <v>1</v>
      </c>
      <c r="V127" s="182">
        <v>2</v>
      </c>
      <c r="W127" s="182"/>
      <c r="X127" s="182"/>
      <c r="Y127" s="182"/>
      <c r="Z127" s="182">
        <v>2</v>
      </c>
      <c r="AA127" s="182"/>
      <c r="AB127" s="182">
        <v>2</v>
      </c>
      <c r="AC127" s="182">
        <v>1</v>
      </c>
      <c r="AD127" s="182">
        <v>2</v>
      </c>
      <c r="AE127" s="182"/>
      <c r="AF127" s="182"/>
      <c r="AG127" s="182"/>
      <c r="AH127" s="182"/>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0</v>
      </c>
      <c r="E137" s="56">
        <f>+G137+I137+K137+M137+O137+Q137+S137+U137+W137+Y137+AA137+AC137+AE137+AG137+AI137+AK137+AM137</f>
        <v>0</v>
      </c>
      <c r="F137" s="56">
        <f>+H137+J137+L137+N137+P137+R137+T137+V137+X137+Z137+AB137+AD137+AF137+AH137+AJ137+AL137+AN137</f>
        <v>0</v>
      </c>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0</v>
      </c>
      <c r="E139" s="191">
        <f t="shared" si="38"/>
        <v>0</v>
      </c>
      <c r="F139" s="191">
        <f t="shared" si="38"/>
        <v>0</v>
      </c>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3</v>
      </c>
      <c r="E140" s="191">
        <f t="shared" si="38"/>
        <v>1</v>
      </c>
      <c r="F140" s="191">
        <f t="shared" si="38"/>
        <v>2</v>
      </c>
      <c r="G140" s="34"/>
      <c r="H140" s="34"/>
      <c r="I140" s="34"/>
      <c r="J140" s="34"/>
      <c r="K140" s="34"/>
      <c r="L140" s="34"/>
      <c r="M140" s="34"/>
      <c r="N140" s="34"/>
      <c r="O140" s="34"/>
      <c r="P140" s="34"/>
      <c r="Q140" s="34">
        <v>1</v>
      </c>
      <c r="R140" s="34"/>
      <c r="S140" s="34"/>
      <c r="T140" s="34"/>
      <c r="U140" s="34"/>
      <c r="V140" s="34"/>
      <c r="W140" s="34"/>
      <c r="X140" s="34"/>
      <c r="Y140" s="34"/>
      <c r="Z140" s="34"/>
      <c r="AA140" s="34"/>
      <c r="AB140" s="34">
        <v>1</v>
      </c>
      <c r="AC140" s="34"/>
      <c r="AD140" s="34">
        <v>1</v>
      </c>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0</v>
      </c>
      <c r="E142" s="191">
        <f t="shared" si="38"/>
        <v>0</v>
      </c>
      <c r="F142" s="191">
        <f t="shared" si="38"/>
        <v>0</v>
      </c>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0</v>
      </c>
      <c r="E143" s="191">
        <f t="shared" si="38"/>
        <v>0</v>
      </c>
      <c r="F143" s="191">
        <f t="shared" si="38"/>
        <v>0</v>
      </c>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4</v>
      </c>
      <c r="E144" s="191">
        <f t="shared" si="38"/>
        <v>2</v>
      </c>
      <c r="F144" s="191">
        <f t="shared" si="38"/>
        <v>2</v>
      </c>
      <c r="G144" s="34"/>
      <c r="H144" s="34"/>
      <c r="I144" s="34"/>
      <c r="J144" s="34"/>
      <c r="K144" s="34"/>
      <c r="L144" s="34"/>
      <c r="M144" s="34"/>
      <c r="N144" s="34"/>
      <c r="O144" s="34"/>
      <c r="P144" s="34">
        <v>1</v>
      </c>
      <c r="Q144" s="34"/>
      <c r="R144" s="34"/>
      <c r="S144" s="34">
        <v>1</v>
      </c>
      <c r="T144" s="34"/>
      <c r="U144" s="34"/>
      <c r="V144" s="34"/>
      <c r="W144" s="34"/>
      <c r="X144" s="34"/>
      <c r="Y144" s="34"/>
      <c r="Z144" s="34"/>
      <c r="AA144" s="34"/>
      <c r="AB144" s="34"/>
      <c r="AC144" s="34">
        <v>1</v>
      </c>
      <c r="AD144" s="34">
        <v>1</v>
      </c>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0</v>
      </c>
      <c r="E145" s="194">
        <f t="shared" si="38"/>
        <v>0</v>
      </c>
      <c r="F145" s="194">
        <f t="shared" si="38"/>
        <v>0</v>
      </c>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4</v>
      </c>
      <c r="E149" s="185">
        <f t="shared" ref="E149:F152" si="39">+G149+I149+K149+M149+O149</f>
        <v>3</v>
      </c>
      <c r="F149" s="185">
        <f t="shared" si="39"/>
        <v>1</v>
      </c>
      <c r="G149" s="27"/>
      <c r="H149" s="27"/>
      <c r="I149" s="27">
        <v>2</v>
      </c>
      <c r="J149" s="27">
        <v>1</v>
      </c>
      <c r="K149" s="27">
        <v>1</v>
      </c>
      <c r="L149" s="27"/>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si="39"/>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7</v>
      </c>
      <c r="E152" s="194">
        <f t="shared" si="39"/>
        <v>4</v>
      </c>
      <c r="F152" s="194">
        <f t="shared" si="39"/>
        <v>3</v>
      </c>
      <c r="G152" s="37"/>
      <c r="H152" s="37"/>
      <c r="I152" s="37">
        <v>3</v>
      </c>
      <c r="J152" s="37">
        <v>2</v>
      </c>
      <c r="K152" s="37">
        <v>1</v>
      </c>
      <c r="L152" s="37">
        <v>1</v>
      </c>
      <c r="M152" s="37"/>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5</v>
      </c>
      <c r="E153" s="185">
        <f t="shared" si="38"/>
        <v>2</v>
      </c>
      <c r="F153" s="185">
        <f t="shared" si="38"/>
        <v>3</v>
      </c>
      <c r="G153" s="27"/>
      <c r="H153" s="27"/>
      <c r="I153" s="27">
        <v>2</v>
      </c>
      <c r="J153" s="27"/>
      <c r="K153" s="27"/>
      <c r="L153" s="27"/>
      <c r="M153" s="27"/>
      <c r="N153" s="27"/>
      <c r="O153" s="27"/>
      <c r="P153" s="27">
        <v>1</v>
      </c>
      <c r="Q153" s="27"/>
      <c r="R153" s="27"/>
      <c r="S153" s="27"/>
      <c r="T153" s="27">
        <v>1</v>
      </c>
      <c r="U153" s="27"/>
      <c r="V153" s="27"/>
      <c r="W153" s="27"/>
      <c r="X153" s="27"/>
      <c r="Y153" s="27"/>
      <c r="Z153" s="27">
        <v>1</v>
      </c>
      <c r="AA153" s="27"/>
      <c r="AB153" s="27"/>
      <c r="AC153" s="27"/>
      <c r="AD153" s="27"/>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1</v>
      </c>
      <c r="E156" s="191">
        <f t="shared" si="38"/>
        <v>1</v>
      </c>
      <c r="F156" s="191">
        <f t="shared" si="38"/>
        <v>0</v>
      </c>
      <c r="G156" s="34"/>
      <c r="H156" s="34"/>
      <c r="I156" s="34"/>
      <c r="J156" s="34"/>
      <c r="K156" s="34"/>
      <c r="L156" s="34"/>
      <c r="M156" s="34"/>
      <c r="N156" s="34"/>
      <c r="O156" s="34"/>
      <c r="P156" s="34"/>
      <c r="Q156" s="34">
        <v>1</v>
      </c>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1</v>
      </c>
      <c r="E158" s="191">
        <f t="shared" si="38"/>
        <v>1</v>
      </c>
      <c r="F158" s="191">
        <f t="shared" si="38"/>
        <v>0</v>
      </c>
      <c r="G158" s="34"/>
      <c r="H158" s="34"/>
      <c r="I158" s="34"/>
      <c r="J158" s="34"/>
      <c r="K158" s="34"/>
      <c r="L158" s="34"/>
      <c r="M158" s="34"/>
      <c r="N158" s="34"/>
      <c r="O158" s="34"/>
      <c r="P158" s="34"/>
      <c r="Q158" s="34"/>
      <c r="R158" s="34"/>
      <c r="S158" s="34"/>
      <c r="T158" s="34"/>
      <c r="U158" s="34">
        <v>1</v>
      </c>
      <c r="V158" s="34"/>
      <c r="W158" s="34"/>
      <c r="X158" s="34"/>
      <c r="Y158" s="34"/>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6</v>
      </c>
      <c r="E159" s="191">
        <f t="shared" si="38"/>
        <v>0</v>
      </c>
      <c r="F159" s="191">
        <f t="shared" si="38"/>
        <v>6</v>
      </c>
      <c r="G159" s="34"/>
      <c r="H159" s="34"/>
      <c r="I159" s="34"/>
      <c r="J159" s="34"/>
      <c r="K159" s="34"/>
      <c r="L159" s="34"/>
      <c r="M159" s="34"/>
      <c r="N159" s="34"/>
      <c r="O159" s="34"/>
      <c r="P159" s="34">
        <v>2</v>
      </c>
      <c r="Q159" s="34"/>
      <c r="R159" s="34"/>
      <c r="S159" s="34"/>
      <c r="T159" s="34"/>
      <c r="U159" s="34"/>
      <c r="V159" s="34">
        <v>2</v>
      </c>
      <c r="W159" s="34"/>
      <c r="X159" s="34"/>
      <c r="Y159" s="34"/>
      <c r="Z159" s="34">
        <v>1</v>
      </c>
      <c r="AA159" s="34"/>
      <c r="AB159" s="34">
        <v>1</v>
      </c>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0</v>
      </c>
      <c r="E160" s="208">
        <f>+G160+I160+K160+M160+O160+Q160+S160+U160+W160+Y160+AA160+AC160+AE160+AG160+AI160+AK160+AM160</f>
        <v>0</v>
      </c>
      <c r="F160" s="208">
        <f>+H160+J160+L160+N160+P160+R160+T160+V160+X160+Z160+AB160+AD160+AF160+AH160+AJ160+AL160+AN160</f>
        <v>0</v>
      </c>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23" t="s">
        <v>149</v>
      </c>
      <c r="E163" s="174" t="s">
        <v>48</v>
      </c>
      <c r="F163" s="174" t="s">
        <v>70</v>
      </c>
      <c r="G163" s="327" t="s">
        <v>48</v>
      </c>
      <c r="H163" s="327" t="s">
        <v>70</v>
      </c>
      <c r="I163" s="327" t="s">
        <v>48</v>
      </c>
      <c r="J163" s="327" t="s">
        <v>70</v>
      </c>
      <c r="K163" s="327" t="s">
        <v>48</v>
      </c>
      <c r="L163" s="327" t="s">
        <v>70</v>
      </c>
      <c r="M163" s="327" t="s">
        <v>48</v>
      </c>
      <c r="N163" s="327" t="s">
        <v>70</v>
      </c>
      <c r="O163" s="327" t="s">
        <v>48</v>
      </c>
      <c r="P163" s="327" t="s">
        <v>70</v>
      </c>
      <c r="Q163" s="327" t="s">
        <v>48</v>
      </c>
      <c r="R163" s="327" t="s">
        <v>70</v>
      </c>
      <c r="S163" s="327" t="s">
        <v>48</v>
      </c>
      <c r="T163" s="327" t="s">
        <v>70</v>
      </c>
      <c r="U163" s="327" t="s">
        <v>48</v>
      </c>
      <c r="V163" s="327" t="s">
        <v>70</v>
      </c>
      <c r="W163" s="327" t="s">
        <v>48</v>
      </c>
      <c r="X163" s="327" t="s">
        <v>70</v>
      </c>
      <c r="Y163" s="327" t="s">
        <v>48</v>
      </c>
      <c r="Z163" s="327" t="s">
        <v>70</v>
      </c>
      <c r="AA163" s="327" t="s">
        <v>48</v>
      </c>
      <c r="AB163" s="327" t="s">
        <v>70</v>
      </c>
      <c r="AC163" s="327" t="s">
        <v>48</v>
      </c>
      <c r="AD163" s="327" t="s">
        <v>70</v>
      </c>
      <c r="AE163" s="327" t="s">
        <v>48</v>
      </c>
      <c r="AF163" s="327" t="s">
        <v>70</v>
      </c>
      <c r="AG163" s="327" t="s">
        <v>48</v>
      </c>
      <c r="AH163" s="327" t="s">
        <v>70</v>
      </c>
      <c r="AI163" s="327" t="s">
        <v>48</v>
      </c>
      <c r="AJ163" s="327" t="s">
        <v>70</v>
      </c>
      <c r="AK163" s="327" t="s">
        <v>48</v>
      </c>
      <c r="AL163" s="327" t="s">
        <v>70</v>
      </c>
      <c r="AM163" s="327" t="s">
        <v>48</v>
      </c>
      <c r="AN163" s="336" t="s">
        <v>70</v>
      </c>
      <c r="AO163" s="608"/>
      <c r="AP163" s="610"/>
      <c r="AQ163" s="554"/>
      <c r="AR163" s="214" t="s">
        <v>48</v>
      </c>
      <c r="AS163" s="214" t="s">
        <v>70</v>
      </c>
      <c r="AZ163" s="327" t="s">
        <v>48</v>
      </c>
      <c r="BA163" s="327" t="s">
        <v>70</v>
      </c>
      <c r="BB163" s="327" t="s">
        <v>48</v>
      </c>
      <c r="BC163" s="327" t="s">
        <v>70</v>
      </c>
      <c r="BD163" s="327" t="s">
        <v>48</v>
      </c>
      <c r="BE163" s="327" t="s">
        <v>70</v>
      </c>
      <c r="BF163" s="327" t="s">
        <v>48</v>
      </c>
      <c r="BG163" s="327" t="s">
        <v>70</v>
      </c>
      <c r="BH163" s="327" t="s">
        <v>48</v>
      </c>
      <c r="BI163" s="327" t="s">
        <v>70</v>
      </c>
      <c r="BJ163" s="327" t="s">
        <v>48</v>
      </c>
      <c r="BK163" s="327" t="s">
        <v>70</v>
      </c>
      <c r="BL163" s="327" t="s">
        <v>48</v>
      </c>
      <c r="BM163" s="327" t="s">
        <v>70</v>
      </c>
      <c r="BN163" s="327" t="s">
        <v>48</v>
      </c>
      <c r="BO163" s="327" t="s">
        <v>70</v>
      </c>
      <c r="BP163" s="327" t="s">
        <v>48</v>
      </c>
      <c r="BQ163" s="327" t="s">
        <v>70</v>
      </c>
      <c r="BR163" s="327" t="s">
        <v>48</v>
      </c>
      <c r="BS163" s="327" t="s">
        <v>70</v>
      </c>
      <c r="BT163" s="327" t="s">
        <v>48</v>
      </c>
      <c r="BU163" s="327" t="s">
        <v>70</v>
      </c>
      <c r="BV163" s="327" t="s">
        <v>48</v>
      </c>
      <c r="BW163" s="327" t="s">
        <v>70</v>
      </c>
      <c r="BX163" s="327" t="s">
        <v>48</v>
      </c>
      <c r="BY163" s="327" t="s">
        <v>70</v>
      </c>
      <c r="BZ163" s="327" t="s">
        <v>48</v>
      </c>
      <c r="CA163" s="327" t="s">
        <v>70</v>
      </c>
      <c r="CB163" s="327" t="s">
        <v>48</v>
      </c>
      <c r="CC163" s="327" t="s">
        <v>70</v>
      </c>
      <c r="CD163" s="327" t="s">
        <v>48</v>
      </c>
      <c r="CE163" s="327" t="s">
        <v>70</v>
      </c>
      <c r="CF163" s="327" t="s">
        <v>48</v>
      </c>
      <c r="CG163" s="336" t="s">
        <v>70</v>
      </c>
      <c r="CH163" s="213"/>
      <c r="CI163" s="213"/>
      <c r="CJ163" s="213"/>
      <c r="CK163" s="213"/>
      <c r="CL163" s="213"/>
      <c r="CM163" s="213"/>
      <c r="CN163" s="213"/>
      <c r="CO163" s="213"/>
      <c r="CP163" s="327" t="s">
        <v>48</v>
      </c>
      <c r="CQ163" s="327" t="s">
        <v>70</v>
      </c>
      <c r="CR163" s="327" t="s">
        <v>48</v>
      </c>
      <c r="CS163" s="327" t="s">
        <v>70</v>
      </c>
      <c r="CT163" s="327" t="s">
        <v>48</v>
      </c>
      <c r="CU163" s="327" t="s">
        <v>70</v>
      </c>
      <c r="CV163" s="327" t="s">
        <v>48</v>
      </c>
      <c r="CW163" s="327" t="s">
        <v>70</v>
      </c>
      <c r="CX163" s="327" t="s">
        <v>48</v>
      </c>
      <c r="CY163" s="327" t="s">
        <v>70</v>
      </c>
      <c r="CZ163" s="327" t="s">
        <v>48</v>
      </c>
      <c r="DA163" s="327" t="s">
        <v>70</v>
      </c>
      <c r="DB163" s="327" t="s">
        <v>48</v>
      </c>
      <c r="DC163" s="327" t="s">
        <v>70</v>
      </c>
      <c r="DD163" s="327" t="s">
        <v>48</v>
      </c>
      <c r="DE163" s="327" t="s">
        <v>70</v>
      </c>
      <c r="DF163" s="327" t="s">
        <v>48</v>
      </c>
      <c r="DG163" s="327" t="s">
        <v>70</v>
      </c>
      <c r="DH163" s="327" t="s">
        <v>48</v>
      </c>
      <c r="DI163" s="327" t="s">
        <v>70</v>
      </c>
      <c r="DJ163" s="327" t="s">
        <v>48</v>
      </c>
      <c r="DK163" s="327" t="s">
        <v>70</v>
      </c>
      <c r="DL163" s="327" t="s">
        <v>48</v>
      </c>
      <c r="DM163" s="327" t="s">
        <v>70</v>
      </c>
      <c r="DN163" s="327" t="s">
        <v>48</v>
      </c>
      <c r="DO163" s="327" t="s">
        <v>70</v>
      </c>
      <c r="DP163" s="327" t="s">
        <v>48</v>
      </c>
      <c r="DQ163" s="327" t="s">
        <v>70</v>
      </c>
      <c r="DR163" s="327" t="s">
        <v>48</v>
      </c>
      <c r="DS163" s="327" t="s">
        <v>70</v>
      </c>
      <c r="DT163" s="327" t="s">
        <v>48</v>
      </c>
      <c r="DU163" s="327" t="s">
        <v>70</v>
      </c>
      <c r="DV163" s="327" t="s">
        <v>48</v>
      </c>
      <c r="DW163" s="336" t="s">
        <v>70</v>
      </c>
      <c r="DX163"/>
      <c r="DY163"/>
      <c r="DZ163"/>
      <c r="EA163"/>
      <c r="EB163"/>
      <c r="EC163"/>
      <c r="ED163"/>
    </row>
    <row r="164" spans="1:143" s="11" customFormat="1" ht="15.75" customHeight="1" x14ac:dyDescent="0.25">
      <c r="A164" s="612" t="s">
        <v>190</v>
      </c>
      <c r="B164" s="612"/>
      <c r="C164" s="612"/>
      <c r="D164" s="181">
        <f>SUM(E164:F164)</f>
        <v>10</v>
      </c>
      <c r="E164" s="181">
        <f>+G164+I164+K164+M164+O164+Q164+S164+U164+W164+Y164+AA164+AC164+AE164+AG164+AI164+AK164+AM164</f>
        <v>4</v>
      </c>
      <c r="F164" s="181">
        <f>+H164+J164+L164+N164+P164+R164+T164+V164+X164+Z164+AB164+AD164+AF164+AH164+AJ164+AL164+AN164</f>
        <v>6</v>
      </c>
      <c r="G164" s="40"/>
      <c r="H164" s="40"/>
      <c r="I164" s="40"/>
      <c r="J164" s="40">
        <v>3</v>
      </c>
      <c r="K164" s="40"/>
      <c r="L164" s="40"/>
      <c r="M164" s="40"/>
      <c r="N164" s="40"/>
      <c r="O164" s="40"/>
      <c r="P164" s="40">
        <v>1</v>
      </c>
      <c r="Q164" s="40"/>
      <c r="R164" s="40"/>
      <c r="S164" s="40"/>
      <c r="T164" s="40"/>
      <c r="U164" s="40">
        <v>1</v>
      </c>
      <c r="V164" s="40"/>
      <c r="W164" s="40"/>
      <c r="X164" s="40"/>
      <c r="Y164" s="40"/>
      <c r="Z164" s="40"/>
      <c r="AA164" s="40">
        <v>1</v>
      </c>
      <c r="AB164" s="40"/>
      <c r="AC164" s="40">
        <v>1</v>
      </c>
      <c r="AD164" s="40"/>
      <c r="AE164" s="40">
        <v>1</v>
      </c>
      <c r="AF164" s="40">
        <v>1</v>
      </c>
      <c r="AG164" s="40"/>
      <c r="AH164" s="40">
        <v>1</v>
      </c>
      <c r="AI164" s="40"/>
      <c r="AJ164" s="40"/>
      <c r="AK164" s="40"/>
      <c r="AL164" s="40"/>
      <c r="AM164" s="40"/>
      <c r="AN164" s="215"/>
      <c r="AO164" s="216">
        <v>29</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1</v>
      </c>
      <c r="E170" s="194">
        <f t="shared" ref="E170:F173" si="50">+G170+I170+K170+M170+O170+Q170+S170+U170+W170+Y170+AA170+AC170+AE170+AG170+AI170+AK170+AM170</f>
        <v>1</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v>1</v>
      </c>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1</v>
      </c>
      <c r="E172" s="198">
        <f t="shared" si="50"/>
        <v>0</v>
      </c>
      <c r="F172" s="198">
        <f t="shared" si="50"/>
        <v>1</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v>1</v>
      </c>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0</v>
      </c>
      <c r="E174" s="56">
        <f>+G174+I174+K174+M174+O174+Q174+S174+U174+W174+Y174+AA174+AC174+AE174+AG174+AI174+AK174+AM174</f>
        <v>0</v>
      </c>
      <c r="F174" s="56">
        <f>+H174+J174+L174+N174+P174+R174+T174+V174+X174+Z174+AB174+AD174+AF174+AH174+AJ174+AL174+AN174</f>
        <v>0</v>
      </c>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2"/>
      <c r="AO174" s="227"/>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0</v>
      </c>
      <c r="E177" s="191">
        <f t="shared" si="52"/>
        <v>0</v>
      </c>
      <c r="F177" s="191">
        <f t="shared" si="52"/>
        <v>0</v>
      </c>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1</v>
      </c>
      <c r="E181" s="191">
        <f t="shared" si="54"/>
        <v>0</v>
      </c>
      <c r="F181" s="191">
        <f t="shared" si="54"/>
        <v>1</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v>1</v>
      </c>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2</v>
      </c>
      <c r="E184" s="191">
        <f t="shared" si="54"/>
        <v>2</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v>1</v>
      </c>
      <c r="AD184" s="34"/>
      <c r="AE184" s="34">
        <v>1</v>
      </c>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0</v>
      </c>
      <c r="E186" s="185">
        <f t="shared" ref="E186:F189" si="55">+G186+I186+K186+M186+O186</f>
        <v>0</v>
      </c>
      <c r="F186" s="185">
        <f t="shared" si="55"/>
        <v>0</v>
      </c>
      <c r="G186" s="27"/>
      <c r="H186" s="27"/>
      <c r="I186" s="27"/>
      <c r="J186" s="27"/>
      <c r="K186" s="27"/>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2</v>
      </c>
      <c r="E189" s="194">
        <f t="shared" si="55"/>
        <v>0</v>
      </c>
      <c r="F189" s="194">
        <f t="shared" si="55"/>
        <v>2</v>
      </c>
      <c r="G189" s="37"/>
      <c r="H189" s="37"/>
      <c r="I189" s="37"/>
      <c r="J189" s="37">
        <v>2</v>
      </c>
      <c r="K189" s="37"/>
      <c r="L189" s="37"/>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0</v>
      </c>
      <c r="E190" s="185">
        <f t="shared" si="54"/>
        <v>0</v>
      </c>
      <c r="F190" s="185">
        <f t="shared" si="54"/>
        <v>0</v>
      </c>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0</v>
      </c>
      <c r="E193" s="191">
        <f t="shared" si="54"/>
        <v>0</v>
      </c>
      <c r="F193" s="191">
        <f t="shared" si="54"/>
        <v>0</v>
      </c>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2</v>
      </c>
      <c r="E195" s="191">
        <f t="shared" si="54"/>
        <v>1</v>
      </c>
      <c r="F195" s="191">
        <f t="shared" si="54"/>
        <v>1</v>
      </c>
      <c r="G195" s="34"/>
      <c r="H195" s="34"/>
      <c r="I195" s="34"/>
      <c r="J195" s="34">
        <v>1</v>
      </c>
      <c r="K195" s="34"/>
      <c r="L195" s="34"/>
      <c r="M195" s="34"/>
      <c r="N195" s="34"/>
      <c r="O195" s="34"/>
      <c r="P195" s="34"/>
      <c r="Q195" s="34"/>
      <c r="R195" s="34"/>
      <c r="S195" s="34"/>
      <c r="T195" s="34"/>
      <c r="U195" s="34">
        <v>1</v>
      </c>
      <c r="V195" s="34"/>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1</v>
      </c>
      <c r="E196" s="191">
        <f t="shared" si="54"/>
        <v>0</v>
      </c>
      <c r="F196" s="191">
        <f t="shared" si="54"/>
        <v>1</v>
      </c>
      <c r="G196" s="34"/>
      <c r="H196" s="34"/>
      <c r="I196" s="34"/>
      <c r="J196" s="34"/>
      <c r="K196" s="34"/>
      <c r="L196" s="34"/>
      <c r="M196" s="34"/>
      <c r="N196" s="34"/>
      <c r="O196" s="34"/>
      <c r="P196" s="34">
        <v>1</v>
      </c>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18" t="s">
        <v>208</v>
      </c>
      <c r="D200" s="318" t="s">
        <v>48</v>
      </c>
      <c r="E200" s="329" t="s">
        <v>70</v>
      </c>
      <c r="F200" s="317" t="s">
        <v>48</v>
      </c>
      <c r="G200" s="317" t="s">
        <v>70</v>
      </c>
      <c r="H200" s="317" t="s">
        <v>48</v>
      </c>
      <c r="I200" s="317" t="s">
        <v>70</v>
      </c>
      <c r="J200" s="317" t="s">
        <v>48</v>
      </c>
      <c r="K200" s="317" t="s">
        <v>70</v>
      </c>
      <c r="L200" s="317" t="s">
        <v>48</v>
      </c>
      <c r="M200" s="317" t="s">
        <v>70</v>
      </c>
      <c r="N200" s="317" t="s">
        <v>48</v>
      </c>
      <c r="O200" s="317" t="s">
        <v>70</v>
      </c>
      <c r="P200" s="317" t="s">
        <v>48</v>
      </c>
      <c r="Q200" s="317" t="s">
        <v>70</v>
      </c>
      <c r="R200" s="317" t="s">
        <v>48</v>
      </c>
      <c r="S200" s="317" t="s">
        <v>70</v>
      </c>
      <c r="T200" s="317" t="s">
        <v>48</v>
      </c>
      <c r="U200" s="317" t="s">
        <v>70</v>
      </c>
      <c r="V200" s="317" t="s">
        <v>48</v>
      </c>
      <c r="W200" s="317" t="s">
        <v>70</v>
      </c>
      <c r="X200" s="317" t="s">
        <v>48</v>
      </c>
      <c r="Y200" s="317" t="s">
        <v>70</v>
      </c>
      <c r="Z200" s="317" t="s">
        <v>48</v>
      </c>
      <c r="AA200" s="317" t="s">
        <v>70</v>
      </c>
      <c r="AB200" s="317" t="s">
        <v>48</v>
      </c>
      <c r="AC200" s="317" t="s">
        <v>70</v>
      </c>
      <c r="AD200" s="317" t="s">
        <v>48</v>
      </c>
      <c r="AE200" s="317" t="s">
        <v>70</v>
      </c>
      <c r="AF200" s="317" t="s">
        <v>48</v>
      </c>
      <c r="AG200" s="317" t="s">
        <v>70</v>
      </c>
      <c r="AH200" s="317" t="s">
        <v>48</v>
      </c>
      <c r="AI200" s="317" t="s">
        <v>70</v>
      </c>
      <c r="AJ200" s="317" t="s">
        <v>48</v>
      </c>
      <c r="AK200" s="317"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18" t="s">
        <v>208</v>
      </c>
      <c r="D205" s="318" t="s">
        <v>48</v>
      </c>
      <c r="E205" s="329"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16" t="s">
        <v>145</v>
      </c>
      <c r="F209" s="316" t="s">
        <v>84</v>
      </c>
      <c r="G209" s="316" t="s">
        <v>8</v>
      </c>
      <c r="H209" s="317" t="s">
        <v>9</v>
      </c>
      <c r="I209" s="317" t="s">
        <v>10</v>
      </c>
      <c r="J209" s="317" t="s">
        <v>11</v>
      </c>
      <c r="K209" s="317" t="s">
        <v>12</v>
      </c>
      <c r="L209" s="317" t="s">
        <v>13</v>
      </c>
      <c r="M209" s="317" t="s">
        <v>14</v>
      </c>
      <c r="N209" s="317" t="s">
        <v>217</v>
      </c>
      <c r="O209" s="317" t="s">
        <v>218</v>
      </c>
      <c r="P209" s="317" t="s">
        <v>219</v>
      </c>
      <c r="Q209" s="317" t="s">
        <v>220</v>
      </c>
      <c r="R209" s="317" t="s">
        <v>221</v>
      </c>
      <c r="S209" s="317" t="s">
        <v>222</v>
      </c>
      <c r="T209" s="316" t="s">
        <v>223</v>
      </c>
      <c r="U209" s="316"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18" t="s">
        <v>208</v>
      </c>
      <c r="D217" s="318" t="s">
        <v>48</v>
      </c>
      <c r="E217" s="319" t="s">
        <v>70</v>
      </c>
      <c r="F217" s="334" t="s">
        <v>223</v>
      </c>
      <c r="G217" s="334" t="s">
        <v>70</v>
      </c>
      <c r="H217" s="334" t="s">
        <v>223</v>
      </c>
      <c r="I217" s="334" t="s">
        <v>70</v>
      </c>
      <c r="J217" s="334" t="s">
        <v>223</v>
      </c>
      <c r="K217" s="334" t="s">
        <v>70</v>
      </c>
      <c r="L217" s="334" t="s">
        <v>223</v>
      </c>
      <c r="M217" s="334" t="s">
        <v>70</v>
      </c>
      <c r="N217" s="334" t="s">
        <v>223</v>
      </c>
      <c r="O217" s="334" t="s">
        <v>70</v>
      </c>
      <c r="P217" s="334" t="s">
        <v>223</v>
      </c>
      <c r="Q217" s="334" t="s">
        <v>70</v>
      </c>
      <c r="R217" s="334" t="s">
        <v>223</v>
      </c>
      <c r="S217" s="334" t="s">
        <v>70</v>
      </c>
      <c r="T217" s="334" t="s">
        <v>223</v>
      </c>
      <c r="U217" s="334" t="s">
        <v>70</v>
      </c>
      <c r="V217" s="334" t="s">
        <v>223</v>
      </c>
      <c r="W217" s="334" t="s">
        <v>70</v>
      </c>
      <c r="X217" s="334" t="s">
        <v>223</v>
      </c>
      <c r="Y217" s="334" t="s">
        <v>70</v>
      </c>
      <c r="Z217" s="334" t="s">
        <v>223</v>
      </c>
      <c r="AA217" s="334" t="s">
        <v>70</v>
      </c>
      <c r="AB217" s="334" t="s">
        <v>223</v>
      </c>
      <c r="AC217" s="334" t="s">
        <v>70</v>
      </c>
      <c r="AD217" s="334" t="s">
        <v>223</v>
      </c>
      <c r="AE217" s="334" t="s">
        <v>70</v>
      </c>
      <c r="AF217" s="334" t="s">
        <v>223</v>
      </c>
      <c r="AG217" s="334" t="s">
        <v>70</v>
      </c>
      <c r="AH217" s="334" t="s">
        <v>223</v>
      </c>
      <c r="AI217" s="334" t="s">
        <v>70</v>
      </c>
      <c r="AJ217" s="334" t="s">
        <v>223</v>
      </c>
      <c r="AK217" s="334" t="s">
        <v>70</v>
      </c>
      <c r="AL217" s="334" t="s">
        <v>223</v>
      </c>
      <c r="AM217" s="321"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22</v>
      </c>
      <c r="D218" s="261">
        <f>+F218+H218+J218+L218+N218+P218+R218+T218+V218++X218+Z218+AB218+AD218+AF218+AH218+AJ218+AL218</f>
        <v>2</v>
      </c>
      <c r="E218" s="261">
        <f>+G218+I218+K218+M218+O218+Q218+S218+U218+W218++Y218+AA218+AC218+AE218+AG218+AI218+AK218+AM218</f>
        <v>20</v>
      </c>
      <c r="F218" s="261">
        <f>SUM(F220:F228)</f>
        <v>0</v>
      </c>
      <c r="G218" s="261">
        <f t="shared" ref="G218:AM218" si="56">SUM(G220:G228)</f>
        <v>0</v>
      </c>
      <c r="H218" s="261">
        <f t="shared" si="56"/>
        <v>0</v>
      </c>
      <c r="I218" s="261">
        <f t="shared" si="56"/>
        <v>0</v>
      </c>
      <c r="J218" s="261">
        <f t="shared" si="56"/>
        <v>0</v>
      </c>
      <c r="K218" s="261">
        <f>SUM(K219:K228)</f>
        <v>0</v>
      </c>
      <c r="L218" s="261">
        <f t="shared" si="56"/>
        <v>1</v>
      </c>
      <c r="M218" s="261">
        <f>SUM(M219:M228)</f>
        <v>5</v>
      </c>
      <c r="N218" s="261">
        <f t="shared" si="56"/>
        <v>1</v>
      </c>
      <c r="O218" s="261">
        <f>SUM(O219:O228)</f>
        <v>4</v>
      </c>
      <c r="P218" s="261">
        <f t="shared" si="56"/>
        <v>0</v>
      </c>
      <c r="Q218" s="261">
        <f>SUM(Q219:Q228)</f>
        <v>2</v>
      </c>
      <c r="R218" s="261">
        <f t="shared" si="56"/>
        <v>0</v>
      </c>
      <c r="S218" s="261">
        <f>SUM(S219:S228)</f>
        <v>2</v>
      </c>
      <c r="T218" s="261">
        <f t="shared" si="56"/>
        <v>0</v>
      </c>
      <c r="U218" s="261">
        <f>SUM(U219:U228)</f>
        <v>1</v>
      </c>
      <c r="V218" s="261">
        <f t="shared" si="56"/>
        <v>0</v>
      </c>
      <c r="W218" s="261">
        <f>SUM(W219:W228)</f>
        <v>2</v>
      </c>
      <c r="X218" s="261">
        <f t="shared" si="56"/>
        <v>0</v>
      </c>
      <c r="Y218" s="261">
        <f>SUM(Y219:Y228)</f>
        <v>0</v>
      </c>
      <c r="Z218" s="261">
        <f t="shared" si="56"/>
        <v>0</v>
      </c>
      <c r="AA218" s="261">
        <f>SUM(AA219:AA228)</f>
        <v>2</v>
      </c>
      <c r="AB218" s="261">
        <f t="shared" si="56"/>
        <v>0</v>
      </c>
      <c r="AC218" s="261">
        <f>SUM(AC219:AC228)</f>
        <v>1</v>
      </c>
      <c r="AD218" s="261">
        <f t="shared" si="56"/>
        <v>0</v>
      </c>
      <c r="AE218" s="261">
        <f t="shared" si="56"/>
        <v>1</v>
      </c>
      <c r="AF218" s="261">
        <f t="shared" si="56"/>
        <v>0</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2</v>
      </c>
      <c r="AP218" s="266">
        <f>SUM(AP219:AP228)</f>
        <v>2</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24" t="s">
        <v>238</v>
      </c>
      <c r="C220" s="59">
        <f t="shared" ref="C220:C228" si="60">SUM(D220:E220)</f>
        <v>0</v>
      </c>
      <c r="D220" s="59">
        <f t="shared" ref="D220:E228" si="61">+F220+H220+J220+L220+N220+P220+R220+T220+V220++X220+Z220+AB220+AD220+AF220+AH220+AJ220+AL220</f>
        <v>0</v>
      </c>
      <c r="E220" s="208">
        <f>+G220+I220+K220+M220+O220+Q220+S220+U220+W220++Y220+AA220+AC220+AE220+AG220+AI220+AK220+AM220</f>
        <v>0</v>
      </c>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3</v>
      </c>
      <c r="D222" s="63">
        <f t="shared" si="61"/>
        <v>1</v>
      </c>
      <c r="E222" s="273">
        <f t="shared" si="61"/>
        <v>2</v>
      </c>
      <c r="F222" s="34"/>
      <c r="G222" s="34"/>
      <c r="H222" s="34"/>
      <c r="I222" s="34"/>
      <c r="J222" s="34"/>
      <c r="K222" s="34"/>
      <c r="L222" s="34"/>
      <c r="M222" s="34"/>
      <c r="N222" s="34">
        <v>1</v>
      </c>
      <c r="O222" s="34">
        <v>1</v>
      </c>
      <c r="P222" s="34"/>
      <c r="Q222" s="34">
        <v>1</v>
      </c>
      <c r="R222" s="34"/>
      <c r="S222" s="34"/>
      <c r="T222" s="34"/>
      <c r="U222" s="34"/>
      <c r="V222" s="34"/>
      <c r="W222" s="34"/>
      <c r="X222" s="34"/>
      <c r="Y222" s="34"/>
      <c r="Z222" s="34"/>
      <c r="AA222" s="34"/>
      <c r="AB222" s="34"/>
      <c r="AC222" s="34"/>
      <c r="AD222" s="34"/>
      <c r="AE222" s="34"/>
      <c r="AF222" s="34"/>
      <c r="AG222" s="34"/>
      <c r="AH222" s="34"/>
      <c r="AI222" s="34"/>
      <c r="AJ222" s="34"/>
      <c r="AK222" s="34"/>
      <c r="AL222" s="34"/>
      <c r="AM222" s="98"/>
      <c r="AN222" s="220"/>
      <c r="AO222" s="221">
        <v>2</v>
      </c>
      <c r="AP222" s="34">
        <v>2</v>
      </c>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19</v>
      </c>
      <c r="D228" s="59">
        <f t="shared" si="61"/>
        <v>1</v>
      </c>
      <c r="E228" s="208">
        <f t="shared" si="61"/>
        <v>18</v>
      </c>
      <c r="F228" s="48"/>
      <c r="G228" s="48"/>
      <c r="H228" s="48"/>
      <c r="I228" s="48"/>
      <c r="J228" s="48"/>
      <c r="K228" s="48"/>
      <c r="L228" s="48">
        <v>1</v>
      </c>
      <c r="M228" s="48">
        <v>5</v>
      </c>
      <c r="N228" s="48"/>
      <c r="O228" s="48">
        <v>3</v>
      </c>
      <c r="P228" s="48"/>
      <c r="Q228" s="48">
        <v>1</v>
      </c>
      <c r="R228" s="48"/>
      <c r="S228" s="48">
        <v>2</v>
      </c>
      <c r="T228" s="48"/>
      <c r="U228" s="48">
        <v>1</v>
      </c>
      <c r="V228" s="48"/>
      <c r="W228" s="48">
        <v>2</v>
      </c>
      <c r="X228" s="48"/>
      <c r="Y228" s="48"/>
      <c r="Z228" s="48"/>
      <c r="AA228" s="48">
        <v>2</v>
      </c>
      <c r="AB228" s="48"/>
      <c r="AC228" s="48">
        <v>1</v>
      </c>
      <c r="AD228" s="48"/>
      <c r="AE228" s="48">
        <v>1</v>
      </c>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18" t="s">
        <v>208</v>
      </c>
      <c r="D232" s="318" t="s">
        <v>48</v>
      </c>
      <c r="E232" s="319"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0</v>
      </c>
      <c r="D233" s="58">
        <f t="shared" ref="D233:E239" si="63">+F233+H233+J233+L233+N233+P233+R233+T233+V233++X233+Z233+AB233+AD233+AF233+AH233+AJ233+AL233+AN233</f>
        <v>0</v>
      </c>
      <c r="E233" s="58">
        <f t="shared" si="63"/>
        <v>0</v>
      </c>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18" t="s">
        <v>208</v>
      </c>
      <c r="D243" s="318" t="s">
        <v>48</v>
      </c>
      <c r="E243" s="319"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4</v>
      </c>
      <c r="D246" s="127">
        <f t="shared" si="69"/>
        <v>0</v>
      </c>
      <c r="E246" s="198">
        <f t="shared" si="69"/>
        <v>4</v>
      </c>
      <c r="F246" s="292"/>
      <c r="G246" s="292"/>
      <c r="H246" s="292"/>
      <c r="I246" s="292"/>
      <c r="J246" s="292"/>
      <c r="K246" s="292">
        <v>1</v>
      </c>
      <c r="L246" s="292"/>
      <c r="M246" s="292">
        <v>3</v>
      </c>
      <c r="N246" s="292"/>
      <c r="O246" s="292"/>
      <c r="P246" s="292"/>
      <c r="Q246" s="292"/>
      <c r="R246" s="292"/>
      <c r="S246" s="292"/>
      <c r="T246" s="292"/>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18" t="s">
        <v>208</v>
      </c>
      <c r="D251" s="318" t="s">
        <v>48</v>
      </c>
      <c r="E251" s="319" t="s">
        <v>70</v>
      </c>
      <c r="F251" s="316" t="s">
        <v>223</v>
      </c>
      <c r="G251" s="316" t="s">
        <v>70</v>
      </c>
      <c r="H251" s="316" t="s">
        <v>223</v>
      </c>
      <c r="I251" s="316" t="s">
        <v>70</v>
      </c>
      <c r="J251" s="316" t="s">
        <v>223</v>
      </c>
      <c r="K251" s="316" t="s">
        <v>70</v>
      </c>
      <c r="L251" s="316" t="s">
        <v>223</v>
      </c>
      <c r="M251" s="316" t="s">
        <v>70</v>
      </c>
      <c r="N251" s="316" t="s">
        <v>223</v>
      </c>
      <c r="O251" s="316" t="s">
        <v>70</v>
      </c>
      <c r="P251" s="316" t="s">
        <v>223</v>
      </c>
      <c r="Q251" s="316" t="s">
        <v>70</v>
      </c>
      <c r="R251" s="316" t="s">
        <v>223</v>
      </c>
      <c r="S251" s="316" t="s">
        <v>70</v>
      </c>
      <c r="T251" s="316" t="s">
        <v>223</v>
      </c>
      <c r="U251" s="316" t="s">
        <v>70</v>
      </c>
      <c r="V251" s="316" t="s">
        <v>223</v>
      </c>
      <c r="W251" s="316"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902</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852</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topLeftCell="A151" workbookViewId="0">
      <pane xSplit="9045" ySplit="5745" activePane="topRight"/>
      <selection activeCell="A162" sqref="A162:C163"/>
      <selection pane="topRight" activeCell="B152" sqref="B152:C152"/>
      <selection pane="bottomLeft" activeCell="A6" sqref="A6:P6"/>
      <selection pane="bottomRight" activeCell="D25" sqref="D25:J25"/>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",[4]NOMBRE!B2," - ","( ",[4]NOMBRE!C2,[4]NOMBRE!D2,[4]NOMBRE!E2,[4]NOMBRE!F2,[4]NOMBRE!G2,"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",[4]NOMBRE!B3," - ","( ",[4]NOMBRE!C3,[4]NOMBRE!D3,[4]NOMBRE!E3,[4]NOMBRE!F3,[4]NOMBRE!G3,[4]NOMBRE!H3," )")</f>
        <v>ESTABLECIMIENTO/ESTRATEGIA: HOSPITAL DE LINARES  - ( 116108 )</v>
      </c>
      <c r="B3" s="2"/>
      <c r="C3" s="2"/>
      <c r="D3" s="7"/>
      <c r="E3" s="2"/>
      <c r="F3" s="2"/>
      <c r="G3" s="2"/>
      <c r="H3" s="2"/>
      <c r="I3" s="2"/>
      <c r="J3" s="2"/>
      <c r="K3" s="2"/>
      <c r="M3" s="4"/>
      <c r="AY3" s="5"/>
      <c r="AZ3" s="5"/>
      <c r="CM3" s="6"/>
      <c r="CN3" s="5"/>
      <c r="CO3" s="5"/>
    </row>
    <row r="4" spans="1:112" s="3" customFormat="1" ht="12.75" customHeight="1" x14ac:dyDescent="0.2">
      <c r="A4" s="1" t="str">
        <f>CONCATENATE("MES: ",[4]NOMBRE!B6," - ","( ",[4]NOMBRE!C6,[4]NOMBRE!D6," )")</f>
        <v>MES: MARZO - ( 03 )</v>
      </c>
      <c r="B4" s="2"/>
      <c r="C4" s="2"/>
      <c r="D4" s="2"/>
      <c r="E4" s="2"/>
      <c r="F4" s="2"/>
      <c r="G4" s="2"/>
      <c r="H4" s="2"/>
      <c r="I4" s="2"/>
      <c r="J4" s="2"/>
      <c r="K4" s="2"/>
      <c r="M4" s="4"/>
      <c r="AY4" s="5"/>
      <c r="AZ4" s="5"/>
      <c r="CM4" s="6"/>
      <c r="CN4" s="5"/>
      <c r="CO4" s="5"/>
    </row>
    <row r="5" spans="1:112" s="3" customFormat="1" ht="12.75" customHeight="1" x14ac:dyDescent="0.2">
      <c r="A5" s="8" t="str">
        <f>CONCATENATE("AÑO: ",[4]NOMBRE!B7)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IF($C10&gt;=[4]A03!$C80,"","Total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172</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v>7</v>
      </c>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24</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v>2</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29</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8</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5</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97</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358" t="s">
        <v>6</v>
      </c>
      <c r="E32" s="346" t="s">
        <v>7</v>
      </c>
      <c r="F32" s="346" t="s">
        <v>8</v>
      </c>
      <c r="G32" s="346" t="s">
        <v>9</v>
      </c>
      <c r="H32" s="346" t="s">
        <v>10</v>
      </c>
      <c r="I32" s="346" t="s">
        <v>11</v>
      </c>
      <c r="J32" s="346" t="s">
        <v>12</v>
      </c>
      <c r="K32" s="346" t="s">
        <v>13</v>
      </c>
      <c r="L32" s="346"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364"/>
      <c r="N35" s="364"/>
      <c r="O35" s="364"/>
      <c r="P35" s="364"/>
      <c r="Q35" s="364"/>
      <c r="R35" s="364"/>
      <c r="S35" s="364"/>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49" t="s">
        <v>51</v>
      </c>
      <c r="B45" s="358"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358"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IF(AND(([4]A01!$C16+[4]A01!$C17+[4]A01!$C18+[4]A01!$C19+[4]A01!$D29+[4]A01!$D30+[4]A01!$D31)&lt;&gt;0,D49="",E49=""),"Observacion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IF(AND(([4]A01!$C16+[4]A01!$C17+[4]A01!$C18+[4]A01!$C19+[4]A01!$D29+[4]A01!$D30+[4]A01!$D31)&lt;&gt;0,D49="",E49=""),1,0)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363" t="s">
        <v>78</v>
      </c>
      <c r="E59" s="363" t="s">
        <v>79</v>
      </c>
      <c r="F59" s="350" t="s">
        <v>80</v>
      </c>
      <c r="G59" s="350" t="s">
        <v>81</v>
      </c>
      <c r="H59" s="363"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358" t="s">
        <v>98</v>
      </c>
      <c r="D67" s="358" t="s">
        <v>48</v>
      </c>
      <c r="E67" s="361"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c r="BV67" s="359"/>
      <c r="BW67" s="359"/>
      <c r="BX67" s="359"/>
      <c r="BY67" s="359"/>
      <c r="BZ67" s="359"/>
      <c r="CA67" s="359"/>
      <c r="CB67" s="107"/>
      <c r="CC67" s="107"/>
      <c r="CD67" s="107"/>
      <c r="CE67" s="107"/>
      <c r="CF67" s="107"/>
      <c r="CG67" s="107"/>
      <c r="CH67" s="107"/>
      <c r="CI67" s="107"/>
      <c r="CJ67" s="107"/>
      <c r="CK67" s="107"/>
      <c r="CL67" s="107"/>
      <c r="CM67" s="107"/>
      <c r="CN67" s="107"/>
      <c r="CO67" s="107"/>
      <c r="CP67" s="359"/>
      <c r="CQ67" s="359"/>
      <c r="CR67" s="359"/>
      <c r="CS67" s="359"/>
      <c r="CT67" s="359"/>
      <c r="CU67" s="359"/>
      <c r="CV67" s="359"/>
      <c r="CW67" s="359"/>
      <c r="CX67" s="359"/>
      <c r="CY67" s="359"/>
      <c r="CZ67" s="359"/>
      <c r="DA67" s="359"/>
      <c r="DB67" s="359"/>
      <c r="DC67" s="359"/>
      <c r="DD67" s="359"/>
      <c r="DE67" s="359"/>
      <c r="DF67" s="359"/>
      <c r="DG67" s="359"/>
      <c r="DH67" s="359"/>
      <c r="DI67" s="359"/>
      <c r="DJ67" s="359"/>
      <c r="DK67" s="359"/>
      <c r="DL67" s="359"/>
      <c r="DM67" s="359"/>
      <c r="DN67" s="359"/>
      <c r="DO67" s="359"/>
      <c r="DP67" s="359"/>
      <c r="DQ67" s="359"/>
    </row>
    <row r="68" spans="1:131" s="24" customFormat="1" ht="15.75" customHeight="1" x14ac:dyDescent="0.15">
      <c r="A68" s="497" t="s">
        <v>99</v>
      </c>
      <c r="B68" s="498"/>
      <c r="C68" s="56">
        <f t="shared" ref="C68:C73" si="6">SUM(D68:E68)</f>
        <v>7</v>
      </c>
      <c r="D68" s="56">
        <f>+F68+H68+J68+L68+N68+P68+R68+T68+V68+X68+Z68+AB68+AD68+AF68</f>
        <v>1</v>
      </c>
      <c r="E68" s="114">
        <f t="shared" ref="D68:E71" si="7">+G68+I68+K68+M68+O68+Q68+S68+U68+W68+Y68+AA68+AC68+AE68+AG68</f>
        <v>6</v>
      </c>
      <c r="F68" s="26"/>
      <c r="G68" s="26"/>
      <c r="H68" s="26"/>
      <c r="I68" s="26"/>
      <c r="J68" s="26"/>
      <c r="K68" s="26"/>
      <c r="L68" s="26"/>
      <c r="M68" s="26">
        <v>1</v>
      </c>
      <c r="N68" s="26"/>
      <c r="O68" s="26"/>
      <c r="P68" s="26">
        <v>1</v>
      </c>
      <c r="Q68" s="26"/>
      <c r="R68" s="26"/>
      <c r="S68" s="26">
        <v>1</v>
      </c>
      <c r="T68" s="26"/>
      <c r="U68" s="26">
        <v>1</v>
      </c>
      <c r="V68" s="26"/>
      <c r="W68" s="26">
        <v>2</v>
      </c>
      <c r="X68" s="26"/>
      <c r="Y68" s="26">
        <v>1</v>
      </c>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51"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57" t="s">
        <v>102</v>
      </c>
      <c r="C70" s="63">
        <f t="shared" si="6"/>
        <v>7</v>
      </c>
      <c r="D70" s="63">
        <f t="shared" si="7"/>
        <v>1</v>
      </c>
      <c r="E70" s="63">
        <f t="shared" si="7"/>
        <v>6</v>
      </c>
      <c r="F70" s="34"/>
      <c r="G70" s="34"/>
      <c r="H70" s="34"/>
      <c r="I70" s="34"/>
      <c r="J70" s="34"/>
      <c r="K70" s="34"/>
      <c r="L70" s="34"/>
      <c r="M70" s="34">
        <v>1</v>
      </c>
      <c r="N70" s="34"/>
      <c r="O70" s="34"/>
      <c r="P70" s="34">
        <v>1</v>
      </c>
      <c r="Q70" s="34"/>
      <c r="R70" s="34"/>
      <c r="S70" s="34">
        <v>1</v>
      </c>
      <c r="T70" s="34"/>
      <c r="U70" s="34">
        <v>1</v>
      </c>
      <c r="V70" s="34"/>
      <c r="W70" s="34">
        <v>2</v>
      </c>
      <c r="X70" s="34"/>
      <c r="Y70" s="34">
        <v>1</v>
      </c>
      <c r="Z70" s="34"/>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57"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55"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358" t="s">
        <v>98</v>
      </c>
      <c r="D77" s="358" t="s">
        <v>48</v>
      </c>
      <c r="E77" s="358" t="s">
        <v>70</v>
      </c>
      <c r="F77" s="352" t="s">
        <v>48</v>
      </c>
      <c r="G77" s="352" t="s">
        <v>70</v>
      </c>
      <c r="H77" s="352" t="s">
        <v>48</v>
      </c>
      <c r="I77" s="352" t="s">
        <v>70</v>
      </c>
      <c r="J77" s="352" t="s">
        <v>48</v>
      </c>
      <c r="K77" s="352" t="s">
        <v>70</v>
      </c>
      <c r="L77" s="352" t="s">
        <v>48</v>
      </c>
      <c r="M77" s="352" t="s">
        <v>70</v>
      </c>
      <c r="N77" s="352" t="s">
        <v>48</v>
      </c>
      <c r="O77" s="352" t="s">
        <v>70</v>
      </c>
      <c r="P77" s="352" t="s">
        <v>48</v>
      </c>
      <c r="Q77" s="352" t="s">
        <v>70</v>
      </c>
      <c r="R77" s="352" t="s">
        <v>48</v>
      </c>
      <c r="S77" s="352" t="s">
        <v>70</v>
      </c>
      <c r="T77" s="352" t="s">
        <v>48</v>
      </c>
      <c r="U77" s="352" t="s">
        <v>70</v>
      </c>
      <c r="V77" s="352" t="s">
        <v>48</v>
      </c>
      <c r="W77" s="352" t="s">
        <v>70</v>
      </c>
      <c r="X77" s="352" t="s">
        <v>48</v>
      </c>
      <c r="Y77" s="352" t="s">
        <v>70</v>
      </c>
      <c r="Z77" s="352" t="s">
        <v>48</v>
      </c>
      <c r="AA77" s="352" t="s">
        <v>70</v>
      </c>
      <c r="AB77" s="352" t="s">
        <v>48</v>
      </c>
      <c r="AC77" s="352" t="s">
        <v>70</v>
      </c>
      <c r="AD77" s="352" t="s">
        <v>48</v>
      </c>
      <c r="AE77" s="352" t="s">
        <v>70</v>
      </c>
      <c r="AF77" s="352" t="s">
        <v>48</v>
      </c>
      <c r="AG77" s="352"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6</v>
      </c>
      <c r="D78" s="56">
        <f t="shared" ref="D78:E81" si="9">+F78+H78+J78+L78+N78+P78+R78+T78+V78+X78+Z78+AB78+AD78+AF78</f>
        <v>2</v>
      </c>
      <c r="E78" s="56">
        <f t="shared" si="9"/>
        <v>4</v>
      </c>
      <c r="F78" s="27"/>
      <c r="G78" s="27"/>
      <c r="H78" s="27"/>
      <c r="I78" s="27"/>
      <c r="J78" s="27"/>
      <c r="K78" s="27"/>
      <c r="L78" s="27"/>
      <c r="M78" s="27">
        <v>1</v>
      </c>
      <c r="N78" s="27"/>
      <c r="O78" s="27"/>
      <c r="P78" s="27"/>
      <c r="Q78" s="27"/>
      <c r="R78" s="27">
        <v>1</v>
      </c>
      <c r="S78" s="27"/>
      <c r="T78" s="27">
        <v>1</v>
      </c>
      <c r="U78" s="27"/>
      <c r="V78" s="27"/>
      <c r="W78" s="27"/>
      <c r="X78" s="27"/>
      <c r="Y78" s="27"/>
      <c r="Z78" s="27"/>
      <c r="AA78" s="27">
        <v>1</v>
      </c>
      <c r="AB78" s="27"/>
      <c r="AC78" s="27">
        <v>2</v>
      </c>
      <c r="AD78" s="27"/>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51"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57" t="s">
        <v>102</v>
      </c>
      <c r="C80" s="63">
        <f t="shared" si="8"/>
        <v>6</v>
      </c>
      <c r="D80" s="63">
        <f t="shared" si="9"/>
        <v>2</v>
      </c>
      <c r="E80" s="63">
        <f t="shared" si="9"/>
        <v>4</v>
      </c>
      <c r="F80" s="34"/>
      <c r="G80" s="34"/>
      <c r="H80" s="34"/>
      <c r="I80" s="34"/>
      <c r="J80" s="34"/>
      <c r="K80" s="34"/>
      <c r="L80" s="34"/>
      <c r="M80" s="34">
        <v>1</v>
      </c>
      <c r="N80" s="34"/>
      <c r="O80" s="34"/>
      <c r="P80" s="34"/>
      <c r="Q80" s="34"/>
      <c r="R80" s="34">
        <v>1</v>
      </c>
      <c r="S80" s="34"/>
      <c r="T80" s="34">
        <v>1</v>
      </c>
      <c r="U80" s="34"/>
      <c r="V80" s="34"/>
      <c r="W80" s="34"/>
      <c r="X80" s="34"/>
      <c r="Y80" s="34"/>
      <c r="Z80" s="34"/>
      <c r="AA80" s="34">
        <v>1</v>
      </c>
      <c r="AB80" s="34"/>
      <c r="AC80" s="34">
        <v>2</v>
      </c>
      <c r="AD80" s="34"/>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57"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55"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358" t="s">
        <v>98</v>
      </c>
      <c r="D87" s="358" t="s">
        <v>48</v>
      </c>
      <c r="E87" s="358" t="s">
        <v>70</v>
      </c>
      <c r="F87" s="352" t="s">
        <v>48</v>
      </c>
      <c r="G87" s="352" t="s">
        <v>70</v>
      </c>
      <c r="H87" s="352" t="s">
        <v>48</v>
      </c>
      <c r="I87" s="352" t="s">
        <v>70</v>
      </c>
      <c r="J87" s="352" t="s">
        <v>48</v>
      </c>
      <c r="K87" s="352" t="s">
        <v>70</v>
      </c>
      <c r="L87" s="352" t="s">
        <v>48</v>
      </c>
      <c r="M87" s="352" t="s">
        <v>70</v>
      </c>
      <c r="N87" s="352" t="s">
        <v>48</v>
      </c>
      <c r="O87" s="352" t="s">
        <v>70</v>
      </c>
      <c r="P87" s="352" t="s">
        <v>48</v>
      </c>
      <c r="Q87" s="352" t="s">
        <v>70</v>
      </c>
      <c r="R87" s="352" t="s">
        <v>48</v>
      </c>
      <c r="S87" s="352" t="s">
        <v>70</v>
      </c>
      <c r="T87" s="352" t="s">
        <v>48</v>
      </c>
      <c r="U87" s="352" t="s">
        <v>70</v>
      </c>
      <c r="V87" s="352" t="s">
        <v>48</v>
      </c>
      <c r="W87" s="352" t="s">
        <v>70</v>
      </c>
      <c r="X87" s="352" t="s">
        <v>48</v>
      </c>
      <c r="Y87" s="352" t="s">
        <v>70</v>
      </c>
      <c r="Z87" s="352" t="s">
        <v>48</v>
      </c>
      <c r="AA87" s="352" t="s">
        <v>70</v>
      </c>
      <c r="AB87" s="352" t="s">
        <v>48</v>
      </c>
      <c r="AC87" s="352" t="s">
        <v>70</v>
      </c>
      <c r="AD87" s="352" t="s">
        <v>48</v>
      </c>
      <c r="AE87" s="352" t="s">
        <v>70</v>
      </c>
      <c r="AF87" s="352" t="s">
        <v>48</v>
      </c>
      <c r="AG87" s="352"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358" t="s">
        <v>98</v>
      </c>
      <c r="D95" s="358" t="s">
        <v>48</v>
      </c>
      <c r="E95" s="358" t="s">
        <v>70</v>
      </c>
      <c r="F95" s="358" t="s">
        <v>48</v>
      </c>
      <c r="G95" s="358" t="s">
        <v>70</v>
      </c>
      <c r="H95" s="358" t="s">
        <v>48</v>
      </c>
      <c r="I95" s="358" t="s">
        <v>70</v>
      </c>
      <c r="J95" s="358" t="s">
        <v>48</v>
      </c>
      <c r="K95" s="358" t="s">
        <v>70</v>
      </c>
      <c r="L95" s="358" t="s">
        <v>48</v>
      </c>
      <c r="M95" s="360" t="s">
        <v>70</v>
      </c>
      <c r="N95" s="134" t="s">
        <v>124</v>
      </c>
      <c r="O95" s="358" t="s">
        <v>125</v>
      </c>
      <c r="P95" s="358" t="s">
        <v>48</v>
      </c>
      <c r="Q95" s="358" t="s">
        <v>70</v>
      </c>
      <c r="R95" s="358" t="s">
        <v>48</v>
      </c>
      <c r="S95" s="358" t="s">
        <v>70</v>
      </c>
      <c r="T95" s="358" t="s">
        <v>48</v>
      </c>
      <c r="U95" s="358" t="s">
        <v>70</v>
      </c>
      <c r="V95" s="358" t="s">
        <v>48</v>
      </c>
      <c r="W95" s="358"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358" t="s">
        <v>98</v>
      </c>
      <c r="D108" s="358" t="s">
        <v>48</v>
      </c>
      <c r="E108" s="358" t="s">
        <v>70</v>
      </c>
      <c r="F108" s="358" t="s">
        <v>48</v>
      </c>
      <c r="G108" s="358" t="s">
        <v>70</v>
      </c>
      <c r="H108" s="358" t="s">
        <v>48</v>
      </c>
      <c r="I108" s="358" t="s">
        <v>70</v>
      </c>
      <c r="J108" s="358" t="s">
        <v>48</v>
      </c>
      <c r="K108" s="358" t="s">
        <v>70</v>
      </c>
      <c r="L108" s="358" t="s">
        <v>48</v>
      </c>
      <c r="M108" s="142" t="s">
        <v>70</v>
      </c>
      <c r="N108" s="546"/>
      <c r="O108" s="134" t="s">
        <v>124</v>
      </c>
      <c r="P108" s="358" t="s">
        <v>125</v>
      </c>
      <c r="Q108" s="358" t="s">
        <v>48</v>
      </c>
      <c r="R108" s="358" t="s">
        <v>70</v>
      </c>
      <c r="S108" s="358" t="s">
        <v>48</v>
      </c>
      <c r="T108" s="358" t="s">
        <v>70</v>
      </c>
      <c r="U108" s="358" t="s">
        <v>48</v>
      </c>
      <c r="V108" s="358" t="s">
        <v>70</v>
      </c>
      <c r="W108" s="358" t="s">
        <v>48</v>
      </c>
      <c r="X108" s="358"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358" t="s">
        <v>98</v>
      </c>
      <c r="D121" s="358" t="s">
        <v>48</v>
      </c>
      <c r="E121" s="358" t="s">
        <v>70</v>
      </c>
      <c r="F121" s="358" t="s">
        <v>48</v>
      </c>
      <c r="G121" s="358" t="s">
        <v>70</v>
      </c>
      <c r="H121" s="358" t="s">
        <v>48</v>
      </c>
      <c r="I121" s="358" t="s">
        <v>70</v>
      </c>
      <c r="J121" s="358" t="s">
        <v>48</v>
      </c>
      <c r="K121" s="358" t="s">
        <v>70</v>
      </c>
      <c r="L121" s="358" t="s">
        <v>48</v>
      </c>
      <c r="M121" s="358"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54" t="s">
        <v>149</v>
      </c>
      <c r="E126" s="174" t="s">
        <v>48</v>
      </c>
      <c r="F126" s="174" t="s">
        <v>70</v>
      </c>
      <c r="G126" s="356" t="s">
        <v>48</v>
      </c>
      <c r="H126" s="356" t="s">
        <v>70</v>
      </c>
      <c r="I126" s="356" t="s">
        <v>48</v>
      </c>
      <c r="J126" s="356" t="s">
        <v>70</v>
      </c>
      <c r="K126" s="356" t="s">
        <v>48</v>
      </c>
      <c r="L126" s="356" t="s">
        <v>70</v>
      </c>
      <c r="M126" s="356" t="s">
        <v>48</v>
      </c>
      <c r="N126" s="356" t="s">
        <v>70</v>
      </c>
      <c r="O126" s="356" t="s">
        <v>48</v>
      </c>
      <c r="P126" s="356" t="s">
        <v>70</v>
      </c>
      <c r="Q126" s="356" t="s">
        <v>48</v>
      </c>
      <c r="R126" s="356" t="s">
        <v>70</v>
      </c>
      <c r="S126" s="356" t="s">
        <v>48</v>
      </c>
      <c r="T126" s="356" t="s">
        <v>70</v>
      </c>
      <c r="U126" s="356" t="s">
        <v>48</v>
      </c>
      <c r="V126" s="356" t="s">
        <v>70</v>
      </c>
      <c r="W126" s="356" t="s">
        <v>48</v>
      </c>
      <c r="X126" s="356" t="s">
        <v>70</v>
      </c>
      <c r="Y126" s="356" t="s">
        <v>48</v>
      </c>
      <c r="Z126" s="356" t="s">
        <v>70</v>
      </c>
      <c r="AA126" s="356" t="s">
        <v>48</v>
      </c>
      <c r="AB126" s="356" t="s">
        <v>70</v>
      </c>
      <c r="AC126" s="356" t="s">
        <v>48</v>
      </c>
      <c r="AD126" s="356" t="s">
        <v>70</v>
      </c>
      <c r="AE126" s="356" t="s">
        <v>48</v>
      </c>
      <c r="AF126" s="356" t="s">
        <v>70</v>
      </c>
      <c r="AG126" s="356" t="s">
        <v>48</v>
      </c>
      <c r="AH126" s="356" t="s">
        <v>70</v>
      </c>
      <c r="AI126" s="356" t="s">
        <v>48</v>
      </c>
      <c r="AJ126" s="356" t="s">
        <v>70</v>
      </c>
      <c r="AK126" s="356" t="s">
        <v>48</v>
      </c>
      <c r="AL126" s="356" t="s">
        <v>70</v>
      </c>
      <c r="AM126" s="356" t="s">
        <v>48</v>
      </c>
      <c r="AN126" s="365" t="s">
        <v>70</v>
      </c>
      <c r="AO126" s="552"/>
      <c r="AP126" s="554"/>
      <c r="AQ126" s="177" t="s">
        <v>48</v>
      </c>
      <c r="AR126" s="177" t="s">
        <v>70</v>
      </c>
      <c r="AY126" s="5"/>
      <c r="AZ126" s="356" t="s">
        <v>48</v>
      </c>
      <c r="BA126" s="356" t="s">
        <v>70</v>
      </c>
      <c r="BB126" s="356" t="s">
        <v>48</v>
      </c>
      <c r="BC126" s="356" t="s">
        <v>70</v>
      </c>
      <c r="BD126" s="356" t="s">
        <v>48</v>
      </c>
      <c r="BE126" s="356" t="s">
        <v>70</v>
      </c>
      <c r="BF126" s="356" t="s">
        <v>48</v>
      </c>
      <c r="BG126" s="356" t="s">
        <v>70</v>
      </c>
      <c r="BH126" s="356" t="s">
        <v>48</v>
      </c>
      <c r="BI126" s="356" t="s">
        <v>70</v>
      </c>
      <c r="BJ126" s="356" t="s">
        <v>48</v>
      </c>
      <c r="BK126" s="356" t="s">
        <v>70</v>
      </c>
      <c r="BL126" s="356" t="s">
        <v>48</v>
      </c>
      <c r="BM126" s="356" t="s">
        <v>70</v>
      </c>
      <c r="BN126" s="356" t="s">
        <v>48</v>
      </c>
      <c r="BO126" s="356" t="s">
        <v>70</v>
      </c>
      <c r="BP126" s="356" t="s">
        <v>48</v>
      </c>
      <c r="BQ126" s="356" t="s">
        <v>70</v>
      </c>
      <c r="BR126" s="356" t="s">
        <v>48</v>
      </c>
      <c r="BS126" s="356" t="s">
        <v>70</v>
      </c>
      <c r="BT126" s="356" t="s">
        <v>48</v>
      </c>
      <c r="BU126" s="356" t="s">
        <v>70</v>
      </c>
      <c r="BV126" s="356" t="s">
        <v>48</v>
      </c>
      <c r="BW126" s="356" t="s">
        <v>70</v>
      </c>
      <c r="BX126" s="356" t="s">
        <v>48</v>
      </c>
      <c r="BY126" s="356" t="s">
        <v>70</v>
      </c>
      <c r="BZ126" s="356" t="s">
        <v>48</v>
      </c>
      <c r="CA126" s="356" t="s">
        <v>70</v>
      </c>
      <c r="CB126" s="356" t="s">
        <v>48</v>
      </c>
      <c r="CC126" s="356" t="s">
        <v>70</v>
      </c>
      <c r="CD126" s="356" t="s">
        <v>48</v>
      </c>
      <c r="CE126" s="356" t="s">
        <v>70</v>
      </c>
      <c r="CF126" s="356" t="s">
        <v>48</v>
      </c>
      <c r="CG126" s="365" t="s">
        <v>70</v>
      </c>
      <c r="CH126" s="107"/>
      <c r="CI126" s="107"/>
      <c r="CJ126" s="107"/>
      <c r="CK126" s="107"/>
      <c r="CL126" s="107"/>
      <c r="CM126" s="132"/>
      <c r="CN126" s="107"/>
      <c r="CO126" s="107"/>
      <c r="CP126" s="356" t="s">
        <v>48</v>
      </c>
      <c r="CQ126" s="356" t="s">
        <v>70</v>
      </c>
      <c r="CR126" s="356" t="s">
        <v>48</v>
      </c>
      <c r="CS126" s="356" t="s">
        <v>70</v>
      </c>
      <c r="CT126" s="356" t="s">
        <v>48</v>
      </c>
      <c r="CU126" s="356" t="s">
        <v>70</v>
      </c>
      <c r="CV126" s="356" t="s">
        <v>48</v>
      </c>
      <c r="CW126" s="356" t="s">
        <v>70</v>
      </c>
      <c r="CX126" s="356" t="s">
        <v>48</v>
      </c>
      <c r="CY126" s="356" t="s">
        <v>70</v>
      </c>
      <c r="CZ126" s="356" t="s">
        <v>48</v>
      </c>
      <c r="DA126" s="356" t="s">
        <v>70</v>
      </c>
      <c r="DB126" s="356" t="s">
        <v>48</v>
      </c>
      <c r="DC126" s="356" t="s">
        <v>70</v>
      </c>
      <c r="DD126" s="356" t="s">
        <v>48</v>
      </c>
      <c r="DE126" s="356" t="s">
        <v>70</v>
      </c>
      <c r="DF126" s="356" t="s">
        <v>48</v>
      </c>
      <c r="DG126" s="356" t="s">
        <v>70</v>
      </c>
      <c r="DH126" s="356" t="s">
        <v>48</v>
      </c>
      <c r="DI126" s="356" t="s">
        <v>70</v>
      </c>
      <c r="DJ126" s="356" t="s">
        <v>48</v>
      </c>
      <c r="DK126" s="356" t="s">
        <v>70</v>
      </c>
      <c r="DL126" s="356" t="s">
        <v>48</v>
      </c>
      <c r="DM126" s="356" t="s">
        <v>70</v>
      </c>
      <c r="DN126" s="356" t="s">
        <v>48</v>
      </c>
      <c r="DO126" s="356" t="s">
        <v>70</v>
      </c>
      <c r="DP126" s="356" t="s">
        <v>48</v>
      </c>
      <c r="DQ126" s="356" t="s">
        <v>70</v>
      </c>
      <c r="DR126" s="356" t="s">
        <v>48</v>
      </c>
      <c r="DS126" s="356" t="s">
        <v>70</v>
      </c>
      <c r="DT126" s="356" t="s">
        <v>48</v>
      </c>
      <c r="DU126" s="356" t="s">
        <v>70</v>
      </c>
      <c r="DV126" s="356" t="s">
        <v>48</v>
      </c>
      <c r="DW126" s="365" t="s">
        <v>70</v>
      </c>
      <c r="DX126" s="107"/>
      <c r="DY126" s="107"/>
      <c r="DZ126" s="107"/>
    </row>
    <row r="127" spans="1:130" s="24" customFormat="1" ht="15.75" customHeight="1" x14ac:dyDescent="0.15">
      <c r="A127" s="178" t="s">
        <v>150</v>
      </c>
      <c r="B127" s="362"/>
      <c r="C127" s="180"/>
      <c r="D127" s="181">
        <f>SUM(E127:F127)</f>
        <v>0</v>
      </c>
      <c r="E127" s="181">
        <f>+G127+I127+K127+M127+O127+Q127+S127+U127+W127+Y127+AA127+AC127+AE127+AG127+AI127+AK127+AM127</f>
        <v>0</v>
      </c>
      <c r="F127" s="181">
        <f>+H127+J127+L127+N127+P127+R127+T127+V127+X127+Z127+AB127+AD127+AF127+AH127+AJ127+AL127+AN127</f>
        <v>0</v>
      </c>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0</v>
      </c>
      <c r="E137" s="56">
        <f>+G137+I137+K137+M137+O137+Q137+S137+U137+W137+Y137+AA137+AC137+AE137+AG137+AI137+AK137+AM137</f>
        <v>0</v>
      </c>
      <c r="F137" s="56">
        <f>+H137+J137+L137+N137+P137+R137+T137+V137+X137+Z137+AB137+AD137+AF137+AH137+AJ137+AL137+AN137</f>
        <v>0</v>
      </c>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0</v>
      </c>
      <c r="E139" s="191">
        <f t="shared" si="38"/>
        <v>0</v>
      </c>
      <c r="F139" s="191">
        <f t="shared" si="38"/>
        <v>0</v>
      </c>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0</v>
      </c>
      <c r="E140" s="191">
        <f t="shared" si="38"/>
        <v>0</v>
      </c>
      <c r="F140" s="191">
        <f t="shared" si="38"/>
        <v>0</v>
      </c>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0</v>
      </c>
      <c r="E142" s="191">
        <f t="shared" si="38"/>
        <v>0</v>
      </c>
      <c r="F142" s="191">
        <f t="shared" si="38"/>
        <v>0</v>
      </c>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0</v>
      </c>
      <c r="E143" s="191">
        <f t="shared" si="38"/>
        <v>0</v>
      </c>
      <c r="F143" s="191">
        <f t="shared" si="38"/>
        <v>0</v>
      </c>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0</v>
      </c>
      <c r="E144" s="191">
        <f t="shared" si="38"/>
        <v>0</v>
      </c>
      <c r="F144" s="191">
        <f t="shared" si="38"/>
        <v>0</v>
      </c>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0</v>
      </c>
      <c r="E145" s="194">
        <f t="shared" si="38"/>
        <v>0</v>
      </c>
      <c r="F145" s="194">
        <f t="shared" si="38"/>
        <v>0</v>
      </c>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0</v>
      </c>
      <c r="E149" s="185">
        <f t="shared" ref="E149:F152" si="39">+G149+I149+K149+M149+O149</f>
        <v>0</v>
      </c>
      <c r="F149" s="185">
        <f t="shared" si="39"/>
        <v>0</v>
      </c>
      <c r="G149" s="27"/>
      <c r="H149" s="27"/>
      <c r="I149" s="27"/>
      <c r="J149" s="27"/>
      <c r="K149" s="27"/>
      <c r="L149" s="27"/>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si="39"/>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0</v>
      </c>
      <c r="E152" s="194">
        <f t="shared" si="39"/>
        <v>0</v>
      </c>
      <c r="F152" s="194">
        <f t="shared" si="39"/>
        <v>0</v>
      </c>
      <c r="G152" s="37"/>
      <c r="H152" s="37"/>
      <c r="I152" s="37"/>
      <c r="J152" s="37"/>
      <c r="K152" s="37"/>
      <c r="L152" s="37"/>
      <c r="M152" s="37"/>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0</v>
      </c>
      <c r="E153" s="185">
        <f t="shared" si="38"/>
        <v>0</v>
      </c>
      <c r="F153" s="185">
        <f t="shared" si="38"/>
        <v>0</v>
      </c>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0</v>
      </c>
      <c r="E156" s="191">
        <f t="shared" si="38"/>
        <v>0</v>
      </c>
      <c r="F156" s="191">
        <f t="shared" si="38"/>
        <v>0</v>
      </c>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0</v>
      </c>
      <c r="E158" s="191">
        <f t="shared" si="38"/>
        <v>0</v>
      </c>
      <c r="F158" s="191">
        <f t="shared" si="38"/>
        <v>0</v>
      </c>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0</v>
      </c>
      <c r="E159" s="191">
        <f t="shared" si="38"/>
        <v>0</v>
      </c>
      <c r="F159" s="191">
        <f t="shared" si="38"/>
        <v>0</v>
      </c>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0</v>
      </c>
      <c r="E160" s="208">
        <f>+G160+I160+K160+M160+O160+Q160+S160+U160+W160+Y160+AA160+AC160+AE160+AG160+AI160+AK160+AM160</f>
        <v>0</v>
      </c>
      <c r="F160" s="208">
        <f>+H160+J160+L160+N160+P160+R160+T160+V160+X160+Z160+AB160+AD160+AF160+AH160+AJ160+AL160+AN160</f>
        <v>0</v>
      </c>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54" t="s">
        <v>149</v>
      </c>
      <c r="E163" s="174" t="s">
        <v>48</v>
      </c>
      <c r="F163" s="174" t="s">
        <v>70</v>
      </c>
      <c r="G163" s="356" t="s">
        <v>48</v>
      </c>
      <c r="H163" s="356" t="s">
        <v>70</v>
      </c>
      <c r="I163" s="356" t="s">
        <v>48</v>
      </c>
      <c r="J163" s="356" t="s">
        <v>70</v>
      </c>
      <c r="K163" s="356" t="s">
        <v>48</v>
      </c>
      <c r="L163" s="356" t="s">
        <v>70</v>
      </c>
      <c r="M163" s="356" t="s">
        <v>48</v>
      </c>
      <c r="N163" s="356" t="s">
        <v>70</v>
      </c>
      <c r="O163" s="356" t="s">
        <v>48</v>
      </c>
      <c r="P163" s="356" t="s">
        <v>70</v>
      </c>
      <c r="Q163" s="356" t="s">
        <v>48</v>
      </c>
      <c r="R163" s="356" t="s">
        <v>70</v>
      </c>
      <c r="S163" s="356" t="s">
        <v>48</v>
      </c>
      <c r="T163" s="356" t="s">
        <v>70</v>
      </c>
      <c r="U163" s="356" t="s">
        <v>48</v>
      </c>
      <c r="V163" s="356" t="s">
        <v>70</v>
      </c>
      <c r="W163" s="356" t="s">
        <v>48</v>
      </c>
      <c r="X163" s="356" t="s">
        <v>70</v>
      </c>
      <c r="Y163" s="356" t="s">
        <v>48</v>
      </c>
      <c r="Z163" s="356" t="s">
        <v>70</v>
      </c>
      <c r="AA163" s="356" t="s">
        <v>48</v>
      </c>
      <c r="AB163" s="356" t="s">
        <v>70</v>
      </c>
      <c r="AC163" s="356" t="s">
        <v>48</v>
      </c>
      <c r="AD163" s="356" t="s">
        <v>70</v>
      </c>
      <c r="AE163" s="356" t="s">
        <v>48</v>
      </c>
      <c r="AF163" s="356" t="s">
        <v>70</v>
      </c>
      <c r="AG163" s="356" t="s">
        <v>48</v>
      </c>
      <c r="AH163" s="356" t="s">
        <v>70</v>
      </c>
      <c r="AI163" s="356" t="s">
        <v>48</v>
      </c>
      <c r="AJ163" s="356" t="s">
        <v>70</v>
      </c>
      <c r="AK163" s="356" t="s">
        <v>48</v>
      </c>
      <c r="AL163" s="356" t="s">
        <v>70</v>
      </c>
      <c r="AM163" s="356" t="s">
        <v>48</v>
      </c>
      <c r="AN163" s="365" t="s">
        <v>70</v>
      </c>
      <c r="AO163" s="608"/>
      <c r="AP163" s="610"/>
      <c r="AQ163" s="554"/>
      <c r="AR163" s="214" t="s">
        <v>48</v>
      </c>
      <c r="AS163" s="214" t="s">
        <v>70</v>
      </c>
      <c r="AZ163" s="356" t="s">
        <v>48</v>
      </c>
      <c r="BA163" s="356" t="s">
        <v>70</v>
      </c>
      <c r="BB163" s="356" t="s">
        <v>48</v>
      </c>
      <c r="BC163" s="356" t="s">
        <v>70</v>
      </c>
      <c r="BD163" s="356" t="s">
        <v>48</v>
      </c>
      <c r="BE163" s="356" t="s">
        <v>70</v>
      </c>
      <c r="BF163" s="356" t="s">
        <v>48</v>
      </c>
      <c r="BG163" s="356" t="s">
        <v>70</v>
      </c>
      <c r="BH163" s="356" t="s">
        <v>48</v>
      </c>
      <c r="BI163" s="356" t="s">
        <v>70</v>
      </c>
      <c r="BJ163" s="356" t="s">
        <v>48</v>
      </c>
      <c r="BK163" s="356" t="s">
        <v>70</v>
      </c>
      <c r="BL163" s="356" t="s">
        <v>48</v>
      </c>
      <c r="BM163" s="356" t="s">
        <v>70</v>
      </c>
      <c r="BN163" s="356" t="s">
        <v>48</v>
      </c>
      <c r="BO163" s="356" t="s">
        <v>70</v>
      </c>
      <c r="BP163" s="356" t="s">
        <v>48</v>
      </c>
      <c r="BQ163" s="356" t="s">
        <v>70</v>
      </c>
      <c r="BR163" s="356" t="s">
        <v>48</v>
      </c>
      <c r="BS163" s="356" t="s">
        <v>70</v>
      </c>
      <c r="BT163" s="356" t="s">
        <v>48</v>
      </c>
      <c r="BU163" s="356" t="s">
        <v>70</v>
      </c>
      <c r="BV163" s="356" t="s">
        <v>48</v>
      </c>
      <c r="BW163" s="356" t="s">
        <v>70</v>
      </c>
      <c r="BX163" s="356" t="s">
        <v>48</v>
      </c>
      <c r="BY163" s="356" t="s">
        <v>70</v>
      </c>
      <c r="BZ163" s="356" t="s">
        <v>48</v>
      </c>
      <c r="CA163" s="356" t="s">
        <v>70</v>
      </c>
      <c r="CB163" s="356" t="s">
        <v>48</v>
      </c>
      <c r="CC163" s="356" t="s">
        <v>70</v>
      </c>
      <c r="CD163" s="356" t="s">
        <v>48</v>
      </c>
      <c r="CE163" s="356" t="s">
        <v>70</v>
      </c>
      <c r="CF163" s="356" t="s">
        <v>48</v>
      </c>
      <c r="CG163" s="365" t="s">
        <v>70</v>
      </c>
      <c r="CH163" s="213"/>
      <c r="CI163" s="213"/>
      <c r="CJ163" s="213"/>
      <c r="CK163" s="213"/>
      <c r="CL163" s="213"/>
      <c r="CM163" s="213"/>
      <c r="CN163" s="213"/>
      <c r="CO163" s="213"/>
      <c r="CP163" s="356" t="s">
        <v>48</v>
      </c>
      <c r="CQ163" s="356" t="s">
        <v>70</v>
      </c>
      <c r="CR163" s="356" t="s">
        <v>48</v>
      </c>
      <c r="CS163" s="356" t="s">
        <v>70</v>
      </c>
      <c r="CT163" s="356" t="s">
        <v>48</v>
      </c>
      <c r="CU163" s="356" t="s">
        <v>70</v>
      </c>
      <c r="CV163" s="356" t="s">
        <v>48</v>
      </c>
      <c r="CW163" s="356" t="s">
        <v>70</v>
      </c>
      <c r="CX163" s="356" t="s">
        <v>48</v>
      </c>
      <c r="CY163" s="356" t="s">
        <v>70</v>
      </c>
      <c r="CZ163" s="356" t="s">
        <v>48</v>
      </c>
      <c r="DA163" s="356" t="s">
        <v>70</v>
      </c>
      <c r="DB163" s="356" t="s">
        <v>48</v>
      </c>
      <c r="DC163" s="356" t="s">
        <v>70</v>
      </c>
      <c r="DD163" s="356" t="s">
        <v>48</v>
      </c>
      <c r="DE163" s="356" t="s">
        <v>70</v>
      </c>
      <c r="DF163" s="356" t="s">
        <v>48</v>
      </c>
      <c r="DG163" s="356" t="s">
        <v>70</v>
      </c>
      <c r="DH163" s="356" t="s">
        <v>48</v>
      </c>
      <c r="DI163" s="356" t="s">
        <v>70</v>
      </c>
      <c r="DJ163" s="356" t="s">
        <v>48</v>
      </c>
      <c r="DK163" s="356" t="s">
        <v>70</v>
      </c>
      <c r="DL163" s="356" t="s">
        <v>48</v>
      </c>
      <c r="DM163" s="356" t="s">
        <v>70</v>
      </c>
      <c r="DN163" s="356" t="s">
        <v>48</v>
      </c>
      <c r="DO163" s="356" t="s">
        <v>70</v>
      </c>
      <c r="DP163" s="356" t="s">
        <v>48</v>
      </c>
      <c r="DQ163" s="356" t="s">
        <v>70</v>
      </c>
      <c r="DR163" s="356" t="s">
        <v>48</v>
      </c>
      <c r="DS163" s="356" t="s">
        <v>70</v>
      </c>
      <c r="DT163" s="356" t="s">
        <v>48</v>
      </c>
      <c r="DU163" s="356" t="s">
        <v>70</v>
      </c>
      <c r="DV163" s="356" t="s">
        <v>48</v>
      </c>
      <c r="DW163" s="365" t="s">
        <v>70</v>
      </c>
      <c r="DX163"/>
      <c r="DY163"/>
      <c r="DZ163"/>
      <c r="EA163"/>
      <c r="EB163"/>
      <c r="EC163"/>
      <c r="ED163"/>
    </row>
    <row r="164" spans="1:143" s="11" customFormat="1" ht="15.75" customHeight="1" x14ac:dyDescent="0.25">
      <c r="A164" s="612" t="s">
        <v>190</v>
      </c>
      <c r="B164" s="612"/>
      <c r="C164" s="612"/>
      <c r="D164" s="181">
        <f>SUM(E164:F164)</f>
        <v>0</v>
      </c>
      <c r="E164" s="181">
        <f>+G164+I164+K164+M164+O164+Q164+S164+U164+W164+Y164+AA164+AC164+AE164+AG164+AI164+AK164+AM164</f>
        <v>0</v>
      </c>
      <c r="F164" s="181">
        <f>+H164+J164+L164+N164+P164+R164+T164+V164+X164+Z164+AB164+AD164+AF164+AH164+AJ164+AL164+AN164</f>
        <v>0</v>
      </c>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215"/>
      <c r="AO164" s="216"/>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0</v>
      </c>
      <c r="E174" s="56">
        <f>+G174+I174+K174+M174+O174+Q174+S174+U174+W174+Y174+AA174+AC174+AE174+AG174+AI174+AK174+AM174</f>
        <v>0</v>
      </c>
      <c r="F174" s="56">
        <f>+H174+J174+L174+N174+P174+R174+T174+V174+X174+Z174+AB174+AD174+AF174+AH174+AJ174+AL174+AN174</f>
        <v>0</v>
      </c>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2"/>
      <c r="AO174" s="227"/>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0</v>
      </c>
      <c r="E177" s="191">
        <f t="shared" si="52"/>
        <v>0</v>
      </c>
      <c r="F177" s="191">
        <f t="shared" si="52"/>
        <v>0</v>
      </c>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0</v>
      </c>
      <c r="E186" s="185">
        <f t="shared" ref="E186:F189" si="55">+G186+I186+K186+M186+O186</f>
        <v>0</v>
      </c>
      <c r="F186" s="185">
        <f t="shared" si="55"/>
        <v>0</v>
      </c>
      <c r="G186" s="27"/>
      <c r="H186" s="27"/>
      <c r="I186" s="27"/>
      <c r="J186" s="27"/>
      <c r="K186" s="27"/>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0</v>
      </c>
      <c r="E189" s="194">
        <f t="shared" si="55"/>
        <v>0</v>
      </c>
      <c r="F189" s="194">
        <f t="shared" si="55"/>
        <v>0</v>
      </c>
      <c r="G189" s="37"/>
      <c r="H189" s="37"/>
      <c r="I189" s="37"/>
      <c r="J189" s="37"/>
      <c r="K189" s="37"/>
      <c r="L189" s="37"/>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0</v>
      </c>
      <c r="E190" s="185">
        <f t="shared" si="54"/>
        <v>0</v>
      </c>
      <c r="F190" s="185">
        <f t="shared" si="54"/>
        <v>0</v>
      </c>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0</v>
      </c>
      <c r="E193" s="191">
        <f t="shared" si="54"/>
        <v>0</v>
      </c>
      <c r="F193" s="191">
        <f t="shared" si="54"/>
        <v>0</v>
      </c>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0</v>
      </c>
      <c r="E195" s="191">
        <f t="shared" si="54"/>
        <v>0</v>
      </c>
      <c r="F195" s="191">
        <f t="shared" si="54"/>
        <v>0</v>
      </c>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0</v>
      </c>
      <c r="E196" s="191">
        <f t="shared" si="54"/>
        <v>0</v>
      </c>
      <c r="F196" s="191">
        <f t="shared" si="54"/>
        <v>0</v>
      </c>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47" t="s">
        <v>208</v>
      </c>
      <c r="D200" s="347" t="s">
        <v>48</v>
      </c>
      <c r="E200" s="358" t="s">
        <v>70</v>
      </c>
      <c r="F200" s="346" t="s">
        <v>48</v>
      </c>
      <c r="G200" s="346" t="s">
        <v>70</v>
      </c>
      <c r="H200" s="346" t="s">
        <v>48</v>
      </c>
      <c r="I200" s="346" t="s">
        <v>70</v>
      </c>
      <c r="J200" s="346" t="s">
        <v>48</v>
      </c>
      <c r="K200" s="346" t="s">
        <v>70</v>
      </c>
      <c r="L200" s="346" t="s">
        <v>48</v>
      </c>
      <c r="M200" s="346" t="s">
        <v>70</v>
      </c>
      <c r="N200" s="346" t="s">
        <v>48</v>
      </c>
      <c r="O200" s="346" t="s">
        <v>70</v>
      </c>
      <c r="P200" s="346" t="s">
        <v>48</v>
      </c>
      <c r="Q200" s="346" t="s">
        <v>70</v>
      </c>
      <c r="R200" s="346" t="s">
        <v>48</v>
      </c>
      <c r="S200" s="346" t="s">
        <v>70</v>
      </c>
      <c r="T200" s="346" t="s">
        <v>48</v>
      </c>
      <c r="U200" s="346" t="s">
        <v>70</v>
      </c>
      <c r="V200" s="346" t="s">
        <v>48</v>
      </c>
      <c r="W200" s="346" t="s">
        <v>70</v>
      </c>
      <c r="X200" s="346" t="s">
        <v>48</v>
      </c>
      <c r="Y200" s="346" t="s">
        <v>70</v>
      </c>
      <c r="Z200" s="346" t="s">
        <v>48</v>
      </c>
      <c r="AA200" s="346" t="s">
        <v>70</v>
      </c>
      <c r="AB200" s="346" t="s">
        <v>48</v>
      </c>
      <c r="AC200" s="346" t="s">
        <v>70</v>
      </c>
      <c r="AD200" s="346" t="s">
        <v>48</v>
      </c>
      <c r="AE200" s="346" t="s">
        <v>70</v>
      </c>
      <c r="AF200" s="346" t="s">
        <v>48</v>
      </c>
      <c r="AG200" s="346" t="s">
        <v>70</v>
      </c>
      <c r="AH200" s="346" t="s">
        <v>48</v>
      </c>
      <c r="AI200" s="346" t="s">
        <v>70</v>
      </c>
      <c r="AJ200" s="346" t="s">
        <v>48</v>
      </c>
      <c r="AK200" s="346"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47" t="s">
        <v>208</v>
      </c>
      <c r="D205" s="347" t="s">
        <v>48</v>
      </c>
      <c r="E205" s="358"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45" t="s">
        <v>145</v>
      </c>
      <c r="F209" s="345" t="s">
        <v>84</v>
      </c>
      <c r="G209" s="345" t="s">
        <v>8</v>
      </c>
      <c r="H209" s="346" t="s">
        <v>9</v>
      </c>
      <c r="I209" s="346" t="s">
        <v>10</v>
      </c>
      <c r="J209" s="346" t="s">
        <v>11</v>
      </c>
      <c r="K209" s="346" t="s">
        <v>12</v>
      </c>
      <c r="L209" s="346" t="s">
        <v>13</v>
      </c>
      <c r="M209" s="346" t="s">
        <v>14</v>
      </c>
      <c r="N209" s="346" t="s">
        <v>217</v>
      </c>
      <c r="O209" s="346" t="s">
        <v>218</v>
      </c>
      <c r="P209" s="346" t="s">
        <v>219</v>
      </c>
      <c r="Q209" s="346" t="s">
        <v>220</v>
      </c>
      <c r="R209" s="346" t="s">
        <v>221</v>
      </c>
      <c r="S209" s="346" t="s">
        <v>222</v>
      </c>
      <c r="T209" s="345" t="s">
        <v>223</v>
      </c>
      <c r="U209" s="345"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47" t="s">
        <v>208</v>
      </c>
      <c r="D217" s="347" t="s">
        <v>48</v>
      </c>
      <c r="E217" s="348" t="s">
        <v>70</v>
      </c>
      <c r="F217" s="363" t="s">
        <v>223</v>
      </c>
      <c r="G217" s="363" t="s">
        <v>70</v>
      </c>
      <c r="H217" s="363" t="s">
        <v>223</v>
      </c>
      <c r="I217" s="363" t="s">
        <v>70</v>
      </c>
      <c r="J217" s="363" t="s">
        <v>223</v>
      </c>
      <c r="K217" s="363" t="s">
        <v>70</v>
      </c>
      <c r="L217" s="363" t="s">
        <v>223</v>
      </c>
      <c r="M217" s="363" t="s">
        <v>70</v>
      </c>
      <c r="N217" s="363" t="s">
        <v>223</v>
      </c>
      <c r="O217" s="363" t="s">
        <v>70</v>
      </c>
      <c r="P217" s="363" t="s">
        <v>223</v>
      </c>
      <c r="Q217" s="363" t="s">
        <v>70</v>
      </c>
      <c r="R217" s="363" t="s">
        <v>223</v>
      </c>
      <c r="S217" s="363" t="s">
        <v>70</v>
      </c>
      <c r="T217" s="363" t="s">
        <v>223</v>
      </c>
      <c r="U217" s="363" t="s">
        <v>70</v>
      </c>
      <c r="V217" s="363" t="s">
        <v>223</v>
      </c>
      <c r="W217" s="363" t="s">
        <v>70</v>
      </c>
      <c r="X217" s="363" t="s">
        <v>223</v>
      </c>
      <c r="Y217" s="363" t="s">
        <v>70</v>
      </c>
      <c r="Z217" s="363" t="s">
        <v>223</v>
      </c>
      <c r="AA217" s="363" t="s">
        <v>70</v>
      </c>
      <c r="AB217" s="363" t="s">
        <v>223</v>
      </c>
      <c r="AC217" s="363" t="s">
        <v>70</v>
      </c>
      <c r="AD217" s="363" t="s">
        <v>223</v>
      </c>
      <c r="AE217" s="363" t="s">
        <v>70</v>
      </c>
      <c r="AF217" s="363" t="s">
        <v>223</v>
      </c>
      <c r="AG217" s="363" t="s">
        <v>70</v>
      </c>
      <c r="AH217" s="363" t="s">
        <v>223</v>
      </c>
      <c r="AI217" s="363" t="s">
        <v>70</v>
      </c>
      <c r="AJ217" s="363" t="s">
        <v>223</v>
      </c>
      <c r="AK217" s="363" t="s">
        <v>70</v>
      </c>
      <c r="AL217" s="363" t="s">
        <v>223</v>
      </c>
      <c r="AM217" s="350"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25</v>
      </c>
      <c r="D218" s="261">
        <f>+F218+H218+J218+L218+N218+P218+R218+T218+V218++X218+Z218+AB218+AD218+AF218+AH218+AJ218+AL218</f>
        <v>1</v>
      </c>
      <c r="E218" s="261">
        <f>+G218+I218+K218+M218+O218+Q218+S218+U218+W218++Y218+AA218+AC218+AE218+AG218+AI218+AK218+AM218</f>
        <v>24</v>
      </c>
      <c r="F218" s="261">
        <f>SUM(F220:F228)</f>
        <v>0</v>
      </c>
      <c r="G218" s="261">
        <f t="shared" ref="G218:AM218" si="56">SUM(G220:G228)</f>
        <v>0</v>
      </c>
      <c r="H218" s="261">
        <f t="shared" si="56"/>
        <v>0</v>
      </c>
      <c r="I218" s="261">
        <f t="shared" si="56"/>
        <v>0</v>
      </c>
      <c r="J218" s="261">
        <f t="shared" si="56"/>
        <v>0</v>
      </c>
      <c r="K218" s="261">
        <f>SUM(K219:K228)</f>
        <v>0</v>
      </c>
      <c r="L218" s="261">
        <f t="shared" si="56"/>
        <v>0</v>
      </c>
      <c r="M218" s="261">
        <f>SUM(M219:M228)</f>
        <v>3</v>
      </c>
      <c r="N218" s="261">
        <f t="shared" si="56"/>
        <v>0</v>
      </c>
      <c r="O218" s="261">
        <f>SUM(O219:O228)</f>
        <v>7</v>
      </c>
      <c r="P218" s="261">
        <f t="shared" si="56"/>
        <v>0</v>
      </c>
      <c r="Q218" s="261">
        <f>SUM(Q219:Q228)</f>
        <v>2</v>
      </c>
      <c r="R218" s="261">
        <f t="shared" si="56"/>
        <v>0</v>
      </c>
      <c r="S218" s="261">
        <f>SUM(S219:S228)</f>
        <v>2</v>
      </c>
      <c r="T218" s="261">
        <f t="shared" si="56"/>
        <v>0</v>
      </c>
      <c r="U218" s="261">
        <f>SUM(U219:U228)</f>
        <v>5</v>
      </c>
      <c r="V218" s="261">
        <f t="shared" si="56"/>
        <v>0</v>
      </c>
      <c r="W218" s="261">
        <f>SUM(W219:W228)</f>
        <v>1</v>
      </c>
      <c r="X218" s="261">
        <f t="shared" si="56"/>
        <v>0</v>
      </c>
      <c r="Y218" s="261">
        <f>SUM(Y219:Y228)</f>
        <v>0</v>
      </c>
      <c r="Z218" s="261">
        <f t="shared" si="56"/>
        <v>0</v>
      </c>
      <c r="AA218" s="261">
        <f>SUM(AA219:AA228)</f>
        <v>1</v>
      </c>
      <c r="AB218" s="261">
        <f t="shared" si="56"/>
        <v>0</v>
      </c>
      <c r="AC218" s="261">
        <f>SUM(AC219:AC228)</f>
        <v>3</v>
      </c>
      <c r="AD218" s="261">
        <f t="shared" si="56"/>
        <v>0</v>
      </c>
      <c r="AE218" s="261">
        <f t="shared" si="56"/>
        <v>0</v>
      </c>
      <c r="AF218" s="261">
        <f t="shared" si="56"/>
        <v>1</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4</v>
      </c>
      <c r="AP218" s="266">
        <f>SUM(AP219:AP228)</f>
        <v>3</v>
      </c>
      <c r="AQ218" s="266">
        <f>SUM(AQ219:AQ228)</f>
        <v>1</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1</v>
      </c>
      <c r="D219" s="269"/>
      <c r="E219" s="268">
        <f>+K219+M219+O219+Q219+S219+U219+W219++Y219+AA219+AC219</f>
        <v>1</v>
      </c>
      <c r="F219" s="190"/>
      <c r="G219" s="190"/>
      <c r="H219" s="190"/>
      <c r="I219" s="190"/>
      <c r="J219" s="190"/>
      <c r="K219" s="27"/>
      <c r="L219" s="190"/>
      <c r="M219" s="27"/>
      <c r="N219" s="190"/>
      <c r="O219" s="27"/>
      <c r="P219" s="190"/>
      <c r="Q219" s="27"/>
      <c r="R219" s="190"/>
      <c r="S219" s="27"/>
      <c r="T219" s="190"/>
      <c r="U219" s="27">
        <v>1</v>
      </c>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53" t="s">
        <v>238</v>
      </c>
      <c r="C220" s="59">
        <f t="shared" ref="C220:C228" si="60">SUM(D220:E220)</f>
        <v>0</v>
      </c>
      <c r="D220" s="59">
        <f t="shared" ref="D220:E228" si="61">+F220+H220+J220+L220+N220+P220+R220+T220+V220++X220+Z220+AB220+AD220+AF220+AH220+AJ220+AL220</f>
        <v>0</v>
      </c>
      <c r="E220" s="208">
        <f>+G220+I220+K220+M220+O220+Q220+S220+U220+W220++Y220+AA220+AC220+AE220+AG220+AI220+AK220+AM220</f>
        <v>0</v>
      </c>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v>1</v>
      </c>
      <c r="AP220" s="48">
        <v>1</v>
      </c>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7</v>
      </c>
      <c r="D222" s="63">
        <f t="shared" si="61"/>
        <v>1</v>
      </c>
      <c r="E222" s="273">
        <f t="shared" si="61"/>
        <v>6</v>
      </c>
      <c r="F222" s="34"/>
      <c r="G222" s="34"/>
      <c r="H222" s="34"/>
      <c r="I222" s="34"/>
      <c r="J222" s="34"/>
      <c r="K222" s="34"/>
      <c r="L222" s="34"/>
      <c r="M222" s="34"/>
      <c r="N222" s="34"/>
      <c r="O222" s="34">
        <v>2</v>
      </c>
      <c r="P222" s="34"/>
      <c r="Q222" s="34">
        <v>2</v>
      </c>
      <c r="R222" s="34"/>
      <c r="S222" s="34"/>
      <c r="T222" s="34"/>
      <c r="U222" s="34"/>
      <c r="V222" s="34"/>
      <c r="W222" s="34">
        <v>1</v>
      </c>
      <c r="X222" s="34"/>
      <c r="Y222" s="34"/>
      <c r="Z222" s="34"/>
      <c r="AA222" s="34"/>
      <c r="AB222" s="34"/>
      <c r="AC222" s="34">
        <v>1</v>
      </c>
      <c r="AD222" s="34"/>
      <c r="AE222" s="34"/>
      <c r="AF222" s="34">
        <v>1</v>
      </c>
      <c r="AG222" s="34"/>
      <c r="AH222" s="34"/>
      <c r="AI222" s="34"/>
      <c r="AJ222" s="34"/>
      <c r="AK222" s="34"/>
      <c r="AL222" s="34"/>
      <c r="AM222" s="98"/>
      <c r="AN222" s="220"/>
      <c r="AO222" s="221">
        <v>3</v>
      </c>
      <c r="AP222" s="34">
        <v>2</v>
      </c>
      <c r="AQ222" s="34">
        <v>1</v>
      </c>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17</v>
      </c>
      <c r="D228" s="59">
        <f t="shared" si="61"/>
        <v>0</v>
      </c>
      <c r="E228" s="208">
        <f t="shared" si="61"/>
        <v>17</v>
      </c>
      <c r="F228" s="48"/>
      <c r="G228" s="48"/>
      <c r="H228" s="48"/>
      <c r="I228" s="48"/>
      <c r="J228" s="48"/>
      <c r="K228" s="48"/>
      <c r="L228" s="48"/>
      <c r="M228" s="48">
        <v>3</v>
      </c>
      <c r="N228" s="48"/>
      <c r="O228" s="48">
        <v>5</v>
      </c>
      <c r="P228" s="48"/>
      <c r="Q228" s="48"/>
      <c r="R228" s="48"/>
      <c r="S228" s="48">
        <v>2</v>
      </c>
      <c r="T228" s="48"/>
      <c r="U228" s="48">
        <v>4</v>
      </c>
      <c r="V228" s="48"/>
      <c r="W228" s="48"/>
      <c r="X228" s="48"/>
      <c r="Y228" s="48"/>
      <c r="Z228" s="48"/>
      <c r="AA228" s="48">
        <v>1</v>
      </c>
      <c r="AB228" s="48"/>
      <c r="AC228" s="48">
        <v>2</v>
      </c>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47" t="s">
        <v>208</v>
      </c>
      <c r="D232" s="347" t="s">
        <v>48</v>
      </c>
      <c r="E232" s="348"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6</v>
      </c>
      <c r="D233" s="58">
        <f t="shared" ref="D233:E239" si="63">+F233+H233+J233+L233+N233+P233+R233+T233+V233++X233+Z233+AB233+AD233+AF233+AH233+AJ233+AL233+AN233</f>
        <v>5</v>
      </c>
      <c r="E233" s="58">
        <f t="shared" si="63"/>
        <v>1</v>
      </c>
      <c r="F233" s="26"/>
      <c r="G233" s="26">
        <v>1</v>
      </c>
      <c r="H233" s="26"/>
      <c r="I233" s="26"/>
      <c r="J233" s="26"/>
      <c r="K233" s="26"/>
      <c r="L233" s="26"/>
      <c r="M233" s="26"/>
      <c r="N233" s="26"/>
      <c r="O233" s="26"/>
      <c r="P233" s="26"/>
      <c r="Q233" s="26"/>
      <c r="R233" s="26"/>
      <c r="S233" s="26"/>
      <c r="T233" s="26"/>
      <c r="U233" s="26"/>
      <c r="V233" s="26">
        <v>1</v>
      </c>
      <c r="W233" s="26"/>
      <c r="X233" s="26">
        <v>1</v>
      </c>
      <c r="Y233" s="26"/>
      <c r="Z233" s="26">
        <v>1</v>
      </c>
      <c r="AA233" s="26"/>
      <c r="AB233" s="26"/>
      <c r="AC233" s="26"/>
      <c r="AD233" s="26">
        <v>1</v>
      </c>
      <c r="AE233" s="26"/>
      <c r="AF233" s="26"/>
      <c r="AG233" s="26"/>
      <c r="AH233" s="26">
        <v>1</v>
      </c>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v>1</v>
      </c>
      <c r="AQ234" s="279"/>
      <c r="AR234" s="28" t="str">
        <f t="shared" si="64"/>
        <v>Gestantes+Trans no puede der mayor que Total Ambos Sexos      Gestantes no puede der mayor que Total Mujeres</v>
      </c>
      <c r="AY234" s="5"/>
      <c r="AZ234" s="5"/>
      <c r="BA234" s="3"/>
      <c r="BB234" s="3"/>
      <c r="BC234" s="47" t="str">
        <f t="shared" ref="BC234:BC239" si="65">IF($C234&lt;$AP234+$AQ234,"Gestantes+Trans no puede der mayor que Total Ambos Sexos","")</f>
        <v>Gestantes+Trans no puede der mayor que Total Ambos Sexos</v>
      </c>
      <c r="BD234" s="47" t="str">
        <f t="shared" ref="BD234:BD239" si="66">IF($E234&lt;$AP234,"Gestantes no puede der mayor que Total Mujeres","")</f>
        <v>Gestantes no puede der mayor que Total Mujeres</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1</v>
      </c>
      <c r="CQ234" s="30">
        <f t="shared" ref="CQ234:CQ239" si="68">IF($E234&lt;$AP234,1,0)</f>
        <v>1</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1</v>
      </c>
      <c r="D235" s="280">
        <f t="shared" si="63"/>
        <v>1</v>
      </c>
      <c r="E235" s="280">
        <f t="shared" si="63"/>
        <v>0</v>
      </c>
      <c r="F235" s="281"/>
      <c r="G235" s="281"/>
      <c r="H235" s="281"/>
      <c r="I235" s="281"/>
      <c r="J235" s="281"/>
      <c r="K235" s="281"/>
      <c r="L235" s="281"/>
      <c r="M235" s="281"/>
      <c r="N235" s="281"/>
      <c r="O235" s="281"/>
      <c r="P235" s="281"/>
      <c r="Q235" s="281"/>
      <c r="R235" s="281">
        <v>1</v>
      </c>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47" t="s">
        <v>208</v>
      </c>
      <c r="D243" s="347" t="s">
        <v>48</v>
      </c>
      <c r="E243" s="348"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4</v>
      </c>
      <c r="D246" s="127">
        <f t="shared" si="69"/>
        <v>0</v>
      </c>
      <c r="E246" s="198">
        <f t="shared" si="69"/>
        <v>4</v>
      </c>
      <c r="F246" s="292"/>
      <c r="G246" s="292"/>
      <c r="H246" s="292"/>
      <c r="I246" s="292"/>
      <c r="J246" s="292"/>
      <c r="K246" s="292">
        <v>1</v>
      </c>
      <c r="L246" s="292"/>
      <c r="M246" s="292">
        <v>3</v>
      </c>
      <c r="N246" s="292"/>
      <c r="O246" s="292"/>
      <c r="P246" s="292"/>
      <c r="Q246" s="292"/>
      <c r="R246" s="292"/>
      <c r="S246" s="292"/>
      <c r="T246" s="292"/>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54</v>
      </c>
      <c r="D247" s="59">
        <f t="shared" si="69"/>
        <v>2</v>
      </c>
      <c r="E247" s="186">
        <f t="shared" si="69"/>
        <v>52</v>
      </c>
      <c r="F247" s="39"/>
      <c r="G247" s="39">
        <v>2</v>
      </c>
      <c r="H247" s="39"/>
      <c r="I247" s="39">
        <v>18</v>
      </c>
      <c r="J247" s="39">
        <v>1</v>
      </c>
      <c r="K247" s="39">
        <v>8</v>
      </c>
      <c r="L247" s="39">
        <v>1</v>
      </c>
      <c r="M247" s="39">
        <v>9</v>
      </c>
      <c r="N247" s="39"/>
      <c r="O247" s="39">
        <v>7</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47" t="s">
        <v>208</v>
      </c>
      <c r="D251" s="347" t="s">
        <v>48</v>
      </c>
      <c r="E251" s="348" t="s">
        <v>70</v>
      </c>
      <c r="F251" s="345" t="s">
        <v>223</v>
      </c>
      <c r="G251" s="345" t="s">
        <v>70</v>
      </c>
      <c r="H251" s="345" t="s">
        <v>223</v>
      </c>
      <c r="I251" s="345" t="s">
        <v>70</v>
      </c>
      <c r="J251" s="345" t="s">
        <v>223</v>
      </c>
      <c r="K251" s="345" t="s">
        <v>70</v>
      </c>
      <c r="L251" s="345" t="s">
        <v>223</v>
      </c>
      <c r="M251" s="345" t="s">
        <v>70</v>
      </c>
      <c r="N251" s="345" t="s">
        <v>223</v>
      </c>
      <c r="O251" s="345" t="s">
        <v>70</v>
      </c>
      <c r="P251" s="345" t="s">
        <v>223</v>
      </c>
      <c r="Q251" s="345" t="s">
        <v>70</v>
      </c>
      <c r="R251" s="345" t="s">
        <v>223</v>
      </c>
      <c r="S251" s="345" t="s">
        <v>70</v>
      </c>
      <c r="T251" s="345" t="s">
        <v>223</v>
      </c>
      <c r="U251" s="345" t="s">
        <v>70</v>
      </c>
      <c r="V251" s="345" t="s">
        <v>223</v>
      </c>
      <c r="W251" s="345"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784</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765</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B140" sqref="B140:C140"/>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",[5]NOMBRE!B2," - ","( ",[5]NOMBRE!C2,[5]NOMBRE!D2,[5]NOMBRE!E2,[5]NOMBRE!F2,[5]NOMBRE!G2," )")</f>
        <v>COMUNA: LINARES - ( 07408 )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",[5]NOMBRE!B3," - ","( ",[5]NOMBRE!C3,[5]NOMBRE!D3,[5]NOMBRE!E3,[5]NOMBRE!F3,[5]NOMBRE!G3,[5]NOMBRE!H3," )")</f>
        <v>ESTABLECIMIENTO/ESTRATEGIA: HOSPITAL DE LINARES  - ( 116108 )</v>
      </c>
      <c r="B3" s="2"/>
      <c r="C3" s="2"/>
      <c r="D3" s="7"/>
      <c r="E3" s="2"/>
      <c r="F3" s="2"/>
      <c r="G3" s="2"/>
      <c r="H3" s="2"/>
      <c r="I3" s="2"/>
      <c r="J3" s="2"/>
      <c r="K3" s="2"/>
      <c r="M3" s="4"/>
      <c r="AY3" s="5"/>
      <c r="AZ3" s="5"/>
      <c r="CM3" s="6"/>
      <c r="CN3" s="5"/>
      <c r="CO3" s="5"/>
    </row>
    <row r="4" spans="1:112" s="3" customFormat="1" ht="12.75" customHeight="1" x14ac:dyDescent="0.2">
      <c r="A4" s="1" t="str">
        <f>CONCATENATE("MES: ",[5]NOMBRE!B6," - ","( ",[5]NOMBRE!C6,[5]NOMBRE!D6," )")</f>
        <v>MES: ABRIL - ( 04 )</v>
      </c>
      <c r="B4" s="2"/>
      <c r="C4" s="2"/>
      <c r="D4" s="2"/>
      <c r="E4" s="2"/>
      <c r="F4" s="2"/>
      <c r="G4" s="2"/>
      <c r="H4" s="2"/>
      <c r="I4" s="2"/>
      <c r="J4" s="2"/>
      <c r="K4" s="2"/>
      <c r="M4" s="4"/>
      <c r="AY4" s="5"/>
      <c r="AZ4" s="5"/>
      <c r="CM4" s="6"/>
      <c r="CN4" s="5"/>
      <c r="CO4" s="5"/>
    </row>
    <row r="5" spans="1:112" s="3" customFormat="1" ht="12.75" customHeight="1" x14ac:dyDescent="0.2">
      <c r="A5" s="8" t="str">
        <f>CONCATENATE("AÑO: ",[5]NOMBRE!B7)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IF($C10&gt;=[5]A03!$C80,"","Total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178</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v>5</v>
      </c>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27</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v>2</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24</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11</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6</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103</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379" t="s">
        <v>6</v>
      </c>
      <c r="E32" s="381" t="s">
        <v>7</v>
      </c>
      <c r="F32" s="381" t="s">
        <v>8</v>
      </c>
      <c r="G32" s="381" t="s">
        <v>9</v>
      </c>
      <c r="H32" s="381" t="s">
        <v>10</v>
      </c>
      <c r="I32" s="381" t="s">
        <v>11</v>
      </c>
      <c r="J32" s="381" t="s">
        <v>12</v>
      </c>
      <c r="K32" s="381" t="s">
        <v>13</v>
      </c>
      <c r="L32" s="381"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370"/>
      <c r="N35" s="370"/>
      <c r="O35" s="370"/>
      <c r="P35" s="370"/>
      <c r="Q35" s="370"/>
      <c r="R35" s="370"/>
      <c r="S35" s="370"/>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77" t="s">
        <v>51</v>
      </c>
      <c r="B45" s="379"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379"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IF(AND(([5]A01!$C16+[5]A01!$C17+[5]A01!$C18+[5]A01!$C19+[5]A01!$D29+[5]A01!$D30+[5]A01!$D31)&lt;&gt;0,D49="",E49=""),"Observacion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IF(AND(([5]A01!$C16+[5]A01!$C17+[5]A01!$C18+[5]A01!$C19+[5]A01!$D29+[5]A01!$D30+[5]A01!$D31)&lt;&gt;0,D49="",E49=""),1,0)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372" t="s">
        <v>78</v>
      </c>
      <c r="E59" s="372" t="s">
        <v>79</v>
      </c>
      <c r="F59" s="369" t="s">
        <v>80</v>
      </c>
      <c r="G59" s="369" t="s">
        <v>81</v>
      </c>
      <c r="H59" s="372"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379" t="s">
        <v>98</v>
      </c>
      <c r="D67" s="379" t="s">
        <v>48</v>
      </c>
      <c r="E67" s="375"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c r="BX67" s="373"/>
      <c r="BY67" s="373"/>
      <c r="BZ67" s="373"/>
      <c r="CA67" s="373"/>
      <c r="CB67" s="107"/>
      <c r="CC67" s="107"/>
      <c r="CD67" s="107"/>
      <c r="CE67" s="107"/>
      <c r="CF67" s="107"/>
      <c r="CG67" s="107"/>
      <c r="CH67" s="107"/>
      <c r="CI67" s="107"/>
      <c r="CJ67" s="107"/>
      <c r="CK67" s="107"/>
      <c r="CL67" s="107"/>
      <c r="CM67" s="107"/>
      <c r="CN67" s="107"/>
      <c r="CO67" s="107"/>
      <c r="CP67" s="373"/>
      <c r="CQ67" s="373"/>
      <c r="CR67" s="373"/>
      <c r="CS67" s="373"/>
      <c r="CT67" s="373"/>
      <c r="CU67" s="373"/>
      <c r="CV67" s="373"/>
      <c r="CW67" s="373"/>
      <c r="CX67" s="373"/>
      <c r="CY67" s="373"/>
      <c r="CZ67" s="373"/>
      <c r="DA67" s="373"/>
      <c r="DB67" s="373"/>
      <c r="DC67" s="373"/>
      <c r="DD67" s="373"/>
      <c r="DE67" s="373"/>
      <c r="DF67" s="373"/>
      <c r="DG67" s="373"/>
      <c r="DH67" s="373"/>
      <c r="DI67" s="373"/>
      <c r="DJ67" s="373"/>
      <c r="DK67" s="373"/>
      <c r="DL67" s="373"/>
      <c r="DM67" s="373"/>
      <c r="DN67" s="373"/>
      <c r="DO67" s="373"/>
      <c r="DP67" s="373"/>
      <c r="DQ67" s="373"/>
    </row>
    <row r="68" spans="1:131" s="24" customFormat="1" ht="15.75" customHeight="1" x14ac:dyDescent="0.15">
      <c r="A68" s="497" t="s">
        <v>99</v>
      </c>
      <c r="B68" s="498"/>
      <c r="C68" s="56">
        <f t="shared" ref="C68:C73" si="6">SUM(D68:E68)</f>
        <v>0</v>
      </c>
      <c r="D68" s="56">
        <f>+F68+H68+J68+L68+N68+P68+R68+T68+V68+X68+Z68+AB68+AD68+AF68</f>
        <v>0</v>
      </c>
      <c r="E68" s="114">
        <f t="shared" ref="D68:E71" si="7">+G68+I68+K68+M68+O68+Q68+S68+U68+W68+Y68+AA68+AC68+AE68+AG68</f>
        <v>0</v>
      </c>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80"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68" t="s">
        <v>102</v>
      </c>
      <c r="C70" s="63">
        <f t="shared" si="6"/>
        <v>8</v>
      </c>
      <c r="D70" s="63">
        <f t="shared" si="7"/>
        <v>3</v>
      </c>
      <c r="E70" s="63">
        <f t="shared" si="7"/>
        <v>5</v>
      </c>
      <c r="F70" s="34"/>
      <c r="G70" s="34"/>
      <c r="H70" s="34"/>
      <c r="I70" s="34"/>
      <c r="J70" s="34"/>
      <c r="K70" s="34"/>
      <c r="L70" s="34"/>
      <c r="M70" s="34">
        <v>1</v>
      </c>
      <c r="N70" s="34"/>
      <c r="O70" s="34">
        <v>1</v>
      </c>
      <c r="P70" s="34"/>
      <c r="Q70" s="34">
        <v>1</v>
      </c>
      <c r="R70" s="34">
        <v>1</v>
      </c>
      <c r="S70" s="34">
        <v>1</v>
      </c>
      <c r="T70" s="34"/>
      <c r="U70" s="34"/>
      <c r="V70" s="34"/>
      <c r="W70" s="34">
        <v>1</v>
      </c>
      <c r="X70" s="34">
        <v>1</v>
      </c>
      <c r="Y70" s="34"/>
      <c r="Z70" s="34">
        <v>1</v>
      </c>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68"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82"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379" t="s">
        <v>98</v>
      </c>
      <c r="D77" s="379" t="s">
        <v>48</v>
      </c>
      <c r="E77" s="379" t="s">
        <v>70</v>
      </c>
      <c r="F77" s="367" t="s">
        <v>48</v>
      </c>
      <c r="G77" s="367" t="s">
        <v>70</v>
      </c>
      <c r="H77" s="367" t="s">
        <v>48</v>
      </c>
      <c r="I77" s="367" t="s">
        <v>70</v>
      </c>
      <c r="J77" s="367" t="s">
        <v>48</v>
      </c>
      <c r="K77" s="367" t="s">
        <v>70</v>
      </c>
      <c r="L77" s="367" t="s">
        <v>48</v>
      </c>
      <c r="M77" s="367" t="s">
        <v>70</v>
      </c>
      <c r="N77" s="367" t="s">
        <v>48</v>
      </c>
      <c r="O77" s="367" t="s">
        <v>70</v>
      </c>
      <c r="P77" s="367" t="s">
        <v>48</v>
      </c>
      <c r="Q77" s="367" t="s">
        <v>70</v>
      </c>
      <c r="R77" s="367" t="s">
        <v>48</v>
      </c>
      <c r="S77" s="367" t="s">
        <v>70</v>
      </c>
      <c r="T77" s="367" t="s">
        <v>48</v>
      </c>
      <c r="U77" s="367" t="s">
        <v>70</v>
      </c>
      <c r="V77" s="367" t="s">
        <v>48</v>
      </c>
      <c r="W77" s="367" t="s">
        <v>70</v>
      </c>
      <c r="X77" s="367" t="s">
        <v>48</v>
      </c>
      <c r="Y77" s="367" t="s">
        <v>70</v>
      </c>
      <c r="Z77" s="367" t="s">
        <v>48</v>
      </c>
      <c r="AA77" s="367" t="s">
        <v>70</v>
      </c>
      <c r="AB77" s="367" t="s">
        <v>48</v>
      </c>
      <c r="AC77" s="367" t="s">
        <v>70</v>
      </c>
      <c r="AD77" s="367" t="s">
        <v>48</v>
      </c>
      <c r="AE77" s="367" t="s">
        <v>70</v>
      </c>
      <c r="AF77" s="367" t="s">
        <v>48</v>
      </c>
      <c r="AG77" s="367"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0</v>
      </c>
      <c r="D78" s="56">
        <f t="shared" ref="D78:E81" si="9">+F78+H78+J78+L78+N78+P78+R78+T78+V78+X78+Z78+AB78+AD78+AF78</f>
        <v>0</v>
      </c>
      <c r="E78" s="56">
        <f t="shared" si="9"/>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80"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68" t="s">
        <v>102</v>
      </c>
      <c r="C80" s="63">
        <f t="shared" si="8"/>
        <v>8</v>
      </c>
      <c r="D80" s="63">
        <f t="shared" si="9"/>
        <v>3</v>
      </c>
      <c r="E80" s="63">
        <f t="shared" si="9"/>
        <v>5</v>
      </c>
      <c r="F80" s="34"/>
      <c r="G80" s="34"/>
      <c r="H80" s="34"/>
      <c r="I80" s="34"/>
      <c r="J80" s="34"/>
      <c r="K80" s="34"/>
      <c r="L80" s="34"/>
      <c r="M80" s="34"/>
      <c r="N80" s="34"/>
      <c r="O80" s="34"/>
      <c r="P80" s="34"/>
      <c r="Q80" s="34"/>
      <c r="R80" s="34">
        <v>1</v>
      </c>
      <c r="S80" s="34">
        <v>1</v>
      </c>
      <c r="T80" s="34"/>
      <c r="U80" s="34">
        <v>1</v>
      </c>
      <c r="V80" s="34"/>
      <c r="W80" s="34">
        <v>1</v>
      </c>
      <c r="X80" s="34"/>
      <c r="Y80" s="34">
        <v>2</v>
      </c>
      <c r="Z80" s="34">
        <v>1</v>
      </c>
      <c r="AA80" s="34"/>
      <c r="AB80" s="34"/>
      <c r="AC80" s="34"/>
      <c r="AD80" s="34">
        <v>1</v>
      </c>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68"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82"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379" t="s">
        <v>98</v>
      </c>
      <c r="D87" s="379" t="s">
        <v>48</v>
      </c>
      <c r="E87" s="379" t="s">
        <v>70</v>
      </c>
      <c r="F87" s="367" t="s">
        <v>48</v>
      </c>
      <c r="G87" s="367" t="s">
        <v>70</v>
      </c>
      <c r="H87" s="367" t="s">
        <v>48</v>
      </c>
      <c r="I87" s="367" t="s">
        <v>70</v>
      </c>
      <c r="J87" s="367" t="s">
        <v>48</v>
      </c>
      <c r="K87" s="367" t="s">
        <v>70</v>
      </c>
      <c r="L87" s="367" t="s">
        <v>48</v>
      </c>
      <c r="M87" s="367" t="s">
        <v>70</v>
      </c>
      <c r="N87" s="367" t="s">
        <v>48</v>
      </c>
      <c r="O87" s="367" t="s">
        <v>70</v>
      </c>
      <c r="P87" s="367" t="s">
        <v>48</v>
      </c>
      <c r="Q87" s="367" t="s">
        <v>70</v>
      </c>
      <c r="R87" s="367" t="s">
        <v>48</v>
      </c>
      <c r="S87" s="367" t="s">
        <v>70</v>
      </c>
      <c r="T87" s="367" t="s">
        <v>48</v>
      </c>
      <c r="U87" s="367" t="s">
        <v>70</v>
      </c>
      <c r="V87" s="367" t="s">
        <v>48</v>
      </c>
      <c r="W87" s="367" t="s">
        <v>70</v>
      </c>
      <c r="X87" s="367" t="s">
        <v>48</v>
      </c>
      <c r="Y87" s="367" t="s">
        <v>70</v>
      </c>
      <c r="Z87" s="367" t="s">
        <v>48</v>
      </c>
      <c r="AA87" s="367" t="s">
        <v>70</v>
      </c>
      <c r="AB87" s="367" t="s">
        <v>48</v>
      </c>
      <c r="AC87" s="367" t="s">
        <v>70</v>
      </c>
      <c r="AD87" s="367" t="s">
        <v>48</v>
      </c>
      <c r="AE87" s="367" t="s">
        <v>70</v>
      </c>
      <c r="AF87" s="367" t="s">
        <v>48</v>
      </c>
      <c r="AG87" s="367"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379" t="s">
        <v>98</v>
      </c>
      <c r="D95" s="379" t="s">
        <v>48</v>
      </c>
      <c r="E95" s="379" t="s">
        <v>70</v>
      </c>
      <c r="F95" s="379" t="s">
        <v>48</v>
      </c>
      <c r="G95" s="379" t="s">
        <v>70</v>
      </c>
      <c r="H95" s="379" t="s">
        <v>48</v>
      </c>
      <c r="I95" s="379" t="s">
        <v>70</v>
      </c>
      <c r="J95" s="379" t="s">
        <v>48</v>
      </c>
      <c r="K95" s="379" t="s">
        <v>70</v>
      </c>
      <c r="L95" s="379" t="s">
        <v>48</v>
      </c>
      <c r="M95" s="374" t="s">
        <v>70</v>
      </c>
      <c r="N95" s="134" t="s">
        <v>124</v>
      </c>
      <c r="O95" s="379" t="s">
        <v>125</v>
      </c>
      <c r="P95" s="379" t="s">
        <v>48</v>
      </c>
      <c r="Q95" s="379" t="s">
        <v>70</v>
      </c>
      <c r="R95" s="379" t="s">
        <v>48</v>
      </c>
      <c r="S95" s="379" t="s">
        <v>70</v>
      </c>
      <c r="T95" s="379" t="s">
        <v>48</v>
      </c>
      <c r="U95" s="379" t="s">
        <v>70</v>
      </c>
      <c r="V95" s="379" t="s">
        <v>48</v>
      </c>
      <c r="W95" s="379"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379" t="s">
        <v>98</v>
      </c>
      <c r="D108" s="379" t="s">
        <v>48</v>
      </c>
      <c r="E108" s="379" t="s">
        <v>70</v>
      </c>
      <c r="F108" s="379" t="s">
        <v>48</v>
      </c>
      <c r="G108" s="379" t="s">
        <v>70</v>
      </c>
      <c r="H108" s="379" t="s">
        <v>48</v>
      </c>
      <c r="I108" s="379" t="s">
        <v>70</v>
      </c>
      <c r="J108" s="379" t="s">
        <v>48</v>
      </c>
      <c r="K108" s="379" t="s">
        <v>70</v>
      </c>
      <c r="L108" s="379" t="s">
        <v>48</v>
      </c>
      <c r="M108" s="142" t="s">
        <v>70</v>
      </c>
      <c r="N108" s="546"/>
      <c r="O108" s="134" t="s">
        <v>124</v>
      </c>
      <c r="P108" s="379" t="s">
        <v>125</v>
      </c>
      <c r="Q108" s="379" t="s">
        <v>48</v>
      </c>
      <c r="R108" s="379" t="s">
        <v>70</v>
      </c>
      <c r="S108" s="379" t="s">
        <v>48</v>
      </c>
      <c r="T108" s="379" t="s">
        <v>70</v>
      </c>
      <c r="U108" s="379" t="s">
        <v>48</v>
      </c>
      <c r="V108" s="379" t="s">
        <v>70</v>
      </c>
      <c r="W108" s="379" t="s">
        <v>48</v>
      </c>
      <c r="X108" s="379"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379" t="s">
        <v>98</v>
      </c>
      <c r="D121" s="379" t="s">
        <v>48</v>
      </c>
      <c r="E121" s="379" t="s">
        <v>70</v>
      </c>
      <c r="F121" s="379" t="s">
        <v>48</v>
      </c>
      <c r="G121" s="379" t="s">
        <v>70</v>
      </c>
      <c r="H121" s="379" t="s">
        <v>48</v>
      </c>
      <c r="I121" s="379" t="s">
        <v>70</v>
      </c>
      <c r="J121" s="379" t="s">
        <v>48</v>
      </c>
      <c r="K121" s="379" t="s">
        <v>70</v>
      </c>
      <c r="L121" s="379" t="s">
        <v>48</v>
      </c>
      <c r="M121" s="379"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85" t="s">
        <v>149</v>
      </c>
      <c r="E126" s="174" t="s">
        <v>48</v>
      </c>
      <c r="F126" s="174" t="s">
        <v>70</v>
      </c>
      <c r="G126" s="383" t="s">
        <v>48</v>
      </c>
      <c r="H126" s="383" t="s">
        <v>70</v>
      </c>
      <c r="I126" s="383" t="s">
        <v>48</v>
      </c>
      <c r="J126" s="383" t="s">
        <v>70</v>
      </c>
      <c r="K126" s="383" t="s">
        <v>48</v>
      </c>
      <c r="L126" s="383" t="s">
        <v>70</v>
      </c>
      <c r="M126" s="383" t="s">
        <v>48</v>
      </c>
      <c r="N126" s="383" t="s">
        <v>70</v>
      </c>
      <c r="O126" s="383" t="s">
        <v>48</v>
      </c>
      <c r="P126" s="383" t="s">
        <v>70</v>
      </c>
      <c r="Q126" s="383" t="s">
        <v>48</v>
      </c>
      <c r="R126" s="383" t="s">
        <v>70</v>
      </c>
      <c r="S126" s="383" t="s">
        <v>48</v>
      </c>
      <c r="T126" s="383" t="s">
        <v>70</v>
      </c>
      <c r="U126" s="383" t="s">
        <v>48</v>
      </c>
      <c r="V126" s="383" t="s">
        <v>70</v>
      </c>
      <c r="W126" s="383" t="s">
        <v>48</v>
      </c>
      <c r="X126" s="383" t="s">
        <v>70</v>
      </c>
      <c r="Y126" s="383" t="s">
        <v>48</v>
      </c>
      <c r="Z126" s="383" t="s">
        <v>70</v>
      </c>
      <c r="AA126" s="383" t="s">
        <v>48</v>
      </c>
      <c r="AB126" s="383" t="s">
        <v>70</v>
      </c>
      <c r="AC126" s="383" t="s">
        <v>48</v>
      </c>
      <c r="AD126" s="383" t="s">
        <v>70</v>
      </c>
      <c r="AE126" s="383" t="s">
        <v>48</v>
      </c>
      <c r="AF126" s="383" t="s">
        <v>70</v>
      </c>
      <c r="AG126" s="383" t="s">
        <v>48</v>
      </c>
      <c r="AH126" s="383" t="s">
        <v>70</v>
      </c>
      <c r="AI126" s="383" t="s">
        <v>48</v>
      </c>
      <c r="AJ126" s="383" t="s">
        <v>70</v>
      </c>
      <c r="AK126" s="383" t="s">
        <v>48</v>
      </c>
      <c r="AL126" s="383" t="s">
        <v>70</v>
      </c>
      <c r="AM126" s="383" t="s">
        <v>48</v>
      </c>
      <c r="AN126" s="366" t="s">
        <v>70</v>
      </c>
      <c r="AO126" s="552"/>
      <c r="AP126" s="554"/>
      <c r="AQ126" s="177" t="s">
        <v>48</v>
      </c>
      <c r="AR126" s="177" t="s">
        <v>70</v>
      </c>
      <c r="AY126" s="5"/>
      <c r="AZ126" s="383" t="s">
        <v>48</v>
      </c>
      <c r="BA126" s="383" t="s">
        <v>70</v>
      </c>
      <c r="BB126" s="383" t="s">
        <v>48</v>
      </c>
      <c r="BC126" s="383" t="s">
        <v>70</v>
      </c>
      <c r="BD126" s="383" t="s">
        <v>48</v>
      </c>
      <c r="BE126" s="383" t="s">
        <v>70</v>
      </c>
      <c r="BF126" s="383" t="s">
        <v>48</v>
      </c>
      <c r="BG126" s="383" t="s">
        <v>70</v>
      </c>
      <c r="BH126" s="383" t="s">
        <v>48</v>
      </c>
      <c r="BI126" s="383" t="s">
        <v>70</v>
      </c>
      <c r="BJ126" s="383" t="s">
        <v>48</v>
      </c>
      <c r="BK126" s="383" t="s">
        <v>70</v>
      </c>
      <c r="BL126" s="383" t="s">
        <v>48</v>
      </c>
      <c r="BM126" s="383" t="s">
        <v>70</v>
      </c>
      <c r="BN126" s="383" t="s">
        <v>48</v>
      </c>
      <c r="BO126" s="383" t="s">
        <v>70</v>
      </c>
      <c r="BP126" s="383" t="s">
        <v>48</v>
      </c>
      <c r="BQ126" s="383" t="s">
        <v>70</v>
      </c>
      <c r="BR126" s="383" t="s">
        <v>48</v>
      </c>
      <c r="BS126" s="383" t="s">
        <v>70</v>
      </c>
      <c r="BT126" s="383" t="s">
        <v>48</v>
      </c>
      <c r="BU126" s="383" t="s">
        <v>70</v>
      </c>
      <c r="BV126" s="383" t="s">
        <v>48</v>
      </c>
      <c r="BW126" s="383" t="s">
        <v>70</v>
      </c>
      <c r="BX126" s="383" t="s">
        <v>48</v>
      </c>
      <c r="BY126" s="383" t="s">
        <v>70</v>
      </c>
      <c r="BZ126" s="383" t="s">
        <v>48</v>
      </c>
      <c r="CA126" s="383" t="s">
        <v>70</v>
      </c>
      <c r="CB126" s="383" t="s">
        <v>48</v>
      </c>
      <c r="CC126" s="383" t="s">
        <v>70</v>
      </c>
      <c r="CD126" s="383" t="s">
        <v>48</v>
      </c>
      <c r="CE126" s="383" t="s">
        <v>70</v>
      </c>
      <c r="CF126" s="383" t="s">
        <v>48</v>
      </c>
      <c r="CG126" s="366" t="s">
        <v>70</v>
      </c>
      <c r="CH126" s="107"/>
      <c r="CI126" s="107"/>
      <c r="CJ126" s="107"/>
      <c r="CK126" s="107"/>
      <c r="CL126" s="107"/>
      <c r="CM126" s="132"/>
      <c r="CN126" s="107"/>
      <c r="CO126" s="107"/>
      <c r="CP126" s="383" t="s">
        <v>48</v>
      </c>
      <c r="CQ126" s="383" t="s">
        <v>70</v>
      </c>
      <c r="CR126" s="383" t="s">
        <v>48</v>
      </c>
      <c r="CS126" s="383" t="s">
        <v>70</v>
      </c>
      <c r="CT126" s="383" t="s">
        <v>48</v>
      </c>
      <c r="CU126" s="383" t="s">
        <v>70</v>
      </c>
      <c r="CV126" s="383" t="s">
        <v>48</v>
      </c>
      <c r="CW126" s="383" t="s">
        <v>70</v>
      </c>
      <c r="CX126" s="383" t="s">
        <v>48</v>
      </c>
      <c r="CY126" s="383" t="s">
        <v>70</v>
      </c>
      <c r="CZ126" s="383" t="s">
        <v>48</v>
      </c>
      <c r="DA126" s="383" t="s">
        <v>70</v>
      </c>
      <c r="DB126" s="383" t="s">
        <v>48</v>
      </c>
      <c r="DC126" s="383" t="s">
        <v>70</v>
      </c>
      <c r="DD126" s="383" t="s">
        <v>48</v>
      </c>
      <c r="DE126" s="383" t="s">
        <v>70</v>
      </c>
      <c r="DF126" s="383" t="s">
        <v>48</v>
      </c>
      <c r="DG126" s="383" t="s">
        <v>70</v>
      </c>
      <c r="DH126" s="383" t="s">
        <v>48</v>
      </c>
      <c r="DI126" s="383" t="s">
        <v>70</v>
      </c>
      <c r="DJ126" s="383" t="s">
        <v>48</v>
      </c>
      <c r="DK126" s="383" t="s">
        <v>70</v>
      </c>
      <c r="DL126" s="383" t="s">
        <v>48</v>
      </c>
      <c r="DM126" s="383" t="s">
        <v>70</v>
      </c>
      <c r="DN126" s="383" t="s">
        <v>48</v>
      </c>
      <c r="DO126" s="383" t="s">
        <v>70</v>
      </c>
      <c r="DP126" s="383" t="s">
        <v>48</v>
      </c>
      <c r="DQ126" s="383" t="s">
        <v>70</v>
      </c>
      <c r="DR126" s="383" t="s">
        <v>48</v>
      </c>
      <c r="DS126" s="383" t="s">
        <v>70</v>
      </c>
      <c r="DT126" s="383" t="s">
        <v>48</v>
      </c>
      <c r="DU126" s="383" t="s">
        <v>70</v>
      </c>
      <c r="DV126" s="383" t="s">
        <v>48</v>
      </c>
      <c r="DW126" s="366" t="s">
        <v>70</v>
      </c>
      <c r="DX126" s="107"/>
      <c r="DY126" s="107"/>
      <c r="DZ126" s="107"/>
    </row>
    <row r="127" spans="1:130" s="24" customFormat="1" ht="15.75" customHeight="1" x14ac:dyDescent="0.15">
      <c r="A127" s="178" t="s">
        <v>150</v>
      </c>
      <c r="B127" s="376"/>
      <c r="C127" s="180"/>
      <c r="D127" s="181">
        <f>SUM(E127:F127)</f>
        <v>39</v>
      </c>
      <c r="E127" s="181">
        <f>+G127+I127+K127+M127+O127+Q127+S127+U127+W127+Y127+AA127+AC127+AE127+AG127+AI127+AK127+AM127</f>
        <v>20</v>
      </c>
      <c r="F127" s="181">
        <f>+H127+J127+L127+N127+P127+R127+T127+V127+X127+Z127+AB127+AD127+AF127+AH127+AJ127+AL127+AN127</f>
        <v>19</v>
      </c>
      <c r="G127" s="201">
        <v>4</v>
      </c>
      <c r="H127" s="201">
        <v>3</v>
      </c>
      <c r="I127" s="201">
        <v>7</v>
      </c>
      <c r="J127" s="201">
        <v>1</v>
      </c>
      <c r="K127" s="201">
        <v>6</v>
      </c>
      <c r="L127" s="201">
        <v>2</v>
      </c>
      <c r="M127" s="201">
        <v>1</v>
      </c>
      <c r="N127" s="201">
        <v>2</v>
      </c>
      <c r="O127" s="201">
        <v>1</v>
      </c>
      <c r="P127" s="201">
        <v>1</v>
      </c>
      <c r="Q127" s="201"/>
      <c r="R127" s="201"/>
      <c r="S127" s="201"/>
      <c r="T127" s="201">
        <v>5</v>
      </c>
      <c r="U127" s="201"/>
      <c r="V127" s="201"/>
      <c r="W127" s="201">
        <v>1</v>
      </c>
      <c r="X127" s="201"/>
      <c r="Y127" s="201"/>
      <c r="Z127" s="201"/>
      <c r="AA127" s="201"/>
      <c r="AB127" s="201">
        <v>2</v>
      </c>
      <c r="AC127" s="201"/>
      <c r="AD127" s="201">
        <v>1</v>
      </c>
      <c r="AE127" s="201"/>
      <c r="AF127" s="201">
        <v>1</v>
      </c>
      <c r="AG127" s="201"/>
      <c r="AH127" s="201">
        <v>1</v>
      </c>
      <c r="AI127" s="201"/>
      <c r="AJ127" s="201"/>
      <c r="AK127" s="201"/>
      <c r="AL127" s="201"/>
      <c r="AM127" s="201"/>
      <c r="AN127" s="202"/>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39</v>
      </c>
      <c r="E137" s="56">
        <f>+G137+I137+K137+M137+O137+Q137+S137+U137+W137+Y137+AA137+AC137+AE137+AG137+AI137+AK137+AM137</f>
        <v>20</v>
      </c>
      <c r="F137" s="56">
        <f>+H137+J137+L137+N137+P137+R137+T137+V137+X137+Z137+AB137+AD137+AF137+AH137+AJ137+AL137+AN137</f>
        <v>19</v>
      </c>
      <c r="G137" s="201">
        <v>4</v>
      </c>
      <c r="H137" s="201">
        <v>3</v>
      </c>
      <c r="I137" s="201">
        <v>7</v>
      </c>
      <c r="J137" s="201">
        <v>1</v>
      </c>
      <c r="K137" s="201">
        <v>6</v>
      </c>
      <c r="L137" s="201">
        <v>2</v>
      </c>
      <c r="M137" s="201">
        <v>1</v>
      </c>
      <c r="N137" s="201">
        <v>2</v>
      </c>
      <c r="O137" s="201">
        <v>1</v>
      </c>
      <c r="P137" s="201">
        <v>1</v>
      </c>
      <c r="Q137" s="201"/>
      <c r="R137" s="201"/>
      <c r="S137" s="201"/>
      <c r="T137" s="201">
        <v>5</v>
      </c>
      <c r="U137" s="201"/>
      <c r="V137" s="201"/>
      <c r="W137" s="201">
        <v>1</v>
      </c>
      <c r="X137" s="201"/>
      <c r="Y137" s="201"/>
      <c r="Z137" s="201"/>
      <c r="AA137" s="201"/>
      <c r="AB137" s="201">
        <v>2</v>
      </c>
      <c r="AC137" s="201"/>
      <c r="AD137" s="201">
        <v>1</v>
      </c>
      <c r="AE137" s="201"/>
      <c r="AF137" s="201">
        <v>1</v>
      </c>
      <c r="AG137" s="201"/>
      <c r="AH137" s="201">
        <v>1</v>
      </c>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1</v>
      </c>
      <c r="E139" s="191">
        <f t="shared" si="38"/>
        <v>0</v>
      </c>
      <c r="F139" s="191">
        <f t="shared" si="38"/>
        <v>1</v>
      </c>
      <c r="G139" s="34"/>
      <c r="H139" s="34"/>
      <c r="I139" s="34"/>
      <c r="J139" s="34"/>
      <c r="K139" s="34"/>
      <c r="L139" s="34"/>
      <c r="M139" s="34"/>
      <c r="N139" s="34">
        <v>1</v>
      </c>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3</v>
      </c>
      <c r="E140" s="191">
        <f t="shared" si="38"/>
        <v>0</v>
      </c>
      <c r="F140" s="191">
        <f t="shared" si="38"/>
        <v>3</v>
      </c>
      <c r="G140" s="34"/>
      <c r="H140" s="34"/>
      <c r="I140" s="34"/>
      <c r="J140" s="34"/>
      <c r="K140" s="34"/>
      <c r="L140" s="34"/>
      <c r="M140" s="34"/>
      <c r="N140" s="34"/>
      <c r="O140" s="34"/>
      <c r="P140" s="34"/>
      <c r="Q140" s="34"/>
      <c r="R140" s="34"/>
      <c r="S140" s="34"/>
      <c r="T140" s="34">
        <v>3</v>
      </c>
      <c r="U140" s="34"/>
      <c r="V140" s="34"/>
      <c r="W140" s="34"/>
      <c r="X140" s="34"/>
      <c r="Y140" s="34"/>
      <c r="Z140" s="34"/>
      <c r="AA140" s="34"/>
      <c r="AB140" s="34"/>
      <c r="AC140" s="34"/>
      <c r="AD140" s="34"/>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2</v>
      </c>
      <c r="E142" s="191">
        <f t="shared" si="38"/>
        <v>1</v>
      </c>
      <c r="F142" s="191">
        <f t="shared" si="38"/>
        <v>1</v>
      </c>
      <c r="G142" s="34"/>
      <c r="H142" s="34"/>
      <c r="I142" s="34"/>
      <c r="J142" s="34"/>
      <c r="K142" s="34"/>
      <c r="L142" s="34"/>
      <c r="M142" s="34">
        <v>1</v>
      </c>
      <c r="N142" s="34"/>
      <c r="O142" s="34"/>
      <c r="P142" s="34"/>
      <c r="Q142" s="34"/>
      <c r="R142" s="34"/>
      <c r="S142" s="34"/>
      <c r="T142" s="34"/>
      <c r="U142" s="34"/>
      <c r="V142" s="34"/>
      <c r="W142" s="34"/>
      <c r="X142" s="34"/>
      <c r="Y142" s="34"/>
      <c r="Z142" s="34"/>
      <c r="AA142" s="34"/>
      <c r="AB142" s="34">
        <v>1</v>
      </c>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1</v>
      </c>
      <c r="E143" s="191">
        <f t="shared" si="38"/>
        <v>0</v>
      </c>
      <c r="F143" s="191">
        <f t="shared" si="38"/>
        <v>1</v>
      </c>
      <c r="G143" s="34"/>
      <c r="H143" s="34"/>
      <c r="I143" s="34"/>
      <c r="J143" s="34"/>
      <c r="K143" s="34"/>
      <c r="L143" s="34"/>
      <c r="M143" s="34"/>
      <c r="N143" s="34"/>
      <c r="O143" s="34"/>
      <c r="P143" s="34"/>
      <c r="Q143" s="34"/>
      <c r="R143" s="34"/>
      <c r="S143" s="34"/>
      <c r="T143" s="34"/>
      <c r="U143" s="34"/>
      <c r="V143" s="34"/>
      <c r="W143" s="34"/>
      <c r="X143" s="34"/>
      <c r="Y143" s="34"/>
      <c r="Z143" s="34"/>
      <c r="AA143" s="34"/>
      <c r="AB143" s="34">
        <v>1</v>
      </c>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0</v>
      </c>
      <c r="E144" s="191">
        <f t="shared" si="38"/>
        <v>0</v>
      </c>
      <c r="F144" s="191">
        <f t="shared" si="38"/>
        <v>0</v>
      </c>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1</v>
      </c>
      <c r="E145" s="194">
        <f t="shared" si="38"/>
        <v>0</v>
      </c>
      <c r="F145" s="194">
        <f t="shared" si="38"/>
        <v>1</v>
      </c>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v>1</v>
      </c>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4</v>
      </c>
      <c r="E149" s="185">
        <f t="shared" ref="E149:F152" si="39">+G149+I149+K149+M149+O149</f>
        <v>3</v>
      </c>
      <c r="F149" s="185">
        <f t="shared" si="39"/>
        <v>1</v>
      </c>
      <c r="G149" s="27">
        <v>1</v>
      </c>
      <c r="H149" s="27"/>
      <c r="I149" s="27">
        <v>2</v>
      </c>
      <c r="J149" s="27"/>
      <c r="K149" s="27"/>
      <c r="L149" s="27">
        <v>1</v>
      </c>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si="39"/>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1</v>
      </c>
      <c r="E151" s="191">
        <f t="shared" si="39"/>
        <v>1</v>
      </c>
      <c r="F151" s="191">
        <f t="shared" si="39"/>
        <v>0</v>
      </c>
      <c r="G151" s="34"/>
      <c r="H151" s="34"/>
      <c r="I151" s="34">
        <v>1</v>
      </c>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8</v>
      </c>
      <c r="E152" s="194">
        <f t="shared" si="39"/>
        <v>7</v>
      </c>
      <c r="F152" s="194">
        <f t="shared" si="39"/>
        <v>1</v>
      </c>
      <c r="G152" s="37"/>
      <c r="H152" s="37"/>
      <c r="I152" s="37">
        <v>3</v>
      </c>
      <c r="J152" s="37"/>
      <c r="K152" s="37">
        <v>4</v>
      </c>
      <c r="L152" s="37">
        <v>1</v>
      </c>
      <c r="M152" s="37"/>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2</v>
      </c>
      <c r="E153" s="185">
        <f t="shared" si="38"/>
        <v>1</v>
      </c>
      <c r="F153" s="185">
        <f t="shared" si="38"/>
        <v>1</v>
      </c>
      <c r="G153" s="27"/>
      <c r="H153" s="27"/>
      <c r="I153" s="27"/>
      <c r="J153" s="27"/>
      <c r="K153" s="27"/>
      <c r="L153" s="27"/>
      <c r="M153" s="27">
        <v>1</v>
      </c>
      <c r="N153" s="27"/>
      <c r="O153" s="27"/>
      <c r="P153" s="27"/>
      <c r="Q153" s="27"/>
      <c r="R153" s="27"/>
      <c r="S153" s="27"/>
      <c r="T153" s="27"/>
      <c r="U153" s="27"/>
      <c r="V153" s="27"/>
      <c r="W153" s="27"/>
      <c r="X153" s="27"/>
      <c r="Y153" s="27"/>
      <c r="Z153" s="27"/>
      <c r="AA153" s="27"/>
      <c r="AB153" s="27"/>
      <c r="AC153" s="27"/>
      <c r="AD153" s="27">
        <v>1</v>
      </c>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0</v>
      </c>
      <c r="E156" s="191">
        <f t="shared" si="38"/>
        <v>0</v>
      </c>
      <c r="F156" s="191">
        <f t="shared" si="38"/>
        <v>0</v>
      </c>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11</v>
      </c>
      <c r="E158" s="191">
        <f t="shared" si="38"/>
        <v>5</v>
      </c>
      <c r="F158" s="191">
        <f t="shared" si="38"/>
        <v>6</v>
      </c>
      <c r="G158" s="34">
        <v>3</v>
      </c>
      <c r="H158" s="34">
        <v>3</v>
      </c>
      <c r="I158" s="34"/>
      <c r="J158" s="34">
        <v>1</v>
      </c>
      <c r="K158" s="34">
        <v>1</v>
      </c>
      <c r="L158" s="34"/>
      <c r="M158" s="34"/>
      <c r="N158" s="34">
        <v>1</v>
      </c>
      <c r="O158" s="34"/>
      <c r="P158" s="34">
        <v>1</v>
      </c>
      <c r="Q158" s="34"/>
      <c r="R158" s="34"/>
      <c r="S158" s="34"/>
      <c r="T158" s="34"/>
      <c r="U158" s="34"/>
      <c r="V158" s="34"/>
      <c r="W158" s="34">
        <v>1</v>
      </c>
      <c r="X158" s="34"/>
      <c r="Y158" s="34"/>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3</v>
      </c>
      <c r="E159" s="191">
        <f t="shared" si="38"/>
        <v>0</v>
      </c>
      <c r="F159" s="191">
        <f t="shared" si="38"/>
        <v>3</v>
      </c>
      <c r="G159" s="34"/>
      <c r="H159" s="34"/>
      <c r="I159" s="34"/>
      <c r="J159" s="34"/>
      <c r="K159" s="34"/>
      <c r="L159" s="34"/>
      <c r="M159" s="34"/>
      <c r="N159" s="34"/>
      <c r="O159" s="34"/>
      <c r="P159" s="34"/>
      <c r="Q159" s="34"/>
      <c r="R159" s="34"/>
      <c r="S159" s="34"/>
      <c r="T159" s="34">
        <v>2</v>
      </c>
      <c r="U159" s="34"/>
      <c r="V159" s="34"/>
      <c r="W159" s="34"/>
      <c r="X159" s="34"/>
      <c r="Y159" s="34"/>
      <c r="Z159" s="34"/>
      <c r="AA159" s="34"/>
      <c r="AB159" s="34"/>
      <c r="AC159" s="34"/>
      <c r="AD159" s="34"/>
      <c r="AE159" s="34"/>
      <c r="AF159" s="34">
        <v>1</v>
      </c>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2</v>
      </c>
      <c r="E160" s="208">
        <f>+G160+I160+K160+M160+O160+Q160+S160+U160+W160+Y160+AA160+AC160+AE160+AG160+AI160+AK160+AM160</f>
        <v>2</v>
      </c>
      <c r="F160" s="208">
        <f>+H160+J160+L160+N160+P160+R160+T160+V160+X160+Z160+AB160+AD160+AF160+AH160+AJ160+AL160+AN160</f>
        <v>0</v>
      </c>
      <c r="G160" s="48"/>
      <c r="H160" s="48"/>
      <c r="I160" s="48">
        <v>1</v>
      </c>
      <c r="J160" s="48"/>
      <c r="K160" s="48">
        <v>1</v>
      </c>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85" t="s">
        <v>149</v>
      </c>
      <c r="E163" s="174" t="s">
        <v>48</v>
      </c>
      <c r="F163" s="174" t="s">
        <v>70</v>
      </c>
      <c r="G163" s="383" t="s">
        <v>48</v>
      </c>
      <c r="H163" s="383" t="s">
        <v>70</v>
      </c>
      <c r="I163" s="383" t="s">
        <v>48</v>
      </c>
      <c r="J163" s="383" t="s">
        <v>70</v>
      </c>
      <c r="K163" s="383" t="s">
        <v>48</v>
      </c>
      <c r="L163" s="383" t="s">
        <v>70</v>
      </c>
      <c r="M163" s="383" t="s">
        <v>48</v>
      </c>
      <c r="N163" s="383" t="s">
        <v>70</v>
      </c>
      <c r="O163" s="383" t="s">
        <v>48</v>
      </c>
      <c r="P163" s="383" t="s">
        <v>70</v>
      </c>
      <c r="Q163" s="383" t="s">
        <v>48</v>
      </c>
      <c r="R163" s="383" t="s">
        <v>70</v>
      </c>
      <c r="S163" s="383" t="s">
        <v>48</v>
      </c>
      <c r="T163" s="383" t="s">
        <v>70</v>
      </c>
      <c r="U163" s="383" t="s">
        <v>48</v>
      </c>
      <c r="V163" s="383" t="s">
        <v>70</v>
      </c>
      <c r="W163" s="383" t="s">
        <v>48</v>
      </c>
      <c r="X163" s="383" t="s">
        <v>70</v>
      </c>
      <c r="Y163" s="383" t="s">
        <v>48</v>
      </c>
      <c r="Z163" s="383" t="s">
        <v>70</v>
      </c>
      <c r="AA163" s="383" t="s">
        <v>48</v>
      </c>
      <c r="AB163" s="383" t="s">
        <v>70</v>
      </c>
      <c r="AC163" s="383" t="s">
        <v>48</v>
      </c>
      <c r="AD163" s="383" t="s">
        <v>70</v>
      </c>
      <c r="AE163" s="383" t="s">
        <v>48</v>
      </c>
      <c r="AF163" s="383" t="s">
        <v>70</v>
      </c>
      <c r="AG163" s="383" t="s">
        <v>48</v>
      </c>
      <c r="AH163" s="383" t="s">
        <v>70</v>
      </c>
      <c r="AI163" s="383" t="s">
        <v>48</v>
      </c>
      <c r="AJ163" s="383" t="s">
        <v>70</v>
      </c>
      <c r="AK163" s="383" t="s">
        <v>48</v>
      </c>
      <c r="AL163" s="383" t="s">
        <v>70</v>
      </c>
      <c r="AM163" s="383" t="s">
        <v>48</v>
      </c>
      <c r="AN163" s="366" t="s">
        <v>70</v>
      </c>
      <c r="AO163" s="608"/>
      <c r="AP163" s="610"/>
      <c r="AQ163" s="554"/>
      <c r="AR163" s="214" t="s">
        <v>48</v>
      </c>
      <c r="AS163" s="214" t="s">
        <v>70</v>
      </c>
      <c r="AZ163" s="383" t="s">
        <v>48</v>
      </c>
      <c r="BA163" s="383" t="s">
        <v>70</v>
      </c>
      <c r="BB163" s="383" t="s">
        <v>48</v>
      </c>
      <c r="BC163" s="383" t="s">
        <v>70</v>
      </c>
      <c r="BD163" s="383" t="s">
        <v>48</v>
      </c>
      <c r="BE163" s="383" t="s">
        <v>70</v>
      </c>
      <c r="BF163" s="383" t="s">
        <v>48</v>
      </c>
      <c r="BG163" s="383" t="s">
        <v>70</v>
      </c>
      <c r="BH163" s="383" t="s">
        <v>48</v>
      </c>
      <c r="BI163" s="383" t="s">
        <v>70</v>
      </c>
      <c r="BJ163" s="383" t="s">
        <v>48</v>
      </c>
      <c r="BK163" s="383" t="s">
        <v>70</v>
      </c>
      <c r="BL163" s="383" t="s">
        <v>48</v>
      </c>
      <c r="BM163" s="383" t="s">
        <v>70</v>
      </c>
      <c r="BN163" s="383" t="s">
        <v>48</v>
      </c>
      <c r="BO163" s="383" t="s">
        <v>70</v>
      </c>
      <c r="BP163" s="383" t="s">
        <v>48</v>
      </c>
      <c r="BQ163" s="383" t="s">
        <v>70</v>
      </c>
      <c r="BR163" s="383" t="s">
        <v>48</v>
      </c>
      <c r="BS163" s="383" t="s">
        <v>70</v>
      </c>
      <c r="BT163" s="383" t="s">
        <v>48</v>
      </c>
      <c r="BU163" s="383" t="s">
        <v>70</v>
      </c>
      <c r="BV163" s="383" t="s">
        <v>48</v>
      </c>
      <c r="BW163" s="383" t="s">
        <v>70</v>
      </c>
      <c r="BX163" s="383" t="s">
        <v>48</v>
      </c>
      <c r="BY163" s="383" t="s">
        <v>70</v>
      </c>
      <c r="BZ163" s="383" t="s">
        <v>48</v>
      </c>
      <c r="CA163" s="383" t="s">
        <v>70</v>
      </c>
      <c r="CB163" s="383" t="s">
        <v>48</v>
      </c>
      <c r="CC163" s="383" t="s">
        <v>70</v>
      </c>
      <c r="CD163" s="383" t="s">
        <v>48</v>
      </c>
      <c r="CE163" s="383" t="s">
        <v>70</v>
      </c>
      <c r="CF163" s="383" t="s">
        <v>48</v>
      </c>
      <c r="CG163" s="366" t="s">
        <v>70</v>
      </c>
      <c r="CH163" s="213"/>
      <c r="CI163" s="213"/>
      <c r="CJ163" s="213"/>
      <c r="CK163" s="213"/>
      <c r="CL163" s="213"/>
      <c r="CM163" s="213"/>
      <c r="CN163" s="213"/>
      <c r="CO163" s="213"/>
      <c r="CP163" s="383" t="s">
        <v>48</v>
      </c>
      <c r="CQ163" s="383" t="s">
        <v>70</v>
      </c>
      <c r="CR163" s="383" t="s">
        <v>48</v>
      </c>
      <c r="CS163" s="383" t="s">
        <v>70</v>
      </c>
      <c r="CT163" s="383" t="s">
        <v>48</v>
      </c>
      <c r="CU163" s="383" t="s">
        <v>70</v>
      </c>
      <c r="CV163" s="383" t="s">
        <v>48</v>
      </c>
      <c r="CW163" s="383" t="s">
        <v>70</v>
      </c>
      <c r="CX163" s="383" t="s">
        <v>48</v>
      </c>
      <c r="CY163" s="383" t="s">
        <v>70</v>
      </c>
      <c r="CZ163" s="383" t="s">
        <v>48</v>
      </c>
      <c r="DA163" s="383" t="s">
        <v>70</v>
      </c>
      <c r="DB163" s="383" t="s">
        <v>48</v>
      </c>
      <c r="DC163" s="383" t="s">
        <v>70</v>
      </c>
      <c r="DD163" s="383" t="s">
        <v>48</v>
      </c>
      <c r="DE163" s="383" t="s">
        <v>70</v>
      </c>
      <c r="DF163" s="383" t="s">
        <v>48</v>
      </c>
      <c r="DG163" s="383" t="s">
        <v>70</v>
      </c>
      <c r="DH163" s="383" t="s">
        <v>48</v>
      </c>
      <c r="DI163" s="383" t="s">
        <v>70</v>
      </c>
      <c r="DJ163" s="383" t="s">
        <v>48</v>
      </c>
      <c r="DK163" s="383" t="s">
        <v>70</v>
      </c>
      <c r="DL163" s="383" t="s">
        <v>48</v>
      </c>
      <c r="DM163" s="383" t="s">
        <v>70</v>
      </c>
      <c r="DN163" s="383" t="s">
        <v>48</v>
      </c>
      <c r="DO163" s="383" t="s">
        <v>70</v>
      </c>
      <c r="DP163" s="383" t="s">
        <v>48</v>
      </c>
      <c r="DQ163" s="383" t="s">
        <v>70</v>
      </c>
      <c r="DR163" s="383" t="s">
        <v>48</v>
      </c>
      <c r="DS163" s="383" t="s">
        <v>70</v>
      </c>
      <c r="DT163" s="383" t="s">
        <v>48</v>
      </c>
      <c r="DU163" s="383" t="s">
        <v>70</v>
      </c>
      <c r="DV163" s="383" t="s">
        <v>48</v>
      </c>
      <c r="DW163" s="366" t="s">
        <v>70</v>
      </c>
      <c r="DX163"/>
      <c r="DY163"/>
      <c r="DZ163"/>
      <c r="EA163"/>
      <c r="EB163"/>
      <c r="EC163"/>
      <c r="ED163"/>
    </row>
    <row r="164" spans="1:143" s="11" customFormat="1" ht="15.75" customHeight="1" x14ac:dyDescent="0.25">
      <c r="A164" s="612" t="s">
        <v>190</v>
      </c>
      <c r="B164" s="612"/>
      <c r="C164" s="612"/>
      <c r="D164" s="181">
        <f>SUM(E164:F164)</f>
        <v>14</v>
      </c>
      <c r="E164" s="181">
        <f>+G164+I164+K164+M164+O164+Q164+S164+U164+W164+Y164+AA164+AC164+AE164+AG164+AI164+AK164+AM164</f>
        <v>8</v>
      </c>
      <c r="F164" s="181">
        <f>+H164+J164+L164+N164+P164+R164+T164+V164+X164+Z164+AB164+AD164+AF164+AH164+AJ164+AL164+AN164</f>
        <v>6</v>
      </c>
      <c r="G164" s="201">
        <v>1</v>
      </c>
      <c r="H164" s="201"/>
      <c r="I164" s="201">
        <v>2</v>
      </c>
      <c r="J164" s="201"/>
      <c r="K164" s="201">
        <v>1</v>
      </c>
      <c r="L164" s="201"/>
      <c r="M164" s="201">
        <v>2</v>
      </c>
      <c r="N164" s="201">
        <v>1</v>
      </c>
      <c r="O164" s="201"/>
      <c r="P164" s="201">
        <v>1</v>
      </c>
      <c r="Q164" s="201"/>
      <c r="R164" s="201"/>
      <c r="S164" s="201"/>
      <c r="T164" s="201"/>
      <c r="U164" s="201"/>
      <c r="V164" s="201">
        <v>1</v>
      </c>
      <c r="W164" s="201"/>
      <c r="X164" s="201">
        <v>1</v>
      </c>
      <c r="Y164" s="201"/>
      <c r="Z164" s="201"/>
      <c r="AA164" s="201"/>
      <c r="AB164" s="201">
        <v>1</v>
      </c>
      <c r="AC164" s="201">
        <v>2</v>
      </c>
      <c r="AD164" s="201">
        <v>1</v>
      </c>
      <c r="AE164" s="201"/>
      <c r="AF164" s="201"/>
      <c r="AG164" s="201"/>
      <c r="AH164" s="201"/>
      <c r="AI164" s="201"/>
      <c r="AJ164" s="201"/>
      <c r="AK164" s="201"/>
      <c r="AL164" s="201"/>
      <c r="AM164" s="201"/>
      <c r="AN164" s="202"/>
      <c r="AO164" s="227">
        <v>4</v>
      </c>
      <c r="AP164" s="228"/>
      <c r="AQ164" s="201"/>
      <c r="AR164" s="201"/>
      <c r="AS164" s="201"/>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14</v>
      </c>
      <c r="E174" s="56">
        <f>+G174+I174+K174+M174+O174+Q174+S174+U174+W174+Y174+AA174+AC174+AE174+AG174+AI174+AK174+AM174</f>
        <v>8</v>
      </c>
      <c r="F174" s="56">
        <f>+H174+J174+L174+N174+P174+R174+T174+V174+X174+Z174+AB174+AD174+AF174+AH174+AJ174+AL174+AN174</f>
        <v>6</v>
      </c>
      <c r="G174" s="201">
        <v>1</v>
      </c>
      <c r="H174" s="201"/>
      <c r="I174" s="201">
        <v>2</v>
      </c>
      <c r="J174" s="201"/>
      <c r="K174" s="201">
        <v>1</v>
      </c>
      <c r="L174" s="201"/>
      <c r="M174" s="201">
        <v>2</v>
      </c>
      <c r="N174" s="201">
        <v>1</v>
      </c>
      <c r="O174" s="201"/>
      <c r="P174" s="201">
        <v>1</v>
      </c>
      <c r="Q174" s="201"/>
      <c r="R174" s="201"/>
      <c r="S174" s="201"/>
      <c r="T174" s="201"/>
      <c r="U174" s="201"/>
      <c r="V174" s="201">
        <v>1</v>
      </c>
      <c r="W174" s="201"/>
      <c r="X174" s="201">
        <v>1</v>
      </c>
      <c r="Y174" s="201"/>
      <c r="Z174" s="201"/>
      <c r="AA174" s="201"/>
      <c r="AB174" s="201">
        <v>1</v>
      </c>
      <c r="AC174" s="201">
        <v>2</v>
      </c>
      <c r="AD174" s="201">
        <v>1</v>
      </c>
      <c r="AE174" s="201"/>
      <c r="AF174" s="201"/>
      <c r="AG174" s="201"/>
      <c r="AH174" s="201"/>
      <c r="AI174" s="201"/>
      <c r="AJ174" s="201"/>
      <c r="AK174" s="201"/>
      <c r="AL174" s="201"/>
      <c r="AM174" s="201"/>
      <c r="AN174" s="202"/>
      <c r="AO174" s="227">
        <v>4</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1</v>
      </c>
      <c r="E176" s="191">
        <f t="shared" si="52"/>
        <v>0</v>
      </c>
      <c r="F176" s="191">
        <f t="shared" si="52"/>
        <v>1</v>
      </c>
      <c r="G176" s="34"/>
      <c r="H176" s="34"/>
      <c r="I176" s="34"/>
      <c r="J176" s="34"/>
      <c r="K176" s="34"/>
      <c r="L176" s="34"/>
      <c r="M176" s="34"/>
      <c r="N176" s="34"/>
      <c r="O176" s="34"/>
      <c r="P176" s="34"/>
      <c r="Q176" s="34"/>
      <c r="R176" s="34"/>
      <c r="S176" s="34"/>
      <c r="T176" s="34"/>
      <c r="U176" s="34"/>
      <c r="V176" s="34">
        <v>1</v>
      </c>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0</v>
      </c>
      <c r="E177" s="191">
        <f t="shared" si="52"/>
        <v>0</v>
      </c>
      <c r="F177" s="191">
        <f t="shared" si="52"/>
        <v>0</v>
      </c>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2</v>
      </c>
      <c r="E179" s="191">
        <f t="shared" ref="E179:F197" si="54">+G179+I179+K179+M179+O179+Q179+S179+U179+W179+Y179+AA179+AC179+AE179+AG179+AI179+AK179+AM179</f>
        <v>1</v>
      </c>
      <c r="F179" s="191">
        <f t="shared" si="54"/>
        <v>1</v>
      </c>
      <c r="G179" s="34"/>
      <c r="H179" s="34"/>
      <c r="I179" s="34"/>
      <c r="J179" s="34"/>
      <c r="K179" s="34"/>
      <c r="L179" s="34"/>
      <c r="M179" s="34">
        <v>1</v>
      </c>
      <c r="N179" s="34"/>
      <c r="O179" s="34"/>
      <c r="P179" s="34">
        <v>1</v>
      </c>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3</v>
      </c>
      <c r="E186" s="185">
        <f t="shared" ref="E186:F189" si="55">+G186+I186+K186+M186+O186</f>
        <v>3</v>
      </c>
      <c r="F186" s="185">
        <f t="shared" si="55"/>
        <v>0</v>
      </c>
      <c r="G186" s="27">
        <v>1</v>
      </c>
      <c r="H186" s="27"/>
      <c r="I186" s="27">
        <v>2</v>
      </c>
      <c r="J186" s="27"/>
      <c r="K186" s="27"/>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2</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1</v>
      </c>
      <c r="E189" s="194">
        <f t="shared" si="55"/>
        <v>1</v>
      </c>
      <c r="F189" s="194">
        <f t="shared" si="55"/>
        <v>0</v>
      </c>
      <c r="G189" s="37"/>
      <c r="H189" s="37"/>
      <c r="I189" s="37"/>
      <c r="J189" s="37"/>
      <c r="K189" s="37">
        <v>1</v>
      </c>
      <c r="L189" s="37"/>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2</v>
      </c>
      <c r="E190" s="185">
        <f t="shared" si="54"/>
        <v>1</v>
      </c>
      <c r="F190" s="185">
        <f t="shared" si="54"/>
        <v>1</v>
      </c>
      <c r="G190" s="27"/>
      <c r="H190" s="27"/>
      <c r="I190" s="27"/>
      <c r="J190" s="27"/>
      <c r="K190" s="27"/>
      <c r="L190" s="27"/>
      <c r="M190" s="27">
        <v>1</v>
      </c>
      <c r="N190" s="27"/>
      <c r="O190" s="27"/>
      <c r="P190" s="27"/>
      <c r="Q190" s="27"/>
      <c r="R190" s="27"/>
      <c r="S190" s="27"/>
      <c r="T190" s="27"/>
      <c r="U190" s="27"/>
      <c r="V190" s="27"/>
      <c r="W190" s="27"/>
      <c r="X190" s="27">
        <v>1</v>
      </c>
      <c r="Y190" s="27"/>
      <c r="Z190" s="27"/>
      <c r="AA190" s="27"/>
      <c r="AB190" s="27"/>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1</v>
      </c>
      <c r="E191" s="191">
        <f t="shared" si="54"/>
        <v>0</v>
      </c>
      <c r="F191" s="191">
        <f t="shared" si="54"/>
        <v>1</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v>1</v>
      </c>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3</v>
      </c>
      <c r="E192" s="191">
        <f t="shared" si="54"/>
        <v>2</v>
      </c>
      <c r="F192" s="191">
        <f t="shared" si="54"/>
        <v>1</v>
      </c>
      <c r="G192" s="34"/>
      <c r="H192" s="34"/>
      <c r="I192" s="34"/>
      <c r="J192" s="34"/>
      <c r="K192" s="34"/>
      <c r="L192" s="34"/>
      <c r="M192" s="34"/>
      <c r="N192" s="34"/>
      <c r="O192" s="34"/>
      <c r="P192" s="34"/>
      <c r="Q192" s="34"/>
      <c r="R192" s="34"/>
      <c r="S192" s="34"/>
      <c r="T192" s="34"/>
      <c r="U192" s="34"/>
      <c r="V192" s="34"/>
      <c r="W192" s="34"/>
      <c r="X192" s="34"/>
      <c r="Y192" s="34"/>
      <c r="Z192" s="34"/>
      <c r="AA192" s="34"/>
      <c r="AB192" s="34">
        <v>1</v>
      </c>
      <c r="AC192" s="34">
        <v>2</v>
      </c>
      <c r="AD192" s="34"/>
      <c r="AE192" s="34"/>
      <c r="AF192" s="34"/>
      <c r="AG192" s="34"/>
      <c r="AH192" s="34"/>
      <c r="AI192" s="34"/>
      <c r="AJ192" s="34"/>
      <c r="AK192" s="34"/>
      <c r="AL192" s="34"/>
      <c r="AM192" s="34"/>
      <c r="AN192" s="98"/>
      <c r="AO192" s="220">
        <v>2</v>
      </c>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1</v>
      </c>
      <c r="E193" s="191">
        <f t="shared" si="54"/>
        <v>0</v>
      </c>
      <c r="F193" s="191">
        <f t="shared" si="54"/>
        <v>1</v>
      </c>
      <c r="G193" s="34"/>
      <c r="H193" s="34"/>
      <c r="I193" s="34"/>
      <c r="J193" s="34"/>
      <c r="K193" s="34"/>
      <c r="L193" s="34"/>
      <c r="M193" s="34"/>
      <c r="N193" s="34">
        <v>1</v>
      </c>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0</v>
      </c>
      <c r="E195" s="191">
        <f t="shared" si="54"/>
        <v>0</v>
      </c>
      <c r="F195" s="191">
        <f t="shared" si="54"/>
        <v>0</v>
      </c>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0</v>
      </c>
      <c r="E196" s="191">
        <f t="shared" si="54"/>
        <v>0</v>
      </c>
      <c r="F196" s="191">
        <f t="shared" si="54"/>
        <v>0</v>
      </c>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78" t="s">
        <v>208</v>
      </c>
      <c r="D200" s="378" t="s">
        <v>48</v>
      </c>
      <c r="E200" s="379" t="s">
        <v>70</v>
      </c>
      <c r="F200" s="381" t="s">
        <v>48</v>
      </c>
      <c r="G200" s="381" t="s">
        <v>70</v>
      </c>
      <c r="H200" s="381" t="s">
        <v>48</v>
      </c>
      <c r="I200" s="381" t="s">
        <v>70</v>
      </c>
      <c r="J200" s="381" t="s">
        <v>48</v>
      </c>
      <c r="K200" s="381" t="s">
        <v>70</v>
      </c>
      <c r="L200" s="381" t="s">
        <v>48</v>
      </c>
      <c r="M200" s="381" t="s">
        <v>70</v>
      </c>
      <c r="N200" s="381" t="s">
        <v>48</v>
      </c>
      <c r="O200" s="381" t="s">
        <v>70</v>
      </c>
      <c r="P200" s="381" t="s">
        <v>48</v>
      </c>
      <c r="Q200" s="381" t="s">
        <v>70</v>
      </c>
      <c r="R200" s="381" t="s">
        <v>48</v>
      </c>
      <c r="S200" s="381" t="s">
        <v>70</v>
      </c>
      <c r="T200" s="381" t="s">
        <v>48</v>
      </c>
      <c r="U200" s="381" t="s">
        <v>70</v>
      </c>
      <c r="V200" s="381" t="s">
        <v>48</v>
      </c>
      <c r="W200" s="381" t="s">
        <v>70</v>
      </c>
      <c r="X200" s="381" t="s">
        <v>48</v>
      </c>
      <c r="Y200" s="381" t="s">
        <v>70</v>
      </c>
      <c r="Z200" s="381" t="s">
        <v>48</v>
      </c>
      <c r="AA200" s="381" t="s">
        <v>70</v>
      </c>
      <c r="AB200" s="381" t="s">
        <v>48</v>
      </c>
      <c r="AC200" s="381" t="s">
        <v>70</v>
      </c>
      <c r="AD200" s="381" t="s">
        <v>48</v>
      </c>
      <c r="AE200" s="381" t="s">
        <v>70</v>
      </c>
      <c r="AF200" s="381" t="s">
        <v>48</v>
      </c>
      <c r="AG200" s="381" t="s">
        <v>70</v>
      </c>
      <c r="AH200" s="381" t="s">
        <v>48</v>
      </c>
      <c r="AI200" s="381" t="s">
        <v>70</v>
      </c>
      <c r="AJ200" s="381" t="s">
        <v>48</v>
      </c>
      <c r="AK200" s="381"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78" t="s">
        <v>208</v>
      </c>
      <c r="D205" s="378" t="s">
        <v>48</v>
      </c>
      <c r="E205" s="379"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86" t="s">
        <v>145</v>
      </c>
      <c r="F209" s="386" t="s">
        <v>84</v>
      </c>
      <c r="G209" s="386" t="s">
        <v>8</v>
      </c>
      <c r="H209" s="381" t="s">
        <v>9</v>
      </c>
      <c r="I209" s="381" t="s">
        <v>10</v>
      </c>
      <c r="J209" s="381" t="s">
        <v>11</v>
      </c>
      <c r="K209" s="381" t="s">
        <v>12</v>
      </c>
      <c r="L209" s="381" t="s">
        <v>13</v>
      </c>
      <c r="M209" s="381" t="s">
        <v>14</v>
      </c>
      <c r="N209" s="381" t="s">
        <v>217</v>
      </c>
      <c r="O209" s="381" t="s">
        <v>218</v>
      </c>
      <c r="P209" s="381" t="s">
        <v>219</v>
      </c>
      <c r="Q209" s="381" t="s">
        <v>220</v>
      </c>
      <c r="R209" s="381" t="s">
        <v>221</v>
      </c>
      <c r="S209" s="381" t="s">
        <v>222</v>
      </c>
      <c r="T209" s="386" t="s">
        <v>223</v>
      </c>
      <c r="U209" s="386"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78" t="s">
        <v>208</v>
      </c>
      <c r="D217" s="378" t="s">
        <v>48</v>
      </c>
      <c r="E217" s="371" t="s">
        <v>70</v>
      </c>
      <c r="F217" s="372" t="s">
        <v>223</v>
      </c>
      <c r="G217" s="372" t="s">
        <v>70</v>
      </c>
      <c r="H217" s="372" t="s">
        <v>223</v>
      </c>
      <c r="I217" s="372" t="s">
        <v>70</v>
      </c>
      <c r="J217" s="372" t="s">
        <v>223</v>
      </c>
      <c r="K217" s="372" t="s">
        <v>70</v>
      </c>
      <c r="L217" s="372" t="s">
        <v>223</v>
      </c>
      <c r="M217" s="372" t="s">
        <v>70</v>
      </c>
      <c r="N217" s="372" t="s">
        <v>223</v>
      </c>
      <c r="O217" s="372" t="s">
        <v>70</v>
      </c>
      <c r="P217" s="372" t="s">
        <v>223</v>
      </c>
      <c r="Q217" s="372" t="s">
        <v>70</v>
      </c>
      <c r="R217" s="372" t="s">
        <v>223</v>
      </c>
      <c r="S217" s="372" t="s">
        <v>70</v>
      </c>
      <c r="T217" s="372" t="s">
        <v>223</v>
      </c>
      <c r="U217" s="372" t="s">
        <v>70</v>
      </c>
      <c r="V217" s="372" t="s">
        <v>223</v>
      </c>
      <c r="W217" s="372" t="s">
        <v>70</v>
      </c>
      <c r="X217" s="372" t="s">
        <v>223</v>
      </c>
      <c r="Y217" s="372" t="s">
        <v>70</v>
      </c>
      <c r="Z217" s="372" t="s">
        <v>223</v>
      </c>
      <c r="AA217" s="372" t="s">
        <v>70</v>
      </c>
      <c r="AB217" s="372" t="s">
        <v>223</v>
      </c>
      <c r="AC217" s="372" t="s">
        <v>70</v>
      </c>
      <c r="AD217" s="372" t="s">
        <v>223</v>
      </c>
      <c r="AE217" s="372" t="s">
        <v>70</v>
      </c>
      <c r="AF217" s="372" t="s">
        <v>223</v>
      </c>
      <c r="AG217" s="372" t="s">
        <v>70</v>
      </c>
      <c r="AH217" s="372" t="s">
        <v>223</v>
      </c>
      <c r="AI217" s="372" t="s">
        <v>70</v>
      </c>
      <c r="AJ217" s="372" t="s">
        <v>223</v>
      </c>
      <c r="AK217" s="372" t="s">
        <v>70</v>
      </c>
      <c r="AL217" s="372" t="s">
        <v>223</v>
      </c>
      <c r="AM217" s="369"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19</v>
      </c>
      <c r="D218" s="261">
        <f>+F218+H218+J218+L218+N218+P218+R218+T218+V218++X218+Z218+AB218+AD218+AF218+AH218+AJ218+AL218</f>
        <v>1</v>
      </c>
      <c r="E218" s="261">
        <f>+G218+I218+K218+M218+O218+Q218+S218+U218+W218++Y218+AA218+AC218+AE218+AG218+AI218+AK218+AM218</f>
        <v>18</v>
      </c>
      <c r="F218" s="261">
        <f>SUM(F220:F228)</f>
        <v>0</v>
      </c>
      <c r="G218" s="261">
        <f t="shared" ref="G218:AM218" si="56">SUM(G220:G228)</f>
        <v>0</v>
      </c>
      <c r="H218" s="261">
        <f t="shared" si="56"/>
        <v>0</v>
      </c>
      <c r="I218" s="261">
        <f t="shared" si="56"/>
        <v>0</v>
      </c>
      <c r="J218" s="261">
        <f t="shared" si="56"/>
        <v>0</v>
      </c>
      <c r="K218" s="261">
        <f>SUM(K219:K228)</f>
        <v>0</v>
      </c>
      <c r="L218" s="261">
        <f t="shared" si="56"/>
        <v>0</v>
      </c>
      <c r="M218" s="261">
        <f>SUM(M219:M228)</f>
        <v>0</v>
      </c>
      <c r="N218" s="261">
        <f t="shared" si="56"/>
        <v>1</v>
      </c>
      <c r="O218" s="261">
        <f>SUM(O219:O228)</f>
        <v>4</v>
      </c>
      <c r="P218" s="261">
        <f t="shared" si="56"/>
        <v>0</v>
      </c>
      <c r="Q218" s="261">
        <f>SUM(Q219:Q228)</f>
        <v>3</v>
      </c>
      <c r="R218" s="261">
        <f t="shared" si="56"/>
        <v>0</v>
      </c>
      <c r="S218" s="261">
        <f>SUM(S219:S228)</f>
        <v>1</v>
      </c>
      <c r="T218" s="261">
        <f t="shared" si="56"/>
        <v>0</v>
      </c>
      <c r="U218" s="261">
        <f>SUM(U219:U228)</f>
        <v>2</v>
      </c>
      <c r="V218" s="261">
        <f t="shared" si="56"/>
        <v>0</v>
      </c>
      <c r="W218" s="261">
        <f>SUM(W219:W228)</f>
        <v>2</v>
      </c>
      <c r="X218" s="261">
        <f t="shared" si="56"/>
        <v>0</v>
      </c>
      <c r="Y218" s="261">
        <f>SUM(Y219:Y228)</f>
        <v>3</v>
      </c>
      <c r="Z218" s="261">
        <f t="shared" si="56"/>
        <v>0</v>
      </c>
      <c r="AA218" s="261">
        <f>SUM(AA219:AA228)</f>
        <v>2</v>
      </c>
      <c r="AB218" s="261">
        <f t="shared" si="56"/>
        <v>0</v>
      </c>
      <c r="AC218" s="261">
        <f>SUM(AC219:AC228)</f>
        <v>1</v>
      </c>
      <c r="AD218" s="261">
        <f t="shared" si="56"/>
        <v>0</v>
      </c>
      <c r="AE218" s="261">
        <f t="shared" si="56"/>
        <v>0</v>
      </c>
      <c r="AF218" s="261">
        <f t="shared" si="56"/>
        <v>0</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3</v>
      </c>
      <c r="AP218" s="266">
        <f>SUM(AP219:AP228)</f>
        <v>3</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84" t="s">
        <v>238</v>
      </c>
      <c r="C220" s="59">
        <f t="shared" ref="C220:C228" si="60">SUM(D220:E220)</f>
        <v>1</v>
      </c>
      <c r="D220" s="59">
        <f t="shared" ref="D220:E228" si="61">+F220+H220+J220+L220+N220+P220+R220+T220+V220++X220+Z220+AB220+AD220+AF220+AH220+AJ220+AL220</f>
        <v>1</v>
      </c>
      <c r="E220" s="208">
        <f>+G220+I220+K220+M220+O220+Q220+S220+U220+W220++Y220+AA220+AC220+AE220+AG220+AI220+AK220+AM220</f>
        <v>0</v>
      </c>
      <c r="F220" s="48"/>
      <c r="G220" s="48"/>
      <c r="H220" s="48"/>
      <c r="I220" s="48"/>
      <c r="J220" s="48"/>
      <c r="K220" s="48"/>
      <c r="L220" s="48"/>
      <c r="M220" s="48"/>
      <c r="N220" s="48">
        <v>1</v>
      </c>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5</v>
      </c>
      <c r="D222" s="63">
        <f t="shared" si="61"/>
        <v>0</v>
      </c>
      <c r="E222" s="273">
        <f t="shared" si="61"/>
        <v>5</v>
      </c>
      <c r="F222" s="34"/>
      <c r="G222" s="34"/>
      <c r="H222" s="34"/>
      <c r="I222" s="34"/>
      <c r="J222" s="34"/>
      <c r="K222" s="34"/>
      <c r="L222" s="34"/>
      <c r="M222" s="34"/>
      <c r="N222" s="34"/>
      <c r="O222" s="34">
        <v>2</v>
      </c>
      <c r="P222" s="34"/>
      <c r="Q222" s="34">
        <v>1</v>
      </c>
      <c r="R222" s="34"/>
      <c r="S222" s="34"/>
      <c r="T222" s="34"/>
      <c r="U222" s="34"/>
      <c r="V222" s="34"/>
      <c r="W222" s="34"/>
      <c r="X222" s="34"/>
      <c r="Y222" s="34">
        <v>1</v>
      </c>
      <c r="Z222" s="34"/>
      <c r="AA222" s="34"/>
      <c r="AB222" s="34"/>
      <c r="AC222" s="34">
        <v>1</v>
      </c>
      <c r="AD222" s="34"/>
      <c r="AE222" s="34"/>
      <c r="AF222" s="34"/>
      <c r="AG222" s="34"/>
      <c r="AH222" s="34"/>
      <c r="AI222" s="34"/>
      <c r="AJ222" s="34"/>
      <c r="AK222" s="34"/>
      <c r="AL222" s="34"/>
      <c r="AM222" s="98"/>
      <c r="AN222" s="220"/>
      <c r="AO222" s="221">
        <v>3</v>
      </c>
      <c r="AP222" s="34">
        <v>3</v>
      </c>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13</v>
      </c>
      <c r="D228" s="59">
        <f t="shared" si="61"/>
        <v>0</v>
      </c>
      <c r="E228" s="208">
        <f t="shared" si="61"/>
        <v>13</v>
      </c>
      <c r="F228" s="48"/>
      <c r="G228" s="48"/>
      <c r="H228" s="48"/>
      <c r="I228" s="48"/>
      <c r="J228" s="48"/>
      <c r="K228" s="48"/>
      <c r="L228" s="48"/>
      <c r="M228" s="48"/>
      <c r="N228" s="48"/>
      <c r="O228" s="48">
        <v>2</v>
      </c>
      <c r="P228" s="48"/>
      <c r="Q228" s="48">
        <v>2</v>
      </c>
      <c r="R228" s="48"/>
      <c r="S228" s="48">
        <v>1</v>
      </c>
      <c r="T228" s="48"/>
      <c r="U228" s="48">
        <v>2</v>
      </c>
      <c r="V228" s="48"/>
      <c r="W228" s="48">
        <v>2</v>
      </c>
      <c r="X228" s="48"/>
      <c r="Y228" s="48">
        <v>2</v>
      </c>
      <c r="Z228" s="48"/>
      <c r="AA228" s="48">
        <v>2</v>
      </c>
      <c r="AB228" s="48"/>
      <c r="AC228" s="48"/>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78" t="s">
        <v>208</v>
      </c>
      <c r="D232" s="378" t="s">
        <v>48</v>
      </c>
      <c r="E232" s="371"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0</v>
      </c>
      <c r="D233" s="58">
        <f t="shared" ref="D233:E239" si="63">+F233+H233+J233+L233+N233+P233+R233+T233+V233++X233+Z233+AB233+AD233+AF233+AH233+AJ233+AL233+AN233</f>
        <v>0</v>
      </c>
      <c r="E233" s="58">
        <f t="shared" si="63"/>
        <v>0</v>
      </c>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78" t="s">
        <v>208</v>
      </c>
      <c r="D243" s="378" t="s">
        <v>48</v>
      </c>
      <c r="E243" s="371"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0</v>
      </c>
      <c r="D246" s="127">
        <f t="shared" si="69"/>
        <v>0</v>
      </c>
      <c r="E246" s="198">
        <f t="shared" si="69"/>
        <v>0</v>
      </c>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78" t="s">
        <v>208</v>
      </c>
      <c r="D251" s="378" t="s">
        <v>48</v>
      </c>
      <c r="E251" s="371" t="s">
        <v>70</v>
      </c>
      <c r="F251" s="386" t="s">
        <v>223</v>
      </c>
      <c r="G251" s="386" t="s">
        <v>70</v>
      </c>
      <c r="H251" s="386" t="s">
        <v>223</v>
      </c>
      <c r="I251" s="386" t="s">
        <v>70</v>
      </c>
      <c r="J251" s="386" t="s">
        <v>223</v>
      </c>
      <c r="K251" s="386" t="s">
        <v>70</v>
      </c>
      <c r="L251" s="386" t="s">
        <v>223</v>
      </c>
      <c r="M251" s="386" t="s">
        <v>70</v>
      </c>
      <c r="N251" s="386" t="s">
        <v>223</v>
      </c>
      <c r="O251" s="386" t="s">
        <v>70</v>
      </c>
      <c r="P251" s="386" t="s">
        <v>223</v>
      </c>
      <c r="Q251" s="386" t="s">
        <v>70</v>
      </c>
      <c r="R251" s="386" t="s">
        <v>223</v>
      </c>
      <c r="S251" s="386" t="s">
        <v>70</v>
      </c>
      <c r="T251" s="386" t="s">
        <v>223</v>
      </c>
      <c r="U251" s="386" t="s">
        <v>70</v>
      </c>
      <c r="V251" s="386" t="s">
        <v>223</v>
      </c>
      <c r="W251" s="386"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1172</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1123</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12:B12"/>
    <mergeCell ref="A13:B13"/>
    <mergeCell ref="A14:B14"/>
    <mergeCell ref="A15:B15"/>
    <mergeCell ref="A17:B18"/>
    <mergeCell ref="C17:C18"/>
    <mergeCell ref="A6:P6"/>
    <mergeCell ref="A8:B9"/>
    <mergeCell ref="C8:C9"/>
    <mergeCell ref="D8:L8"/>
    <mergeCell ref="A10:B10"/>
    <mergeCell ref="A11:B11"/>
    <mergeCell ref="A22:B22"/>
    <mergeCell ref="D22:J22"/>
    <mergeCell ref="A23:B23"/>
    <mergeCell ref="D23:J23"/>
    <mergeCell ref="A24:B24"/>
    <mergeCell ref="D24:J24"/>
    <mergeCell ref="A19:B19"/>
    <mergeCell ref="D19:J19"/>
    <mergeCell ref="A20:B20"/>
    <mergeCell ref="D20:J20"/>
    <mergeCell ref="A21:B21"/>
    <mergeCell ref="D21:J21"/>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54:B54"/>
    <mergeCell ref="A55:B55"/>
    <mergeCell ref="A56:B56"/>
    <mergeCell ref="A58:B59"/>
    <mergeCell ref="C58:C59"/>
    <mergeCell ref="D58:F58"/>
    <mergeCell ref="A49:B49"/>
    <mergeCell ref="A51:B52"/>
    <mergeCell ref="C51:C52"/>
    <mergeCell ref="D51:I51"/>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Z66:BA66"/>
    <mergeCell ref="BB66:BC66"/>
    <mergeCell ref="BD66:BE66"/>
    <mergeCell ref="BF66:BG66"/>
    <mergeCell ref="BH66:BI66"/>
    <mergeCell ref="BJ66:BK66"/>
    <mergeCell ref="V66:W66"/>
    <mergeCell ref="X66:Y66"/>
    <mergeCell ref="Z66:AA66"/>
    <mergeCell ref="AB66:AC66"/>
    <mergeCell ref="AD66:AE66"/>
    <mergeCell ref="AF66:AG6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88:B88"/>
    <mergeCell ref="A89:B89"/>
    <mergeCell ref="A90:A91"/>
    <mergeCell ref="P86:Q86"/>
    <mergeCell ref="R86:S86"/>
    <mergeCell ref="T86:U86"/>
    <mergeCell ref="V86:W86"/>
    <mergeCell ref="X86:Y86"/>
    <mergeCell ref="Z86:AA86"/>
    <mergeCell ref="L94:M94"/>
    <mergeCell ref="N94:O94"/>
    <mergeCell ref="P94:Q94"/>
    <mergeCell ref="R94:S94"/>
    <mergeCell ref="T94:U94"/>
    <mergeCell ref="V94:W94"/>
    <mergeCell ref="A92:B92"/>
    <mergeCell ref="A94:B95"/>
    <mergeCell ref="C94:E94"/>
    <mergeCell ref="F94:G94"/>
    <mergeCell ref="H94:I94"/>
    <mergeCell ref="J94:K94"/>
    <mergeCell ref="A102:B102"/>
    <mergeCell ref="A103:B103"/>
    <mergeCell ref="A104:B104"/>
    <mergeCell ref="A105:B105"/>
    <mergeCell ref="A107:B108"/>
    <mergeCell ref="C107:E107"/>
    <mergeCell ref="A96:B96"/>
    <mergeCell ref="A97:B97"/>
    <mergeCell ref="A98:B98"/>
    <mergeCell ref="A99:B99"/>
    <mergeCell ref="A100:B100"/>
    <mergeCell ref="A101:B101"/>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17:B117"/>
    <mergeCell ref="A118:B118"/>
    <mergeCell ref="A120:B121"/>
    <mergeCell ref="C120:E120"/>
    <mergeCell ref="F120:G120"/>
    <mergeCell ref="H120:I120"/>
    <mergeCell ref="A111:B111"/>
    <mergeCell ref="A112:B112"/>
    <mergeCell ref="A113:B113"/>
    <mergeCell ref="A114:B114"/>
    <mergeCell ref="A115:B115"/>
    <mergeCell ref="A116:B116"/>
    <mergeCell ref="J120:K120"/>
    <mergeCell ref="L120:M120"/>
    <mergeCell ref="A122:B122"/>
    <mergeCell ref="A123:B123"/>
    <mergeCell ref="A125:C126"/>
    <mergeCell ref="D125:F125"/>
    <mergeCell ref="G125:H125"/>
    <mergeCell ref="I125:J125"/>
    <mergeCell ref="K125:L125"/>
    <mergeCell ref="M125:N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A137:C137"/>
    <mergeCell ref="A138:A145"/>
    <mergeCell ref="B138:C138"/>
    <mergeCell ref="B139:C139"/>
    <mergeCell ref="B140:C140"/>
    <mergeCell ref="B141:C141"/>
    <mergeCell ref="B142:C142"/>
    <mergeCell ref="B143:C143"/>
    <mergeCell ref="B144:C144"/>
    <mergeCell ref="B145:C145"/>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A175:A182"/>
    <mergeCell ref="B175:C175"/>
    <mergeCell ref="B176:C176"/>
    <mergeCell ref="B177:C177"/>
    <mergeCell ref="B178:C178"/>
    <mergeCell ref="B179:C179"/>
    <mergeCell ref="B180:C180"/>
    <mergeCell ref="B181:C181"/>
    <mergeCell ref="B182:C182"/>
    <mergeCell ref="A183:A185"/>
    <mergeCell ref="B183:C183"/>
    <mergeCell ref="B184:C184"/>
    <mergeCell ref="B185:C185"/>
    <mergeCell ref="A186:A189"/>
    <mergeCell ref="B186:C186"/>
    <mergeCell ref="B187:C187"/>
    <mergeCell ref="B188:C188"/>
    <mergeCell ref="B189:C18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AL231:AM231"/>
    <mergeCell ref="AN231:AO231"/>
    <mergeCell ref="A233:B233"/>
    <mergeCell ref="T231:U231"/>
    <mergeCell ref="V231:W231"/>
    <mergeCell ref="X231:Y231"/>
    <mergeCell ref="Z231:AA231"/>
    <mergeCell ref="AB231:AC231"/>
    <mergeCell ref="AD231:AE231"/>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244:B244"/>
    <mergeCell ref="A245:B245"/>
    <mergeCell ref="A246:B246"/>
    <mergeCell ref="A247:B247"/>
    <mergeCell ref="A249:B251"/>
    <mergeCell ref="C249:E250"/>
    <mergeCell ref="V242:W242"/>
    <mergeCell ref="X242:Y242"/>
    <mergeCell ref="Z242:AA242"/>
    <mergeCell ref="A252:B252"/>
    <mergeCell ref="A253:B253"/>
    <mergeCell ref="F249:W249"/>
    <mergeCell ref="F250:G250"/>
    <mergeCell ref="H250:I250"/>
    <mergeCell ref="J250:K250"/>
    <mergeCell ref="L250:M250"/>
    <mergeCell ref="N250:O250"/>
    <mergeCell ref="P250:Q250"/>
    <mergeCell ref="R250:S250"/>
    <mergeCell ref="T250:U250"/>
    <mergeCell ref="V250:W25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pane xSplit="5340" activePane="topRight"/>
      <selection activeCell="A222" sqref="A222:B222"/>
      <selection pane="topRight" activeCell="A8" sqref="A8:B9"/>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",[6]NOMBRE!B2," - ","( ",[6]NOMBRE!C2,[6]NOMBRE!D2,[6]NOMBRE!E2,[6]NOMBRE!F2,[6]NOMBRE!G2,"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",[6]NOMBRE!B3," - ","( ",[6]NOMBRE!C3,[6]NOMBRE!D3,[6]NOMBRE!E3,[6]NOMBRE!F3,[6]NOMBRE!G3,[6]NOMBRE!H3," )")</f>
        <v>ESTABLECIMIENTO/ESTRATEGIA: HOSPITAL DE LINARES  - ( 116108 )</v>
      </c>
      <c r="B3" s="2"/>
      <c r="C3" s="2"/>
      <c r="D3" s="7"/>
      <c r="E3" s="2"/>
      <c r="F3" s="2"/>
      <c r="G3" s="2"/>
      <c r="H3" s="2"/>
      <c r="I3" s="2"/>
      <c r="J3" s="2"/>
      <c r="K3" s="2"/>
      <c r="M3" s="4"/>
      <c r="AY3" s="5"/>
      <c r="AZ3" s="5"/>
      <c r="CM3" s="6"/>
      <c r="CN3" s="5"/>
      <c r="CO3" s="5"/>
    </row>
    <row r="4" spans="1:112" s="3" customFormat="1" ht="12.75" customHeight="1" x14ac:dyDescent="0.2">
      <c r="A4" s="1" t="str">
        <f>CONCATENATE("MES: ",[6]NOMBRE!B6," - ","( ",[6]NOMBRE!C6,[6]NOMBRE!D6," )")</f>
        <v>MES: MAYO - ( 05 )</v>
      </c>
      <c r="B4" s="2"/>
      <c r="C4" s="2"/>
      <c r="D4" s="2"/>
      <c r="E4" s="2"/>
      <c r="F4" s="2"/>
      <c r="G4" s="2"/>
      <c r="H4" s="2"/>
      <c r="I4" s="2"/>
      <c r="J4" s="2"/>
      <c r="K4" s="2"/>
      <c r="M4" s="4"/>
      <c r="AY4" s="5"/>
      <c r="AZ4" s="5"/>
      <c r="CM4" s="6"/>
      <c r="CN4" s="5"/>
      <c r="CO4" s="5"/>
    </row>
    <row r="5" spans="1:112" s="3" customFormat="1" ht="12.75" customHeight="1" x14ac:dyDescent="0.2">
      <c r="A5" s="8" t="str">
        <f>CONCATENATE("AÑO: ",[6]NOMBRE!B7)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IF($C10&gt;=[6]A03!$C80,"","Total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151</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v>6</v>
      </c>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20</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21</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13</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5</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86</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379" t="s">
        <v>6</v>
      </c>
      <c r="E32" s="381" t="s">
        <v>7</v>
      </c>
      <c r="F32" s="381" t="s">
        <v>8</v>
      </c>
      <c r="G32" s="381" t="s">
        <v>9</v>
      </c>
      <c r="H32" s="381" t="s">
        <v>10</v>
      </c>
      <c r="I32" s="381" t="s">
        <v>11</v>
      </c>
      <c r="J32" s="381" t="s">
        <v>12</v>
      </c>
      <c r="K32" s="381" t="s">
        <v>13</v>
      </c>
      <c r="L32" s="381"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370"/>
      <c r="N35" s="370"/>
      <c r="O35" s="370"/>
      <c r="P35" s="370"/>
      <c r="Q35" s="370"/>
      <c r="R35" s="370"/>
      <c r="S35" s="370"/>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77" t="s">
        <v>51</v>
      </c>
      <c r="B45" s="379"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379"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IF(AND(([6]A01!$C16+[6]A01!$C17+[6]A01!$C18+[6]A01!$C19+[6]A01!$D29+[6]A01!$D30+[6]A01!$D31)&lt;&gt;0,D49="",E49=""),"Observacion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IF(AND(([6]A01!$C16+[6]A01!$C17+[6]A01!$C18+[6]A01!$C19+[6]A01!$D29+[6]A01!$D30+[6]A01!$D31)&lt;&gt;0,D49="",E49=""),1,0)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372" t="s">
        <v>78</v>
      </c>
      <c r="E59" s="372" t="s">
        <v>79</v>
      </c>
      <c r="F59" s="369" t="s">
        <v>80</v>
      </c>
      <c r="G59" s="369" t="s">
        <v>81</v>
      </c>
      <c r="H59" s="372"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379" t="s">
        <v>98</v>
      </c>
      <c r="D67" s="379" t="s">
        <v>48</v>
      </c>
      <c r="E67" s="375"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c r="BX67" s="373"/>
      <c r="BY67" s="373"/>
      <c r="BZ67" s="373"/>
      <c r="CA67" s="373"/>
      <c r="CB67" s="107"/>
      <c r="CC67" s="107"/>
      <c r="CD67" s="107"/>
      <c r="CE67" s="107"/>
      <c r="CF67" s="107"/>
      <c r="CG67" s="107"/>
      <c r="CH67" s="107"/>
      <c r="CI67" s="107"/>
      <c r="CJ67" s="107"/>
      <c r="CK67" s="107"/>
      <c r="CL67" s="107"/>
      <c r="CM67" s="107"/>
      <c r="CN67" s="107"/>
      <c r="CO67" s="107"/>
      <c r="CP67" s="373"/>
      <c r="CQ67" s="373"/>
      <c r="CR67" s="373"/>
      <c r="CS67" s="373"/>
      <c r="CT67" s="373"/>
      <c r="CU67" s="373"/>
      <c r="CV67" s="373"/>
      <c r="CW67" s="373"/>
      <c r="CX67" s="373"/>
      <c r="CY67" s="373"/>
      <c r="CZ67" s="373"/>
      <c r="DA67" s="373"/>
      <c r="DB67" s="373"/>
      <c r="DC67" s="373"/>
      <c r="DD67" s="373"/>
      <c r="DE67" s="373"/>
      <c r="DF67" s="373"/>
      <c r="DG67" s="373"/>
      <c r="DH67" s="373"/>
      <c r="DI67" s="373"/>
      <c r="DJ67" s="373"/>
      <c r="DK67" s="373"/>
      <c r="DL67" s="373"/>
      <c r="DM67" s="373"/>
      <c r="DN67" s="373"/>
      <c r="DO67" s="373"/>
      <c r="DP67" s="373"/>
      <c r="DQ67" s="373"/>
    </row>
    <row r="68" spans="1:131" s="24" customFormat="1" ht="15.75" customHeight="1" x14ac:dyDescent="0.15">
      <c r="A68" s="497" t="s">
        <v>99</v>
      </c>
      <c r="B68" s="498"/>
      <c r="C68" s="56">
        <f t="shared" ref="C68:C73" si="6">SUM(D68:E68)</f>
        <v>3</v>
      </c>
      <c r="D68" s="56">
        <f>+F68+H68+J68+L68+N68+P68+R68+T68+V68+X68+Z68+AB68+AD68+AF68</f>
        <v>1</v>
      </c>
      <c r="E68" s="114">
        <f t="shared" ref="D68:E71" si="7">+G68+I68+K68+M68+O68+Q68+S68+U68+W68+Y68+AA68+AC68+AE68+AG68</f>
        <v>2</v>
      </c>
      <c r="F68" s="26"/>
      <c r="G68" s="26"/>
      <c r="H68" s="26"/>
      <c r="I68" s="26"/>
      <c r="J68" s="26"/>
      <c r="K68" s="26"/>
      <c r="L68" s="26"/>
      <c r="M68" s="26"/>
      <c r="N68" s="26"/>
      <c r="O68" s="26">
        <v>1</v>
      </c>
      <c r="P68" s="26"/>
      <c r="Q68" s="26"/>
      <c r="R68" s="26"/>
      <c r="S68" s="26"/>
      <c r="T68" s="26">
        <v>1</v>
      </c>
      <c r="U68" s="26"/>
      <c r="V68" s="26"/>
      <c r="W68" s="26">
        <v>1</v>
      </c>
      <c r="X68" s="26"/>
      <c r="Y68" s="26"/>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80"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68" t="s">
        <v>102</v>
      </c>
      <c r="C70" s="63">
        <f t="shared" si="6"/>
        <v>3</v>
      </c>
      <c r="D70" s="63">
        <f t="shared" si="7"/>
        <v>1</v>
      </c>
      <c r="E70" s="63">
        <f t="shared" si="7"/>
        <v>2</v>
      </c>
      <c r="F70" s="34"/>
      <c r="G70" s="34"/>
      <c r="H70" s="34"/>
      <c r="I70" s="34"/>
      <c r="J70" s="34"/>
      <c r="K70" s="34"/>
      <c r="L70" s="34"/>
      <c r="M70" s="34"/>
      <c r="N70" s="34"/>
      <c r="O70" s="34">
        <v>1</v>
      </c>
      <c r="P70" s="34"/>
      <c r="Q70" s="34"/>
      <c r="R70" s="34"/>
      <c r="S70" s="34"/>
      <c r="T70" s="34">
        <v>1</v>
      </c>
      <c r="U70" s="34"/>
      <c r="V70" s="34"/>
      <c r="W70" s="34">
        <v>1</v>
      </c>
      <c r="X70" s="34"/>
      <c r="Y70" s="34"/>
      <c r="Z70" s="34"/>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68"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82"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379" t="s">
        <v>98</v>
      </c>
      <c r="D77" s="379" t="s">
        <v>48</v>
      </c>
      <c r="E77" s="379" t="s">
        <v>70</v>
      </c>
      <c r="F77" s="367" t="s">
        <v>48</v>
      </c>
      <c r="G77" s="367" t="s">
        <v>70</v>
      </c>
      <c r="H77" s="367" t="s">
        <v>48</v>
      </c>
      <c r="I77" s="367" t="s">
        <v>70</v>
      </c>
      <c r="J77" s="367" t="s">
        <v>48</v>
      </c>
      <c r="K77" s="367" t="s">
        <v>70</v>
      </c>
      <c r="L77" s="367" t="s">
        <v>48</v>
      </c>
      <c r="M77" s="367" t="s">
        <v>70</v>
      </c>
      <c r="N77" s="367" t="s">
        <v>48</v>
      </c>
      <c r="O77" s="367" t="s">
        <v>70</v>
      </c>
      <c r="P77" s="367" t="s">
        <v>48</v>
      </c>
      <c r="Q77" s="367" t="s">
        <v>70</v>
      </c>
      <c r="R77" s="367" t="s">
        <v>48</v>
      </c>
      <c r="S77" s="367" t="s">
        <v>70</v>
      </c>
      <c r="T77" s="367" t="s">
        <v>48</v>
      </c>
      <c r="U77" s="367" t="s">
        <v>70</v>
      </c>
      <c r="V77" s="367" t="s">
        <v>48</v>
      </c>
      <c r="W77" s="367" t="s">
        <v>70</v>
      </c>
      <c r="X77" s="367" t="s">
        <v>48</v>
      </c>
      <c r="Y77" s="367" t="s">
        <v>70</v>
      </c>
      <c r="Z77" s="367" t="s">
        <v>48</v>
      </c>
      <c r="AA77" s="367" t="s">
        <v>70</v>
      </c>
      <c r="AB77" s="367" t="s">
        <v>48</v>
      </c>
      <c r="AC77" s="367" t="s">
        <v>70</v>
      </c>
      <c r="AD77" s="367" t="s">
        <v>48</v>
      </c>
      <c r="AE77" s="367" t="s">
        <v>70</v>
      </c>
      <c r="AF77" s="367" t="s">
        <v>48</v>
      </c>
      <c r="AG77" s="367"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5</v>
      </c>
      <c r="D78" s="56">
        <f t="shared" ref="D78:E81" si="9">+F78+H78+J78+L78+N78+P78+R78+T78+V78+X78+Z78+AB78+AD78+AF78</f>
        <v>1</v>
      </c>
      <c r="E78" s="56">
        <f t="shared" si="9"/>
        <v>4</v>
      </c>
      <c r="F78" s="27"/>
      <c r="G78" s="27"/>
      <c r="H78" s="27"/>
      <c r="I78" s="27"/>
      <c r="J78" s="27"/>
      <c r="K78" s="27"/>
      <c r="L78" s="27"/>
      <c r="M78" s="27"/>
      <c r="N78" s="27"/>
      <c r="O78" s="27"/>
      <c r="P78" s="27"/>
      <c r="Q78" s="27"/>
      <c r="R78" s="27"/>
      <c r="S78" s="27">
        <v>1</v>
      </c>
      <c r="T78" s="27"/>
      <c r="U78" s="27">
        <v>1</v>
      </c>
      <c r="V78" s="27"/>
      <c r="W78" s="27"/>
      <c r="X78" s="27"/>
      <c r="Y78" s="27">
        <v>1</v>
      </c>
      <c r="Z78" s="27"/>
      <c r="AA78" s="27"/>
      <c r="AB78" s="27"/>
      <c r="AC78" s="27">
        <v>1</v>
      </c>
      <c r="AD78" s="27">
        <v>1</v>
      </c>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80"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68" t="s">
        <v>102</v>
      </c>
      <c r="C80" s="63">
        <f t="shared" si="8"/>
        <v>5</v>
      </c>
      <c r="D80" s="63">
        <f t="shared" si="9"/>
        <v>1</v>
      </c>
      <c r="E80" s="63">
        <f t="shared" si="9"/>
        <v>4</v>
      </c>
      <c r="F80" s="34"/>
      <c r="G80" s="34"/>
      <c r="H80" s="34"/>
      <c r="I80" s="34"/>
      <c r="J80" s="34"/>
      <c r="K80" s="34"/>
      <c r="L80" s="34"/>
      <c r="M80" s="34"/>
      <c r="N80" s="34"/>
      <c r="O80" s="34"/>
      <c r="P80" s="34"/>
      <c r="Q80" s="34"/>
      <c r="R80" s="34"/>
      <c r="S80" s="34">
        <v>1</v>
      </c>
      <c r="T80" s="34"/>
      <c r="U80" s="34">
        <v>1</v>
      </c>
      <c r="V80" s="34"/>
      <c r="W80" s="34"/>
      <c r="X80" s="34"/>
      <c r="Y80" s="34">
        <v>1</v>
      </c>
      <c r="Z80" s="34"/>
      <c r="AA80" s="34"/>
      <c r="AB80" s="34"/>
      <c r="AC80" s="34">
        <v>1</v>
      </c>
      <c r="AD80" s="34">
        <v>1</v>
      </c>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68"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82"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379" t="s">
        <v>98</v>
      </c>
      <c r="D87" s="379" t="s">
        <v>48</v>
      </c>
      <c r="E87" s="379" t="s">
        <v>70</v>
      </c>
      <c r="F87" s="367" t="s">
        <v>48</v>
      </c>
      <c r="G87" s="367" t="s">
        <v>70</v>
      </c>
      <c r="H87" s="367" t="s">
        <v>48</v>
      </c>
      <c r="I87" s="367" t="s">
        <v>70</v>
      </c>
      <c r="J87" s="367" t="s">
        <v>48</v>
      </c>
      <c r="K87" s="367" t="s">
        <v>70</v>
      </c>
      <c r="L87" s="367" t="s">
        <v>48</v>
      </c>
      <c r="M87" s="367" t="s">
        <v>70</v>
      </c>
      <c r="N87" s="367" t="s">
        <v>48</v>
      </c>
      <c r="O87" s="367" t="s">
        <v>70</v>
      </c>
      <c r="P87" s="367" t="s">
        <v>48</v>
      </c>
      <c r="Q87" s="367" t="s">
        <v>70</v>
      </c>
      <c r="R87" s="367" t="s">
        <v>48</v>
      </c>
      <c r="S87" s="367" t="s">
        <v>70</v>
      </c>
      <c r="T87" s="367" t="s">
        <v>48</v>
      </c>
      <c r="U87" s="367" t="s">
        <v>70</v>
      </c>
      <c r="V87" s="367" t="s">
        <v>48</v>
      </c>
      <c r="W87" s="367" t="s">
        <v>70</v>
      </c>
      <c r="X87" s="367" t="s">
        <v>48</v>
      </c>
      <c r="Y87" s="367" t="s">
        <v>70</v>
      </c>
      <c r="Z87" s="367" t="s">
        <v>48</v>
      </c>
      <c r="AA87" s="367" t="s">
        <v>70</v>
      </c>
      <c r="AB87" s="367" t="s">
        <v>48</v>
      </c>
      <c r="AC87" s="367" t="s">
        <v>70</v>
      </c>
      <c r="AD87" s="367" t="s">
        <v>48</v>
      </c>
      <c r="AE87" s="367" t="s">
        <v>70</v>
      </c>
      <c r="AF87" s="367" t="s">
        <v>48</v>
      </c>
      <c r="AG87" s="367"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379" t="s">
        <v>98</v>
      </c>
      <c r="D95" s="379" t="s">
        <v>48</v>
      </c>
      <c r="E95" s="379" t="s">
        <v>70</v>
      </c>
      <c r="F95" s="379" t="s">
        <v>48</v>
      </c>
      <c r="G95" s="379" t="s">
        <v>70</v>
      </c>
      <c r="H95" s="379" t="s">
        <v>48</v>
      </c>
      <c r="I95" s="379" t="s">
        <v>70</v>
      </c>
      <c r="J95" s="379" t="s">
        <v>48</v>
      </c>
      <c r="K95" s="379" t="s">
        <v>70</v>
      </c>
      <c r="L95" s="379" t="s">
        <v>48</v>
      </c>
      <c r="M95" s="374" t="s">
        <v>70</v>
      </c>
      <c r="N95" s="134" t="s">
        <v>124</v>
      </c>
      <c r="O95" s="379" t="s">
        <v>125</v>
      </c>
      <c r="P95" s="379" t="s">
        <v>48</v>
      </c>
      <c r="Q95" s="379" t="s">
        <v>70</v>
      </c>
      <c r="R95" s="379" t="s">
        <v>48</v>
      </c>
      <c r="S95" s="379" t="s">
        <v>70</v>
      </c>
      <c r="T95" s="379" t="s">
        <v>48</v>
      </c>
      <c r="U95" s="379" t="s">
        <v>70</v>
      </c>
      <c r="V95" s="379" t="s">
        <v>48</v>
      </c>
      <c r="W95" s="379"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379" t="s">
        <v>98</v>
      </c>
      <c r="D108" s="379" t="s">
        <v>48</v>
      </c>
      <c r="E108" s="379" t="s">
        <v>70</v>
      </c>
      <c r="F108" s="379" t="s">
        <v>48</v>
      </c>
      <c r="G108" s="379" t="s">
        <v>70</v>
      </c>
      <c r="H108" s="379" t="s">
        <v>48</v>
      </c>
      <c r="I108" s="379" t="s">
        <v>70</v>
      </c>
      <c r="J108" s="379" t="s">
        <v>48</v>
      </c>
      <c r="K108" s="379" t="s">
        <v>70</v>
      </c>
      <c r="L108" s="379" t="s">
        <v>48</v>
      </c>
      <c r="M108" s="142" t="s">
        <v>70</v>
      </c>
      <c r="N108" s="546"/>
      <c r="O108" s="134" t="s">
        <v>124</v>
      </c>
      <c r="P108" s="379" t="s">
        <v>125</v>
      </c>
      <c r="Q108" s="379" t="s">
        <v>48</v>
      </c>
      <c r="R108" s="379" t="s">
        <v>70</v>
      </c>
      <c r="S108" s="379" t="s">
        <v>48</v>
      </c>
      <c r="T108" s="379" t="s">
        <v>70</v>
      </c>
      <c r="U108" s="379" t="s">
        <v>48</v>
      </c>
      <c r="V108" s="379" t="s">
        <v>70</v>
      </c>
      <c r="W108" s="379" t="s">
        <v>48</v>
      </c>
      <c r="X108" s="379"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379" t="s">
        <v>98</v>
      </c>
      <c r="D121" s="379" t="s">
        <v>48</v>
      </c>
      <c r="E121" s="379" t="s">
        <v>70</v>
      </c>
      <c r="F121" s="379" t="s">
        <v>48</v>
      </c>
      <c r="G121" s="379" t="s">
        <v>70</v>
      </c>
      <c r="H121" s="379" t="s">
        <v>48</v>
      </c>
      <c r="I121" s="379" t="s">
        <v>70</v>
      </c>
      <c r="J121" s="379" t="s">
        <v>48</v>
      </c>
      <c r="K121" s="379" t="s">
        <v>70</v>
      </c>
      <c r="L121" s="379" t="s">
        <v>48</v>
      </c>
      <c r="M121" s="379"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85" t="s">
        <v>149</v>
      </c>
      <c r="E126" s="174" t="s">
        <v>48</v>
      </c>
      <c r="F126" s="174" t="s">
        <v>70</v>
      </c>
      <c r="G126" s="383" t="s">
        <v>48</v>
      </c>
      <c r="H126" s="383" t="s">
        <v>70</v>
      </c>
      <c r="I126" s="383" t="s">
        <v>48</v>
      </c>
      <c r="J126" s="383" t="s">
        <v>70</v>
      </c>
      <c r="K126" s="383" t="s">
        <v>48</v>
      </c>
      <c r="L126" s="383" t="s">
        <v>70</v>
      </c>
      <c r="M126" s="383" t="s">
        <v>48</v>
      </c>
      <c r="N126" s="383" t="s">
        <v>70</v>
      </c>
      <c r="O126" s="383" t="s">
        <v>48</v>
      </c>
      <c r="P126" s="383" t="s">
        <v>70</v>
      </c>
      <c r="Q126" s="383" t="s">
        <v>48</v>
      </c>
      <c r="R126" s="383" t="s">
        <v>70</v>
      </c>
      <c r="S126" s="383" t="s">
        <v>48</v>
      </c>
      <c r="T126" s="383" t="s">
        <v>70</v>
      </c>
      <c r="U126" s="383" t="s">
        <v>48</v>
      </c>
      <c r="V126" s="383" t="s">
        <v>70</v>
      </c>
      <c r="W126" s="383" t="s">
        <v>48</v>
      </c>
      <c r="X126" s="383" t="s">
        <v>70</v>
      </c>
      <c r="Y126" s="383" t="s">
        <v>48</v>
      </c>
      <c r="Z126" s="383" t="s">
        <v>70</v>
      </c>
      <c r="AA126" s="383" t="s">
        <v>48</v>
      </c>
      <c r="AB126" s="383" t="s">
        <v>70</v>
      </c>
      <c r="AC126" s="383" t="s">
        <v>48</v>
      </c>
      <c r="AD126" s="383" t="s">
        <v>70</v>
      </c>
      <c r="AE126" s="383" t="s">
        <v>48</v>
      </c>
      <c r="AF126" s="383" t="s">
        <v>70</v>
      </c>
      <c r="AG126" s="383" t="s">
        <v>48</v>
      </c>
      <c r="AH126" s="383" t="s">
        <v>70</v>
      </c>
      <c r="AI126" s="383" t="s">
        <v>48</v>
      </c>
      <c r="AJ126" s="383" t="s">
        <v>70</v>
      </c>
      <c r="AK126" s="383" t="s">
        <v>48</v>
      </c>
      <c r="AL126" s="383" t="s">
        <v>70</v>
      </c>
      <c r="AM126" s="383" t="s">
        <v>48</v>
      </c>
      <c r="AN126" s="366" t="s">
        <v>70</v>
      </c>
      <c r="AO126" s="552"/>
      <c r="AP126" s="554"/>
      <c r="AQ126" s="177" t="s">
        <v>48</v>
      </c>
      <c r="AR126" s="177" t="s">
        <v>70</v>
      </c>
      <c r="AY126" s="5"/>
      <c r="AZ126" s="383" t="s">
        <v>48</v>
      </c>
      <c r="BA126" s="383" t="s">
        <v>70</v>
      </c>
      <c r="BB126" s="383" t="s">
        <v>48</v>
      </c>
      <c r="BC126" s="383" t="s">
        <v>70</v>
      </c>
      <c r="BD126" s="383" t="s">
        <v>48</v>
      </c>
      <c r="BE126" s="383" t="s">
        <v>70</v>
      </c>
      <c r="BF126" s="383" t="s">
        <v>48</v>
      </c>
      <c r="BG126" s="383" t="s">
        <v>70</v>
      </c>
      <c r="BH126" s="383" t="s">
        <v>48</v>
      </c>
      <c r="BI126" s="383" t="s">
        <v>70</v>
      </c>
      <c r="BJ126" s="383" t="s">
        <v>48</v>
      </c>
      <c r="BK126" s="383" t="s">
        <v>70</v>
      </c>
      <c r="BL126" s="383" t="s">
        <v>48</v>
      </c>
      <c r="BM126" s="383" t="s">
        <v>70</v>
      </c>
      <c r="BN126" s="383" t="s">
        <v>48</v>
      </c>
      <c r="BO126" s="383" t="s">
        <v>70</v>
      </c>
      <c r="BP126" s="383" t="s">
        <v>48</v>
      </c>
      <c r="BQ126" s="383" t="s">
        <v>70</v>
      </c>
      <c r="BR126" s="383" t="s">
        <v>48</v>
      </c>
      <c r="BS126" s="383" t="s">
        <v>70</v>
      </c>
      <c r="BT126" s="383" t="s">
        <v>48</v>
      </c>
      <c r="BU126" s="383" t="s">
        <v>70</v>
      </c>
      <c r="BV126" s="383" t="s">
        <v>48</v>
      </c>
      <c r="BW126" s="383" t="s">
        <v>70</v>
      </c>
      <c r="BX126" s="383" t="s">
        <v>48</v>
      </c>
      <c r="BY126" s="383" t="s">
        <v>70</v>
      </c>
      <c r="BZ126" s="383" t="s">
        <v>48</v>
      </c>
      <c r="CA126" s="383" t="s">
        <v>70</v>
      </c>
      <c r="CB126" s="383" t="s">
        <v>48</v>
      </c>
      <c r="CC126" s="383" t="s">
        <v>70</v>
      </c>
      <c r="CD126" s="383" t="s">
        <v>48</v>
      </c>
      <c r="CE126" s="383" t="s">
        <v>70</v>
      </c>
      <c r="CF126" s="383" t="s">
        <v>48</v>
      </c>
      <c r="CG126" s="366" t="s">
        <v>70</v>
      </c>
      <c r="CH126" s="107"/>
      <c r="CI126" s="107"/>
      <c r="CJ126" s="107"/>
      <c r="CK126" s="107"/>
      <c r="CL126" s="107"/>
      <c r="CM126" s="132"/>
      <c r="CN126" s="107"/>
      <c r="CO126" s="107"/>
      <c r="CP126" s="383" t="s">
        <v>48</v>
      </c>
      <c r="CQ126" s="383" t="s">
        <v>70</v>
      </c>
      <c r="CR126" s="383" t="s">
        <v>48</v>
      </c>
      <c r="CS126" s="383" t="s">
        <v>70</v>
      </c>
      <c r="CT126" s="383" t="s">
        <v>48</v>
      </c>
      <c r="CU126" s="383" t="s">
        <v>70</v>
      </c>
      <c r="CV126" s="383" t="s">
        <v>48</v>
      </c>
      <c r="CW126" s="383" t="s">
        <v>70</v>
      </c>
      <c r="CX126" s="383" t="s">
        <v>48</v>
      </c>
      <c r="CY126" s="383" t="s">
        <v>70</v>
      </c>
      <c r="CZ126" s="383" t="s">
        <v>48</v>
      </c>
      <c r="DA126" s="383" t="s">
        <v>70</v>
      </c>
      <c r="DB126" s="383" t="s">
        <v>48</v>
      </c>
      <c r="DC126" s="383" t="s">
        <v>70</v>
      </c>
      <c r="DD126" s="383" t="s">
        <v>48</v>
      </c>
      <c r="DE126" s="383" t="s">
        <v>70</v>
      </c>
      <c r="DF126" s="383" t="s">
        <v>48</v>
      </c>
      <c r="DG126" s="383" t="s">
        <v>70</v>
      </c>
      <c r="DH126" s="383" t="s">
        <v>48</v>
      </c>
      <c r="DI126" s="383" t="s">
        <v>70</v>
      </c>
      <c r="DJ126" s="383" t="s">
        <v>48</v>
      </c>
      <c r="DK126" s="383" t="s">
        <v>70</v>
      </c>
      <c r="DL126" s="383" t="s">
        <v>48</v>
      </c>
      <c r="DM126" s="383" t="s">
        <v>70</v>
      </c>
      <c r="DN126" s="383" t="s">
        <v>48</v>
      </c>
      <c r="DO126" s="383" t="s">
        <v>70</v>
      </c>
      <c r="DP126" s="383" t="s">
        <v>48</v>
      </c>
      <c r="DQ126" s="383" t="s">
        <v>70</v>
      </c>
      <c r="DR126" s="383" t="s">
        <v>48</v>
      </c>
      <c r="DS126" s="383" t="s">
        <v>70</v>
      </c>
      <c r="DT126" s="383" t="s">
        <v>48</v>
      </c>
      <c r="DU126" s="383" t="s">
        <v>70</v>
      </c>
      <c r="DV126" s="383" t="s">
        <v>48</v>
      </c>
      <c r="DW126" s="366" t="s">
        <v>70</v>
      </c>
      <c r="DX126" s="107"/>
      <c r="DY126" s="107"/>
      <c r="DZ126" s="107"/>
    </row>
    <row r="127" spans="1:130" s="24" customFormat="1" ht="15.75" customHeight="1" x14ac:dyDescent="0.15">
      <c r="A127" s="178" t="s">
        <v>150</v>
      </c>
      <c r="B127" s="376"/>
      <c r="C127" s="180"/>
      <c r="D127" s="181">
        <f>SUM(E127:F127)</f>
        <v>19</v>
      </c>
      <c r="E127" s="181">
        <f>+G127+I127+K127+M127+O127+Q127+S127+U127+W127+Y127+AA127+AC127+AE127+AG127+AI127+AK127+AM127</f>
        <v>12</v>
      </c>
      <c r="F127" s="181">
        <f>+H127+J127+L127+N127+P127+R127+T127+V127+X127+Z127+AB127+AD127+AF127+AH127+AJ127+AL127+AN127</f>
        <v>7</v>
      </c>
      <c r="G127" s="182"/>
      <c r="H127" s="182"/>
      <c r="I127" s="182">
        <v>6</v>
      </c>
      <c r="J127" s="182">
        <v>1</v>
      </c>
      <c r="K127" s="182">
        <v>3</v>
      </c>
      <c r="L127" s="182">
        <v>3</v>
      </c>
      <c r="M127" s="182">
        <v>2</v>
      </c>
      <c r="N127" s="182"/>
      <c r="O127" s="182"/>
      <c r="P127" s="182"/>
      <c r="Q127" s="182"/>
      <c r="R127" s="182"/>
      <c r="S127" s="182">
        <v>1</v>
      </c>
      <c r="T127" s="182">
        <v>1</v>
      </c>
      <c r="U127" s="182"/>
      <c r="V127" s="182"/>
      <c r="W127" s="182"/>
      <c r="X127" s="182"/>
      <c r="Y127" s="182"/>
      <c r="Z127" s="182">
        <v>1</v>
      </c>
      <c r="AA127" s="182"/>
      <c r="AB127" s="182">
        <v>1</v>
      </c>
      <c r="AC127" s="182"/>
      <c r="AD127" s="182"/>
      <c r="AE127" s="182"/>
      <c r="AF127" s="182"/>
      <c r="AG127" s="182"/>
      <c r="AH127" s="182"/>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23</v>
      </c>
      <c r="E137" s="56">
        <f>+G137+I137+K137+M137+O137+Q137+S137+U137+W137+Y137+AA137+AC137+AE137+AG137+AI137+AK137+AM137</f>
        <v>14</v>
      </c>
      <c r="F137" s="56">
        <f>+H137+J137+L137+N137+P137+R137+T137+V137+X137+Z137+AB137+AD137+AF137+AH137+AJ137+AL137+AN137</f>
        <v>9</v>
      </c>
      <c r="G137" s="201"/>
      <c r="H137" s="201"/>
      <c r="I137" s="201">
        <v>6</v>
      </c>
      <c r="J137" s="201">
        <v>1</v>
      </c>
      <c r="K137" s="201">
        <v>5</v>
      </c>
      <c r="L137" s="201">
        <v>3</v>
      </c>
      <c r="M137" s="201">
        <v>2</v>
      </c>
      <c r="N137" s="201"/>
      <c r="O137" s="201"/>
      <c r="P137" s="201"/>
      <c r="Q137" s="201"/>
      <c r="R137" s="201"/>
      <c r="S137" s="201">
        <v>1</v>
      </c>
      <c r="T137" s="201">
        <v>3</v>
      </c>
      <c r="U137" s="201"/>
      <c r="V137" s="201"/>
      <c r="W137" s="201"/>
      <c r="X137" s="201"/>
      <c r="Y137" s="201"/>
      <c r="Z137" s="201">
        <v>1</v>
      </c>
      <c r="AA137" s="201"/>
      <c r="AB137" s="201">
        <v>1</v>
      </c>
      <c r="AC137" s="201"/>
      <c r="AD137" s="201"/>
      <c r="AE137" s="201"/>
      <c r="AF137" s="201"/>
      <c r="AG137" s="201"/>
      <c r="AH137" s="201"/>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1</v>
      </c>
      <c r="E139" s="191">
        <f t="shared" si="38"/>
        <v>0</v>
      </c>
      <c r="F139" s="191">
        <f t="shared" si="38"/>
        <v>1</v>
      </c>
      <c r="G139" s="34"/>
      <c r="H139" s="34"/>
      <c r="I139" s="34"/>
      <c r="J139" s="34"/>
      <c r="K139" s="34"/>
      <c r="L139" s="34">
        <v>1</v>
      </c>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3</v>
      </c>
      <c r="E140" s="191">
        <f t="shared" si="38"/>
        <v>0</v>
      </c>
      <c r="F140" s="191">
        <f t="shared" si="38"/>
        <v>3</v>
      </c>
      <c r="G140" s="34"/>
      <c r="H140" s="34"/>
      <c r="I140" s="34"/>
      <c r="J140" s="34"/>
      <c r="K140" s="34"/>
      <c r="L140" s="34">
        <v>1</v>
      </c>
      <c r="M140" s="34"/>
      <c r="N140" s="34"/>
      <c r="O140" s="34"/>
      <c r="P140" s="34"/>
      <c r="Q140" s="34"/>
      <c r="R140" s="34"/>
      <c r="S140" s="34"/>
      <c r="T140" s="34">
        <v>1</v>
      </c>
      <c r="U140" s="34"/>
      <c r="V140" s="34"/>
      <c r="W140" s="34"/>
      <c r="X140" s="34"/>
      <c r="Y140" s="34"/>
      <c r="Z140" s="34"/>
      <c r="AA140" s="34"/>
      <c r="AB140" s="34">
        <v>1</v>
      </c>
      <c r="AC140" s="34"/>
      <c r="AD140" s="34"/>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0</v>
      </c>
      <c r="E142" s="191">
        <f t="shared" si="38"/>
        <v>0</v>
      </c>
      <c r="F142" s="191">
        <f t="shared" si="38"/>
        <v>0</v>
      </c>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0</v>
      </c>
      <c r="E143" s="191">
        <f t="shared" si="38"/>
        <v>0</v>
      </c>
      <c r="F143" s="191">
        <f t="shared" si="38"/>
        <v>0</v>
      </c>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0</v>
      </c>
      <c r="E144" s="191">
        <f t="shared" si="38"/>
        <v>0</v>
      </c>
      <c r="F144" s="191">
        <f t="shared" si="38"/>
        <v>0</v>
      </c>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0</v>
      </c>
      <c r="E145" s="194">
        <f t="shared" si="38"/>
        <v>0</v>
      </c>
      <c r="F145" s="194">
        <f t="shared" si="38"/>
        <v>0</v>
      </c>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5</v>
      </c>
      <c r="E149" s="185">
        <f t="shared" ref="E149:F152" si="39">+G149+I149+K149+M149+O149</f>
        <v>5</v>
      </c>
      <c r="F149" s="185">
        <f t="shared" si="39"/>
        <v>0</v>
      </c>
      <c r="G149" s="27"/>
      <c r="H149" s="27"/>
      <c r="I149" s="27">
        <v>3</v>
      </c>
      <c r="J149" s="27"/>
      <c r="K149" s="27">
        <v>2</v>
      </c>
      <c r="L149" s="27"/>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0</v>
      </c>
      <c r="E150" s="191">
        <f t="shared" si="39"/>
        <v>0</v>
      </c>
      <c r="F150" s="191">
        <f t="shared" si="39"/>
        <v>0</v>
      </c>
      <c r="G150" s="34"/>
      <c r="H150" s="34"/>
      <c r="I150" s="34"/>
      <c r="J150" s="34"/>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2</v>
      </c>
      <c r="E152" s="194">
        <f t="shared" si="39"/>
        <v>1</v>
      </c>
      <c r="F152" s="194">
        <f t="shared" si="39"/>
        <v>1</v>
      </c>
      <c r="G152" s="37"/>
      <c r="H152" s="37"/>
      <c r="I152" s="37"/>
      <c r="J152" s="37">
        <v>1</v>
      </c>
      <c r="K152" s="37"/>
      <c r="L152" s="37"/>
      <c r="M152" s="37">
        <v>1</v>
      </c>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1</v>
      </c>
      <c r="E153" s="185">
        <f t="shared" si="38"/>
        <v>0</v>
      </c>
      <c r="F153" s="185">
        <f t="shared" si="38"/>
        <v>1</v>
      </c>
      <c r="G153" s="27"/>
      <c r="H153" s="27"/>
      <c r="I153" s="27"/>
      <c r="J153" s="27"/>
      <c r="K153" s="27"/>
      <c r="L153" s="27"/>
      <c r="M153" s="27"/>
      <c r="N153" s="27"/>
      <c r="O153" s="27"/>
      <c r="P153" s="27"/>
      <c r="Q153" s="27"/>
      <c r="R153" s="27"/>
      <c r="S153" s="27"/>
      <c r="T153" s="27">
        <v>1</v>
      </c>
      <c r="U153" s="27"/>
      <c r="V153" s="27"/>
      <c r="W153" s="27"/>
      <c r="X153" s="27"/>
      <c r="Y153" s="27"/>
      <c r="Z153" s="27"/>
      <c r="AA153" s="27"/>
      <c r="AB153" s="27"/>
      <c r="AC153" s="27"/>
      <c r="AD153" s="27"/>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1</v>
      </c>
      <c r="E156" s="191">
        <f t="shared" si="38"/>
        <v>1</v>
      </c>
      <c r="F156" s="191">
        <f t="shared" si="38"/>
        <v>0</v>
      </c>
      <c r="G156" s="34"/>
      <c r="H156" s="34"/>
      <c r="I156" s="34"/>
      <c r="J156" s="34"/>
      <c r="K156" s="34"/>
      <c r="L156" s="34"/>
      <c r="M156" s="34"/>
      <c r="N156" s="34"/>
      <c r="O156" s="34"/>
      <c r="P156" s="34"/>
      <c r="Q156" s="34"/>
      <c r="R156" s="34"/>
      <c r="S156" s="34">
        <v>1</v>
      </c>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6</v>
      </c>
      <c r="E158" s="191">
        <f t="shared" si="38"/>
        <v>5</v>
      </c>
      <c r="F158" s="191">
        <f t="shared" si="38"/>
        <v>1</v>
      </c>
      <c r="G158" s="34"/>
      <c r="H158" s="34"/>
      <c r="I158" s="34">
        <v>2</v>
      </c>
      <c r="J158" s="34"/>
      <c r="K158" s="34">
        <v>2</v>
      </c>
      <c r="L158" s="34">
        <v>1</v>
      </c>
      <c r="M158" s="34">
        <v>1</v>
      </c>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2</v>
      </c>
      <c r="E159" s="191">
        <f t="shared" si="38"/>
        <v>0</v>
      </c>
      <c r="F159" s="191">
        <f t="shared" si="38"/>
        <v>2</v>
      </c>
      <c r="G159" s="34"/>
      <c r="H159" s="34"/>
      <c r="I159" s="34"/>
      <c r="J159" s="34"/>
      <c r="K159" s="34"/>
      <c r="L159" s="34"/>
      <c r="M159" s="34"/>
      <c r="N159" s="34"/>
      <c r="O159" s="34"/>
      <c r="P159" s="34"/>
      <c r="Q159" s="34"/>
      <c r="R159" s="34"/>
      <c r="S159" s="34"/>
      <c r="T159" s="34">
        <v>1</v>
      </c>
      <c r="U159" s="34"/>
      <c r="V159" s="34"/>
      <c r="W159" s="34"/>
      <c r="X159" s="34"/>
      <c r="Y159" s="34"/>
      <c r="Z159" s="34">
        <v>1</v>
      </c>
      <c r="AA159" s="34"/>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2</v>
      </c>
      <c r="E160" s="208">
        <f>+G160+I160+K160+M160+O160+Q160+S160+U160+W160+Y160+AA160+AC160+AE160+AG160+AI160+AK160+AM160</f>
        <v>2</v>
      </c>
      <c r="F160" s="208">
        <f>+H160+J160+L160+N160+P160+R160+T160+V160+X160+Z160+AB160+AD160+AF160+AH160+AJ160+AL160+AN160</f>
        <v>0</v>
      </c>
      <c r="G160" s="48"/>
      <c r="H160" s="48"/>
      <c r="I160" s="48">
        <v>1</v>
      </c>
      <c r="J160" s="48"/>
      <c r="K160" s="48">
        <v>1</v>
      </c>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85" t="s">
        <v>149</v>
      </c>
      <c r="E163" s="174" t="s">
        <v>48</v>
      </c>
      <c r="F163" s="174" t="s">
        <v>70</v>
      </c>
      <c r="G163" s="383" t="s">
        <v>48</v>
      </c>
      <c r="H163" s="383" t="s">
        <v>70</v>
      </c>
      <c r="I163" s="383" t="s">
        <v>48</v>
      </c>
      <c r="J163" s="383" t="s">
        <v>70</v>
      </c>
      <c r="K163" s="383" t="s">
        <v>48</v>
      </c>
      <c r="L163" s="383" t="s">
        <v>70</v>
      </c>
      <c r="M163" s="383" t="s">
        <v>48</v>
      </c>
      <c r="N163" s="383" t="s">
        <v>70</v>
      </c>
      <c r="O163" s="383" t="s">
        <v>48</v>
      </c>
      <c r="P163" s="383" t="s">
        <v>70</v>
      </c>
      <c r="Q163" s="383" t="s">
        <v>48</v>
      </c>
      <c r="R163" s="383" t="s">
        <v>70</v>
      </c>
      <c r="S163" s="383" t="s">
        <v>48</v>
      </c>
      <c r="T163" s="383" t="s">
        <v>70</v>
      </c>
      <c r="U163" s="383" t="s">
        <v>48</v>
      </c>
      <c r="V163" s="383" t="s">
        <v>70</v>
      </c>
      <c r="W163" s="383" t="s">
        <v>48</v>
      </c>
      <c r="X163" s="383" t="s">
        <v>70</v>
      </c>
      <c r="Y163" s="383" t="s">
        <v>48</v>
      </c>
      <c r="Z163" s="383" t="s">
        <v>70</v>
      </c>
      <c r="AA163" s="383" t="s">
        <v>48</v>
      </c>
      <c r="AB163" s="383" t="s">
        <v>70</v>
      </c>
      <c r="AC163" s="383" t="s">
        <v>48</v>
      </c>
      <c r="AD163" s="383" t="s">
        <v>70</v>
      </c>
      <c r="AE163" s="383" t="s">
        <v>48</v>
      </c>
      <c r="AF163" s="383" t="s">
        <v>70</v>
      </c>
      <c r="AG163" s="383" t="s">
        <v>48</v>
      </c>
      <c r="AH163" s="383" t="s">
        <v>70</v>
      </c>
      <c r="AI163" s="383" t="s">
        <v>48</v>
      </c>
      <c r="AJ163" s="383" t="s">
        <v>70</v>
      </c>
      <c r="AK163" s="383" t="s">
        <v>48</v>
      </c>
      <c r="AL163" s="383" t="s">
        <v>70</v>
      </c>
      <c r="AM163" s="383" t="s">
        <v>48</v>
      </c>
      <c r="AN163" s="366" t="s">
        <v>70</v>
      </c>
      <c r="AO163" s="608"/>
      <c r="AP163" s="610"/>
      <c r="AQ163" s="554"/>
      <c r="AR163" s="214" t="s">
        <v>48</v>
      </c>
      <c r="AS163" s="214" t="s">
        <v>70</v>
      </c>
      <c r="AZ163" s="383" t="s">
        <v>48</v>
      </c>
      <c r="BA163" s="383" t="s">
        <v>70</v>
      </c>
      <c r="BB163" s="383" t="s">
        <v>48</v>
      </c>
      <c r="BC163" s="383" t="s">
        <v>70</v>
      </c>
      <c r="BD163" s="383" t="s">
        <v>48</v>
      </c>
      <c r="BE163" s="383" t="s">
        <v>70</v>
      </c>
      <c r="BF163" s="383" t="s">
        <v>48</v>
      </c>
      <c r="BG163" s="383" t="s">
        <v>70</v>
      </c>
      <c r="BH163" s="383" t="s">
        <v>48</v>
      </c>
      <c r="BI163" s="383" t="s">
        <v>70</v>
      </c>
      <c r="BJ163" s="383" t="s">
        <v>48</v>
      </c>
      <c r="BK163" s="383" t="s">
        <v>70</v>
      </c>
      <c r="BL163" s="383" t="s">
        <v>48</v>
      </c>
      <c r="BM163" s="383" t="s">
        <v>70</v>
      </c>
      <c r="BN163" s="383" t="s">
        <v>48</v>
      </c>
      <c r="BO163" s="383" t="s">
        <v>70</v>
      </c>
      <c r="BP163" s="383" t="s">
        <v>48</v>
      </c>
      <c r="BQ163" s="383" t="s">
        <v>70</v>
      </c>
      <c r="BR163" s="383" t="s">
        <v>48</v>
      </c>
      <c r="BS163" s="383" t="s">
        <v>70</v>
      </c>
      <c r="BT163" s="383" t="s">
        <v>48</v>
      </c>
      <c r="BU163" s="383" t="s">
        <v>70</v>
      </c>
      <c r="BV163" s="383" t="s">
        <v>48</v>
      </c>
      <c r="BW163" s="383" t="s">
        <v>70</v>
      </c>
      <c r="BX163" s="383" t="s">
        <v>48</v>
      </c>
      <c r="BY163" s="383" t="s">
        <v>70</v>
      </c>
      <c r="BZ163" s="383" t="s">
        <v>48</v>
      </c>
      <c r="CA163" s="383" t="s">
        <v>70</v>
      </c>
      <c r="CB163" s="383" t="s">
        <v>48</v>
      </c>
      <c r="CC163" s="383" t="s">
        <v>70</v>
      </c>
      <c r="CD163" s="383" t="s">
        <v>48</v>
      </c>
      <c r="CE163" s="383" t="s">
        <v>70</v>
      </c>
      <c r="CF163" s="383" t="s">
        <v>48</v>
      </c>
      <c r="CG163" s="366" t="s">
        <v>70</v>
      </c>
      <c r="CH163" s="213"/>
      <c r="CI163" s="213"/>
      <c r="CJ163" s="213"/>
      <c r="CK163" s="213"/>
      <c r="CL163" s="213"/>
      <c r="CM163" s="213"/>
      <c r="CN163" s="213"/>
      <c r="CO163" s="213"/>
      <c r="CP163" s="383" t="s">
        <v>48</v>
      </c>
      <c r="CQ163" s="383" t="s">
        <v>70</v>
      </c>
      <c r="CR163" s="383" t="s">
        <v>48</v>
      </c>
      <c r="CS163" s="383" t="s">
        <v>70</v>
      </c>
      <c r="CT163" s="383" t="s">
        <v>48</v>
      </c>
      <c r="CU163" s="383" t="s">
        <v>70</v>
      </c>
      <c r="CV163" s="383" t="s">
        <v>48</v>
      </c>
      <c r="CW163" s="383" t="s">
        <v>70</v>
      </c>
      <c r="CX163" s="383" t="s">
        <v>48</v>
      </c>
      <c r="CY163" s="383" t="s">
        <v>70</v>
      </c>
      <c r="CZ163" s="383" t="s">
        <v>48</v>
      </c>
      <c r="DA163" s="383" t="s">
        <v>70</v>
      </c>
      <c r="DB163" s="383" t="s">
        <v>48</v>
      </c>
      <c r="DC163" s="383" t="s">
        <v>70</v>
      </c>
      <c r="DD163" s="383" t="s">
        <v>48</v>
      </c>
      <c r="DE163" s="383" t="s">
        <v>70</v>
      </c>
      <c r="DF163" s="383" t="s">
        <v>48</v>
      </c>
      <c r="DG163" s="383" t="s">
        <v>70</v>
      </c>
      <c r="DH163" s="383" t="s">
        <v>48</v>
      </c>
      <c r="DI163" s="383" t="s">
        <v>70</v>
      </c>
      <c r="DJ163" s="383" t="s">
        <v>48</v>
      </c>
      <c r="DK163" s="383" t="s">
        <v>70</v>
      </c>
      <c r="DL163" s="383" t="s">
        <v>48</v>
      </c>
      <c r="DM163" s="383" t="s">
        <v>70</v>
      </c>
      <c r="DN163" s="383" t="s">
        <v>48</v>
      </c>
      <c r="DO163" s="383" t="s">
        <v>70</v>
      </c>
      <c r="DP163" s="383" t="s">
        <v>48</v>
      </c>
      <c r="DQ163" s="383" t="s">
        <v>70</v>
      </c>
      <c r="DR163" s="383" t="s">
        <v>48</v>
      </c>
      <c r="DS163" s="383" t="s">
        <v>70</v>
      </c>
      <c r="DT163" s="383" t="s">
        <v>48</v>
      </c>
      <c r="DU163" s="383" t="s">
        <v>70</v>
      </c>
      <c r="DV163" s="383" t="s">
        <v>48</v>
      </c>
      <c r="DW163" s="366" t="s">
        <v>70</v>
      </c>
      <c r="DX163"/>
      <c r="DY163"/>
      <c r="DZ163"/>
      <c r="EA163"/>
      <c r="EB163"/>
      <c r="EC163"/>
      <c r="ED163"/>
    </row>
    <row r="164" spans="1:143" s="11" customFormat="1" ht="15.75" customHeight="1" x14ac:dyDescent="0.25">
      <c r="A164" s="612" t="s">
        <v>190</v>
      </c>
      <c r="B164" s="612"/>
      <c r="C164" s="612"/>
      <c r="D164" s="181">
        <f>SUM(E164:F164)</f>
        <v>39</v>
      </c>
      <c r="E164" s="181">
        <f>+G164+I164+K164+M164+O164+Q164+S164+U164+W164+Y164+AA164+AC164+AE164+AG164+AI164+AK164+AM164</f>
        <v>22</v>
      </c>
      <c r="F164" s="181">
        <f>+H164+J164+L164+N164+P164+R164+T164+V164+X164+Z164+AB164+AD164+AF164+AH164+AJ164+AL164+AN164</f>
        <v>17</v>
      </c>
      <c r="G164" s="40">
        <v>3</v>
      </c>
      <c r="H164" s="40">
        <v>3</v>
      </c>
      <c r="I164" s="40">
        <v>12</v>
      </c>
      <c r="J164" s="40">
        <v>4</v>
      </c>
      <c r="K164" s="40">
        <v>2</v>
      </c>
      <c r="L164" s="40">
        <v>1</v>
      </c>
      <c r="M164" s="40">
        <v>1</v>
      </c>
      <c r="N164" s="40">
        <v>1</v>
      </c>
      <c r="O164" s="40">
        <v>2</v>
      </c>
      <c r="P164" s="40">
        <v>1</v>
      </c>
      <c r="Q164" s="40"/>
      <c r="R164" s="40"/>
      <c r="S164" s="40"/>
      <c r="T164" s="40"/>
      <c r="U164" s="40"/>
      <c r="V164" s="40">
        <v>3</v>
      </c>
      <c r="W164" s="40"/>
      <c r="X164" s="40">
        <v>2</v>
      </c>
      <c r="Y164" s="40"/>
      <c r="Z164" s="40"/>
      <c r="AA164" s="40">
        <v>1</v>
      </c>
      <c r="AB164" s="40">
        <v>1</v>
      </c>
      <c r="AC164" s="40"/>
      <c r="AD164" s="40">
        <v>1</v>
      </c>
      <c r="AE164" s="40"/>
      <c r="AF164" s="40"/>
      <c r="AG164" s="40"/>
      <c r="AH164" s="40"/>
      <c r="AI164" s="40"/>
      <c r="AJ164" s="40"/>
      <c r="AK164" s="40">
        <v>1</v>
      </c>
      <c r="AL164" s="40"/>
      <c r="AM164" s="40"/>
      <c r="AN164" s="215"/>
      <c r="AO164" s="216">
        <v>15</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39</v>
      </c>
      <c r="E174" s="56">
        <f>+G174+I174+K174+M174+O174+Q174+S174+U174+W174+Y174+AA174+AC174+AE174+AG174+AI174+AK174+AM174</f>
        <v>22</v>
      </c>
      <c r="F174" s="56">
        <f>+H174+J174+L174+N174+P174+R174+T174+V174+X174+Z174+AB174+AD174+AF174+AH174+AJ174+AL174+AN174</f>
        <v>17</v>
      </c>
      <c r="G174" s="201">
        <v>3</v>
      </c>
      <c r="H174" s="201">
        <v>3</v>
      </c>
      <c r="I174" s="201">
        <v>12</v>
      </c>
      <c r="J174" s="201">
        <v>4</v>
      </c>
      <c r="K174" s="201">
        <v>2</v>
      </c>
      <c r="L174" s="201">
        <v>1</v>
      </c>
      <c r="M174" s="201">
        <v>1</v>
      </c>
      <c r="N174" s="201">
        <v>1</v>
      </c>
      <c r="O174" s="201">
        <v>2</v>
      </c>
      <c r="P174" s="201">
        <v>1</v>
      </c>
      <c r="Q174" s="201"/>
      <c r="R174" s="201"/>
      <c r="S174" s="201"/>
      <c r="T174" s="201"/>
      <c r="U174" s="201"/>
      <c r="V174" s="201">
        <v>3</v>
      </c>
      <c r="W174" s="201"/>
      <c r="X174" s="201">
        <v>2</v>
      </c>
      <c r="Y174" s="201"/>
      <c r="Z174" s="201"/>
      <c r="AA174" s="201">
        <v>1</v>
      </c>
      <c r="AB174" s="201">
        <v>1</v>
      </c>
      <c r="AC174" s="201"/>
      <c r="AD174" s="201">
        <v>1</v>
      </c>
      <c r="AE174" s="201"/>
      <c r="AF174" s="201"/>
      <c r="AG174" s="201"/>
      <c r="AH174" s="201"/>
      <c r="AI174" s="201"/>
      <c r="AJ174" s="201"/>
      <c r="AK174" s="201">
        <v>1</v>
      </c>
      <c r="AL174" s="201"/>
      <c r="AM174" s="201"/>
      <c r="AN174" s="202"/>
      <c r="AO174" s="227">
        <v>15</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5</v>
      </c>
      <c r="E177" s="191">
        <f t="shared" si="52"/>
        <v>2</v>
      </c>
      <c r="F177" s="191">
        <f t="shared" si="52"/>
        <v>3</v>
      </c>
      <c r="G177" s="34"/>
      <c r="H177" s="34"/>
      <c r="I177" s="34"/>
      <c r="J177" s="34"/>
      <c r="K177" s="34"/>
      <c r="L177" s="34"/>
      <c r="M177" s="34"/>
      <c r="N177" s="34"/>
      <c r="O177" s="34"/>
      <c r="P177" s="34"/>
      <c r="Q177" s="34"/>
      <c r="R177" s="34"/>
      <c r="S177" s="34"/>
      <c r="T177" s="34"/>
      <c r="U177" s="34"/>
      <c r="V177" s="34">
        <v>2</v>
      </c>
      <c r="W177" s="34"/>
      <c r="X177" s="34"/>
      <c r="Y177" s="34"/>
      <c r="Z177" s="34"/>
      <c r="AA177" s="34">
        <v>1</v>
      </c>
      <c r="AB177" s="34"/>
      <c r="AC177" s="34"/>
      <c r="AD177" s="34">
        <v>1</v>
      </c>
      <c r="AE177" s="34"/>
      <c r="AF177" s="34"/>
      <c r="AG177" s="34"/>
      <c r="AH177" s="34"/>
      <c r="AI177" s="34"/>
      <c r="AJ177" s="34"/>
      <c r="AK177" s="34">
        <v>1</v>
      </c>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14</v>
      </c>
      <c r="E186" s="185">
        <f t="shared" ref="E186:F189" si="55">+G186+I186+K186+M186+O186</f>
        <v>11</v>
      </c>
      <c r="F186" s="185">
        <f t="shared" si="55"/>
        <v>3</v>
      </c>
      <c r="G186" s="27">
        <v>1</v>
      </c>
      <c r="H186" s="27"/>
      <c r="I186" s="27">
        <v>8</v>
      </c>
      <c r="J186" s="27">
        <v>2</v>
      </c>
      <c r="K186" s="27">
        <v>2</v>
      </c>
      <c r="L186" s="27">
        <v>1</v>
      </c>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8</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9</v>
      </c>
      <c r="E189" s="194">
        <f t="shared" si="55"/>
        <v>6</v>
      </c>
      <c r="F189" s="194">
        <f t="shared" si="55"/>
        <v>3</v>
      </c>
      <c r="G189" s="37">
        <v>2</v>
      </c>
      <c r="H189" s="37">
        <v>1</v>
      </c>
      <c r="I189" s="37">
        <v>4</v>
      </c>
      <c r="J189" s="37">
        <v>2</v>
      </c>
      <c r="K189" s="37"/>
      <c r="L189" s="37"/>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7</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0</v>
      </c>
      <c r="E190" s="185">
        <f t="shared" si="54"/>
        <v>0</v>
      </c>
      <c r="F190" s="185">
        <f t="shared" si="54"/>
        <v>0</v>
      </c>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3</v>
      </c>
      <c r="E193" s="191">
        <f t="shared" si="54"/>
        <v>1</v>
      </c>
      <c r="F193" s="191">
        <f t="shared" si="54"/>
        <v>2</v>
      </c>
      <c r="G193" s="34"/>
      <c r="H193" s="34"/>
      <c r="I193" s="34"/>
      <c r="J193" s="34"/>
      <c r="K193" s="34"/>
      <c r="L193" s="34"/>
      <c r="M193" s="34"/>
      <c r="N193" s="34"/>
      <c r="O193" s="34">
        <v>1</v>
      </c>
      <c r="P193" s="34"/>
      <c r="Q193" s="34"/>
      <c r="R193" s="34"/>
      <c r="S193" s="34"/>
      <c r="T193" s="34"/>
      <c r="U193" s="34"/>
      <c r="V193" s="34"/>
      <c r="W193" s="34"/>
      <c r="X193" s="34">
        <v>2</v>
      </c>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5</v>
      </c>
      <c r="E195" s="191">
        <f t="shared" si="54"/>
        <v>1</v>
      </c>
      <c r="F195" s="191">
        <f t="shared" si="54"/>
        <v>4</v>
      </c>
      <c r="G195" s="34"/>
      <c r="H195" s="34">
        <v>2</v>
      </c>
      <c r="I195" s="34"/>
      <c r="J195" s="34"/>
      <c r="K195" s="34"/>
      <c r="L195" s="34"/>
      <c r="M195" s="34">
        <v>1</v>
      </c>
      <c r="N195" s="34">
        <v>1</v>
      </c>
      <c r="O195" s="34"/>
      <c r="P195" s="34">
        <v>1</v>
      </c>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3</v>
      </c>
      <c r="E196" s="191">
        <f t="shared" si="54"/>
        <v>1</v>
      </c>
      <c r="F196" s="191">
        <f t="shared" si="54"/>
        <v>2</v>
      </c>
      <c r="G196" s="34"/>
      <c r="H196" s="34"/>
      <c r="I196" s="34"/>
      <c r="J196" s="34"/>
      <c r="K196" s="34"/>
      <c r="L196" s="34"/>
      <c r="M196" s="34"/>
      <c r="N196" s="34"/>
      <c r="O196" s="34">
        <v>1</v>
      </c>
      <c r="P196" s="34"/>
      <c r="Q196" s="34"/>
      <c r="R196" s="34"/>
      <c r="S196" s="34"/>
      <c r="T196" s="34"/>
      <c r="U196" s="34"/>
      <c r="V196" s="34">
        <v>1</v>
      </c>
      <c r="W196" s="34"/>
      <c r="X196" s="34"/>
      <c r="Y196" s="34"/>
      <c r="Z196" s="34"/>
      <c r="AA196" s="34"/>
      <c r="AB196" s="34">
        <v>1</v>
      </c>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78" t="s">
        <v>208</v>
      </c>
      <c r="D200" s="378" t="s">
        <v>48</v>
      </c>
      <c r="E200" s="379" t="s">
        <v>70</v>
      </c>
      <c r="F200" s="381" t="s">
        <v>48</v>
      </c>
      <c r="G200" s="381" t="s">
        <v>70</v>
      </c>
      <c r="H200" s="381" t="s">
        <v>48</v>
      </c>
      <c r="I200" s="381" t="s">
        <v>70</v>
      </c>
      <c r="J200" s="381" t="s">
        <v>48</v>
      </c>
      <c r="K200" s="381" t="s">
        <v>70</v>
      </c>
      <c r="L200" s="381" t="s">
        <v>48</v>
      </c>
      <c r="M200" s="381" t="s">
        <v>70</v>
      </c>
      <c r="N200" s="381" t="s">
        <v>48</v>
      </c>
      <c r="O200" s="381" t="s">
        <v>70</v>
      </c>
      <c r="P200" s="381" t="s">
        <v>48</v>
      </c>
      <c r="Q200" s="381" t="s">
        <v>70</v>
      </c>
      <c r="R200" s="381" t="s">
        <v>48</v>
      </c>
      <c r="S200" s="381" t="s">
        <v>70</v>
      </c>
      <c r="T200" s="381" t="s">
        <v>48</v>
      </c>
      <c r="U200" s="381" t="s">
        <v>70</v>
      </c>
      <c r="V200" s="381" t="s">
        <v>48</v>
      </c>
      <c r="W200" s="381" t="s">
        <v>70</v>
      </c>
      <c r="X200" s="381" t="s">
        <v>48</v>
      </c>
      <c r="Y200" s="381" t="s">
        <v>70</v>
      </c>
      <c r="Z200" s="381" t="s">
        <v>48</v>
      </c>
      <c r="AA200" s="381" t="s">
        <v>70</v>
      </c>
      <c r="AB200" s="381" t="s">
        <v>48</v>
      </c>
      <c r="AC200" s="381" t="s">
        <v>70</v>
      </c>
      <c r="AD200" s="381" t="s">
        <v>48</v>
      </c>
      <c r="AE200" s="381" t="s">
        <v>70</v>
      </c>
      <c r="AF200" s="381" t="s">
        <v>48</v>
      </c>
      <c r="AG200" s="381" t="s">
        <v>70</v>
      </c>
      <c r="AH200" s="381" t="s">
        <v>48</v>
      </c>
      <c r="AI200" s="381" t="s">
        <v>70</v>
      </c>
      <c r="AJ200" s="381" t="s">
        <v>48</v>
      </c>
      <c r="AK200" s="381"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78" t="s">
        <v>208</v>
      </c>
      <c r="D205" s="378" t="s">
        <v>48</v>
      </c>
      <c r="E205" s="379"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86" t="s">
        <v>145</v>
      </c>
      <c r="F209" s="386" t="s">
        <v>84</v>
      </c>
      <c r="G209" s="386" t="s">
        <v>8</v>
      </c>
      <c r="H209" s="381" t="s">
        <v>9</v>
      </c>
      <c r="I209" s="381" t="s">
        <v>10</v>
      </c>
      <c r="J209" s="381" t="s">
        <v>11</v>
      </c>
      <c r="K209" s="381" t="s">
        <v>12</v>
      </c>
      <c r="L209" s="381" t="s">
        <v>13</v>
      </c>
      <c r="M209" s="381" t="s">
        <v>14</v>
      </c>
      <c r="N209" s="381" t="s">
        <v>217</v>
      </c>
      <c r="O209" s="381" t="s">
        <v>218</v>
      </c>
      <c r="P209" s="381" t="s">
        <v>219</v>
      </c>
      <c r="Q209" s="381" t="s">
        <v>220</v>
      </c>
      <c r="R209" s="381" t="s">
        <v>221</v>
      </c>
      <c r="S209" s="381" t="s">
        <v>222</v>
      </c>
      <c r="T209" s="386" t="s">
        <v>223</v>
      </c>
      <c r="U209" s="386"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78" t="s">
        <v>208</v>
      </c>
      <c r="D217" s="378" t="s">
        <v>48</v>
      </c>
      <c r="E217" s="371" t="s">
        <v>70</v>
      </c>
      <c r="F217" s="372" t="s">
        <v>223</v>
      </c>
      <c r="G217" s="372" t="s">
        <v>70</v>
      </c>
      <c r="H217" s="372" t="s">
        <v>223</v>
      </c>
      <c r="I217" s="372" t="s">
        <v>70</v>
      </c>
      <c r="J217" s="372" t="s">
        <v>223</v>
      </c>
      <c r="K217" s="372" t="s">
        <v>70</v>
      </c>
      <c r="L217" s="372" t="s">
        <v>223</v>
      </c>
      <c r="M217" s="372" t="s">
        <v>70</v>
      </c>
      <c r="N217" s="372" t="s">
        <v>223</v>
      </c>
      <c r="O217" s="372" t="s">
        <v>70</v>
      </c>
      <c r="P217" s="372" t="s">
        <v>223</v>
      </c>
      <c r="Q217" s="372" t="s">
        <v>70</v>
      </c>
      <c r="R217" s="372" t="s">
        <v>223</v>
      </c>
      <c r="S217" s="372" t="s">
        <v>70</v>
      </c>
      <c r="T217" s="372" t="s">
        <v>223</v>
      </c>
      <c r="U217" s="372" t="s">
        <v>70</v>
      </c>
      <c r="V217" s="372" t="s">
        <v>223</v>
      </c>
      <c r="W217" s="372" t="s">
        <v>70</v>
      </c>
      <c r="X217" s="372" t="s">
        <v>223</v>
      </c>
      <c r="Y217" s="372" t="s">
        <v>70</v>
      </c>
      <c r="Z217" s="372" t="s">
        <v>223</v>
      </c>
      <c r="AA217" s="372" t="s">
        <v>70</v>
      </c>
      <c r="AB217" s="372" t="s">
        <v>223</v>
      </c>
      <c r="AC217" s="372" t="s">
        <v>70</v>
      </c>
      <c r="AD217" s="372" t="s">
        <v>223</v>
      </c>
      <c r="AE217" s="372" t="s">
        <v>70</v>
      </c>
      <c r="AF217" s="372" t="s">
        <v>223</v>
      </c>
      <c r="AG217" s="372" t="s">
        <v>70</v>
      </c>
      <c r="AH217" s="372" t="s">
        <v>223</v>
      </c>
      <c r="AI217" s="372" t="s">
        <v>70</v>
      </c>
      <c r="AJ217" s="372" t="s">
        <v>223</v>
      </c>
      <c r="AK217" s="372" t="s">
        <v>70</v>
      </c>
      <c r="AL217" s="372" t="s">
        <v>223</v>
      </c>
      <c r="AM217" s="369"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30</v>
      </c>
      <c r="D218" s="261">
        <f>+F218+H218+J218+L218+N218+P218+R218+T218+V218++X218+Z218+AB218+AD218+AF218+AH218+AJ218+AL218</f>
        <v>3</v>
      </c>
      <c r="E218" s="261">
        <f>+G218+I218+K218+M218+O218+Q218+S218+U218+W218++Y218+AA218+AC218+AE218+AG218+AI218+AK218+AM218</f>
        <v>27</v>
      </c>
      <c r="F218" s="261">
        <f>SUM(F220:F228)</f>
        <v>0</v>
      </c>
      <c r="G218" s="261">
        <f t="shared" ref="G218:AM218" si="56">SUM(G220:G228)</f>
        <v>0</v>
      </c>
      <c r="H218" s="261">
        <f t="shared" si="56"/>
        <v>0</v>
      </c>
      <c r="I218" s="261">
        <f t="shared" si="56"/>
        <v>0</v>
      </c>
      <c r="J218" s="261">
        <f t="shared" si="56"/>
        <v>0</v>
      </c>
      <c r="K218" s="261">
        <f>SUM(K219:K228)</f>
        <v>0</v>
      </c>
      <c r="L218" s="261">
        <f t="shared" si="56"/>
        <v>1</v>
      </c>
      <c r="M218" s="261">
        <f>SUM(M219:M228)</f>
        <v>5</v>
      </c>
      <c r="N218" s="261">
        <f t="shared" si="56"/>
        <v>1</v>
      </c>
      <c r="O218" s="261">
        <f>SUM(O219:O228)</f>
        <v>5</v>
      </c>
      <c r="P218" s="261">
        <f t="shared" si="56"/>
        <v>0</v>
      </c>
      <c r="Q218" s="261">
        <f>SUM(Q219:Q228)</f>
        <v>5</v>
      </c>
      <c r="R218" s="261">
        <f t="shared" si="56"/>
        <v>0</v>
      </c>
      <c r="S218" s="261">
        <f>SUM(S219:S228)</f>
        <v>3</v>
      </c>
      <c r="T218" s="261">
        <f t="shared" si="56"/>
        <v>0</v>
      </c>
      <c r="U218" s="261">
        <f>SUM(U219:U228)</f>
        <v>3</v>
      </c>
      <c r="V218" s="261">
        <f t="shared" si="56"/>
        <v>0</v>
      </c>
      <c r="W218" s="261">
        <f>SUM(W219:W228)</f>
        <v>1</v>
      </c>
      <c r="X218" s="261">
        <f t="shared" si="56"/>
        <v>1</v>
      </c>
      <c r="Y218" s="261">
        <f>SUM(Y219:Y228)</f>
        <v>2</v>
      </c>
      <c r="Z218" s="261">
        <f t="shared" si="56"/>
        <v>0</v>
      </c>
      <c r="AA218" s="261">
        <f>SUM(AA219:AA228)</f>
        <v>1</v>
      </c>
      <c r="AB218" s="261">
        <f t="shared" si="56"/>
        <v>0</v>
      </c>
      <c r="AC218" s="261">
        <f>SUM(AC219:AC228)</f>
        <v>1</v>
      </c>
      <c r="AD218" s="261">
        <f t="shared" si="56"/>
        <v>0</v>
      </c>
      <c r="AE218" s="261">
        <f t="shared" si="56"/>
        <v>0</v>
      </c>
      <c r="AF218" s="261">
        <f t="shared" si="56"/>
        <v>0</v>
      </c>
      <c r="AG218" s="261">
        <f t="shared" si="56"/>
        <v>1</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1</v>
      </c>
      <c r="AP218" s="266">
        <f>SUM(AP219:AP228)</f>
        <v>1</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84" t="s">
        <v>238</v>
      </c>
      <c r="C220" s="59">
        <f t="shared" ref="C220:C228" si="60">SUM(D220:E220)</f>
        <v>1</v>
      </c>
      <c r="D220" s="59">
        <f t="shared" ref="D220:E228" si="61">+F220+H220+J220+L220+N220+P220+R220+T220+V220++X220+Z220+AB220+AD220+AF220+AH220+AJ220+AL220</f>
        <v>1</v>
      </c>
      <c r="E220" s="208">
        <f>+G220+I220+K220+M220+O220+Q220+S220+U220+W220++Y220+AA220+AC220+AE220+AG220+AI220+AK220+AM220</f>
        <v>0</v>
      </c>
      <c r="F220" s="48"/>
      <c r="G220" s="48"/>
      <c r="H220" s="48"/>
      <c r="I220" s="48"/>
      <c r="J220" s="48"/>
      <c r="K220" s="48"/>
      <c r="L220" s="48"/>
      <c r="M220" s="48"/>
      <c r="N220" s="48">
        <v>1</v>
      </c>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10</v>
      </c>
      <c r="D222" s="63">
        <f t="shared" si="61"/>
        <v>1</v>
      </c>
      <c r="E222" s="273">
        <f t="shared" si="61"/>
        <v>9</v>
      </c>
      <c r="F222" s="34"/>
      <c r="G222" s="34"/>
      <c r="H222" s="34"/>
      <c r="I222" s="34"/>
      <c r="J222" s="34"/>
      <c r="K222" s="34"/>
      <c r="L222" s="34">
        <v>1</v>
      </c>
      <c r="M222" s="34">
        <v>3</v>
      </c>
      <c r="N222" s="34"/>
      <c r="O222" s="34">
        <v>2</v>
      </c>
      <c r="P222" s="34"/>
      <c r="Q222" s="34">
        <v>1</v>
      </c>
      <c r="R222" s="34"/>
      <c r="S222" s="34"/>
      <c r="T222" s="34"/>
      <c r="U222" s="34"/>
      <c r="V222" s="34"/>
      <c r="W222" s="34"/>
      <c r="X222" s="34"/>
      <c r="Y222" s="34">
        <v>1</v>
      </c>
      <c r="Z222" s="34"/>
      <c r="AA222" s="34">
        <v>1</v>
      </c>
      <c r="AB222" s="34"/>
      <c r="AC222" s="34">
        <v>1</v>
      </c>
      <c r="AD222" s="34"/>
      <c r="AE222" s="34"/>
      <c r="AF222" s="34"/>
      <c r="AG222" s="34"/>
      <c r="AH222" s="34"/>
      <c r="AI222" s="34"/>
      <c r="AJ222" s="34"/>
      <c r="AK222" s="34"/>
      <c r="AL222" s="34"/>
      <c r="AM222" s="98"/>
      <c r="AN222" s="220"/>
      <c r="AO222" s="221"/>
      <c r="AP222" s="34"/>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2</v>
      </c>
      <c r="D223" s="63">
        <f t="shared" si="61"/>
        <v>1</v>
      </c>
      <c r="E223" s="273">
        <f t="shared" si="61"/>
        <v>1</v>
      </c>
      <c r="F223" s="34"/>
      <c r="G223" s="34"/>
      <c r="H223" s="34"/>
      <c r="I223" s="34"/>
      <c r="J223" s="34"/>
      <c r="K223" s="34"/>
      <c r="L223" s="34"/>
      <c r="M223" s="34"/>
      <c r="N223" s="34"/>
      <c r="O223" s="34"/>
      <c r="P223" s="34"/>
      <c r="Q223" s="34"/>
      <c r="R223" s="34"/>
      <c r="S223" s="34"/>
      <c r="T223" s="34"/>
      <c r="U223" s="34"/>
      <c r="V223" s="34"/>
      <c r="W223" s="34"/>
      <c r="X223" s="34">
        <v>1</v>
      </c>
      <c r="Y223" s="34">
        <v>1</v>
      </c>
      <c r="Z223" s="34"/>
      <c r="AA223" s="34"/>
      <c r="AB223" s="34"/>
      <c r="AC223" s="34"/>
      <c r="AD223" s="34"/>
      <c r="AE223" s="34"/>
      <c r="AF223" s="34"/>
      <c r="AG223" s="34"/>
      <c r="AH223" s="34"/>
      <c r="AI223" s="34"/>
      <c r="AJ223" s="34"/>
      <c r="AK223" s="34"/>
      <c r="AL223" s="34"/>
      <c r="AM223" s="98"/>
      <c r="AN223" s="220"/>
      <c r="AO223" s="221">
        <v>1</v>
      </c>
      <c r="AP223" s="34">
        <v>1</v>
      </c>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17</v>
      </c>
      <c r="D228" s="59">
        <f t="shared" si="61"/>
        <v>0</v>
      </c>
      <c r="E228" s="208">
        <f t="shared" si="61"/>
        <v>17</v>
      </c>
      <c r="F228" s="48"/>
      <c r="G228" s="48"/>
      <c r="H228" s="48"/>
      <c r="I228" s="48"/>
      <c r="J228" s="48"/>
      <c r="K228" s="48"/>
      <c r="L228" s="48"/>
      <c r="M228" s="48">
        <v>2</v>
      </c>
      <c r="N228" s="48"/>
      <c r="O228" s="48">
        <v>3</v>
      </c>
      <c r="P228" s="48"/>
      <c r="Q228" s="48">
        <v>4</v>
      </c>
      <c r="R228" s="48"/>
      <c r="S228" s="48">
        <v>3</v>
      </c>
      <c r="T228" s="48"/>
      <c r="U228" s="48">
        <v>3</v>
      </c>
      <c r="V228" s="48"/>
      <c r="W228" s="48">
        <v>1</v>
      </c>
      <c r="X228" s="48"/>
      <c r="Y228" s="48"/>
      <c r="Z228" s="48"/>
      <c r="AA228" s="48"/>
      <c r="AB228" s="48"/>
      <c r="AC228" s="48"/>
      <c r="AD228" s="48"/>
      <c r="AE228" s="48"/>
      <c r="AF228" s="48"/>
      <c r="AG228" s="48">
        <v>1</v>
      </c>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78" t="s">
        <v>208</v>
      </c>
      <c r="D232" s="378" t="s">
        <v>48</v>
      </c>
      <c r="E232" s="371"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2</v>
      </c>
      <c r="D233" s="58">
        <f t="shared" ref="D233:E239" si="63">+F233+H233+J233+L233+N233+P233+R233+T233+V233++X233+Z233+AB233+AD233+AF233+AH233+AJ233+AL233+AN233</f>
        <v>2</v>
      </c>
      <c r="E233" s="58">
        <f t="shared" si="63"/>
        <v>0</v>
      </c>
      <c r="F233" s="26"/>
      <c r="G233" s="26"/>
      <c r="H233" s="26"/>
      <c r="I233" s="26"/>
      <c r="J233" s="26"/>
      <c r="K233" s="26"/>
      <c r="L233" s="26"/>
      <c r="M233" s="26"/>
      <c r="N233" s="26">
        <v>1</v>
      </c>
      <c r="O233" s="26"/>
      <c r="P233" s="26"/>
      <c r="Q233" s="26"/>
      <c r="R233" s="26"/>
      <c r="S233" s="26"/>
      <c r="T233" s="26"/>
      <c r="U233" s="26"/>
      <c r="V233" s="26"/>
      <c r="W233" s="26"/>
      <c r="X233" s="26"/>
      <c r="Y233" s="26"/>
      <c r="Z233" s="26"/>
      <c r="AA233" s="26"/>
      <c r="AB233" s="26"/>
      <c r="AC233" s="26"/>
      <c r="AD233" s="26">
        <v>1</v>
      </c>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78" t="s">
        <v>208</v>
      </c>
      <c r="D243" s="378" t="s">
        <v>48</v>
      </c>
      <c r="E243" s="371"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1</v>
      </c>
      <c r="D244" s="293">
        <f t="shared" ref="D244:E247" si="69">+F244+H244+J244+L244+N244+P244+R244+T244+V244++X244+Z244+AB244+AD244+AF244</f>
        <v>0</v>
      </c>
      <c r="E244" s="294">
        <f t="shared" si="69"/>
        <v>1</v>
      </c>
      <c r="F244" s="276"/>
      <c r="G244" s="276"/>
      <c r="H244" s="276"/>
      <c r="I244" s="276"/>
      <c r="J244" s="276"/>
      <c r="K244" s="276">
        <v>1</v>
      </c>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0</v>
      </c>
      <c r="D246" s="127">
        <f t="shared" si="69"/>
        <v>0</v>
      </c>
      <c r="E246" s="198">
        <f t="shared" si="69"/>
        <v>0</v>
      </c>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78" t="s">
        <v>208</v>
      </c>
      <c r="D251" s="378" t="s">
        <v>48</v>
      </c>
      <c r="E251" s="371" t="s">
        <v>70</v>
      </c>
      <c r="F251" s="386" t="s">
        <v>223</v>
      </c>
      <c r="G251" s="386" t="s">
        <v>70</v>
      </c>
      <c r="H251" s="386" t="s">
        <v>223</v>
      </c>
      <c r="I251" s="386" t="s">
        <v>70</v>
      </c>
      <c r="J251" s="386" t="s">
        <v>223</v>
      </c>
      <c r="K251" s="386" t="s">
        <v>70</v>
      </c>
      <c r="L251" s="386" t="s">
        <v>223</v>
      </c>
      <c r="M251" s="386" t="s">
        <v>70</v>
      </c>
      <c r="N251" s="386" t="s">
        <v>223</v>
      </c>
      <c r="O251" s="386" t="s">
        <v>70</v>
      </c>
      <c r="P251" s="386" t="s">
        <v>223</v>
      </c>
      <c r="Q251" s="386" t="s">
        <v>70</v>
      </c>
      <c r="R251" s="386" t="s">
        <v>223</v>
      </c>
      <c r="S251" s="386" t="s">
        <v>70</v>
      </c>
      <c r="T251" s="386" t="s">
        <v>223</v>
      </c>
      <c r="U251" s="386" t="s">
        <v>70</v>
      </c>
      <c r="V251" s="386" t="s">
        <v>223</v>
      </c>
      <c r="W251" s="386"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1287</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1222</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12:B12"/>
    <mergeCell ref="A13:B13"/>
    <mergeCell ref="A14:B14"/>
    <mergeCell ref="A15:B15"/>
    <mergeCell ref="A17:B18"/>
    <mergeCell ref="C17:C18"/>
    <mergeCell ref="A6:P6"/>
    <mergeCell ref="A8:B9"/>
    <mergeCell ref="C8:C9"/>
    <mergeCell ref="D8:L8"/>
    <mergeCell ref="A10:B10"/>
    <mergeCell ref="A11:B11"/>
    <mergeCell ref="A22:B22"/>
    <mergeCell ref="D22:J22"/>
    <mergeCell ref="A23:B23"/>
    <mergeCell ref="D23:J23"/>
    <mergeCell ref="A24:B24"/>
    <mergeCell ref="D24:J24"/>
    <mergeCell ref="A19:B19"/>
    <mergeCell ref="D19:J19"/>
    <mergeCell ref="A20:B20"/>
    <mergeCell ref="D20:J20"/>
    <mergeCell ref="A21:B21"/>
    <mergeCell ref="D21:J21"/>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54:B54"/>
    <mergeCell ref="A55:B55"/>
    <mergeCell ref="A56:B56"/>
    <mergeCell ref="A58:B59"/>
    <mergeCell ref="C58:C59"/>
    <mergeCell ref="D58:F58"/>
    <mergeCell ref="A49:B49"/>
    <mergeCell ref="A51:B52"/>
    <mergeCell ref="C51:C52"/>
    <mergeCell ref="D51:I51"/>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Z66:BA66"/>
    <mergeCell ref="BB66:BC66"/>
    <mergeCell ref="BD66:BE66"/>
    <mergeCell ref="BF66:BG66"/>
    <mergeCell ref="BH66:BI66"/>
    <mergeCell ref="BJ66:BK66"/>
    <mergeCell ref="V66:W66"/>
    <mergeCell ref="X66:Y66"/>
    <mergeCell ref="Z66:AA66"/>
    <mergeCell ref="AB66:AC66"/>
    <mergeCell ref="AD66:AE66"/>
    <mergeCell ref="AF66:AG6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88:B88"/>
    <mergeCell ref="A89:B89"/>
    <mergeCell ref="A90:A91"/>
    <mergeCell ref="P86:Q86"/>
    <mergeCell ref="R86:S86"/>
    <mergeCell ref="T86:U86"/>
    <mergeCell ref="V86:W86"/>
    <mergeCell ref="X86:Y86"/>
    <mergeCell ref="Z86:AA86"/>
    <mergeCell ref="L94:M94"/>
    <mergeCell ref="N94:O94"/>
    <mergeCell ref="P94:Q94"/>
    <mergeCell ref="R94:S94"/>
    <mergeCell ref="T94:U94"/>
    <mergeCell ref="V94:W94"/>
    <mergeCell ref="A92:B92"/>
    <mergeCell ref="A94:B95"/>
    <mergeCell ref="C94:E94"/>
    <mergeCell ref="F94:G94"/>
    <mergeCell ref="H94:I94"/>
    <mergeCell ref="J94:K94"/>
    <mergeCell ref="A102:B102"/>
    <mergeCell ref="A103:B103"/>
    <mergeCell ref="A104:B104"/>
    <mergeCell ref="A105:B105"/>
    <mergeCell ref="A107:B108"/>
    <mergeCell ref="C107:E107"/>
    <mergeCell ref="A96:B96"/>
    <mergeCell ref="A97:B97"/>
    <mergeCell ref="A98:B98"/>
    <mergeCell ref="A99:B99"/>
    <mergeCell ref="A100:B100"/>
    <mergeCell ref="A101:B101"/>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17:B117"/>
    <mergeCell ref="A118:B118"/>
    <mergeCell ref="A120:B121"/>
    <mergeCell ref="C120:E120"/>
    <mergeCell ref="F120:G120"/>
    <mergeCell ref="H120:I120"/>
    <mergeCell ref="A111:B111"/>
    <mergeCell ref="A112:B112"/>
    <mergeCell ref="A113:B113"/>
    <mergeCell ref="A114:B114"/>
    <mergeCell ref="A115:B115"/>
    <mergeCell ref="A116:B116"/>
    <mergeCell ref="J120:K120"/>
    <mergeCell ref="L120:M120"/>
    <mergeCell ref="A122:B122"/>
    <mergeCell ref="A123:B123"/>
    <mergeCell ref="A125:C126"/>
    <mergeCell ref="D125:F125"/>
    <mergeCell ref="G125:H125"/>
    <mergeCell ref="I125:J125"/>
    <mergeCell ref="K125:L125"/>
    <mergeCell ref="M125:N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A137:C137"/>
    <mergeCell ref="A138:A145"/>
    <mergeCell ref="B138:C138"/>
    <mergeCell ref="B139:C139"/>
    <mergeCell ref="B140:C140"/>
    <mergeCell ref="B141:C141"/>
    <mergeCell ref="B142:C142"/>
    <mergeCell ref="B143:C143"/>
    <mergeCell ref="B144:C144"/>
    <mergeCell ref="B145:C145"/>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A175:A182"/>
    <mergeCell ref="B175:C175"/>
    <mergeCell ref="B176:C176"/>
    <mergeCell ref="B177:C177"/>
    <mergeCell ref="B178:C178"/>
    <mergeCell ref="B179:C179"/>
    <mergeCell ref="B180:C180"/>
    <mergeCell ref="B181:C181"/>
    <mergeCell ref="B182:C182"/>
    <mergeCell ref="A183:A185"/>
    <mergeCell ref="B183:C183"/>
    <mergeCell ref="B184:C184"/>
    <mergeCell ref="B185:C185"/>
    <mergeCell ref="A186:A189"/>
    <mergeCell ref="B186:C186"/>
    <mergeCell ref="B187:C187"/>
    <mergeCell ref="B188:C188"/>
    <mergeCell ref="B189:C18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AL231:AM231"/>
    <mergeCell ref="AN231:AO231"/>
    <mergeCell ref="A233:B233"/>
    <mergeCell ref="T231:U231"/>
    <mergeCell ref="V231:W231"/>
    <mergeCell ref="X231:Y231"/>
    <mergeCell ref="Z231:AA231"/>
    <mergeCell ref="AB231:AC231"/>
    <mergeCell ref="AD231:AE231"/>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244:B244"/>
    <mergeCell ref="A245:B245"/>
    <mergeCell ref="A246:B246"/>
    <mergeCell ref="A247:B247"/>
    <mergeCell ref="A249:B251"/>
    <mergeCell ref="C249:E250"/>
    <mergeCell ref="V242:W242"/>
    <mergeCell ref="X242:Y242"/>
    <mergeCell ref="Z242:AA242"/>
    <mergeCell ref="A252:B252"/>
    <mergeCell ref="A253:B253"/>
    <mergeCell ref="F249:W249"/>
    <mergeCell ref="F250:G250"/>
    <mergeCell ref="H250:I250"/>
    <mergeCell ref="J250:K250"/>
    <mergeCell ref="L250:M250"/>
    <mergeCell ref="N250:O250"/>
    <mergeCell ref="P250:Q250"/>
    <mergeCell ref="R250:S250"/>
    <mergeCell ref="T250:U250"/>
    <mergeCell ref="V250:W25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C10" sqref="C10"/>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",[7]NOMBRE!B2," - ","( ",[7]NOMBRE!C2,[7]NOMBRE!D2,[7]NOMBRE!E2,[7]NOMBRE!F2,[7]NOMBRE!G2,"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",[7]NOMBRE!B3," - ","( ",[7]NOMBRE!C3,[7]NOMBRE!D3,[7]NOMBRE!E3,[7]NOMBRE!F3,[7]NOMBRE!G3,[7]NOMBRE!H3," )")</f>
        <v>ESTABLECIMIENTO/ESTRATEGIA: HOSPITAL DE LINARES  - ( 116108 )</v>
      </c>
      <c r="B3" s="2"/>
      <c r="C3" s="2"/>
      <c r="D3" s="7"/>
      <c r="E3" s="2"/>
      <c r="F3" s="2"/>
      <c r="G3" s="2"/>
      <c r="H3" s="2"/>
      <c r="I3" s="2"/>
      <c r="J3" s="2"/>
      <c r="K3" s="2"/>
      <c r="M3" s="4"/>
      <c r="AY3" s="5"/>
      <c r="AZ3" s="5"/>
      <c r="CM3" s="6"/>
      <c r="CN3" s="5"/>
      <c r="CO3" s="5"/>
    </row>
    <row r="4" spans="1:112" s="3" customFormat="1" ht="12.75" customHeight="1" x14ac:dyDescent="0.2">
      <c r="A4" s="1" t="str">
        <f>CONCATENATE("MES: ",[7]NOMBRE!B6," - ","( ",[7]NOMBRE!C6,[7]NOMBRE!D6," )")</f>
        <v>MES: JUNIO - ( 06 )</v>
      </c>
      <c r="B4" s="2"/>
      <c r="C4" s="2"/>
      <c r="D4" s="2"/>
      <c r="E4" s="2"/>
      <c r="F4" s="2"/>
      <c r="G4" s="2"/>
      <c r="H4" s="2"/>
      <c r="I4" s="2"/>
      <c r="J4" s="2"/>
      <c r="K4" s="2"/>
      <c r="M4" s="4"/>
      <c r="AY4" s="5"/>
      <c r="AZ4" s="5"/>
      <c r="CM4" s="6"/>
      <c r="CN4" s="5"/>
      <c r="CO4" s="5"/>
    </row>
    <row r="5" spans="1:112" s="3" customFormat="1" ht="12.75" customHeight="1" x14ac:dyDescent="0.2">
      <c r="A5" s="8" t="str">
        <f>CONCATENATE("AÑO: ",[7]NOMBRE!B7)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IF($C10&gt;=[7]A03!$C80,"","Total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153</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v>6</v>
      </c>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22</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22</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13</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5</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85</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400" t="s">
        <v>6</v>
      </c>
      <c r="E32" s="388" t="s">
        <v>7</v>
      </c>
      <c r="F32" s="388" t="s">
        <v>8</v>
      </c>
      <c r="G32" s="388" t="s">
        <v>9</v>
      </c>
      <c r="H32" s="388" t="s">
        <v>10</v>
      </c>
      <c r="I32" s="388" t="s">
        <v>11</v>
      </c>
      <c r="J32" s="388" t="s">
        <v>12</v>
      </c>
      <c r="K32" s="388" t="s">
        <v>13</v>
      </c>
      <c r="L32" s="388"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406"/>
      <c r="N35" s="406"/>
      <c r="O35" s="406"/>
      <c r="P35" s="406"/>
      <c r="Q35" s="406"/>
      <c r="R35" s="406"/>
      <c r="S35" s="406"/>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91" t="s">
        <v>51</v>
      </c>
      <c r="B45" s="400"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400"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IF(AND(([7]A01!$C16+[7]A01!$C17+[7]A01!$C18+[7]A01!$C19+[7]A01!$D29+[7]A01!$D30+[7]A01!$D31)&lt;&gt;0,D49="",E49=""),"Observacion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IF(AND(([7]A01!$C16+[7]A01!$C17+[7]A01!$C18+[7]A01!$C19+[7]A01!$D29+[7]A01!$D30+[7]A01!$D31)&lt;&gt;0,D49="",E49=""),1,0)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405" t="s">
        <v>78</v>
      </c>
      <c r="E59" s="405" t="s">
        <v>79</v>
      </c>
      <c r="F59" s="392" t="s">
        <v>80</v>
      </c>
      <c r="G59" s="392" t="s">
        <v>81</v>
      </c>
      <c r="H59" s="405"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400" t="s">
        <v>98</v>
      </c>
      <c r="D67" s="400" t="s">
        <v>48</v>
      </c>
      <c r="E67" s="403"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107"/>
      <c r="CC67" s="107"/>
      <c r="CD67" s="107"/>
      <c r="CE67" s="107"/>
      <c r="CF67" s="107"/>
      <c r="CG67" s="107"/>
      <c r="CH67" s="107"/>
      <c r="CI67" s="107"/>
      <c r="CJ67" s="107"/>
      <c r="CK67" s="107"/>
      <c r="CL67" s="107"/>
      <c r="CM67" s="107"/>
      <c r="CN67" s="107"/>
      <c r="CO67" s="107"/>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row>
    <row r="68" spans="1:131" s="24" customFormat="1" ht="15.75" customHeight="1" x14ac:dyDescent="0.15">
      <c r="A68" s="497" t="s">
        <v>99</v>
      </c>
      <c r="B68" s="498"/>
      <c r="C68" s="56">
        <f t="shared" ref="C68:C73" si="6">SUM(D68:E68)</f>
        <v>40</v>
      </c>
      <c r="D68" s="56">
        <f>+F68+H68+J68+L68+N68+P68+R68+T68+V68+X68+Z68+AB68+AD68+AF68</f>
        <v>16</v>
      </c>
      <c r="E68" s="114">
        <f t="shared" ref="D68:E71" si="7">+G68+I68+K68+M68+O68+Q68+S68+U68+W68+Y68+AA68+AC68+AE68+AG68</f>
        <v>24</v>
      </c>
      <c r="F68" s="26">
        <v>4</v>
      </c>
      <c r="G68" s="26">
        <v>4</v>
      </c>
      <c r="H68" s="26">
        <v>1</v>
      </c>
      <c r="I68" s="26">
        <v>1</v>
      </c>
      <c r="J68" s="26">
        <v>2</v>
      </c>
      <c r="K68" s="26">
        <v>3</v>
      </c>
      <c r="L68" s="26">
        <v>1</v>
      </c>
      <c r="M68" s="26">
        <v>7</v>
      </c>
      <c r="N68" s="26"/>
      <c r="O68" s="26"/>
      <c r="P68" s="26">
        <v>1</v>
      </c>
      <c r="Q68" s="26">
        <v>3</v>
      </c>
      <c r="R68" s="26"/>
      <c r="S68" s="26"/>
      <c r="T68" s="26">
        <v>4</v>
      </c>
      <c r="U68" s="26">
        <v>5</v>
      </c>
      <c r="V68" s="26">
        <v>2</v>
      </c>
      <c r="W68" s="26"/>
      <c r="X68" s="26"/>
      <c r="Y68" s="26"/>
      <c r="Z68" s="26"/>
      <c r="AA68" s="26"/>
      <c r="AB68" s="26">
        <v>1</v>
      </c>
      <c r="AC68" s="26">
        <v>1</v>
      </c>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93"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99" t="s">
        <v>102</v>
      </c>
      <c r="C70" s="63">
        <f t="shared" si="6"/>
        <v>40</v>
      </c>
      <c r="D70" s="63">
        <f t="shared" si="7"/>
        <v>16</v>
      </c>
      <c r="E70" s="63">
        <f t="shared" si="7"/>
        <v>24</v>
      </c>
      <c r="F70" s="34">
        <v>4</v>
      </c>
      <c r="G70" s="34">
        <v>4</v>
      </c>
      <c r="H70" s="34">
        <v>1</v>
      </c>
      <c r="I70" s="34">
        <v>1</v>
      </c>
      <c r="J70" s="34">
        <v>2</v>
      </c>
      <c r="K70" s="34">
        <v>3</v>
      </c>
      <c r="L70" s="34">
        <v>1</v>
      </c>
      <c r="M70" s="34">
        <v>7</v>
      </c>
      <c r="N70" s="34"/>
      <c r="O70" s="34"/>
      <c r="P70" s="34">
        <v>1</v>
      </c>
      <c r="Q70" s="34">
        <v>3</v>
      </c>
      <c r="R70" s="34"/>
      <c r="S70" s="34"/>
      <c r="T70" s="34">
        <v>4</v>
      </c>
      <c r="U70" s="34">
        <v>5</v>
      </c>
      <c r="V70" s="34">
        <v>2</v>
      </c>
      <c r="W70" s="34"/>
      <c r="X70" s="34"/>
      <c r="Y70" s="34"/>
      <c r="Z70" s="34"/>
      <c r="AA70" s="34"/>
      <c r="AB70" s="34">
        <v>1</v>
      </c>
      <c r="AC70" s="34">
        <v>1</v>
      </c>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99"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97"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400" t="s">
        <v>98</v>
      </c>
      <c r="D77" s="400" t="s">
        <v>48</v>
      </c>
      <c r="E77" s="400" t="s">
        <v>70</v>
      </c>
      <c r="F77" s="394" t="s">
        <v>48</v>
      </c>
      <c r="G77" s="394" t="s">
        <v>70</v>
      </c>
      <c r="H77" s="394" t="s">
        <v>48</v>
      </c>
      <c r="I77" s="394" t="s">
        <v>70</v>
      </c>
      <c r="J77" s="394" t="s">
        <v>48</v>
      </c>
      <c r="K77" s="394" t="s">
        <v>70</v>
      </c>
      <c r="L77" s="394" t="s">
        <v>48</v>
      </c>
      <c r="M77" s="394" t="s">
        <v>70</v>
      </c>
      <c r="N77" s="394" t="s">
        <v>48</v>
      </c>
      <c r="O77" s="394" t="s">
        <v>70</v>
      </c>
      <c r="P77" s="394" t="s">
        <v>48</v>
      </c>
      <c r="Q77" s="394" t="s">
        <v>70</v>
      </c>
      <c r="R77" s="394" t="s">
        <v>48</v>
      </c>
      <c r="S77" s="394" t="s">
        <v>70</v>
      </c>
      <c r="T77" s="394" t="s">
        <v>48</v>
      </c>
      <c r="U77" s="394" t="s">
        <v>70</v>
      </c>
      <c r="V77" s="394" t="s">
        <v>48</v>
      </c>
      <c r="W77" s="394" t="s">
        <v>70</v>
      </c>
      <c r="X77" s="394" t="s">
        <v>48</v>
      </c>
      <c r="Y77" s="394" t="s">
        <v>70</v>
      </c>
      <c r="Z77" s="394" t="s">
        <v>48</v>
      </c>
      <c r="AA77" s="394" t="s">
        <v>70</v>
      </c>
      <c r="AB77" s="394" t="s">
        <v>48</v>
      </c>
      <c r="AC77" s="394" t="s">
        <v>70</v>
      </c>
      <c r="AD77" s="394" t="s">
        <v>48</v>
      </c>
      <c r="AE77" s="394" t="s">
        <v>70</v>
      </c>
      <c r="AF77" s="394" t="s">
        <v>48</v>
      </c>
      <c r="AG77" s="394"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26</v>
      </c>
      <c r="D78" s="56">
        <f t="shared" ref="D78:E81" si="9">+F78+H78+J78+L78+N78+P78+R78+T78+V78+X78+Z78+AB78+AD78+AF78</f>
        <v>9</v>
      </c>
      <c r="E78" s="56">
        <f t="shared" si="9"/>
        <v>17</v>
      </c>
      <c r="F78" s="27"/>
      <c r="G78" s="27"/>
      <c r="H78" s="27"/>
      <c r="I78" s="27"/>
      <c r="J78" s="27"/>
      <c r="K78" s="27"/>
      <c r="L78" s="27">
        <v>1</v>
      </c>
      <c r="M78" s="27"/>
      <c r="N78" s="27"/>
      <c r="O78" s="27"/>
      <c r="P78" s="27"/>
      <c r="Q78" s="27">
        <v>1</v>
      </c>
      <c r="R78" s="27">
        <v>1</v>
      </c>
      <c r="S78" s="27"/>
      <c r="T78" s="27"/>
      <c r="U78" s="27">
        <v>1</v>
      </c>
      <c r="V78" s="27"/>
      <c r="W78" s="27">
        <v>2</v>
      </c>
      <c r="X78" s="27"/>
      <c r="Y78" s="27">
        <v>2</v>
      </c>
      <c r="Z78" s="27">
        <v>1</v>
      </c>
      <c r="AA78" s="27">
        <v>2</v>
      </c>
      <c r="AB78" s="27">
        <v>1</v>
      </c>
      <c r="AC78" s="27"/>
      <c r="AD78" s="27">
        <v>2</v>
      </c>
      <c r="AE78" s="27">
        <v>2</v>
      </c>
      <c r="AF78" s="27">
        <v>3</v>
      </c>
      <c r="AG78" s="27">
        <v>7</v>
      </c>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93"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99" t="s">
        <v>102</v>
      </c>
      <c r="C80" s="63">
        <f t="shared" si="8"/>
        <v>26</v>
      </c>
      <c r="D80" s="63">
        <f t="shared" si="9"/>
        <v>9</v>
      </c>
      <c r="E80" s="63">
        <f t="shared" si="9"/>
        <v>17</v>
      </c>
      <c r="F80" s="34"/>
      <c r="G80" s="34"/>
      <c r="H80" s="34"/>
      <c r="I80" s="34"/>
      <c r="J80" s="34"/>
      <c r="K80" s="34"/>
      <c r="L80" s="34">
        <v>1</v>
      </c>
      <c r="M80" s="34"/>
      <c r="N80" s="34"/>
      <c r="O80" s="34"/>
      <c r="P80" s="34"/>
      <c r="Q80" s="34">
        <v>1</v>
      </c>
      <c r="R80" s="34">
        <v>1</v>
      </c>
      <c r="S80" s="34"/>
      <c r="T80" s="34"/>
      <c r="U80" s="34">
        <v>1</v>
      </c>
      <c r="V80" s="34"/>
      <c r="W80" s="34">
        <v>2</v>
      </c>
      <c r="X80" s="34"/>
      <c r="Y80" s="34">
        <v>2</v>
      </c>
      <c r="Z80" s="34">
        <v>1</v>
      </c>
      <c r="AA80" s="34">
        <v>2</v>
      </c>
      <c r="AB80" s="34">
        <v>1</v>
      </c>
      <c r="AC80" s="34"/>
      <c r="AD80" s="34">
        <v>2</v>
      </c>
      <c r="AE80" s="34">
        <v>2</v>
      </c>
      <c r="AF80" s="34">
        <v>3</v>
      </c>
      <c r="AG80" s="34">
        <v>7</v>
      </c>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99"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97"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400" t="s">
        <v>98</v>
      </c>
      <c r="D87" s="400" t="s">
        <v>48</v>
      </c>
      <c r="E87" s="400" t="s">
        <v>70</v>
      </c>
      <c r="F87" s="394" t="s">
        <v>48</v>
      </c>
      <c r="G87" s="394" t="s">
        <v>70</v>
      </c>
      <c r="H87" s="394" t="s">
        <v>48</v>
      </c>
      <c r="I87" s="394" t="s">
        <v>70</v>
      </c>
      <c r="J87" s="394" t="s">
        <v>48</v>
      </c>
      <c r="K87" s="394" t="s">
        <v>70</v>
      </c>
      <c r="L87" s="394" t="s">
        <v>48</v>
      </c>
      <c r="M87" s="394" t="s">
        <v>70</v>
      </c>
      <c r="N87" s="394" t="s">
        <v>48</v>
      </c>
      <c r="O87" s="394" t="s">
        <v>70</v>
      </c>
      <c r="P87" s="394" t="s">
        <v>48</v>
      </c>
      <c r="Q87" s="394" t="s">
        <v>70</v>
      </c>
      <c r="R87" s="394" t="s">
        <v>48</v>
      </c>
      <c r="S87" s="394" t="s">
        <v>70</v>
      </c>
      <c r="T87" s="394" t="s">
        <v>48</v>
      </c>
      <c r="U87" s="394" t="s">
        <v>70</v>
      </c>
      <c r="V87" s="394" t="s">
        <v>48</v>
      </c>
      <c r="W87" s="394" t="s">
        <v>70</v>
      </c>
      <c r="X87" s="394" t="s">
        <v>48</v>
      </c>
      <c r="Y87" s="394" t="s">
        <v>70</v>
      </c>
      <c r="Z87" s="394" t="s">
        <v>48</v>
      </c>
      <c r="AA87" s="394" t="s">
        <v>70</v>
      </c>
      <c r="AB87" s="394" t="s">
        <v>48</v>
      </c>
      <c r="AC87" s="394" t="s">
        <v>70</v>
      </c>
      <c r="AD87" s="394" t="s">
        <v>48</v>
      </c>
      <c r="AE87" s="394" t="s">
        <v>70</v>
      </c>
      <c r="AF87" s="394" t="s">
        <v>48</v>
      </c>
      <c r="AG87" s="394"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400" t="s">
        <v>98</v>
      </c>
      <c r="D95" s="400" t="s">
        <v>48</v>
      </c>
      <c r="E95" s="400" t="s">
        <v>70</v>
      </c>
      <c r="F95" s="400" t="s">
        <v>48</v>
      </c>
      <c r="G95" s="400" t="s">
        <v>70</v>
      </c>
      <c r="H95" s="400" t="s">
        <v>48</v>
      </c>
      <c r="I95" s="400" t="s">
        <v>70</v>
      </c>
      <c r="J95" s="400" t="s">
        <v>48</v>
      </c>
      <c r="K95" s="400" t="s">
        <v>70</v>
      </c>
      <c r="L95" s="400" t="s">
        <v>48</v>
      </c>
      <c r="M95" s="402" t="s">
        <v>70</v>
      </c>
      <c r="N95" s="134" t="s">
        <v>124</v>
      </c>
      <c r="O95" s="400" t="s">
        <v>125</v>
      </c>
      <c r="P95" s="400" t="s">
        <v>48</v>
      </c>
      <c r="Q95" s="400" t="s">
        <v>70</v>
      </c>
      <c r="R95" s="400" t="s">
        <v>48</v>
      </c>
      <c r="S95" s="400" t="s">
        <v>70</v>
      </c>
      <c r="T95" s="400" t="s">
        <v>48</v>
      </c>
      <c r="U95" s="400" t="s">
        <v>70</v>
      </c>
      <c r="V95" s="400" t="s">
        <v>48</v>
      </c>
      <c r="W95" s="400"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400" t="s">
        <v>98</v>
      </c>
      <c r="D108" s="400" t="s">
        <v>48</v>
      </c>
      <c r="E108" s="400" t="s">
        <v>70</v>
      </c>
      <c r="F108" s="400" t="s">
        <v>48</v>
      </c>
      <c r="G108" s="400" t="s">
        <v>70</v>
      </c>
      <c r="H108" s="400" t="s">
        <v>48</v>
      </c>
      <c r="I108" s="400" t="s">
        <v>70</v>
      </c>
      <c r="J108" s="400" t="s">
        <v>48</v>
      </c>
      <c r="K108" s="400" t="s">
        <v>70</v>
      </c>
      <c r="L108" s="400" t="s">
        <v>48</v>
      </c>
      <c r="M108" s="142" t="s">
        <v>70</v>
      </c>
      <c r="N108" s="546"/>
      <c r="O108" s="134" t="s">
        <v>124</v>
      </c>
      <c r="P108" s="400" t="s">
        <v>125</v>
      </c>
      <c r="Q108" s="400" t="s">
        <v>48</v>
      </c>
      <c r="R108" s="400" t="s">
        <v>70</v>
      </c>
      <c r="S108" s="400" t="s">
        <v>48</v>
      </c>
      <c r="T108" s="400" t="s">
        <v>70</v>
      </c>
      <c r="U108" s="400" t="s">
        <v>48</v>
      </c>
      <c r="V108" s="400" t="s">
        <v>70</v>
      </c>
      <c r="W108" s="400" t="s">
        <v>48</v>
      </c>
      <c r="X108" s="400"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400" t="s">
        <v>98</v>
      </c>
      <c r="D121" s="400" t="s">
        <v>48</v>
      </c>
      <c r="E121" s="400" t="s">
        <v>70</v>
      </c>
      <c r="F121" s="400" t="s">
        <v>48</v>
      </c>
      <c r="G121" s="400" t="s">
        <v>70</v>
      </c>
      <c r="H121" s="400" t="s">
        <v>48</v>
      </c>
      <c r="I121" s="400" t="s">
        <v>70</v>
      </c>
      <c r="J121" s="400" t="s">
        <v>48</v>
      </c>
      <c r="K121" s="400" t="s">
        <v>70</v>
      </c>
      <c r="L121" s="400" t="s">
        <v>48</v>
      </c>
      <c r="M121" s="400"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96" t="s">
        <v>149</v>
      </c>
      <c r="E126" s="174" t="s">
        <v>48</v>
      </c>
      <c r="F126" s="174" t="s">
        <v>70</v>
      </c>
      <c r="G126" s="398" t="s">
        <v>48</v>
      </c>
      <c r="H126" s="398" t="s">
        <v>70</v>
      </c>
      <c r="I126" s="398" t="s">
        <v>48</v>
      </c>
      <c r="J126" s="398" t="s">
        <v>70</v>
      </c>
      <c r="K126" s="398" t="s">
        <v>48</v>
      </c>
      <c r="L126" s="398" t="s">
        <v>70</v>
      </c>
      <c r="M126" s="398" t="s">
        <v>48</v>
      </c>
      <c r="N126" s="398" t="s">
        <v>70</v>
      </c>
      <c r="O126" s="398" t="s">
        <v>48</v>
      </c>
      <c r="P126" s="398" t="s">
        <v>70</v>
      </c>
      <c r="Q126" s="398" t="s">
        <v>48</v>
      </c>
      <c r="R126" s="398" t="s">
        <v>70</v>
      </c>
      <c r="S126" s="398" t="s">
        <v>48</v>
      </c>
      <c r="T126" s="398" t="s">
        <v>70</v>
      </c>
      <c r="U126" s="398" t="s">
        <v>48</v>
      </c>
      <c r="V126" s="398" t="s">
        <v>70</v>
      </c>
      <c r="W126" s="398" t="s">
        <v>48</v>
      </c>
      <c r="X126" s="398" t="s">
        <v>70</v>
      </c>
      <c r="Y126" s="398" t="s">
        <v>48</v>
      </c>
      <c r="Z126" s="398" t="s">
        <v>70</v>
      </c>
      <c r="AA126" s="398" t="s">
        <v>48</v>
      </c>
      <c r="AB126" s="398" t="s">
        <v>70</v>
      </c>
      <c r="AC126" s="398" t="s">
        <v>48</v>
      </c>
      <c r="AD126" s="398" t="s">
        <v>70</v>
      </c>
      <c r="AE126" s="398" t="s">
        <v>48</v>
      </c>
      <c r="AF126" s="398" t="s">
        <v>70</v>
      </c>
      <c r="AG126" s="398" t="s">
        <v>48</v>
      </c>
      <c r="AH126" s="398" t="s">
        <v>70</v>
      </c>
      <c r="AI126" s="398" t="s">
        <v>48</v>
      </c>
      <c r="AJ126" s="398" t="s">
        <v>70</v>
      </c>
      <c r="AK126" s="398" t="s">
        <v>48</v>
      </c>
      <c r="AL126" s="398" t="s">
        <v>70</v>
      </c>
      <c r="AM126" s="398" t="s">
        <v>48</v>
      </c>
      <c r="AN126" s="407" t="s">
        <v>70</v>
      </c>
      <c r="AO126" s="552"/>
      <c r="AP126" s="554"/>
      <c r="AQ126" s="177" t="s">
        <v>48</v>
      </c>
      <c r="AR126" s="177" t="s">
        <v>70</v>
      </c>
      <c r="AY126" s="5"/>
      <c r="AZ126" s="398" t="s">
        <v>48</v>
      </c>
      <c r="BA126" s="398" t="s">
        <v>70</v>
      </c>
      <c r="BB126" s="398" t="s">
        <v>48</v>
      </c>
      <c r="BC126" s="398" t="s">
        <v>70</v>
      </c>
      <c r="BD126" s="398" t="s">
        <v>48</v>
      </c>
      <c r="BE126" s="398" t="s">
        <v>70</v>
      </c>
      <c r="BF126" s="398" t="s">
        <v>48</v>
      </c>
      <c r="BG126" s="398" t="s">
        <v>70</v>
      </c>
      <c r="BH126" s="398" t="s">
        <v>48</v>
      </c>
      <c r="BI126" s="398" t="s">
        <v>70</v>
      </c>
      <c r="BJ126" s="398" t="s">
        <v>48</v>
      </c>
      <c r="BK126" s="398" t="s">
        <v>70</v>
      </c>
      <c r="BL126" s="398" t="s">
        <v>48</v>
      </c>
      <c r="BM126" s="398" t="s">
        <v>70</v>
      </c>
      <c r="BN126" s="398" t="s">
        <v>48</v>
      </c>
      <c r="BO126" s="398" t="s">
        <v>70</v>
      </c>
      <c r="BP126" s="398" t="s">
        <v>48</v>
      </c>
      <c r="BQ126" s="398" t="s">
        <v>70</v>
      </c>
      <c r="BR126" s="398" t="s">
        <v>48</v>
      </c>
      <c r="BS126" s="398" t="s">
        <v>70</v>
      </c>
      <c r="BT126" s="398" t="s">
        <v>48</v>
      </c>
      <c r="BU126" s="398" t="s">
        <v>70</v>
      </c>
      <c r="BV126" s="398" t="s">
        <v>48</v>
      </c>
      <c r="BW126" s="398" t="s">
        <v>70</v>
      </c>
      <c r="BX126" s="398" t="s">
        <v>48</v>
      </c>
      <c r="BY126" s="398" t="s">
        <v>70</v>
      </c>
      <c r="BZ126" s="398" t="s">
        <v>48</v>
      </c>
      <c r="CA126" s="398" t="s">
        <v>70</v>
      </c>
      <c r="CB126" s="398" t="s">
        <v>48</v>
      </c>
      <c r="CC126" s="398" t="s">
        <v>70</v>
      </c>
      <c r="CD126" s="398" t="s">
        <v>48</v>
      </c>
      <c r="CE126" s="398" t="s">
        <v>70</v>
      </c>
      <c r="CF126" s="398" t="s">
        <v>48</v>
      </c>
      <c r="CG126" s="407" t="s">
        <v>70</v>
      </c>
      <c r="CH126" s="107"/>
      <c r="CI126" s="107"/>
      <c r="CJ126" s="107"/>
      <c r="CK126" s="107"/>
      <c r="CL126" s="107"/>
      <c r="CM126" s="132"/>
      <c r="CN126" s="107"/>
      <c r="CO126" s="107"/>
      <c r="CP126" s="398" t="s">
        <v>48</v>
      </c>
      <c r="CQ126" s="398" t="s">
        <v>70</v>
      </c>
      <c r="CR126" s="398" t="s">
        <v>48</v>
      </c>
      <c r="CS126" s="398" t="s">
        <v>70</v>
      </c>
      <c r="CT126" s="398" t="s">
        <v>48</v>
      </c>
      <c r="CU126" s="398" t="s">
        <v>70</v>
      </c>
      <c r="CV126" s="398" t="s">
        <v>48</v>
      </c>
      <c r="CW126" s="398" t="s">
        <v>70</v>
      </c>
      <c r="CX126" s="398" t="s">
        <v>48</v>
      </c>
      <c r="CY126" s="398" t="s">
        <v>70</v>
      </c>
      <c r="CZ126" s="398" t="s">
        <v>48</v>
      </c>
      <c r="DA126" s="398" t="s">
        <v>70</v>
      </c>
      <c r="DB126" s="398" t="s">
        <v>48</v>
      </c>
      <c r="DC126" s="398" t="s">
        <v>70</v>
      </c>
      <c r="DD126" s="398" t="s">
        <v>48</v>
      </c>
      <c r="DE126" s="398" t="s">
        <v>70</v>
      </c>
      <c r="DF126" s="398" t="s">
        <v>48</v>
      </c>
      <c r="DG126" s="398" t="s">
        <v>70</v>
      </c>
      <c r="DH126" s="398" t="s">
        <v>48</v>
      </c>
      <c r="DI126" s="398" t="s">
        <v>70</v>
      </c>
      <c r="DJ126" s="398" t="s">
        <v>48</v>
      </c>
      <c r="DK126" s="398" t="s">
        <v>70</v>
      </c>
      <c r="DL126" s="398" t="s">
        <v>48</v>
      </c>
      <c r="DM126" s="398" t="s">
        <v>70</v>
      </c>
      <c r="DN126" s="398" t="s">
        <v>48</v>
      </c>
      <c r="DO126" s="398" t="s">
        <v>70</v>
      </c>
      <c r="DP126" s="398" t="s">
        <v>48</v>
      </c>
      <c r="DQ126" s="398" t="s">
        <v>70</v>
      </c>
      <c r="DR126" s="398" t="s">
        <v>48</v>
      </c>
      <c r="DS126" s="398" t="s">
        <v>70</v>
      </c>
      <c r="DT126" s="398" t="s">
        <v>48</v>
      </c>
      <c r="DU126" s="398" t="s">
        <v>70</v>
      </c>
      <c r="DV126" s="398" t="s">
        <v>48</v>
      </c>
      <c r="DW126" s="407" t="s">
        <v>70</v>
      </c>
      <c r="DX126" s="107"/>
      <c r="DY126" s="107"/>
      <c r="DZ126" s="107"/>
    </row>
    <row r="127" spans="1:130" s="24" customFormat="1" ht="15.75" customHeight="1" x14ac:dyDescent="0.15">
      <c r="A127" s="178" t="s">
        <v>150</v>
      </c>
      <c r="B127" s="404"/>
      <c r="C127" s="180"/>
      <c r="D127" s="181">
        <f>SUM(E127:F127)</f>
        <v>52</v>
      </c>
      <c r="E127" s="181">
        <f>+G127+I127+K127+M127+O127+Q127+S127+U127+W127+Y127+AA127+AC127+AE127+AG127+AI127+AK127+AM127</f>
        <v>28</v>
      </c>
      <c r="F127" s="181">
        <f>+H127+J127+L127+N127+P127+R127+T127+V127+X127+Z127+AB127+AD127+AF127+AH127+AJ127+AL127+AN127</f>
        <v>24</v>
      </c>
      <c r="G127" s="182">
        <v>4</v>
      </c>
      <c r="H127" s="182">
        <v>2</v>
      </c>
      <c r="I127" s="182">
        <v>5</v>
      </c>
      <c r="J127" s="182">
        <v>4</v>
      </c>
      <c r="K127" s="182"/>
      <c r="L127" s="182">
        <v>2</v>
      </c>
      <c r="M127" s="182">
        <v>7</v>
      </c>
      <c r="N127" s="182">
        <v>5</v>
      </c>
      <c r="O127" s="182">
        <v>1</v>
      </c>
      <c r="P127" s="182">
        <v>3</v>
      </c>
      <c r="Q127" s="182">
        <v>0</v>
      </c>
      <c r="R127" s="182">
        <v>0</v>
      </c>
      <c r="S127" s="182">
        <v>1</v>
      </c>
      <c r="T127" s="182">
        <v>3</v>
      </c>
      <c r="U127" s="182">
        <v>1</v>
      </c>
      <c r="V127" s="182">
        <v>1</v>
      </c>
      <c r="W127" s="182">
        <v>1</v>
      </c>
      <c r="X127" s="182">
        <v>3</v>
      </c>
      <c r="Y127" s="182">
        <v>4</v>
      </c>
      <c r="Z127" s="182">
        <v>0</v>
      </c>
      <c r="AA127" s="182">
        <v>3</v>
      </c>
      <c r="AB127" s="182"/>
      <c r="AC127" s="182">
        <v>1</v>
      </c>
      <c r="AD127" s="182"/>
      <c r="AE127" s="182"/>
      <c r="AF127" s="182"/>
      <c r="AG127" s="182"/>
      <c r="AH127" s="182">
        <v>1</v>
      </c>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52</v>
      </c>
      <c r="E137" s="56">
        <f>+G137+I137+K137+M137+O137+Q137+S137+U137+W137+Y137+AA137+AC137+AE137+AG137+AI137+AK137+AM137</f>
        <v>28</v>
      </c>
      <c r="F137" s="56">
        <f>+H137+J137+L137+N137+P137+R137+T137+V137+X137+Z137+AB137+AD137+AF137+AH137+AJ137+AL137+AN137</f>
        <v>24</v>
      </c>
      <c r="G137" s="201">
        <v>4</v>
      </c>
      <c r="H137" s="201">
        <v>2</v>
      </c>
      <c r="I137" s="201">
        <v>5</v>
      </c>
      <c r="J137" s="201">
        <v>4</v>
      </c>
      <c r="K137" s="201">
        <v>0</v>
      </c>
      <c r="L137" s="201">
        <v>2</v>
      </c>
      <c r="M137" s="201">
        <v>7</v>
      </c>
      <c r="N137" s="201">
        <v>5</v>
      </c>
      <c r="O137" s="201">
        <v>1</v>
      </c>
      <c r="P137" s="201">
        <v>3</v>
      </c>
      <c r="Q137" s="201">
        <v>0</v>
      </c>
      <c r="R137" s="201">
        <v>0</v>
      </c>
      <c r="S137" s="201">
        <v>1</v>
      </c>
      <c r="T137" s="201">
        <v>3</v>
      </c>
      <c r="U137" s="201">
        <v>1</v>
      </c>
      <c r="V137" s="201">
        <v>1</v>
      </c>
      <c r="W137" s="201">
        <v>1</v>
      </c>
      <c r="X137" s="201">
        <v>3</v>
      </c>
      <c r="Y137" s="201">
        <v>4</v>
      </c>
      <c r="Z137" s="201">
        <v>0</v>
      </c>
      <c r="AA137" s="201">
        <v>3</v>
      </c>
      <c r="AB137" s="201">
        <v>0</v>
      </c>
      <c r="AC137" s="201">
        <v>1</v>
      </c>
      <c r="AD137" s="201">
        <v>0</v>
      </c>
      <c r="AE137" s="201">
        <v>0</v>
      </c>
      <c r="AF137" s="201">
        <v>0</v>
      </c>
      <c r="AG137" s="201">
        <v>0</v>
      </c>
      <c r="AH137" s="201">
        <v>1</v>
      </c>
      <c r="AI137" s="201">
        <v>0</v>
      </c>
      <c r="AJ137" s="201">
        <v>0</v>
      </c>
      <c r="AK137" s="201">
        <v>0</v>
      </c>
      <c r="AL137" s="201">
        <v>0</v>
      </c>
      <c r="AM137" s="201">
        <v>0</v>
      </c>
      <c r="AN137" s="201">
        <v>0</v>
      </c>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1</v>
      </c>
      <c r="E138" s="187">
        <f t="shared" ref="E138:F159" si="38">+G138+I138+K138+M138+O138+Q138+S138+U138+W138+Y138+AA138+AC138+AE138+AG138+AI138+AK138+AM138</f>
        <v>0</v>
      </c>
      <c r="F138" s="187">
        <f t="shared" si="38"/>
        <v>1</v>
      </c>
      <c r="G138" s="67"/>
      <c r="H138" s="67"/>
      <c r="I138" s="67"/>
      <c r="J138" s="67"/>
      <c r="K138" s="67"/>
      <c r="L138" s="67">
        <v>1</v>
      </c>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0</v>
      </c>
      <c r="E139" s="191">
        <f t="shared" si="38"/>
        <v>0</v>
      </c>
      <c r="F139" s="191">
        <f t="shared" si="38"/>
        <v>0</v>
      </c>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3</v>
      </c>
      <c r="E140" s="191">
        <f t="shared" si="38"/>
        <v>0</v>
      </c>
      <c r="F140" s="191">
        <f t="shared" si="38"/>
        <v>3</v>
      </c>
      <c r="G140" s="34"/>
      <c r="H140" s="34"/>
      <c r="I140" s="34"/>
      <c r="J140" s="34"/>
      <c r="K140" s="34"/>
      <c r="L140" s="34"/>
      <c r="M140" s="34"/>
      <c r="N140" s="34"/>
      <c r="O140" s="34"/>
      <c r="P140" s="34">
        <v>1</v>
      </c>
      <c r="Q140" s="34"/>
      <c r="R140" s="34"/>
      <c r="S140" s="34"/>
      <c r="T140" s="34">
        <v>1</v>
      </c>
      <c r="U140" s="34"/>
      <c r="V140" s="34">
        <v>1</v>
      </c>
      <c r="W140" s="34"/>
      <c r="X140" s="34"/>
      <c r="Y140" s="34"/>
      <c r="Z140" s="34"/>
      <c r="AA140" s="34"/>
      <c r="AB140" s="34"/>
      <c r="AC140" s="34"/>
      <c r="AD140" s="34"/>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2</v>
      </c>
      <c r="E142" s="191">
        <f t="shared" si="38"/>
        <v>1</v>
      </c>
      <c r="F142" s="191">
        <f t="shared" si="38"/>
        <v>1</v>
      </c>
      <c r="G142" s="34"/>
      <c r="H142" s="34"/>
      <c r="I142" s="34"/>
      <c r="J142" s="34"/>
      <c r="K142" s="34"/>
      <c r="L142" s="34"/>
      <c r="M142" s="34">
        <v>1</v>
      </c>
      <c r="N142" s="34"/>
      <c r="O142" s="34"/>
      <c r="P142" s="34"/>
      <c r="Q142" s="34"/>
      <c r="R142" s="34"/>
      <c r="S142" s="34"/>
      <c r="T142" s="34"/>
      <c r="U142" s="34"/>
      <c r="V142" s="34"/>
      <c r="W142" s="34"/>
      <c r="X142" s="34">
        <v>1</v>
      </c>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4</v>
      </c>
      <c r="E143" s="191">
        <f t="shared" si="38"/>
        <v>3</v>
      </c>
      <c r="F143" s="191">
        <f t="shared" si="38"/>
        <v>1</v>
      </c>
      <c r="G143" s="34"/>
      <c r="H143" s="34"/>
      <c r="I143" s="34"/>
      <c r="J143" s="34"/>
      <c r="K143" s="34"/>
      <c r="L143" s="34"/>
      <c r="M143" s="34"/>
      <c r="N143" s="34"/>
      <c r="O143" s="34"/>
      <c r="P143" s="34"/>
      <c r="Q143" s="34"/>
      <c r="R143" s="34"/>
      <c r="S143" s="34"/>
      <c r="T143" s="34"/>
      <c r="U143" s="34"/>
      <c r="V143" s="34"/>
      <c r="W143" s="34"/>
      <c r="X143" s="34"/>
      <c r="Y143" s="34">
        <v>2</v>
      </c>
      <c r="Z143" s="34"/>
      <c r="AA143" s="34">
        <v>1</v>
      </c>
      <c r="AB143" s="34"/>
      <c r="AC143" s="34"/>
      <c r="AD143" s="34"/>
      <c r="AE143" s="34"/>
      <c r="AF143" s="34"/>
      <c r="AG143" s="34"/>
      <c r="AH143" s="34">
        <v>1</v>
      </c>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1</v>
      </c>
      <c r="E144" s="191">
        <f t="shared" si="38"/>
        <v>0</v>
      </c>
      <c r="F144" s="191">
        <f t="shared" si="38"/>
        <v>1</v>
      </c>
      <c r="G144" s="34"/>
      <c r="H144" s="34"/>
      <c r="I144" s="34"/>
      <c r="J144" s="34"/>
      <c r="K144" s="34"/>
      <c r="L144" s="34"/>
      <c r="M144" s="34"/>
      <c r="N144" s="34"/>
      <c r="O144" s="34"/>
      <c r="P144" s="34">
        <v>1</v>
      </c>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1</v>
      </c>
      <c r="E145" s="194">
        <f t="shared" si="38"/>
        <v>0</v>
      </c>
      <c r="F145" s="194">
        <f t="shared" si="38"/>
        <v>1</v>
      </c>
      <c r="G145" s="37"/>
      <c r="H145" s="37"/>
      <c r="I145" s="37"/>
      <c r="J145" s="37"/>
      <c r="K145" s="37"/>
      <c r="L145" s="37"/>
      <c r="M145" s="37"/>
      <c r="N145" s="37">
        <v>1</v>
      </c>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2</v>
      </c>
      <c r="E147" s="191">
        <f t="shared" si="38"/>
        <v>1</v>
      </c>
      <c r="F147" s="191">
        <f t="shared" si="38"/>
        <v>1</v>
      </c>
      <c r="G147" s="34"/>
      <c r="H147" s="34"/>
      <c r="I147" s="34"/>
      <c r="J147" s="34"/>
      <c r="K147" s="34"/>
      <c r="L147" s="34"/>
      <c r="M147" s="34">
        <v>1</v>
      </c>
      <c r="N147" s="34">
        <v>1</v>
      </c>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5</v>
      </c>
      <c r="E149" s="185">
        <f t="shared" ref="E149:F152" si="39">+G149+I149+K149+M149+O149</f>
        <v>3</v>
      </c>
      <c r="F149" s="185">
        <f t="shared" si="39"/>
        <v>2</v>
      </c>
      <c r="G149" s="27"/>
      <c r="H149" s="27"/>
      <c r="I149" s="27">
        <v>2</v>
      </c>
      <c r="J149" s="27">
        <v>2</v>
      </c>
      <c r="K149" s="27"/>
      <c r="L149" s="27"/>
      <c r="M149" s="27">
        <v>1</v>
      </c>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1</v>
      </c>
      <c r="E150" s="191">
        <f t="shared" si="39"/>
        <v>1</v>
      </c>
      <c r="F150" s="191">
        <f t="shared" si="39"/>
        <v>0</v>
      </c>
      <c r="G150" s="34"/>
      <c r="H150" s="34"/>
      <c r="I150" s="34"/>
      <c r="J150" s="34"/>
      <c r="K150" s="34"/>
      <c r="L150" s="34"/>
      <c r="M150" s="34">
        <v>1</v>
      </c>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15</v>
      </c>
      <c r="E152" s="194">
        <f t="shared" si="39"/>
        <v>7</v>
      </c>
      <c r="F152" s="194">
        <f t="shared" si="39"/>
        <v>8</v>
      </c>
      <c r="G152" s="37">
        <v>3</v>
      </c>
      <c r="H152" s="37">
        <v>2</v>
      </c>
      <c r="I152" s="37">
        <v>3</v>
      </c>
      <c r="J152" s="37">
        <v>2</v>
      </c>
      <c r="K152" s="37"/>
      <c r="L152" s="37">
        <v>1</v>
      </c>
      <c r="M152" s="37">
        <v>1</v>
      </c>
      <c r="N152" s="37">
        <v>3</v>
      </c>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0</v>
      </c>
      <c r="E153" s="185">
        <f t="shared" si="38"/>
        <v>0</v>
      </c>
      <c r="F153" s="185">
        <f t="shared" si="38"/>
        <v>0</v>
      </c>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6</v>
      </c>
      <c r="E156" s="191">
        <f t="shared" si="38"/>
        <v>3</v>
      </c>
      <c r="F156" s="191">
        <f t="shared" si="38"/>
        <v>3</v>
      </c>
      <c r="G156" s="34"/>
      <c r="H156" s="34"/>
      <c r="I156" s="34"/>
      <c r="J156" s="34"/>
      <c r="K156" s="34"/>
      <c r="L156" s="34"/>
      <c r="M156" s="34">
        <v>1</v>
      </c>
      <c r="N156" s="34"/>
      <c r="O156" s="34"/>
      <c r="P156" s="34">
        <v>1</v>
      </c>
      <c r="Q156" s="34"/>
      <c r="R156" s="34"/>
      <c r="S156" s="34"/>
      <c r="T156" s="34">
        <v>1</v>
      </c>
      <c r="U156" s="34"/>
      <c r="V156" s="34"/>
      <c r="W156" s="34"/>
      <c r="X156" s="34">
        <v>1</v>
      </c>
      <c r="Y156" s="34">
        <v>1</v>
      </c>
      <c r="Z156" s="34"/>
      <c r="AA156" s="34"/>
      <c r="AB156" s="34"/>
      <c r="AC156" s="34">
        <v>1</v>
      </c>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7</v>
      </c>
      <c r="E158" s="191">
        <f t="shared" si="38"/>
        <v>6</v>
      </c>
      <c r="F158" s="191">
        <f t="shared" si="38"/>
        <v>1</v>
      </c>
      <c r="G158" s="34">
        <v>1</v>
      </c>
      <c r="H158" s="34"/>
      <c r="I158" s="34"/>
      <c r="J158" s="34"/>
      <c r="K158" s="34"/>
      <c r="L158" s="34"/>
      <c r="M158" s="34">
        <v>1</v>
      </c>
      <c r="N158" s="34"/>
      <c r="O158" s="34"/>
      <c r="P158" s="34"/>
      <c r="Q158" s="34"/>
      <c r="R158" s="34"/>
      <c r="S158" s="34">
        <v>1</v>
      </c>
      <c r="T158" s="34">
        <v>1</v>
      </c>
      <c r="U158" s="34">
        <v>1</v>
      </c>
      <c r="V158" s="34"/>
      <c r="W158" s="34">
        <v>1</v>
      </c>
      <c r="X158" s="34"/>
      <c r="Y158" s="34"/>
      <c r="Z158" s="34"/>
      <c r="AA158" s="34">
        <v>1</v>
      </c>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4</v>
      </c>
      <c r="E159" s="191">
        <f t="shared" si="38"/>
        <v>3</v>
      </c>
      <c r="F159" s="191">
        <f t="shared" si="38"/>
        <v>1</v>
      </c>
      <c r="G159" s="34"/>
      <c r="H159" s="34"/>
      <c r="I159" s="34"/>
      <c r="J159" s="34"/>
      <c r="K159" s="34"/>
      <c r="L159" s="34"/>
      <c r="M159" s="34"/>
      <c r="N159" s="34"/>
      <c r="O159" s="34">
        <v>1</v>
      </c>
      <c r="P159" s="34"/>
      <c r="Q159" s="34"/>
      <c r="R159" s="34"/>
      <c r="S159" s="34"/>
      <c r="T159" s="34"/>
      <c r="U159" s="34"/>
      <c r="V159" s="34"/>
      <c r="W159" s="34"/>
      <c r="X159" s="34">
        <v>1</v>
      </c>
      <c r="Y159" s="34">
        <v>1</v>
      </c>
      <c r="Z159" s="34"/>
      <c r="AA159" s="34">
        <v>1</v>
      </c>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0</v>
      </c>
      <c r="E160" s="208">
        <f>+G160+I160+K160+M160+O160+Q160+S160+U160+W160+Y160+AA160+AC160+AE160+AG160+AI160+AK160+AM160</f>
        <v>0</v>
      </c>
      <c r="F160" s="208">
        <f>+H160+J160+L160+N160+P160+R160+T160+V160+X160+Z160+AB160+AD160+AF160+AH160+AJ160+AL160+AN160</f>
        <v>0</v>
      </c>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96" t="s">
        <v>149</v>
      </c>
      <c r="E163" s="174" t="s">
        <v>48</v>
      </c>
      <c r="F163" s="174" t="s">
        <v>70</v>
      </c>
      <c r="G163" s="398" t="s">
        <v>48</v>
      </c>
      <c r="H163" s="398" t="s">
        <v>70</v>
      </c>
      <c r="I163" s="398" t="s">
        <v>48</v>
      </c>
      <c r="J163" s="398" t="s">
        <v>70</v>
      </c>
      <c r="K163" s="398" t="s">
        <v>48</v>
      </c>
      <c r="L163" s="398" t="s">
        <v>70</v>
      </c>
      <c r="M163" s="398" t="s">
        <v>48</v>
      </c>
      <c r="N163" s="398" t="s">
        <v>70</v>
      </c>
      <c r="O163" s="398" t="s">
        <v>48</v>
      </c>
      <c r="P163" s="398" t="s">
        <v>70</v>
      </c>
      <c r="Q163" s="398" t="s">
        <v>48</v>
      </c>
      <c r="R163" s="398" t="s">
        <v>70</v>
      </c>
      <c r="S163" s="398" t="s">
        <v>48</v>
      </c>
      <c r="T163" s="398" t="s">
        <v>70</v>
      </c>
      <c r="U163" s="398" t="s">
        <v>48</v>
      </c>
      <c r="V163" s="398" t="s">
        <v>70</v>
      </c>
      <c r="W163" s="398" t="s">
        <v>48</v>
      </c>
      <c r="X163" s="398" t="s">
        <v>70</v>
      </c>
      <c r="Y163" s="398" t="s">
        <v>48</v>
      </c>
      <c r="Z163" s="398" t="s">
        <v>70</v>
      </c>
      <c r="AA163" s="398" t="s">
        <v>48</v>
      </c>
      <c r="AB163" s="398" t="s">
        <v>70</v>
      </c>
      <c r="AC163" s="398" t="s">
        <v>48</v>
      </c>
      <c r="AD163" s="398" t="s">
        <v>70</v>
      </c>
      <c r="AE163" s="398" t="s">
        <v>48</v>
      </c>
      <c r="AF163" s="398" t="s">
        <v>70</v>
      </c>
      <c r="AG163" s="398" t="s">
        <v>48</v>
      </c>
      <c r="AH163" s="398" t="s">
        <v>70</v>
      </c>
      <c r="AI163" s="398" t="s">
        <v>48</v>
      </c>
      <c r="AJ163" s="398" t="s">
        <v>70</v>
      </c>
      <c r="AK163" s="398" t="s">
        <v>48</v>
      </c>
      <c r="AL163" s="398" t="s">
        <v>70</v>
      </c>
      <c r="AM163" s="398" t="s">
        <v>48</v>
      </c>
      <c r="AN163" s="407" t="s">
        <v>70</v>
      </c>
      <c r="AO163" s="608"/>
      <c r="AP163" s="610"/>
      <c r="AQ163" s="554"/>
      <c r="AR163" s="214" t="s">
        <v>48</v>
      </c>
      <c r="AS163" s="214" t="s">
        <v>70</v>
      </c>
      <c r="AZ163" s="398" t="s">
        <v>48</v>
      </c>
      <c r="BA163" s="398" t="s">
        <v>70</v>
      </c>
      <c r="BB163" s="398" t="s">
        <v>48</v>
      </c>
      <c r="BC163" s="398" t="s">
        <v>70</v>
      </c>
      <c r="BD163" s="398" t="s">
        <v>48</v>
      </c>
      <c r="BE163" s="398" t="s">
        <v>70</v>
      </c>
      <c r="BF163" s="398" t="s">
        <v>48</v>
      </c>
      <c r="BG163" s="398" t="s">
        <v>70</v>
      </c>
      <c r="BH163" s="398" t="s">
        <v>48</v>
      </c>
      <c r="BI163" s="398" t="s">
        <v>70</v>
      </c>
      <c r="BJ163" s="398" t="s">
        <v>48</v>
      </c>
      <c r="BK163" s="398" t="s">
        <v>70</v>
      </c>
      <c r="BL163" s="398" t="s">
        <v>48</v>
      </c>
      <c r="BM163" s="398" t="s">
        <v>70</v>
      </c>
      <c r="BN163" s="398" t="s">
        <v>48</v>
      </c>
      <c r="BO163" s="398" t="s">
        <v>70</v>
      </c>
      <c r="BP163" s="398" t="s">
        <v>48</v>
      </c>
      <c r="BQ163" s="398" t="s">
        <v>70</v>
      </c>
      <c r="BR163" s="398" t="s">
        <v>48</v>
      </c>
      <c r="BS163" s="398" t="s">
        <v>70</v>
      </c>
      <c r="BT163" s="398" t="s">
        <v>48</v>
      </c>
      <c r="BU163" s="398" t="s">
        <v>70</v>
      </c>
      <c r="BV163" s="398" t="s">
        <v>48</v>
      </c>
      <c r="BW163" s="398" t="s">
        <v>70</v>
      </c>
      <c r="BX163" s="398" t="s">
        <v>48</v>
      </c>
      <c r="BY163" s="398" t="s">
        <v>70</v>
      </c>
      <c r="BZ163" s="398" t="s">
        <v>48</v>
      </c>
      <c r="CA163" s="398" t="s">
        <v>70</v>
      </c>
      <c r="CB163" s="398" t="s">
        <v>48</v>
      </c>
      <c r="CC163" s="398" t="s">
        <v>70</v>
      </c>
      <c r="CD163" s="398" t="s">
        <v>48</v>
      </c>
      <c r="CE163" s="398" t="s">
        <v>70</v>
      </c>
      <c r="CF163" s="398" t="s">
        <v>48</v>
      </c>
      <c r="CG163" s="407" t="s">
        <v>70</v>
      </c>
      <c r="CH163" s="213"/>
      <c r="CI163" s="213"/>
      <c r="CJ163" s="213"/>
      <c r="CK163" s="213"/>
      <c r="CL163" s="213"/>
      <c r="CM163" s="213"/>
      <c r="CN163" s="213"/>
      <c r="CO163" s="213"/>
      <c r="CP163" s="398" t="s">
        <v>48</v>
      </c>
      <c r="CQ163" s="398" t="s">
        <v>70</v>
      </c>
      <c r="CR163" s="398" t="s">
        <v>48</v>
      </c>
      <c r="CS163" s="398" t="s">
        <v>70</v>
      </c>
      <c r="CT163" s="398" t="s">
        <v>48</v>
      </c>
      <c r="CU163" s="398" t="s">
        <v>70</v>
      </c>
      <c r="CV163" s="398" t="s">
        <v>48</v>
      </c>
      <c r="CW163" s="398" t="s">
        <v>70</v>
      </c>
      <c r="CX163" s="398" t="s">
        <v>48</v>
      </c>
      <c r="CY163" s="398" t="s">
        <v>70</v>
      </c>
      <c r="CZ163" s="398" t="s">
        <v>48</v>
      </c>
      <c r="DA163" s="398" t="s">
        <v>70</v>
      </c>
      <c r="DB163" s="398" t="s">
        <v>48</v>
      </c>
      <c r="DC163" s="398" t="s">
        <v>70</v>
      </c>
      <c r="DD163" s="398" t="s">
        <v>48</v>
      </c>
      <c r="DE163" s="398" t="s">
        <v>70</v>
      </c>
      <c r="DF163" s="398" t="s">
        <v>48</v>
      </c>
      <c r="DG163" s="398" t="s">
        <v>70</v>
      </c>
      <c r="DH163" s="398" t="s">
        <v>48</v>
      </c>
      <c r="DI163" s="398" t="s">
        <v>70</v>
      </c>
      <c r="DJ163" s="398" t="s">
        <v>48</v>
      </c>
      <c r="DK163" s="398" t="s">
        <v>70</v>
      </c>
      <c r="DL163" s="398" t="s">
        <v>48</v>
      </c>
      <c r="DM163" s="398" t="s">
        <v>70</v>
      </c>
      <c r="DN163" s="398" t="s">
        <v>48</v>
      </c>
      <c r="DO163" s="398" t="s">
        <v>70</v>
      </c>
      <c r="DP163" s="398" t="s">
        <v>48</v>
      </c>
      <c r="DQ163" s="398" t="s">
        <v>70</v>
      </c>
      <c r="DR163" s="398" t="s">
        <v>48</v>
      </c>
      <c r="DS163" s="398" t="s">
        <v>70</v>
      </c>
      <c r="DT163" s="398" t="s">
        <v>48</v>
      </c>
      <c r="DU163" s="398" t="s">
        <v>70</v>
      </c>
      <c r="DV163" s="398" t="s">
        <v>48</v>
      </c>
      <c r="DW163" s="407" t="s">
        <v>70</v>
      </c>
      <c r="DX163"/>
      <c r="DY163"/>
      <c r="DZ163"/>
      <c r="EA163"/>
      <c r="EB163"/>
      <c r="EC163"/>
      <c r="ED163"/>
    </row>
    <row r="164" spans="1:143" s="11" customFormat="1" ht="15.75" customHeight="1" x14ac:dyDescent="0.25">
      <c r="A164" s="612" t="s">
        <v>190</v>
      </c>
      <c r="B164" s="612"/>
      <c r="C164" s="612"/>
      <c r="D164" s="181">
        <f>SUM(E164:F164)</f>
        <v>87</v>
      </c>
      <c r="E164" s="181">
        <f>+G164+I164+K164+M164+O164+Q164+S164+U164+W164+Y164+AA164+AC164+AE164+AG164+AI164+AK164+AM164</f>
        <v>38</v>
      </c>
      <c r="F164" s="181">
        <f>+H164+J164+L164+N164+P164+R164+T164+V164+X164+Z164+AB164+AD164+AF164+AH164+AJ164+AL164+AN164</f>
        <v>49</v>
      </c>
      <c r="G164" s="40">
        <v>3</v>
      </c>
      <c r="H164" s="40">
        <v>1</v>
      </c>
      <c r="I164" s="40">
        <v>18</v>
      </c>
      <c r="J164" s="40">
        <v>7</v>
      </c>
      <c r="K164" s="40">
        <v>7</v>
      </c>
      <c r="L164" s="40">
        <v>2</v>
      </c>
      <c r="M164" s="40">
        <v>2</v>
      </c>
      <c r="N164" s="40">
        <v>3</v>
      </c>
      <c r="O164" s="40">
        <v>1</v>
      </c>
      <c r="P164" s="40">
        <v>2</v>
      </c>
      <c r="Q164" s="40">
        <v>0</v>
      </c>
      <c r="R164" s="40">
        <v>1</v>
      </c>
      <c r="S164" s="40">
        <v>0</v>
      </c>
      <c r="T164" s="40">
        <v>7</v>
      </c>
      <c r="U164" s="40">
        <v>3</v>
      </c>
      <c r="V164" s="40">
        <v>5</v>
      </c>
      <c r="W164" s="40">
        <v>0</v>
      </c>
      <c r="X164" s="40">
        <v>2</v>
      </c>
      <c r="Y164" s="40">
        <v>0</v>
      </c>
      <c r="Z164" s="40">
        <v>3</v>
      </c>
      <c r="AA164" s="40">
        <v>0</v>
      </c>
      <c r="AB164" s="40">
        <v>4</v>
      </c>
      <c r="AC164" s="40">
        <v>3</v>
      </c>
      <c r="AD164" s="40">
        <v>4</v>
      </c>
      <c r="AE164" s="40">
        <v>0</v>
      </c>
      <c r="AF164" s="40">
        <v>4</v>
      </c>
      <c r="AG164" s="40">
        <v>0</v>
      </c>
      <c r="AH164" s="40">
        <v>3</v>
      </c>
      <c r="AI164" s="40">
        <v>1</v>
      </c>
      <c r="AJ164" s="40">
        <v>0</v>
      </c>
      <c r="AK164" s="40">
        <v>0</v>
      </c>
      <c r="AL164" s="40">
        <v>1</v>
      </c>
      <c r="AM164" s="40">
        <v>0</v>
      </c>
      <c r="AN164" s="215">
        <v>0</v>
      </c>
      <c r="AO164" s="216">
        <v>29</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v>1</v>
      </c>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1</v>
      </c>
      <c r="E169" s="191">
        <f>+G169+I169+K169+M169</f>
        <v>1</v>
      </c>
      <c r="F169" s="191">
        <f>+H169+J169+L169+N169</f>
        <v>0</v>
      </c>
      <c r="G169" s="34"/>
      <c r="H169" s="34"/>
      <c r="I169" s="34">
        <v>1</v>
      </c>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86</v>
      </c>
      <c r="E174" s="56">
        <f>+G174+I174+K174+M174+O174+Q174+S174+U174+W174+Y174+AA174+AC174+AE174+AG174+AI174+AK174+AM174</f>
        <v>37</v>
      </c>
      <c r="F174" s="56">
        <f>+H174+J174+L174+N174+P174+R174+T174+V174+X174+Z174+AB174+AD174+AF174+AH174+AJ174+AL174+AN174</f>
        <v>49</v>
      </c>
      <c r="G174" s="201">
        <v>3</v>
      </c>
      <c r="H174" s="201">
        <v>1</v>
      </c>
      <c r="I174" s="201">
        <v>17</v>
      </c>
      <c r="J174" s="201">
        <v>7</v>
      </c>
      <c r="K174" s="201">
        <v>7</v>
      </c>
      <c r="L174" s="201">
        <v>2</v>
      </c>
      <c r="M174" s="201">
        <v>2</v>
      </c>
      <c r="N174" s="201">
        <v>3</v>
      </c>
      <c r="O174" s="201">
        <v>1</v>
      </c>
      <c r="P174" s="201">
        <v>2</v>
      </c>
      <c r="Q174" s="201">
        <v>0</v>
      </c>
      <c r="R174" s="201">
        <v>1</v>
      </c>
      <c r="S174" s="201">
        <v>0</v>
      </c>
      <c r="T174" s="201">
        <v>7</v>
      </c>
      <c r="U174" s="201">
        <v>3</v>
      </c>
      <c r="V174" s="201">
        <v>5</v>
      </c>
      <c r="W174" s="201">
        <v>0</v>
      </c>
      <c r="X174" s="201">
        <v>2</v>
      </c>
      <c r="Y174" s="201">
        <v>0</v>
      </c>
      <c r="Z174" s="201">
        <v>3</v>
      </c>
      <c r="AA174" s="201">
        <v>0</v>
      </c>
      <c r="AB174" s="201">
        <v>4</v>
      </c>
      <c r="AC174" s="201">
        <v>3</v>
      </c>
      <c r="AD174" s="201">
        <v>4</v>
      </c>
      <c r="AE174" s="201">
        <v>0</v>
      </c>
      <c r="AF174" s="201">
        <v>4</v>
      </c>
      <c r="AG174" s="201">
        <v>0</v>
      </c>
      <c r="AH174" s="201">
        <v>3</v>
      </c>
      <c r="AI174" s="201">
        <v>1</v>
      </c>
      <c r="AJ174" s="201">
        <v>0</v>
      </c>
      <c r="AK174" s="201">
        <v>0</v>
      </c>
      <c r="AL174" s="201">
        <v>1</v>
      </c>
      <c r="AM174" s="201">
        <v>0</v>
      </c>
      <c r="AN174" s="201">
        <v>0</v>
      </c>
      <c r="AO174" s="201">
        <v>28</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13</v>
      </c>
      <c r="E177" s="191">
        <f t="shared" si="52"/>
        <v>2</v>
      </c>
      <c r="F177" s="191">
        <f t="shared" si="52"/>
        <v>11</v>
      </c>
      <c r="G177" s="34"/>
      <c r="H177" s="34"/>
      <c r="I177" s="34"/>
      <c r="J177" s="34"/>
      <c r="K177" s="34"/>
      <c r="L177" s="34"/>
      <c r="M177" s="34"/>
      <c r="N177" s="34"/>
      <c r="O177" s="34"/>
      <c r="P177" s="34">
        <v>1</v>
      </c>
      <c r="Q177" s="34"/>
      <c r="R177" s="34"/>
      <c r="S177" s="34"/>
      <c r="T177" s="34">
        <v>1</v>
      </c>
      <c r="U177" s="34">
        <v>1</v>
      </c>
      <c r="V177" s="34">
        <v>2</v>
      </c>
      <c r="W177" s="34"/>
      <c r="X177" s="34">
        <v>1</v>
      </c>
      <c r="Y177" s="34"/>
      <c r="Z177" s="34">
        <v>1</v>
      </c>
      <c r="AA177" s="34"/>
      <c r="AB177" s="34">
        <v>2</v>
      </c>
      <c r="AC177" s="34"/>
      <c r="AD177" s="34">
        <v>1</v>
      </c>
      <c r="AE177" s="34"/>
      <c r="AF177" s="34">
        <v>1</v>
      </c>
      <c r="AG177" s="34"/>
      <c r="AH177" s="34">
        <v>1</v>
      </c>
      <c r="AI177" s="34">
        <v>1</v>
      </c>
      <c r="AJ177" s="34"/>
      <c r="AK177" s="34"/>
      <c r="AL177" s="34"/>
      <c r="AM177" s="34"/>
      <c r="AN177" s="98"/>
      <c r="AO177" s="220">
        <v>9</v>
      </c>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28</v>
      </c>
      <c r="E181" s="191">
        <f t="shared" si="54"/>
        <v>6</v>
      </c>
      <c r="F181" s="191">
        <f t="shared" si="54"/>
        <v>22</v>
      </c>
      <c r="G181" s="34"/>
      <c r="H181" s="34"/>
      <c r="I181" s="34"/>
      <c r="J181" s="34"/>
      <c r="K181" s="34"/>
      <c r="L181" s="34"/>
      <c r="M181" s="34">
        <v>1</v>
      </c>
      <c r="N181" s="34">
        <v>1</v>
      </c>
      <c r="O181" s="34">
        <v>1</v>
      </c>
      <c r="P181" s="34">
        <v>1</v>
      </c>
      <c r="Q181" s="34"/>
      <c r="R181" s="34">
        <v>1</v>
      </c>
      <c r="S181" s="34"/>
      <c r="T181" s="34">
        <v>5</v>
      </c>
      <c r="U181" s="34">
        <v>1</v>
      </c>
      <c r="V181" s="34">
        <v>2</v>
      </c>
      <c r="W181" s="34"/>
      <c r="X181" s="34">
        <v>1</v>
      </c>
      <c r="Y181" s="34"/>
      <c r="Z181" s="34">
        <v>2</v>
      </c>
      <c r="AA181" s="34"/>
      <c r="AB181" s="34">
        <v>2</v>
      </c>
      <c r="AC181" s="34">
        <v>3</v>
      </c>
      <c r="AD181" s="34">
        <v>2</v>
      </c>
      <c r="AE181" s="34"/>
      <c r="AF181" s="34">
        <v>2</v>
      </c>
      <c r="AG181" s="34"/>
      <c r="AH181" s="34">
        <v>2</v>
      </c>
      <c r="AI181" s="34"/>
      <c r="AJ181" s="34"/>
      <c r="AK181" s="34"/>
      <c r="AL181" s="34">
        <v>1</v>
      </c>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16</v>
      </c>
      <c r="E186" s="185">
        <f t="shared" ref="E186:F189" si="55">+G186+I186+K186+M186+O186</f>
        <v>14</v>
      </c>
      <c r="F186" s="185">
        <f t="shared" si="55"/>
        <v>2</v>
      </c>
      <c r="G186" s="27"/>
      <c r="H186" s="27"/>
      <c r="I186" s="27">
        <v>9</v>
      </c>
      <c r="J186" s="27">
        <v>2</v>
      </c>
      <c r="K186" s="27">
        <v>5</v>
      </c>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8</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15</v>
      </c>
      <c r="E189" s="194">
        <f t="shared" si="55"/>
        <v>9</v>
      </c>
      <c r="F189" s="194">
        <f t="shared" si="55"/>
        <v>6</v>
      </c>
      <c r="G189" s="37">
        <v>2</v>
      </c>
      <c r="H189" s="37"/>
      <c r="I189" s="37">
        <v>6</v>
      </c>
      <c r="J189" s="37">
        <v>5</v>
      </c>
      <c r="K189" s="37">
        <v>1</v>
      </c>
      <c r="L189" s="37">
        <v>1</v>
      </c>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9</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3</v>
      </c>
      <c r="E190" s="185">
        <f t="shared" si="54"/>
        <v>0</v>
      </c>
      <c r="F190" s="185">
        <f t="shared" si="54"/>
        <v>3</v>
      </c>
      <c r="G190" s="27"/>
      <c r="H190" s="27"/>
      <c r="I190" s="27"/>
      <c r="J190" s="27"/>
      <c r="K190" s="27"/>
      <c r="L190" s="27"/>
      <c r="M190" s="27"/>
      <c r="N190" s="27">
        <v>1</v>
      </c>
      <c r="O190" s="27"/>
      <c r="P190" s="27"/>
      <c r="Q190" s="27"/>
      <c r="R190" s="27"/>
      <c r="S190" s="27"/>
      <c r="T190" s="27"/>
      <c r="U190" s="27"/>
      <c r="V190" s="27"/>
      <c r="W190" s="27"/>
      <c r="X190" s="27"/>
      <c r="Y190" s="27"/>
      <c r="Z190" s="27"/>
      <c r="AA190" s="27"/>
      <c r="AB190" s="27"/>
      <c r="AC190" s="27"/>
      <c r="AD190" s="27">
        <v>1</v>
      </c>
      <c r="AE190" s="27"/>
      <c r="AF190" s="27">
        <v>1</v>
      </c>
      <c r="AG190" s="27"/>
      <c r="AH190" s="27"/>
      <c r="AI190" s="27"/>
      <c r="AJ190" s="27"/>
      <c r="AK190" s="27"/>
      <c r="AL190" s="27"/>
      <c r="AM190" s="27"/>
      <c r="AN190" s="96"/>
      <c r="AO190" s="218">
        <v>1</v>
      </c>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1</v>
      </c>
      <c r="E193" s="191">
        <f t="shared" si="54"/>
        <v>1</v>
      </c>
      <c r="F193" s="191">
        <f t="shared" si="54"/>
        <v>0</v>
      </c>
      <c r="G193" s="34"/>
      <c r="H193" s="34"/>
      <c r="I193" s="34"/>
      <c r="J193" s="34"/>
      <c r="K193" s="34"/>
      <c r="L193" s="34"/>
      <c r="M193" s="34">
        <v>1</v>
      </c>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6</v>
      </c>
      <c r="E195" s="191">
        <f t="shared" si="54"/>
        <v>3</v>
      </c>
      <c r="F195" s="191">
        <f t="shared" si="54"/>
        <v>3</v>
      </c>
      <c r="G195" s="34">
        <v>1</v>
      </c>
      <c r="H195" s="34">
        <v>1</v>
      </c>
      <c r="I195" s="34">
        <v>1</v>
      </c>
      <c r="J195" s="34"/>
      <c r="K195" s="34">
        <v>1</v>
      </c>
      <c r="L195" s="34">
        <v>1</v>
      </c>
      <c r="M195" s="34"/>
      <c r="N195" s="34">
        <v>1</v>
      </c>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3</v>
      </c>
      <c r="E196" s="191">
        <f t="shared" si="54"/>
        <v>1</v>
      </c>
      <c r="F196" s="191">
        <f t="shared" si="54"/>
        <v>2</v>
      </c>
      <c r="G196" s="34"/>
      <c r="H196" s="34"/>
      <c r="I196" s="34"/>
      <c r="J196" s="34"/>
      <c r="K196" s="34"/>
      <c r="L196" s="34"/>
      <c r="M196" s="34"/>
      <c r="N196" s="34"/>
      <c r="O196" s="34"/>
      <c r="P196" s="34"/>
      <c r="Q196" s="34"/>
      <c r="R196" s="34"/>
      <c r="S196" s="34"/>
      <c r="T196" s="34">
        <v>1</v>
      </c>
      <c r="U196" s="34">
        <v>1</v>
      </c>
      <c r="V196" s="34">
        <v>1</v>
      </c>
      <c r="W196" s="34"/>
      <c r="X196" s="34"/>
      <c r="Y196" s="34"/>
      <c r="Z196" s="34"/>
      <c r="AA196" s="34"/>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1</v>
      </c>
      <c r="E197" s="208">
        <f t="shared" si="54"/>
        <v>1</v>
      </c>
      <c r="F197" s="208">
        <f t="shared" si="54"/>
        <v>0</v>
      </c>
      <c r="G197" s="48"/>
      <c r="H197" s="48"/>
      <c r="I197" s="48">
        <v>1</v>
      </c>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v>1</v>
      </c>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89" t="s">
        <v>208</v>
      </c>
      <c r="D200" s="389" t="s">
        <v>48</v>
      </c>
      <c r="E200" s="400" t="s">
        <v>70</v>
      </c>
      <c r="F200" s="388" t="s">
        <v>48</v>
      </c>
      <c r="G200" s="388" t="s">
        <v>70</v>
      </c>
      <c r="H200" s="388" t="s">
        <v>48</v>
      </c>
      <c r="I200" s="388" t="s">
        <v>70</v>
      </c>
      <c r="J200" s="388" t="s">
        <v>48</v>
      </c>
      <c r="K200" s="388" t="s">
        <v>70</v>
      </c>
      <c r="L200" s="388" t="s">
        <v>48</v>
      </c>
      <c r="M200" s="388" t="s">
        <v>70</v>
      </c>
      <c r="N200" s="388" t="s">
        <v>48</v>
      </c>
      <c r="O200" s="388" t="s">
        <v>70</v>
      </c>
      <c r="P200" s="388" t="s">
        <v>48</v>
      </c>
      <c r="Q200" s="388" t="s">
        <v>70</v>
      </c>
      <c r="R200" s="388" t="s">
        <v>48</v>
      </c>
      <c r="S200" s="388" t="s">
        <v>70</v>
      </c>
      <c r="T200" s="388" t="s">
        <v>48</v>
      </c>
      <c r="U200" s="388" t="s">
        <v>70</v>
      </c>
      <c r="V200" s="388" t="s">
        <v>48</v>
      </c>
      <c r="W200" s="388" t="s">
        <v>70</v>
      </c>
      <c r="X200" s="388" t="s">
        <v>48</v>
      </c>
      <c r="Y200" s="388" t="s">
        <v>70</v>
      </c>
      <c r="Z200" s="388" t="s">
        <v>48</v>
      </c>
      <c r="AA200" s="388" t="s">
        <v>70</v>
      </c>
      <c r="AB200" s="388" t="s">
        <v>48</v>
      </c>
      <c r="AC200" s="388" t="s">
        <v>70</v>
      </c>
      <c r="AD200" s="388" t="s">
        <v>48</v>
      </c>
      <c r="AE200" s="388" t="s">
        <v>70</v>
      </c>
      <c r="AF200" s="388" t="s">
        <v>48</v>
      </c>
      <c r="AG200" s="388" t="s">
        <v>70</v>
      </c>
      <c r="AH200" s="388" t="s">
        <v>48</v>
      </c>
      <c r="AI200" s="388" t="s">
        <v>70</v>
      </c>
      <c r="AJ200" s="388" t="s">
        <v>48</v>
      </c>
      <c r="AK200" s="388"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89" t="s">
        <v>208</v>
      </c>
      <c r="D205" s="389" t="s">
        <v>48</v>
      </c>
      <c r="E205" s="400"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87" t="s">
        <v>145</v>
      </c>
      <c r="F209" s="387" t="s">
        <v>84</v>
      </c>
      <c r="G209" s="387" t="s">
        <v>8</v>
      </c>
      <c r="H209" s="388" t="s">
        <v>9</v>
      </c>
      <c r="I209" s="388" t="s">
        <v>10</v>
      </c>
      <c r="J209" s="388" t="s">
        <v>11</v>
      </c>
      <c r="K209" s="388" t="s">
        <v>12</v>
      </c>
      <c r="L209" s="388" t="s">
        <v>13</v>
      </c>
      <c r="M209" s="388" t="s">
        <v>14</v>
      </c>
      <c r="N209" s="388" t="s">
        <v>217</v>
      </c>
      <c r="O209" s="388" t="s">
        <v>218</v>
      </c>
      <c r="P209" s="388" t="s">
        <v>219</v>
      </c>
      <c r="Q209" s="388" t="s">
        <v>220</v>
      </c>
      <c r="R209" s="388" t="s">
        <v>221</v>
      </c>
      <c r="S209" s="388" t="s">
        <v>222</v>
      </c>
      <c r="T209" s="387" t="s">
        <v>223</v>
      </c>
      <c r="U209" s="387"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89" t="s">
        <v>208</v>
      </c>
      <c r="D217" s="389" t="s">
        <v>48</v>
      </c>
      <c r="E217" s="390" t="s">
        <v>70</v>
      </c>
      <c r="F217" s="405" t="s">
        <v>223</v>
      </c>
      <c r="G217" s="405" t="s">
        <v>70</v>
      </c>
      <c r="H217" s="405" t="s">
        <v>223</v>
      </c>
      <c r="I217" s="405" t="s">
        <v>70</v>
      </c>
      <c r="J217" s="405" t="s">
        <v>223</v>
      </c>
      <c r="K217" s="405" t="s">
        <v>70</v>
      </c>
      <c r="L217" s="405" t="s">
        <v>223</v>
      </c>
      <c r="M217" s="405" t="s">
        <v>70</v>
      </c>
      <c r="N217" s="405" t="s">
        <v>223</v>
      </c>
      <c r="O217" s="405" t="s">
        <v>70</v>
      </c>
      <c r="P217" s="405" t="s">
        <v>223</v>
      </c>
      <c r="Q217" s="405" t="s">
        <v>70</v>
      </c>
      <c r="R217" s="405" t="s">
        <v>223</v>
      </c>
      <c r="S217" s="405" t="s">
        <v>70</v>
      </c>
      <c r="T217" s="405" t="s">
        <v>223</v>
      </c>
      <c r="U217" s="405" t="s">
        <v>70</v>
      </c>
      <c r="V217" s="405" t="s">
        <v>223</v>
      </c>
      <c r="W217" s="405" t="s">
        <v>70</v>
      </c>
      <c r="X217" s="405" t="s">
        <v>223</v>
      </c>
      <c r="Y217" s="405" t="s">
        <v>70</v>
      </c>
      <c r="Z217" s="405" t="s">
        <v>223</v>
      </c>
      <c r="AA217" s="405" t="s">
        <v>70</v>
      </c>
      <c r="AB217" s="405" t="s">
        <v>223</v>
      </c>
      <c r="AC217" s="405" t="s">
        <v>70</v>
      </c>
      <c r="AD217" s="405" t="s">
        <v>223</v>
      </c>
      <c r="AE217" s="405" t="s">
        <v>70</v>
      </c>
      <c r="AF217" s="405" t="s">
        <v>223</v>
      </c>
      <c r="AG217" s="405" t="s">
        <v>70</v>
      </c>
      <c r="AH217" s="405" t="s">
        <v>223</v>
      </c>
      <c r="AI217" s="405" t="s">
        <v>70</v>
      </c>
      <c r="AJ217" s="405" t="s">
        <v>223</v>
      </c>
      <c r="AK217" s="405" t="s">
        <v>70</v>
      </c>
      <c r="AL217" s="405" t="s">
        <v>223</v>
      </c>
      <c r="AM217" s="392"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15</v>
      </c>
      <c r="D218" s="261">
        <f>+F218+H218+J218+L218+N218+P218+R218+T218+V218++X218+Z218+AB218+AD218+AF218+AH218+AJ218+AL218</f>
        <v>1</v>
      </c>
      <c r="E218" s="261">
        <f>+G218+I218+K218+M218+O218+Q218+S218+U218+W218++Y218+AA218+AC218+AE218+AG218+AI218+AK218+AM218</f>
        <v>14</v>
      </c>
      <c r="F218" s="261">
        <f>SUM(F220:F228)</f>
        <v>0</v>
      </c>
      <c r="G218" s="261">
        <f t="shared" ref="G218:AM218" si="56">SUM(G220:G228)</f>
        <v>0</v>
      </c>
      <c r="H218" s="261">
        <f t="shared" si="56"/>
        <v>0</v>
      </c>
      <c r="I218" s="261">
        <f t="shared" si="56"/>
        <v>0</v>
      </c>
      <c r="J218" s="261">
        <f t="shared" si="56"/>
        <v>0</v>
      </c>
      <c r="K218" s="261">
        <f>SUM(K219:K228)</f>
        <v>1</v>
      </c>
      <c r="L218" s="261">
        <f t="shared" si="56"/>
        <v>1</v>
      </c>
      <c r="M218" s="261">
        <f>SUM(M219:M228)</f>
        <v>1</v>
      </c>
      <c r="N218" s="261">
        <f t="shared" si="56"/>
        <v>0</v>
      </c>
      <c r="O218" s="261">
        <f>SUM(O219:O228)</f>
        <v>1</v>
      </c>
      <c r="P218" s="261">
        <f t="shared" si="56"/>
        <v>0</v>
      </c>
      <c r="Q218" s="261">
        <f>SUM(Q219:Q228)</f>
        <v>2</v>
      </c>
      <c r="R218" s="261">
        <f t="shared" si="56"/>
        <v>0</v>
      </c>
      <c r="S218" s="261">
        <f>SUM(S219:S228)</f>
        <v>1</v>
      </c>
      <c r="T218" s="261">
        <f t="shared" si="56"/>
        <v>0</v>
      </c>
      <c r="U218" s="261">
        <f>SUM(U219:U228)</f>
        <v>0</v>
      </c>
      <c r="V218" s="261">
        <f t="shared" si="56"/>
        <v>0</v>
      </c>
      <c r="W218" s="261">
        <f>SUM(W219:W228)</f>
        <v>1</v>
      </c>
      <c r="X218" s="261">
        <f t="shared" si="56"/>
        <v>0</v>
      </c>
      <c r="Y218" s="261">
        <f>SUM(Y219:Y228)</f>
        <v>3</v>
      </c>
      <c r="Z218" s="261">
        <f t="shared" si="56"/>
        <v>0</v>
      </c>
      <c r="AA218" s="261">
        <f>SUM(AA219:AA228)</f>
        <v>1</v>
      </c>
      <c r="AB218" s="261">
        <f t="shared" si="56"/>
        <v>0</v>
      </c>
      <c r="AC218" s="261">
        <f>SUM(AC219:AC228)</f>
        <v>0</v>
      </c>
      <c r="AD218" s="261">
        <f t="shared" si="56"/>
        <v>0</v>
      </c>
      <c r="AE218" s="261">
        <f t="shared" si="56"/>
        <v>1</v>
      </c>
      <c r="AF218" s="261">
        <f t="shared" si="56"/>
        <v>0</v>
      </c>
      <c r="AG218" s="261">
        <f t="shared" si="56"/>
        <v>1</v>
      </c>
      <c r="AH218" s="261">
        <f t="shared" si="56"/>
        <v>0</v>
      </c>
      <c r="AI218" s="261">
        <f t="shared" si="56"/>
        <v>1</v>
      </c>
      <c r="AJ218" s="261">
        <f t="shared" si="56"/>
        <v>0</v>
      </c>
      <c r="AK218" s="261">
        <f t="shared" si="56"/>
        <v>0</v>
      </c>
      <c r="AL218" s="262">
        <f t="shared" si="56"/>
        <v>0</v>
      </c>
      <c r="AM218" s="263">
        <f t="shared" si="56"/>
        <v>0</v>
      </c>
      <c r="AN218" s="264">
        <f>SUM(AN219:AN228)</f>
        <v>0</v>
      </c>
      <c r="AO218" s="265">
        <f>SUM(AO219:AO228)</f>
        <v>3</v>
      </c>
      <c r="AP218" s="266">
        <f>SUM(AP219:AP228)</f>
        <v>3</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95" t="s">
        <v>238</v>
      </c>
      <c r="C220" s="59">
        <f t="shared" ref="C220:C228" si="60">SUM(D220:E220)</f>
        <v>0</v>
      </c>
      <c r="D220" s="59">
        <f t="shared" ref="D220:E228" si="61">+F220+H220+J220+L220+N220+P220+R220+T220+V220++X220+Z220+AB220+AD220+AF220+AH220+AJ220+AL220</f>
        <v>0</v>
      </c>
      <c r="E220" s="208">
        <f>+G220+I220+K220+M220+O220+Q220+S220+U220+W220++Y220+AA220+AC220+AE220+AG220+AI220+AK220+AM220</f>
        <v>0</v>
      </c>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7</v>
      </c>
      <c r="D222" s="63">
        <f t="shared" si="61"/>
        <v>1</v>
      </c>
      <c r="E222" s="273">
        <f t="shared" si="61"/>
        <v>6</v>
      </c>
      <c r="F222" s="34"/>
      <c r="G222" s="34"/>
      <c r="H222" s="34"/>
      <c r="I222" s="34"/>
      <c r="J222" s="34"/>
      <c r="K222" s="34">
        <v>1</v>
      </c>
      <c r="L222" s="34">
        <v>1</v>
      </c>
      <c r="M222" s="34">
        <v>1</v>
      </c>
      <c r="N222" s="34"/>
      <c r="O222" s="34"/>
      <c r="P222" s="34"/>
      <c r="Q222" s="34">
        <v>2</v>
      </c>
      <c r="R222" s="34"/>
      <c r="S222" s="34"/>
      <c r="T222" s="34"/>
      <c r="U222" s="34"/>
      <c r="V222" s="34"/>
      <c r="W222" s="34"/>
      <c r="X222" s="34"/>
      <c r="Y222" s="34"/>
      <c r="Z222" s="34"/>
      <c r="AA222" s="34"/>
      <c r="AB222" s="34"/>
      <c r="AC222" s="34"/>
      <c r="AD222" s="34"/>
      <c r="AE222" s="34">
        <v>1</v>
      </c>
      <c r="AF222" s="34"/>
      <c r="AG222" s="34"/>
      <c r="AH222" s="34"/>
      <c r="AI222" s="34">
        <v>1</v>
      </c>
      <c r="AJ222" s="34"/>
      <c r="AK222" s="34"/>
      <c r="AL222" s="34"/>
      <c r="AM222" s="98"/>
      <c r="AN222" s="220"/>
      <c r="AO222" s="221">
        <v>3</v>
      </c>
      <c r="AP222" s="34">
        <v>3</v>
      </c>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8</v>
      </c>
      <c r="D228" s="59">
        <f t="shared" si="61"/>
        <v>0</v>
      </c>
      <c r="E228" s="208">
        <f t="shared" si="61"/>
        <v>8</v>
      </c>
      <c r="F228" s="48"/>
      <c r="G228" s="48"/>
      <c r="H228" s="48"/>
      <c r="I228" s="48"/>
      <c r="J228" s="48"/>
      <c r="K228" s="48"/>
      <c r="L228" s="48"/>
      <c r="M228" s="48"/>
      <c r="N228" s="48"/>
      <c r="O228" s="48">
        <v>1</v>
      </c>
      <c r="P228" s="48"/>
      <c r="Q228" s="48"/>
      <c r="R228" s="48"/>
      <c r="S228" s="48">
        <v>1</v>
      </c>
      <c r="T228" s="48"/>
      <c r="U228" s="48"/>
      <c r="V228" s="48"/>
      <c r="W228" s="48">
        <v>1</v>
      </c>
      <c r="X228" s="48"/>
      <c r="Y228" s="48">
        <v>3</v>
      </c>
      <c r="Z228" s="48"/>
      <c r="AA228" s="48">
        <v>1</v>
      </c>
      <c r="AB228" s="48"/>
      <c r="AC228" s="48"/>
      <c r="AD228" s="48"/>
      <c r="AE228" s="48"/>
      <c r="AF228" s="48"/>
      <c r="AG228" s="48">
        <v>1</v>
      </c>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89" t="s">
        <v>208</v>
      </c>
      <c r="D232" s="389" t="s">
        <v>48</v>
      </c>
      <c r="E232" s="390"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0</v>
      </c>
      <c r="D233" s="58">
        <f t="shared" ref="D233:E239" si="63">+F233+H233+J233+L233+N233+P233+R233+T233+V233++X233+Z233+AB233+AD233+AF233+AH233+AJ233+AL233+AN233</f>
        <v>0</v>
      </c>
      <c r="E233" s="58">
        <f t="shared" si="63"/>
        <v>0</v>
      </c>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89" t="s">
        <v>208</v>
      </c>
      <c r="D243" s="389" t="s">
        <v>48</v>
      </c>
      <c r="E243" s="390"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0</v>
      </c>
      <c r="D246" s="127">
        <f t="shared" si="69"/>
        <v>0</v>
      </c>
      <c r="E246" s="198">
        <f t="shared" si="69"/>
        <v>0</v>
      </c>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45</v>
      </c>
      <c r="D247" s="59">
        <f t="shared" si="69"/>
        <v>0</v>
      </c>
      <c r="E247" s="186">
        <f t="shared" si="69"/>
        <v>45</v>
      </c>
      <c r="F247" s="39"/>
      <c r="G247" s="39">
        <v>2</v>
      </c>
      <c r="H247" s="39"/>
      <c r="I247" s="39">
        <v>18</v>
      </c>
      <c r="J247" s="39"/>
      <c r="K247" s="39">
        <v>8</v>
      </c>
      <c r="L247" s="39"/>
      <c r="M247" s="39">
        <v>9</v>
      </c>
      <c r="N247" s="39"/>
      <c r="O247" s="39">
        <v>4</v>
      </c>
      <c r="P247" s="39"/>
      <c r="Q247" s="39">
        <v>1</v>
      </c>
      <c r="R247" s="39"/>
      <c r="S247" s="39">
        <v>1</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89" t="s">
        <v>208</v>
      </c>
      <c r="D251" s="389" t="s">
        <v>48</v>
      </c>
      <c r="E251" s="390" t="s">
        <v>70</v>
      </c>
      <c r="F251" s="387" t="s">
        <v>223</v>
      </c>
      <c r="G251" s="387" t="s">
        <v>70</v>
      </c>
      <c r="H251" s="387" t="s">
        <v>223</v>
      </c>
      <c r="I251" s="387" t="s">
        <v>70</v>
      </c>
      <c r="J251" s="387" t="s">
        <v>223</v>
      </c>
      <c r="K251" s="387" t="s">
        <v>70</v>
      </c>
      <c r="L251" s="387" t="s">
        <v>223</v>
      </c>
      <c r="M251" s="387" t="s">
        <v>70</v>
      </c>
      <c r="N251" s="387" t="s">
        <v>223</v>
      </c>
      <c r="O251" s="387" t="s">
        <v>70</v>
      </c>
      <c r="P251" s="387" t="s">
        <v>223</v>
      </c>
      <c r="Q251" s="387" t="s">
        <v>70</v>
      </c>
      <c r="R251" s="387" t="s">
        <v>223</v>
      </c>
      <c r="S251" s="387" t="s">
        <v>70</v>
      </c>
      <c r="T251" s="387" t="s">
        <v>223</v>
      </c>
      <c r="U251" s="387" t="s">
        <v>70</v>
      </c>
      <c r="V251" s="387" t="s">
        <v>223</v>
      </c>
      <c r="W251" s="387"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2273</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2040</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A6" sqref="A6:P6"/>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",[8]NOMBRE!B2," - ","( ",[8]NOMBRE!C2,[8]NOMBRE!D2,[8]NOMBRE!E2,[8]NOMBRE!F2,[8]NOMBRE!G2,"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",[8]NOMBRE!B3," - ","( ",[8]NOMBRE!C3,[8]NOMBRE!D3,[8]NOMBRE!E3,[8]NOMBRE!F3,[8]NOMBRE!G3,[8]NOMBRE!H3," )")</f>
        <v>ESTABLECIMIENTO/ESTRATEGIA: HOSPITAL DE LINARES - ( 116108 )</v>
      </c>
      <c r="B3" s="2"/>
      <c r="C3" s="2"/>
      <c r="D3" s="7"/>
      <c r="E3" s="2"/>
      <c r="F3" s="2"/>
      <c r="G3" s="2"/>
      <c r="H3" s="2"/>
      <c r="I3" s="2"/>
      <c r="J3" s="2"/>
      <c r="K3" s="2"/>
      <c r="M3" s="4"/>
      <c r="AY3" s="5"/>
      <c r="AZ3" s="5"/>
      <c r="CM3" s="6"/>
      <c r="CN3" s="5"/>
      <c r="CO3" s="5"/>
    </row>
    <row r="4" spans="1:112" s="3" customFormat="1" ht="12.75" customHeight="1" x14ac:dyDescent="0.2">
      <c r="A4" s="1" t="str">
        <f>CONCATENATE("MES: ",[8]NOMBRE!B6," - ","( ",[8]NOMBRE!C6,[8]NOMBRE!D6," )")</f>
        <v>MES: JULIO - ( 07 )</v>
      </c>
      <c r="B4" s="2"/>
      <c r="C4" s="2"/>
      <c r="D4" s="2"/>
      <c r="E4" s="2"/>
      <c r="F4" s="2"/>
      <c r="G4" s="2"/>
      <c r="H4" s="2"/>
      <c r="I4" s="2"/>
      <c r="J4" s="2"/>
      <c r="K4" s="2"/>
      <c r="M4" s="4"/>
      <c r="AY4" s="5"/>
      <c r="AZ4" s="5"/>
      <c r="CM4" s="6"/>
      <c r="CN4" s="5"/>
      <c r="CO4" s="5"/>
    </row>
    <row r="5" spans="1:112" s="3" customFormat="1" ht="12.75" customHeight="1" x14ac:dyDescent="0.2">
      <c r="A5" s="8" t="str">
        <f>CONCATENATE("AÑO: ",[8]NOMBRE!B7)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IF($C10&gt;=[8]A03!$C80,"","Total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171</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v>2</v>
      </c>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v>9</v>
      </c>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26</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v>1</v>
      </c>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v>1</v>
      </c>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33</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22</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5</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72</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400" t="s">
        <v>6</v>
      </c>
      <c r="E32" s="388" t="s">
        <v>7</v>
      </c>
      <c r="F32" s="388" t="s">
        <v>8</v>
      </c>
      <c r="G32" s="388" t="s">
        <v>9</v>
      </c>
      <c r="H32" s="388" t="s">
        <v>10</v>
      </c>
      <c r="I32" s="388" t="s">
        <v>11</v>
      </c>
      <c r="J32" s="388" t="s">
        <v>12</v>
      </c>
      <c r="K32" s="388" t="s">
        <v>13</v>
      </c>
      <c r="L32" s="388"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406"/>
      <c r="N35" s="406"/>
      <c r="O35" s="406"/>
      <c r="P35" s="406"/>
      <c r="Q35" s="406"/>
      <c r="R35" s="406"/>
      <c r="S35" s="406"/>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91" t="s">
        <v>51</v>
      </c>
      <c r="B45" s="400"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400"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IF(AND(([8]A01!$C16+[8]A01!$C17+[8]A01!$C18+[8]A01!$C19+[8]A01!$D29+[8]A01!$D30+[8]A01!$D31)&lt;&gt;0,D49="",E49=""),"Observacion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IF(AND(([8]A01!$C16+[8]A01!$C17+[8]A01!$C18+[8]A01!$C19+[8]A01!$D29+[8]A01!$D30+[8]A01!$D31)&lt;&gt;0,D49="",E49=""),1,0)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405" t="s">
        <v>78</v>
      </c>
      <c r="E59" s="405" t="s">
        <v>79</v>
      </c>
      <c r="F59" s="392" t="s">
        <v>80</v>
      </c>
      <c r="G59" s="392" t="s">
        <v>81</v>
      </c>
      <c r="H59" s="405"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400" t="s">
        <v>98</v>
      </c>
      <c r="D67" s="400" t="s">
        <v>48</v>
      </c>
      <c r="E67" s="403"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107"/>
      <c r="CC67" s="107"/>
      <c r="CD67" s="107"/>
      <c r="CE67" s="107"/>
      <c r="CF67" s="107"/>
      <c r="CG67" s="107"/>
      <c r="CH67" s="107"/>
      <c r="CI67" s="107"/>
      <c r="CJ67" s="107"/>
      <c r="CK67" s="107"/>
      <c r="CL67" s="107"/>
      <c r="CM67" s="107"/>
      <c r="CN67" s="107"/>
      <c r="CO67" s="107"/>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row>
    <row r="68" spans="1:131" s="24" customFormat="1" ht="15.75" customHeight="1" x14ac:dyDescent="0.15">
      <c r="A68" s="497" t="s">
        <v>99</v>
      </c>
      <c r="B68" s="498"/>
      <c r="C68" s="56">
        <f t="shared" ref="C68:C73" si="6">SUM(D68:E68)</f>
        <v>0</v>
      </c>
      <c r="D68" s="56">
        <f>+F68+H68+J68+L68+N68+P68+R68+T68+V68+X68+Z68+AB68+AD68+AF68</f>
        <v>0</v>
      </c>
      <c r="E68" s="114">
        <f t="shared" ref="D68:E71" si="7">+G68+I68+K68+M68+O68+Q68+S68+U68+W68+Y68+AA68+AC68+AE68+AG68</f>
        <v>0</v>
      </c>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93"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99" t="s">
        <v>102</v>
      </c>
      <c r="C70" s="63">
        <f t="shared" si="6"/>
        <v>6</v>
      </c>
      <c r="D70" s="63">
        <f t="shared" si="7"/>
        <v>1</v>
      </c>
      <c r="E70" s="63">
        <f t="shared" si="7"/>
        <v>5</v>
      </c>
      <c r="F70" s="34">
        <v>1</v>
      </c>
      <c r="G70" s="34"/>
      <c r="H70" s="34"/>
      <c r="I70" s="34"/>
      <c r="J70" s="34"/>
      <c r="K70" s="34">
        <v>1</v>
      </c>
      <c r="L70" s="34"/>
      <c r="M70" s="34"/>
      <c r="N70" s="34"/>
      <c r="O70" s="34"/>
      <c r="P70" s="34"/>
      <c r="Q70" s="34">
        <v>1</v>
      </c>
      <c r="R70" s="34"/>
      <c r="S70" s="34">
        <v>1</v>
      </c>
      <c r="T70" s="34"/>
      <c r="U70" s="34">
        <v>1</v>
      </c>
      <c r="V70" s="34"/>
      <c r="W70" s="34"/>
      <c r="X70" s="34"/>
      <c r="Y70" s="34">
        <v>1</v>
      </c>
      <c r="Z70" s="34"/>
      <c r="AA70" s="34"/>
      <c r="AB70" s="34"/>
      <c r="AC70" s="34"/>
      <c r="AD70" s="34"/>
      <c r="AE70" s="34"/>
      <c r="AF70" s="34"/>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99"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97"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400" t="s">
        <v>98</v>
      </c>
      <c r="D77" s="400" t="s">
        <v>48</v>
      </c>
      <c r="E77" s="400" t="s">
        <v>70</v>
      </c>
      <c r="F77" s="394" t="s">
        <v>48</v>
      </c>
      <c r="G77" s="394" t="s">
        <v>70</v>
      </c>
      <c r="H77" s="394" t="s">
        <v>48</v>
      </c>
      <c r="I77" s="394" t="s">
        <v>70</v>
      </c>
      <c r="J77" s="394" t="s">
        <v>48</v>
      </c>
      <c r="K77" s="394" t="s">
        <v>70</v>
      </c>
      <c r="L77" s="394" t="s">
        <v>48</v>
      </c>
      <c r="M77" s="394" t="s">
        <v>70</v>
      </c>
      <c r="N77" s="394" t="s">
        <v>48</v>
      </c>
      <c r="O77" s="394" t="s">
        <v>70</v>
      </c>
      <c r="P77" s="394" t="s">
        <v>48</v>
      </c>
      <c r="Q77" s="394" t="s">
        <v>70</v>
      </c>
      <c r="R77" s="394" t="s">
        <v>48</v>
      </c>
      <c r="S77" s="394" t="s">
        <v>70</v>
      </c>
      <c r="T77" s="394" t="s">
        <v>48</v>
      </c>
      <c r="U77" s="394" t="s">
        <v>70</v>
      </c>
      <c r="V77" s="394" t="s">
        <v>48</v>
      </c>
      <c r="W77" s="394" t="s">
        <v>70</v>
      </c>
      <c r="X77" s="394" t="s">
        <v>48</v>
      </c>
      <c r="Y77" s="394" t="s">
        <v>70</v>
      </c>
      <c r="Z77" s="394" t="s">
        <v>48</v>
      </c>
      <c r="AA77" s="394" t="s">
        <v>70</v>
      </c>
      <c r="AB77" s="394" t="s">
        <v>48</v>
      </c>
      <c r="AC77" s="394" t="s">
        <v>70</v>
      </c>
      <c r="AD77" s="394" t="s">
        <v>48</v>
      </c>
      <c r="AE77" s="394" t="s">
        <v>70</v>
      </c>
      <c r="AF77" s="394" t="s">
        <v>48</v>
      </c>
      <c r="AG77" s="394"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0</v>
      </c>
      <c r="D78" s="56">
        <f t="shared" ref="D78:E81" si="9">+F78+H78+J78+L78+N78+P78+R78+T78+V78+X78+Z78+AB78+AD78+AF78</f>
        <v>0</v>
      </c>
      <c r="E78" s="56">
        <f t="shared" si="9"/>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93"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99" t="s">
        <v>102</v>
      </c>
      <c r="C80" s="63">
        <f t="shared" si="8"/>
        <v>0</v>
      </c>
      <c r="D80" s="63">
        <f t="shared" si="9"/>
        <v>0</v>
      </c>
      <c r="E80" s="63">
        <f t="shared" si="9"/>
        <v>0</v>
      </c>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99"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97"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400" t="s">
        <v>98</v>
      </c>
      <c r="D87" s="400" t="s">
        <v>48</v>
      </c>
      <c r="E87" s="400" t="s">
        <v>70</v>
      </c>
      <c r="F87" s="394" t="s">
        <v>48</v>
      </c>
      <c r="G87" s="394" t="s">
        <v>70</v>
      </c>
      <c r="H87" s="394" t="s">
        <v>48</v>
      </c>
      <c r="I87" s="394" t="s">
        <v>70</v>
      </c>
      <c r="J87" s="394" t="s">
        <v>48</v>
      </c>
      <c r="K87" s="394" t="s">
        <v>70</v>
      </c>
      <c r="L87" s="394" t="s">
        <v>48</v>
      </c>
      <c r="M87" s="394" t="s">
        <v>70</v>
      </c>
      <c r="N87" s="394" t="s">
        <v>48</v>
      </c>
      <c r="O87" s="394" t="s">
        <v>70</v>
      </c>
      <c r="P87" s="394" t="s">
        <v>48</v>
      </c>
      <c r="Q87" s="394" t="s">
        <v>70</v>
      </c>
      <c r="R87" s="394" t="s">
        <v>48</v>
      </c>
      <c r="S87" s="394" t="s">
        <v>70</v>
      </c>
      <c r="T87" s="394" t="s">
        <v>48</v>
      </c>
      <c r="U87" s="394" t="s">
        <v>70</v>
      </c>
      <c r="V87" s="394" t="s">
        <v>48</v>
      </c>
      <c r="W87" s="394" t="s">
        <v>70</v>
      </c>
      <c r="X87" s="394" t="s">
        <v>48</v>
      </c>
      <c r="Y87" s="394" t="s">
        <v>70</v>
      </c>
      <c r="Z87" s="394" t="s">
        <v>48</v>
      </c>
      <c r="AA87" s="394" t="s">
        <v>70</v>
      </c>
      <c r="AB87" s="394" t="s">
        <v>48</v>
      </c>
      <c r="AC87" s="394" t="s">
        <v>70</v>
      </c>
      <c r="AD87" s="394" t="s">
        <v>48</v>
      </c>
      <c r="AE87" s="394" t="s">
        <v>70</v>
      </c>
      <c r="AF87" s="394" t="s">
        <v>48</v>
      </c>
      <c r="AG87" s="394"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400" t="s">
        <v>98</v>
      </c>
      <c r="D95" s="400" t="s">
        <v>48</v>
      </c>
      <c r="E95" s="400" t="s">
        <v>70</v>
      </c>
      <c r="F95" s="400" t="s">
        <v>48</v>
      </c>
      <c r="G95" s="400" t="s">
        <v>70</v>
      </c>
      <c r="H95" s="400" t="s">
        <v>48</v>
      </c>
      <c r="I95" s="400" t="s">
        <v>70</v>
      </c>
      <c r="J95" s="400" t="s">
        <v>48</v>
      </c>
      <c r="K95" s="400" t="s">
        <v>70</v>
      </c>
      <c r="L95" s="400" t="s">
        <v>48</v>
      </c>
      <c r="M95" s="402" t="s">
        <v>70</v>
      </c>
      <c r="N95" s="134" t="s">
        <v>124</v>
      </c>
      <c r="O95" s="400" t="s">
        <v>125</v>
      </c>
      <c r="P95" s="400" t="s">
        <v>48</v>
      </c>
      <c r="Q95" s="400" t="s">
        <v>70</v>
      </c>
      <c r="R95" s="400" t="s">
        <v>48</v>
      </c>
      <c r="S95" s="400" t="s">
        <v>70</v>
      </c>
      <c r="T95" s="400" t="s">
        <v>48</v>
      </c>
      <c r="U95" s="400" t="s">
        <v>70</v>
      </c>
      <c r="V95" s="400" t="s">
        <v>48</v>
      </c>
      <c r="W95" s="400"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400" t="s">
        <v>98</v>
      </c>
      <c r="D108" s="400" t="s">
        <v>48</v>
      </c>
      <c r="E108" s="400" t="s">
        <v>70</v>
      </c>
      <c r="F108" s="400" t="s">
        <v>48</v>
      </c>
      <c r="G108" s="400" t="s">
        <v>70</v>
      </c>
      <c r="H108" s="400" t="s">
        <v>48</v>
      </c>
      <c r="I108" s="400" t="s">
        <v>70</v>
      </c>
      <c r="J108" s="400" t="s">
        <v>48</v>
      </c>
      <c r="K108" s="400" t="s">
        <v>70</v>
      </c>
      <c r="L108" s="400" t="s">
        <v>48</v>
      </c>
      <c r="M108" s="142" t="s">
        <v>70</v>
      </c>
      <c r="N108" s="546"/>
      <c r="O108" s="134" t="s">
        <v>124</v>
      </c>
      <c r="P108" s="400" t="s">
        <v>125</v>
      </c>
      <c r="Q108" s="400" t="s">
        <v>48</v>
      </c>
      <c r="R108" s="400" t="s">
        <v>70</v>
      </c>
      <c r="S108" s="400" t="s">
        <v>48</v>
      </c>
      <c r="T108" s="400" t="s">
        <v>70</v>
      </c>
      <c r="U108" s="400" t="s">
        <v>48</v>
      </c>
      <c r="V108" s="400" t="s">
        <v>70</v>
      </c>
      <c r="W108" s="400" t="s">
        <v>48</v>
      </c>
      <c r="X108" s="400"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400" t="s">
        <v>98</v>
      </c>
      <c r="D121" s="400" t="s">
        <v>48</v>
      </c>
      <c r="E121" s="400" t="s">
        <v>70</v>
      </c>
      <c r="F121" s="400" t="s">
        <v>48</v>
      </c>
      <c r="G121" s="400" t="s">
        <v>70</v>
      </c>
      <c r="H121" s="400" t="s">
        <v>48</v>
      </c>
      <c r="I121" s="400" t="s">
        <v>70</v>
      </c>
      <c r="J121" s="400" t="s">
        <v>48</v>
      </c>
      <c r="K121" s="400" t="s">
        <v>70</v>
      </c>
      <c r="L121" s="400" t="s">
        <v>48</v>
      </c>
      <c r="M121" s="400"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96" t="s">
        <v>149</v>
      </c>
      <c r="E126" s="174" t="s">
        <v>48</v>
      </c>
      <c r="F126" s="174" t="s">
        <v>70</v>
      </c>
      <c r="G126" s="398" t="s">
        <v>48</v>
      </c>
      <c r="H126" s="398" t="s">
        <v>70</v>
      </c>
      <c r="I126" s="398" t="s">
        <v>48</v>
      </c>
      <c r="J126" s="398" t="s">
        <v>70</v>
      </c>
      <c r="K126" s="398" t="s">
        <v>48</v>
      </c>
      <c r="L126" s="398" t="s">
        <v>70</v>
      </c>
      <c r="M126" s="398" t="s">
        <v>48</v>
      </c>
      <c r="N126" s="398" t="s">
        <v>70</v>
      </c>
      <c r="O126" s="398" t="s">
        <v>48</v>
      </c>
      <c r="P126" s="398" t="s">
        <v>70</v>
      </c>
      <c r="Q126" s="398" t="s">
        <v>48</v>
      </c>
      <c r="R126" s="398" t="s">
        <v>70</v>
      </c>
      <c r="S126" s="398" t="s">
        <v>48</v>
      </c>
      <c r="T126" s="398" t="s">
        <v>70</v>
      </c>
      <c r="U126" s="398" t="s">
        <v>48</v>
      </c>
      <c r="V126" s="398" t="s">
        <v>70</v>
      </c>
      <c r="W126" s="398" t="s">
        <v>48</v>
      </c>
      <c r="X126" s="398" t="s">
        <v>70</v>
      </c>
      <c r="Y126" s="398" t="s">
        <v>48</v>
      </c>
      <c r="Z126" s="398" t="s">
        <v>70</v>
      </c>
      <c r="AA126" s="398" t="s">
        <v>48</v>
      </c>
      <c r="AB126" s="398" t="s">
        <v>70</v>
      </c>
      <c r="AC126" s="398" t="s">
        <v>48</v>
      </c>
      <c r="AD126" s="398" t="s">
        <v>70</v>
      </c>
      <c r="AE126" s="398" t="s">
        <v>48</v>
      </c>
      <c r="AF126" s="398" t="s">
        <v>70</v>
      </c>
      <c r="AG126" s="398" t="s">
        <v>48</v>
      </c>
      <c r="AH126" s="398" t="s">
        <v>70</v>
      </c>
      <c r="AI126" s="398" t="s">
        <v>48</v>
      </c>
      <c r="AJ126" s="398" t="s">
        <v>70</v>
      </c>
      <c r="AK126" s="398" t="s">
        <v>48</v>
      </c>
      <c r="AL126" s="398" t="s">
        <v>70</v>
      </c>
      <c r="AM126" s="398" t="s">
        <v>48</v>
      </c>
      <c r="AN126" s="407" t="s">
        <v>70</v>
      </c>
      <c r="AO126" s="552"/>
      <c r="AP126" s="554"/>
      <c r="AQ126" s="177" t="s">
        <v>48</v>
      </c>
      <c r="AR126" s="177" t="s">
        <v>70</v>
      </c>
      <c r="AY126" s="5"/>
      <c r="AZ126" s="398" t="s">
        <v>48</v>
      </c>
      <c r="BA126" s="398" t="s">
        <v>70</v>
      </c>
      <c r="BB126" s="398" t="s">
        <v>48</v>
      </c>
      <c r="BC126" s="398" t="s">
        <v>70</v>
      </c>
      <c r="BD126" s="398" t="s">
        <v>48</v>
      </c>
      <c r="BE126" s="398" t="s">
        <v>70</v>
      </c>
      <c r="BF126" s="398" t="s">
        <v>48</v>
      </c>
      <c r="BG126" s="398" t="s">
        <v>70</v>
      </c>
      <c r="BH126" s="398" t="s">
        <v>48</v>
      </c>
      <c r="BI126" s="398" t="s">
        <v>70</v>
      </c>
      <c r="BJ126" s="398" t="s">
        <v>48</v>
      </c>
      <c r="BK126" s="398" t="s">
        <v>70</v>
      </c>
      <c r="BL126" s="398" t="s">
        <v>48</v>
      </c>
      <c r="BM126" s="398" t="s">
        <v>70</v>
      </c>
      <c r="BN126" s="398" t="s">
        <v>48</v>
      </c>
      <c r="BO126" s="398" t="s">
        <v>70</v>
      </c>
      <c r="BP126" s="398" t="s">
        <v>48</v>
      </c>
      <c r="BQ126" s="398" t="s">
        <v>70</v>
      </c>
      <c r="BR126" s="398" t="s">
        <v>48</v>
      </c>
      <c r="BS126" s="398" t="s">
        <v>70</v>
      </c>
      <c r="BT126" s="398" t="s">
        <v>48</v>
      </c>
      <c r="BU126" s="398" t="s">
        <v>70</v>
      </c>
      <c r="BV126" s="398" t="s">
        <v>48</v>
      </c>
      <c r="BW126" s="398" t="s">
        <v>70</v>
      </c>
      <c r="BX126" s="398" t="s">
        <v>48</v>
      </c>
      <c r="BY126" s="398" t="s">
        <v>70</v>
      </c>
      <c r="BZ126" s="398" t="s">
        <v>48</v>
      </c>
      <c r="CA126" s="398" t="s">
        <v>70</v>
      </c>
      <c r="CB126" s="398" t="s">
        <v>48</v>
      </c>
      <c r="CC126" s="398" t="s">
        <v>70</v>
      </c>
      <c r="CD126" s="398" t="s">
        <v>48</v>
      </c>
      <c r="CE126" s="398" t="s">
        <v>70</v>
      </c>
      <c r="CF126" s="398" t="s">
        <v>48</v>
      </c>
      <c r="CG126" s="407" t="s">
        <v>70</v>
      </c>
      <c r="CH126" s="107"/>
      <c r="CI126" s="107"/>
      <c r="CJ126" s="107"/>
      <c r="CK126" s="107"/>
      <c r="CL126" s="107"/>
      <c r="CM126" s="132"/>
      <c r="CN126" s="107"/>
      <c r="CO126" s="107"/>
      <c r="CP126" s="398" t="s">
        <v>48</v>
      </c>
      <c r="CQ126" s="398" t="s">
        <v>70</v>
      </c>
      <c r="CR126" s="398" t="s">
        <v>48</v>
      </c>
      <c r="CS126" s="398" t="s">
        <v>70</v>
      </c>
      <c r="CT126" s="398" t="s">
        <v>48</v>
      </c>
      <c r="CU126" s="398" t="s">
        <v>70</v>
      </c>
      <c r="CV126" s="398" t="s">
        <v>48</v>
      </c>
      <c r="CW126" s="398" t="s">
        <v>70</v>
      </c>
      <c r="CX126" s="398" t="s">
        <v>48</v>
      </c>
      <c r="CY126" s="398" t="s">
        <v>70</v>
      </c>
      <c r="CZ126" s="398" t="s">
        <v>48</v>
      </c>
      <c r="DA126" s="398" t="s">
        <v>70</v>
      </c>
      <c r="DB126" s="398" t="s">
        <v>48</v>
      </c>
      <c r="DC126" s="398" t="s">
        <v>70</v>
      </c>
      <c r="DD126" s="398" t="s">
        <v>48</v>
      </c>
      <c r="DE126" s="398" t="s">
        <v>70</v>
      </c>
      <c r="DF126" s="398" t="s">
        <v>48</v>
      </c>
      <c r="DG126" s="398" t="s">
        <v>70</v>
      </c>
      <c r="DH126" s="398" t="s">
        <v>48</v>
      </c>
      <c r="DI126" s="398" t="s">
        <v>70</v>
      </c>
      <c r="DJ126" s="398" t="s">
        <v>48</v>
      </c>
      <c r="DK126" s="398" t="s">
        <v>70</v>
      </c>
      <c r="DL126" s="398" t="s">
        <v>48</v>
      </c>
      <c r="DM126" s="398" t="s">
        <v>70</v>
      </c>
      <c r="DN126" s="398" t="s">
        <v>48</v>
      </c>
      <c r="DO126" s="398" t="s">
        <v>70</v>
      </c>
      <c r="DP126" s="398" t="s">
        <v>48</v>
      </c>
      <c r="DQ126" s="398" t="s">
        <v>70</v>
      </c>
      <c r="DR126" s="398" t="s">
        <v>48</v>
      </c>
      <c r="DS126" s="398" t="s">
        <v>70</v>
      </c>
      <c r="DT126" s="398" t="s">
        <v>48</v>
      </c>
      <c r="DU126" s="398" t="s">
        <v>70</v>
      </c>
      <c r="DV126" s="398" t="s">
        <v>48</v>
      </c>
      <c r="DW126" s="407" t="s">
        <v>70</v>
      </c>
      <c r="DX126" s="107"/>
      <c r="DY126" s="107"/>
      <c r="DZ126" s="107"/>
    </row>
    <row r="127" spans="1:130" s="24" customFormat="1" ht="15.75" customHeight="1" x14ac:dyDescent="0.15">
      <c r="A127" s="178" t="s">
        <v>150</v>
      </c>
      <c r="B127" s="404"/>
      <c r="C127" s="180"/>
      <c r="D127" s="181">
        <f>SUM(E127:F127)</f>
        <v>67</v>
      </c>
      <c r="E127" s="181">
        <f>+G127+I127+K127+M127+O127+Q127+S127+U127+W127+Y127+AA127+AC127+AE127+AG127+AI127+AK127+AM127</f>
        <v>41</v>
      </c>
      <c r="F127" s="181">
        <f>+H127+J127+L127+N127+P127+R127+T127+V127+X127+Z127+AB127+AD127+AF127+AH127+AJ127+AL127+AN127</f>
        <v>26</v>
      </c>
      <c r="G127" s="182">
        <v>3</v>
      </c>
      <c r="H127" s="182"/>
      <c r="I127" s="182">
        <v>14</v>
      </c>
      <c r="J127" s="182">
        <v>7</v>
      </c>
      <c r="K127" s="182">
        <v>9</v>
      </c>
      <c r="L127" s="182">
        <v>4</v>
      </c>
      <c r="M127" s="182">
        <v>3</v>
      </c>
      <c r="N127" s="182">
        <v>5</v>
      </c>
      <c r="O127" s="182">
        <v>1</v>
      </c>
      <c r="P127" s="182"/>
      <c r="Q127" s="182">
        <v>1</v>
      </c>
      <c r="R127" s="182"/>
      <c r="S127" s="182">
        <v>2</v>
      </c>
      <c r="T127" s="182"/>
      <c r="U127" s="182">
        <v>1</v>
      </c>
      <c r="V127" s="182">
        <v>2</v>
      </c>
      <c r="W127" s="182"/>
      <c r="X127" s="182">
        <v>1</v>
      </c>
      <c r="Y127" s="182">
        <v>1</v>
      </c>
      <c r="Z127" s="182">
        <v>2</v>
      </c>
      <c r="AA127" s="182">
        <v>2</v>
      </c>
      <c r="AB127" s="182">
        <v>4</v>
      </c>
      <c r="AC127" s="182">
        <v>2</v>
      </c>
      <c r="AD127" s="182"/>
      <c r="AE127" s="182">
        <v>1</v>
      </c>
      <c r="AF127" s="182">
        <v>1</v>
      </c>
      <c r="AG127" s="182">
        <v>1</v>
      </c>
      <c r="AH127" s="182"/>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67</v>
      </c>
      <c r="E137" s="56">
        <f>+G137+I137+K137+M137+O137+Q137+S137+U137+W137+Y137+AA137+AC137+AE137+AG137+AI137+AK137+AM137</f>
        <v>41</v>
      </c>
      <c r="F137" s="56">
        <f>+H137+J137+L137+N137+P137+R137+T137+V137+X137+Z137+AB137+AD137+AF137+AH137+AJ137+AL137+AN137</f>
        <v>26</v>
      </c>
      <c r="G137" s="201">
        <v>3</v>
      </c>
      <c r="H137" s="201">
        <v>0</v>
      </c>
      <c r="I137" s="201">
        <v>14</v>
      </c>
      <c r="J137" s="201">
        <v>7</v>
      </c>
      <c r="K137" s="201">
        <v>9</v>
      </c>
      <c r="L137" s="201">
        <v>4</v>
      </c>
      <c r="M137" s="201">
        <v>3</v>
      </c>
      <c r="N137" s="201">
        <v>5</v>
      </c>
      <c r="O137" s="201">
        <v>1</v>
      </c>
      <c r="P137" s="201">
        <v>0</v>
      </c>
      <c r="Q137" s="201">
        <v>1</v>
      </c>
      <c r="R137" s="201">
        <v>0</v>
      </c>
      <c r="S137" s="201">
        <v>2</v>
      </c>
      <c r="T137" s="201">
        <v>0</v>
      </c>
      <c r="U137" s="201">
        <v>1</v>
      </c>
      <c r="V137" s="201">
        <v>2</v>
      </c>
      <c r="W137" s="201">
        <v>0</v>
      </c>
      <c r="X137" s="201">
        <v>1</v>
      </c>
      <c r="Y137" s="201">
        <v>1</v>
      </c>
      <c r="Z137" s="201">
        <v>2</v>
      </c>
      <c r="AA137" s="201">
        <v>2</v>
      </c>
      <c r="AB137" s="201">
        <v>4</v>
      </c>
      <c r="AC137" s="201">
        <v>2</v>
      </c>
      <c r="AD137" s="201">
        <v>0</v>
      </c>
      <c r="AE137" s="201">
        <v>1</v>
      </c>
      <c r="AF137" s="201">
        <v>1</v>
      </c>
      <c r="AG137" s="201">
        <v>1</v>
      </c>
      <c r="AH137" s="201">
        <v>0</v>
      </c>
      <c r="AI137" s="201">
        <v>0</v>
      </c>
      <c r="AJ137" s="201">
        <f>SUM(AJ138:AJ160)</f>
        <v>0</v>
      </c>
      <c r="AK137" s="201">
        <f>SUM(AK138:AK160)</f>
        <v>0</v>
      </c>
      <c r="AL137" s="201">
        <f>SUM(AL138:AL160)</f>
        <v>0</v>
      </c>
      <c r="AM137" s="201">
        <f>SUM(AM138:AM160)</f>
        <v>0</v>
      </c>
      <c r="AN137" s="201">
        <f>SUM(AN138:AN160)</f>
        <v>0</v>
      </c>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0</v>
      </c>
      <c r="E139" s="191">
        <f t="shared" si="38"/>
        <v>0</v>
      </c>
      <c r="F139" s="191">
        <f t="shared" si="38"/>
        <v>0</v>
      </c>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5</v>
      </c>
      <c r="E140" s="191">
        <f t="shared" si="38"/>
        <v>2</v>
      </c>
      <c r="F140" s="191">
        <f t="shared" si="38"/>
        <v>3</v>
      </c>
      <c r="G140" s="34"/>
      <c r="H140" s="34"/>
      <c r="I140" s="34"/>
      <c r="J140" s="34"/>
      <c r="K140" s="34"/>
      <c r="L140" s="34"/>
      <c r="M140" s="34">
        <v>1</v>
      </c>
      <c r="N140" s="34">
        <v>2</v>
      </c>
      <c r="O140" s="34"/>
      <c r="P140" s="34"/>
      <c r="Q140" s="34"/>
      <c r="R140" s="34"/>
      <c r="S140" s="34"/>
      <c r="T140" s="34"/>
      <c r="U140" s="34"/>
      <c r="V140" s="34"/>
      <c r="W140" s="34"/>
      <c r="X140" s="34"/>
      <c r="Y140" s="34"/>
      <c r="Z140" s="34">
        <v>1</v>
      </c>
      <c r="AA140" s="34"/>
      <c r="AB140" s="34"/>
      <c r="AC140" s="34">
        <v>1</v>
      </c>
      <c r="AD140" s="34"/>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3</v>
      </c>
      <c r="E142" s="191">
        <f t="shared" si="38"/>
        <v>1</v>
      </c>
      <c r="F142" s="191">
        <f t="shared" si="38"/>
        <v>2</v>
      </c>
      <c r="G142" s="34"/>
      <c r="H142" s="34"/>
      <c r="I142" s="34"/>
      <c r="J142" s="34"/>
      <c r="K142" s="34"/>
      <c r="L142" s="34"/>
      <c r="M142" s="34"/>
      <c r="N142" s="34"/>
      <c r="O142" s="34"/>
      <c r="P142" s="34"/>
      <c r="Q142" s="34"/>
      <c r="R142" s="34"/>
      <c r="S142" s="34"/>
      <c r="T142" s="34"/>
      <c r="U142" s="34"/>
      <c r="V142" s="34"/>
      <c r="W142" s="34"/>
      <c r="X142" s="34">
        <v>1</v>
      </c>
      <c r="Y142" s="34"/>
      <c r="Z142" s="34"/>
      <c r="AA142" s="34"/>
      <c r="AB142" s="34">
        <v>1</v>
      </c>
      <c r="AC142" s="34"/>
      <c r="AD142" s="34"/>
      <c r="AE142" s="34"/>
      <c r="AF142" s="34"/>
      <c r="AG142" s="34">
        <v>1</v>
      </c>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4</v>
      </c>
      <c r="E143" s="191">
        <f t="shared" si="38"/>
        <v>2</v>
      </c>
      <c r="F143" s="191">
        <f t="shared" si="38"/>
        <v>2</v>
      </c>
      <c r="G143" s="34"/>
      <c r="H143" s="34"/>
      <c r="I143" s="34"/>
      <c r="J143" s="34"/>
      <c r="K143" s="34"/>
      <c r="L143" s="34"/>
      <c r="M143" s="34"/>
      <c r="N143" s="34"/>
      <c r="O143" s="34"/>
      <c r="P143" s="34"/>
      <c r="Q143" s="34"/>
      <c r="R143" s="34"/>
      <c r="S143" s="34"/>
      <c r="T143" s="34"/>
      <c r="U143" s="34"/>
      <c r="V143" s="34"/>
      <c r="W143" s="34"/>
      <c r="X143" s="34"/>
      <c r="Y143" s="34">
        <v>1</v>
      </c>
      <c r="Z143" s="34"/>
      <c r="AA143" s="34"/>
      <c r="AB143" s="34">
        <v>2</v>
      </c>
      <c r="AC143" s="34"/>
      <c r="AD143" s="34"/>
      <c r="AE143" s="34">
        <v>1</v>
      </c>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0</v>
      </c>
      <c r="E144" s="191">
        <f t="shared" si="38"/>
        <v>0</v>
      </c>
      <c r="F144" s="191">
        <f t="shared" si="38"/>
        <v>0</v>
      </c>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0</v>
      </c>
      <c r="E145" s="194">
        <f t="shared" si="38"/>
        <v>0</v>
      </c>
      <c r="F145" s="194">
        <f t="shared" si="38"/>
        <v>0</v>
      </c>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11</v>
      </c>
      <c r="E149" s="185">
        <f t="shared" ref="E149:F152" si="39">+G149+I149+K149+M149+O149</f>
        <v>9</v>
      </c>
      <c r="F149" s="185">
        <f t="shared" si="39"/>
        <v>2</v>
      </c>
      <c r="G149" s="27"/>
      <c r="H149" s="27"/>
      <c r="I149" s="27">
        <v>5</v>
      </c>
      <c r="J149" s="27">
        <v>2</v>
      </c>
      <c r="K149" s="27">
        <v>4</v>
      </c>
      <c r="L149" s="27"/>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2</v>
      </c>
      <c r="E150" s="191">
        <f t="shared" si="39"/>
        <v>1</v>
      </c>
      <c r="F150" s="191">
        <f t="shared" si="39"/>
        <v>1</v>
      </c>
      <c r="G150" s="34"/>
      <c r="H150" s="34"/>
      <c r="I150" s="34"/>
      <c r="J150" s="34"/>
      <c r="K150" s="34">
        <v>1</v>
      </c>
      <c r="L150" s="34">
        <v>1</v>
      </c>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16</v>
      </c>
      <c r="E152" s="194">
        <f t="shared" si="39"/>
        <v>10</v>
      </c>
      <c r="F152" s="194">
        <f t="shared" si="39"/>
        <v>6</v>
      </c>
      <c r="G152" s="37"/>
      <c r="H152" s="37"/>
      <c r="I152" s="37">
        <v>7</v>
      </c>
      <c r="J152" s="37">
        <v>2</v>
      </c>
      <c r="K152" s="37">
        <v>3</v>
      </c>
      <c r="L152" s="37">
        <v>3</v>
      </c>
      <c r="M152" s="37"/>
      <c r="N152" s="37">
        <v>1</v>
      </c>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4</v>
      </c>
      <c r="E153" s="185">
        <f t="shared" si="38"/>
        <v>1</v>
      </c>
      <c r="F153" s="185">
        <f t="shared" si="38"/>
        <v>3</v>
      </c>
      <c r="G153" s="27"/>
      <c r="H153" s="27"/>
      <c r="I153" s="27"/>
      <c r="J153" s="27"/>
      <c r="K153" s="27"/>
      <c r="L153" s="27"/>
      <c r="M153" s="27"/>
      <c r="N153" s="27">
        <v>1</v>
      </c>
      <c r="O153" s="27">
        <v>1</v>
      </c>
      <c r="P153" s="27"/>
      <c r="Q153" s="27"/>
      <c r="R153" s="27"/>
      <c r="S153" s="27"/>
      <c r="T153" s="27"/>
      <c r="U153" s="27"/>
      <c r="V153" s="27">
        <v>1</v>
      </c>
      <c r="W153" s="27"/>
      <c r="X153" s="27"/>
      <c r="Y153" s="27"/>
      <c r="Z153" s="27">
        <v>1</v>
      </c>
      <c r="AA153" s="27"/>
      <c r="AB153" s="27"/>
      <c r="AC153" s="27"/>
      <c r="AD153" s="27"/>
      <c r="AE153" s="27"/>
      <c r="AF153" s="27"/>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4</v>
      </c>
      <c r="E156" s="191">
        <f t="shared" si="38"/>
        <v>3</v>
      </c>
      <c r="F156" s="191">
        <f t="shared" si="38"/>
        <v>1</v>
      </c>
      <c r="G156" s="34"/>
      <c r="H156" s="34"/>
      <c r="I156" s="34"/>
      <c r="J156" s="34"/>
      <c r="K156" s="34"/>
      <c r="L156" s="34"/>
      <c r="M156" s="34">
        <v>1</v>
      </c>
      <c r="N156" s="34"/>
      <c r="O156" s="34"/>
      <c r="P156" s="34"/>
      <c r="Q156" s="34">
        <v>1</v>
      </c>
      <c r="R156" s="34"/>
      <c r="S156" s="34"/>
      <c r="T156" s="34"/>
      <c r="U156" s="34"/>
      <c r="V156" s="34"/>
      <c r="W156" s="34"/>
      <c r="X156" s="34"/>
      <c r="Y156" s="34"/>
      <c r="Z156" s="34"/>
      <c r="AA156" s="34">
        <v>1</v>
      </c>
      <c r="AB156" s="34">
        <v>1</v>
      </c>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10</v>
      </c>
      <c r="E158" s="191">
        <f t="shared" si="38"/>
        <v>7</v>
      </c>
      <c r="F158" s="191">
        <f t="shared" si="38"/>
        <v>3</v>
      </c>
      <c r="G158" s="34">
        <v>1</v>
      </c>
      <c r="H158" s="34"/>
      <c r="I158" s="34">
        <v>1</v>
      </c>
      <c r="J158" s="34">
        <v>1</v>
      </c>
      <c r="K158" s="34"/>
      <c r="L158" s="34"/>
      <c r="M158" s="34"/>
      <c r="N158" s="34"/>
      <c r="O158" s="34"/>
      <c r="P158" s="34"/>
      <c r="Q158" s="34"/>
      <c r="R158" s="34"/>
      <c r="S158" s="34">
        <v>2</v>
      </c>
      <c r="T158" s="34"/>
      <c r="U158" s="34">
        <v>1</v>
      </c>
      <c r="V158" s="34">
        <v>1</v>
      </c>
      <c r="W158" s="34"/>
      <c r="X158" s="34"/>
      <c r="Y158" s="34"/>
      <c r="Z158" s="34"/>
      <c r="AA158" s="34">
        <v>1</v>
      </c>
      <c r="AB158" s="34"/>
      <c r="AC158" s="34">
        <v>1</v>
      </c>
      <c r="AD158" s="34"/>
      <c r="AE158" s="34"/>
      <c r="AF158" s="34">
        <v>1</v>
      </c>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1</v>
      </c>
      <c r="E159" s="191">
        <f t="shared" si="38"/>
        <v>0</v>
      </c>
      <c r="F159" s="191">
        <f t="shared" si="38"/>
        <v>1</v>
      </c>
      <c r="G159" s="34"/>
      <c r="H159" s="34"/>
      <c r="I159" s="34"/>
      <c r="J159" s="34"/>
      <c r="K159" s="34"/>
      <c r="L159" s="34"/>
      <c r="M159" s="34"/>
      <c r="N159" s="34">
        <v>1</v>
      </c>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7</v>
      </c>
      <c r="E160" s="208">
        <f>+G160+I160+K160+M160+O160+Q160+S160+U160+W160+Y160+AA160+AC160+AE160+AG160+AI160+AK160+AM160</f>
        <v>5</v>
      </c>
      <c r="F160" s="208">
        <f>+H160+J160+L160+N160+P160+R160+T160+V160+X160+Z160+AB160+AD160+AF160+AH160+AJ160+AL160+AN160</f>
        <v>2</v>
      </c>
      <c r="G160" s="48">
        <v>2</v>
      </c>
      <c r="H160" s="48"/>
      <c r="I160" s="48">
        <v>1</v>
      </c>
      <c r="J160" s="48">
        <v>2</v>
      </c>
      <c r="K160" s="48">
        <v>1</v>
      </c>
      <c r="L160" s="48"/>
      <c r="M160" s="48">
        <v>1</v>
      </c>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96" t="s">
        <v>149</v>
      </c>
      <c r="E163" s="174" t="s">
        <v>48</v>
      </c>
      <c r="F163" s="174" t="s">
        <v>70</v>
      </c>
      <c r="G163" s="398" t="s">
        <v>48</v>
      </c>
      <c r="H163" s="398" t="s">
        <v>70</v>
      </c>
      <c r="I163" s="398" t="s">
        <v>48</v>
      </c>
      <c r="J163" s="398" t="s">
        <v>70</v>
      </c>
      <c r="K163" s="398" t="s">
        <v>48</v>
      </c>
      <c r="L163" s="398" t="s">
        <v>70</v>
      </c>
      <c r="M163" s="398" t="s">
        <v>48</v>
      </c>
      <c r="N163" s="398" t="s">
        <v>70</v>
      </c>
      <c r="O163" s="398" t="s">
        <v>48</v>
      </c>
      <c r="P163" s="398" t="s">
        <v>70</v>
      </c>
      <c r="Q163" s="398" t="s">
        <v>48</v>
      </c>
      <c r="R163" s="398" t="s">
        <v>70</v>
      </c>
      <c r="S163" s="398" t="s">
        <v>48</v>
      </c>
      <c r="T163" s="398" t="s">
        <v>70</v>
      </c>
      <c r="U163" s="398" t="s">
        <v>48</v>
      </c>
      <c r="V163" s="398" t="s">
        <v>70</v>
      </c>
      <c r="W163" s="398" t="s">
        <v>48</v>
      </c>
      <c r="X163" s="398" t="s">
        <v>70</v>
      </c>
      <c r="Y163" s="398" t="s">
        <v>48</v>
      </c>
      <c r="Z163" s="398" t="s">
        <v>70</v>
      </c>
      <c r="AA163" s="398" t="s">
        <v>48</v>
      </c>
      <c r="AB163" s="398" t="s">
        <v>70</v>
      </c>
      <c r="AC163" s="398" t="s">
        <v>48</v>
      </c>
      <c r="AD163" s="398" t="s">
        <v>70</v>
      </c>
      <c r="AE163" s="398" t="s">
        <v>48</v>
      </c>
      <c r="AF163" s="398" t="s">
        <v>70</v>
      </c>
      <c r="AG163" s="398" t="s">
        <v>48</v>
      </c>
      <c r="AH163" s="398" t="s">
        <v>70</v>
      </c>
      <c r="AI163" s="398" t="s">
        <v>48</v>
      </c>
      <c r="AJ163" s="398" t="s">
        <v>70</v>
      </c>
      <c r="AK163" s="398" t="s">
        <v>48</v>
      </c>
      <c r="AL163" s="398" t="s">
        <v>70</v>
      </c>
      <c r="AM163" s="398" t="s">
        <v>48</v>
      </c>
      <c r="AN163" s="407" t="s">
        <v>70</v>
      </c>
      <c r="AO163" s="608"/>
      <c r="AP163" s="610"/>
      <c r="AQ163" s="554"/>
      <c r="AR163" s="214" t="s">
        <v>48</v>
      </c>
      <c r="AS163" s="214" t="s">
        <v>70</v>
      </c>
      <c r="AZ163" s="398" t="s">
        <v>48</v>
      </c>
      <c r="BA163" s="398" t="s">
        <v>70</v>
      </c>
      <c r="BB163" s="398" t="s">
        <v>48</v>
      </c>
      <c r="BC163" s="398" t="s">
        <v>70</v>
      </c>
      <c r="BD163" s="398" t="s">
        <v>48</v>
      </c>
      <c r="BE163" s="398" t="s">
        <v>70</v>
      </c>
      <c r="BF163" s="398" t="s">
        <v>48</v>
      </c>
      <c r="BG163" s="398" t="s">
        <v>70</v>
      </c>
      <c r="BH163" s="398" t="s">
        <v>48</v>
      </c>
      <c r="BI163" s="398" t="s">
        <v>70</v>
      </c>
      <c r="BJ163" s="398" t="s">
        <v>48</v>
      </c>
      <c r="BK163" s="398" t="s">
        <v>70</v>
      </c>
      <c r="BL163" s="398" t="s">
        <v>48</v>
      </c>
      <c r="BM163" s="398" t="s">
        <v>70</v>
      </c>
      <c r="BN163" s="398" t="s">
        <v>48</v>
      </c>
      <c r="BO163" s="398" t="s">
        <v>70</v>
      </c>
      <c r="BP163" s="398" t="s">
        <v>48</v>
      </c>
      <c r="BQ163" s="398" t="s">
        <v>70</v>
      </c>
      <c r="BR163" s="398" t="s">
        <v>48</v>
      </c>
      <c r="BS163" s="398" t="s">
        <v>70</v>
      </c>
      <c r="BT163" s="398" t="s">
        <v>48</v>
      </c>
      <c r="BU163" s="398" t="s">
        <v>70</v>
      </c>
      <c r="BV163" s="398" t="s">
        <v>48</v>
      </c>
      <c r="BW163" s="398" t="s">
        <v>70</v>
      </c>
      <c r="BX163" s="398" t="s">
        <v>48</v>
      </c>
      <c r="BY163" s="398" t="s">
        <v>70</v>
      </c>
      <c r="BZ163" s="398" t="s">
        <v>48</v>
      </c>
      <c r="CA163" s="398" t="s">
        <v>70</v>
      </c>
      <c r="CB163" s="398" t="s">
        <v>48</v>
      </c>
      <c r="CC163" s="398" t="s">
        <v>70</v>
      </c>
      <c r="CD163" s="398" t="s">
        <v>48</v>
      </c>
      <c r="CE163" s="398" t="s">
        <v>70</v>
      </c>
      <c r="CF163" s="398" t="s">
        <v>48</v>
      </c>
      <c r="CG163" s="407" t="s">
        <v>70</v>
      </c>
      <c r="CH163" s="213"/>
      <c r="CI163" s="213"/>
      <c r="CJ163" s="213"/>
      <c r="CK163" s="213"/>
      <c r="CL163" s="213"/>
      <c r="CM163" s="213"/>
      <c r="CN163" s="213"/>
      <c r="CO163" s="213"/>
      <c r="CP163" s="398" t="s">
        <v>48</v>
      </c>
      <c r="CQ163" s="398" t="s">
        <v>70</v>
      </c>
      <c r="CR163" s="398" t="s">
        <v>48</v>
      </c>
      <c r="CS163" s="398" t="s">
        <v>70</v>
      </c>
      <c r="CT163" s="398" t="s">
        <v>48</v>
      </c>
      <c r="CU163" s="398" t="s">
        <v>70</v>
      </c>
      <c r="CV163" s="398" t="s">
        <v>48</v>
      </c>
      <c r="CW163" s="398" t="s">
        <v>70</v>
      </c>
      <c r="CX163" s="398" t="s">
        <v>48</v>
      </c>
      <c r="CY163" s="398" t="s">
        <v>70</v>
      </c>
      <c r="CZ163" s="398" t="s">
        <v>48</v>
      </c>
      <c r="DA163" s="398" t="s">
        <v>70</v>
      </c>
      <c r="DB163" s="398" t="s">
        <v>48</v>
      </c>
      <c r="DC163" s="398" t="s">
        <v>70</v>
      </c>
      <c r="DD163" s="398" t="s">
        <v>48</v>
      </c>
      <c r="DE163" s="398" t="s">
        <v>70</v>
      </c>
      <c r="DF163" s="398" t="s">
        <v>48</v>
      </c>
      <c r="DG163" s="398" t="s">
        <v>70</v>
      </c>
      <c r="DH163" s="398" t="s">
        <v>48</v>
      </c>
      <c r="DI163" s="398" t="s">
        <v>70</v>
      </c>
      <c r="DJ163" s="398" t="s">
        <v>48</v>
      </c>
      <c r="DK163" s="398" t="s">
        <v>70</v>
      </c>
      <c r="DL163" s="398" t="s">
        <v>48</v>
      </c>
      <c r="DM163" s="398" t="s">
        <v>70</v>
      </c>
      <c r="DN163" s="398" t="s">
        <v>48</v>
      </c>
      <c r="DO163" s="398" t="s">
        <v>70</v>
      </c>
      <c r="DP163" s="398" t="s">
        <v>48</v>
      </c>
      <c r="DQ163" s="398" t="s">
        <v>70</v>
      </c>
      <c r="DR163" s="398" t="s">
        <v>48</v>
      </c>
      <c r="DS163" s="398" t="s">
        <v>70</v>
      </c>
      <c r="DT163" s="398" t="s">
        <v>48</v>
      </c>
      <c r="DU163" s="398" t="s">
        <v>70</v>
      </c>
      <c r="DV163" s="398" t="s">
        <v>48</v>
      </c>
      <c r="DW163" s="407" t="s">
        <v>70</v>
      </c>
      <c r="DX163"/>
      <c r="DY163"/>
      <c r="DZ163"/>
      <c r="EA163"/>
      <c r="EB163"/>
      <c r="EC163"/>
      <c r="ED163"/>
    </row>
    <row r="164" spans="1:143" s="11" customFormat="1" ht="15.75" customHeight="1" x14ac:dyDescent="0.25">
      <c r="A164" s="612" t="s">
        <v>190</v>
      </c>
      <c r="B164" s="612"/>
      <c r="C164" s="612"/>
      <c r="D164" s="181">
        <f>SUM(E164:F164)</f>
        <v>21</v>
      </c>
      <c r="E164" s="181">
        <f>+G164+I164+K164+M164+O164+Q164+S164+U164+W164+Y164+AA164+AC164+AE164+AG164+AI164+AK164+AM164</f>
        <v>6</v>
      </c>
      <c r="F164" s="181">
        <f>+H164+J164+L164+N164+P164+R164+T164+V164+X164+Z164+AB164+AD164+AF164+AH164+AJ164+AL164+AN164</f>
        <v>15</v>
      </c>
      <c r="G164" s="40"/>
      <c r="H164" s="40"/>
      <c r="I164" s="40">
        <v>2</v>
      </c>
      <c r="J164" s="40"/>
      <c r="K164" s="40">
        <v>1</v>
      </c>
      <c r="L164" s="40">
        <v>1</v>
      </c>
      <c r="M164" s="40"/>
      <c r="N164" s="40"/>
      <c r="O164" s="40"/>
      <c r="P164" s="40"/>
      <c r="Q164" s="40"/>
      <c r="R164" s="40"/>
      <c r="S164" s="40"/>
      <c r="T164" s="40">
        <v>5</v>
      </c>
      <c r="U164" s="40"/>
      <c r="V164" s="40">
        <v>1</v>
      </c>
      <c r="W164" s="40">
        <v>1</v>
      </c>
      <c r="X164" s="40"/>
      <c r="Y164" s="40"/>
      <c r="Z164" s="40">
        <v>1</v>
      </c>
      <c r="AA164" s="40"/>
      <c r="AB164" s="40">
        <v>1</v>
      </c>
      <c r="AC164" s="40">
        <v>1</v>
      </c>
      <c r="AD164" s="40"/>
      <c r="AE164" s="40">
        <v>1</v>
      </c>
      <c r="AF164" s="40">
        <v>6</v>
      </c>
      <c r="AG164" s="40"/>
      <c r="AH164" s="40"/>
      <c r="AI164" s="40"/>
      <c r="AJ164" s="40"/>
      <c r="AK164" s="40"/>
      <c r="AL164" s="40"/>
      <c r="AM164" s="40"/>
      <c r="AN164" s="215"/>
      <c r="AO164" s="216">
        <v>21</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v>1</v>
      </c>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v>0</v>
      </c>
      <c r="H171" s="27">
        <v>0</v>
      </c>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21</v>
      </c>
      <c r="E174" s="56">
        <f>+G174+I174+K174+M174+O174+Q174+S174+U174+W174+Y174+AA174+AC174+AE174+AG174+AI174+AK174+AM174</f>
        <v>6</v>
      </c>
      <c r="F174" s="56">
        <f>+H174+J174+L174+N174+P174+R174+T174+V174+X174+Z174+AB174+AD174+AF174+AH174+AJ174+AL174+AN174</f>
        <v>15</v>
      </c>
      <c r="G174" s="201"/>
      <c r="H174" s="201"/>
      <c r="I174" s="201">
        <v>2</v>
      </c>
      <c r="J174" s="201"/>
      <c r="K174" s="201">
        <v>1</v>
      </c>
      <c r="L174" s="201">
        <v>1</v>
      </c>
      <c r="M174" s="201"/>
      <c r="N174" s="201"/>
      <c r="O174" s="201"/>
      <c r="P174" s="201"/>
      <c r="Q174" s="201"/>
      <c r="R174" s="201"/>
      <c r="S174" s="201"/>
      <c r="T174" s="201">
        <v>5</v>
      </c>
      <c r="U174" s="201"/>
      <c r="V174" s="201">
        <v>1</v>
      </c>
      <c r="W174" s="201">
        <v>1</v>
      </c>
      <c r="X174" s="201"/>
      <c r="Y174" s="201"/>
      <c r="Z174" s="201">
        <v>1</v>
      </c>
      <c r="AA174" s="201"/>
      <c r="AB174" s="201">
        <v>1</v>
      </c>
      <c r="AC174" s="201">
        <v>1</v>
      </c>
      <c r="AD174" s="201"/>
      <c r="AE174" s="201">
        <v>1</v>
      </c>
      <c r="AF174" s="201">
        <v>6</v>
      </c>
      <c r="AG174" s="201"/>
      <c r="AH174" s="201"/>
      <c r="AI174" s="201"/>
      <c r="AJ174" s="201"/>
      <c r="AK174" s="201"/>
      <c r="AL174" s="201"/>
      <c r="AM174" s="201"/>
      <c r="AN174" s="202"/>
      <c r="AO174" s="227">
        <v>20</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1</v>
      </c>
      <c r="E175" s="187">
        <f t="shared" ref="E175:F177" si="52">+G175+I175+K175+M175+O175+Q175+S175+U175+W175+Y175+AA175+AC175+AE175+AG175+AI175+AK175+AM175</f>
        <v>0</v>
      </c>
      <c r="F175" s="187">
        <f t="shared" si="52"/>
        <v>1</v>
      </c>
      <c r="G175" s="67"/>
      <c r="H175" s="67"/>
      <c r="I175" s="67"/>
      <c r="J175" s="67"/>
      <c r="K175" s="67"/>
      <c r="L175" s="67">
        <v>1</v>
      </c>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1</v>
      </c>
      <c r="E176" s="191">
        <f t="shared" si="52"/>
        <v>0</v>
      </c>
      <c r="F176" s="191">
        <f t="shared" si="52"/>
        <v>1</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v>1</v>
      </c>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9</v>
      </c>
      <c r="E177" s="191">
        <f t="shared" si="52"/>
        <v>2</v>
      </c>
      <c r="F177" s="191">
        <f t="shared" si="52"/>
        <v>7</v>
      </c>
      <c r="G177" s="34"/>
      <c r="H177" s="34"/>
      <c r="I177" s="34"/>
      <c r="J177" s="34"/>
      <c r="K177" s="34"/>
      <c r="L177" s="34"/>
      <c r="M177" s="34"/>
      <c r="N177" s="34"/>
      <c r="O177" s="34"/>
      <c r="P177" s="34"/>
      <c r="Q177" s="34"/>
      <c r="R177" s="34"/>
      <c r="S177" s="34"/>
      <c r="T177" s="34">
        <v>3</v>
      </c>
      <c r="U177" s="34"/>
      <c r="V177" s="34"/>
      <c r="W177" s="34">
        <v>1</v>
      </c>
      <c r="X177" s="34"/>
      <c r="Y177" s="34"/>
      <c r="Z177" s="34">
        <v>1</v>
      </c>
      <c r="AA177" s="34"/>
      <c r="AB177" s="34">
        <v>1</v>
      </c>
      <c r="AC177" s="34"/>
      <c r="AD177" s="34"/>
      <c r="AE177" s="34">
        <v>1</v>
      </c>
      <c r="AF177" s="34">
        <v>2</v>
      </c>
      <c r="AG177" s="34"/>
      <c r="AH177" s="34"/>
      <c r="AI177" s="34"/>
      <c r="AJ177" s="34"/>
      <c r="AK177" s="34"/>
      <c r="AL177" s="34"/>
      <c r="AM177" s="34"/>
      <c r="AN177" s="98"/>
      <c r="AO177" s="220">
        <v>5</v>
      </c>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2</v>
      </c>
      <c r="E178" s="204"/>
      <c r="F178" s="191">
        <f>+J178+L178+N178+P178+R178+T178+V178+X178+Z178+AB178+AD178+AF178+AH178+AJ178+AL178+AN178</f>
        <v>2</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v>2</v>
      </c>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1</v>
      </c>
      <c r="E179" s="191">
        <f t="shared" ref="E179:F197" si="54">+G179+I179+K179+M179+O179+Q179+S179+U179+W179+Y179+AA179+AC179+AE179+AG179+AI179+AK179+AM179</f>
        <v>1</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v>1</v>
      </c>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1</v>
      </c>
      <c r="E180" s="191">
        <f t="shared" si="54"/>
        <v>0</v>
      </c>
      <c r="F180" s="191">
        <f t="shared" si="54"/>
        <v>1</v>
      </c>
      <c r="G180" s="34"/>
      <c r="H180" s="34"/>
      <c r="I180" s="34"/>
      <c r="J180" s="34"/>
      <c r="K180" s="34"/>
      <c r="L180" s="34"/>
      <c r="M180" s="34"/>
      <c r="N180" s="34"/>
      <c r="O180" s="34"/>
      <c r="P180" s="34"/>
      <c r="Q180" s="34"/>
      <c r="R180" s="34"/>
      <c r="S180" s="34"/>
      <c r="T180" s="34">
        <v>1</v>
      </c>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1</v>
      </c>
      <c r="E186" s="185">
        <f t="shared" ref="E186:F189" si="55">+G186+I186+K186+M186+O186</f>
        <v>1</v>
      </c>
      <c r="F186" s="185">
        <f t="shared" si="55"/>
        <v>0</v>
      </c>
      <c r="G186" s="27"/>
      <c r="H186" s="27"/>
      <c r="I186" s="27">
        <v>1</v>
      </c>
      <c r="J186" s="27"/>
      <c r="K186" s="27"/>
      <c r="L186" s="27"/>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8</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1</v>
      </c>
      <c r="E189" s="194">
        <f t="shared" si="55"/>
        <v>1</v>
      </c>
      <c r="F189" s="194">
        <f t="shared" si="55"/>
        <v>0</v>
      </c>
      <c r="G189" s="37"/>
      <c r="H189" s="37"/>
      <c r="I189" s="37">
        <v>1</v>
      </c>
      <c r="J189" s="37"/>
      <c r="K189" s="37"/>
      <c r="L189" s="37"/>
      <c r="M189" s="37"/>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6</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0</v>
      </c>
      <c r="E190" s="185">
        <f t="shared" si="54"/>
        <v>0</v>
      </c>
      <c r="F190" s="185">
        <f t="shared" si="54"/>
        <v>0</v>
      </c>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0</v>
      </c>
      <c r="E193" s="191">
        <f t="shared" si="54"/>
        <v>0</v>
      </c>
      <c r="F193" s="191">
        <f t="shared" si="54"/>
        <v>0</v>
      </c>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2</v>
      </c>
      <c r="E195" s="191">
        <f t="shared" si="54"/>
        <v>1</v>
      </c>
      <c r="F195" s="191">
        <f t="shared" si="54"/>
        <v>1</v>
      </c>
      <c r="G195" s="34"/>
      <c r="H195" s="34"/>
      <c r="I195" s="34"/>
      <c r="J195" s="34"/>
      <c r="K195" s="34">
        <v>1</v>
      </c>
      <c r="L195" s="34"/>
      <c r="M195" s="34"/>
      <c r="N195" s="34"/>
      <c r="O195" s="34"/>
      <c r="P195" s="34"/>
      <c r="Q195" s="34"/>
      <c r="R195" s="34"/>
      <c r="S195" s="34"/>
      <c r="T195" s="34"/>
      <c r="U195" s="34"/>
      <c r="V195" s="34">
        <v>1</v>
      </c>
      <c r="W195" s="34"/>
      <c r="X195" s="34"/>
      <c r="Y195" s="34"/>
      <c r="Z195" s="34"/>
      <c r="AA195" s="34"/>
      <c r="AB195" s="34"/>
      <c r="AC195" s="34"/>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2</v>
      </c>
      <c r="E196" s="191">
        <f t="shared" si="54"/>
        <v>0</v>
      </c>
      <c r="F196" s="191">
        <f t="shared" si="54"/>
        <v>2</v>
      </c>
      <c r="G196" s="34"/>
      <c r="H196" s="34"/>
      <c r="I196" s="34"/>
      <c r="J196" s="34"/>
      <c r="K196" s="34"/>
      <c r="L196" s="34"/>
      <c r="M196" s="34"/>
      <c r="N196" s="34"/>
      <c r="O196" s="34"/>
      <c r="P196" s="34"/>
      <c r="Q196" s="34"/>
      <c r="R196" s="34"/>
      <c r="S196" s="34"/>
      <c r="T196" s="34">
        <v>1</v>
      </c>
      <c r="U196" s="34"/>
      <c r="V196" s="34"/>
      <c r="W196" s="34"/>
      <c r="X196" s="34"/>
      <c r="Y196" s="34"/>
      <c r="Z196" s="34"/>
      <c r="AA196" s="34"/>
      <c r="AB196" s="34"/>
      <c r="AC196" s="34"/>
      <c r="AD196" s="34">
        <v>1</v>
      </c>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v>1</v>
      </c>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89" t="s">
        <v>208</v>
      </c>
      <c r="D200" s="389" t="s">
        <v>48</v>
      </c>
      <c r="E200" s="400" t="s">
        <v>70</v>
      </c>
      <c r="F200" s="388" t="s">
        <v>48</v>
      </c>
      <c r="G200" s="388" t="s">
        <v>70</v>
      </c>
      <c r="H200" s="388" t="s">
        <v>48</v>
      </c>
      <c r="I200" s="388" t="s">
        <v>70</v>
      </c>
      <c r="J200" s="388" t="s">
        <v>48</v>
      </c>
      <c r="K200" s="388" t="s">
        <v>70</v>
      </c>
      <c r="L200" s="388" t="s">
        <v>48</v>
      </c>
      <c r="M200" s="388" t="s">
        <v>70</v>
      </c>
      <c r="N200" s="388" t="s">
        <v>48</v>
      </c>
      <c r="O200" s="388" t="s">
        <v>70</v>
      </c>
      <c r="P200" s="388" t="s">
        <v>48</v>
      </c>
      <c r="Q200" s="388" t="s">
        <v>70</v>
      </c>
      <c r="R200" s="388" t="s">
        <v>48</v>
      </c>
      <c r="S200" s="388" t="s">
        <v>70</v>
      </c>
      <c r="T200" s="388" t="s">
        <v>48</v>
      </c>
      <c r="U200" s="388" t="s">
        <v>70</v>
      </c>
      <c r="V200" s="388" t="s">
        <v>48</v>
      </c>
      <c r="W200" s="388" t="s">
        <v>70</v>
      </c>
      <c r="X200" s="388" t="s">
        <v>48</v>
      </c>
      <c r="Y200" s="388" t="s">
        <v>70</v>
      </c>
      <c r="Z200" s="388" t="s">
        <v>48</v>
      </c>
      <c r="AA200" s="388" t="s">
        <v>70</v>
      </c>
      <c r="AB200" s="388" t="s">
        <v>48</v>
      </c>
      <c r="AC200" s="388" t="s">
        <v>70</v>
      </c>
      <c r="AD200" s="388" t="s">
        <v>48</v>
      </c>
      <c r="AE200" s="388" t="s">
        <v>70</v>
      </c>
      <c r="AF200" s="388" t="s">
        <v>48</v>
      </c>
      <c r="AG200" s="388" t="s">
        <v>70</v>
      </c>
      <c r="AH200" s="388" t="s">
        <v>48</v>
      </c>
      <c r="AI200" s="388" t="s">
        <v>70</v>
      </c>
      <c r="AJ200" s="388" t="s">
        <v>48</v>
      </c>
      <c r="AK200" s="388"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89" t="s">
        <v>208</v>
      </c>
      <c r="D205" s="389" t="s">
        <v>48</v>
      </c>
      <c r="E205" s="400"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87" t="s">
        <v>145</v>
      </c>
      <c r="F209" s="387" t="s">
        <v>84</v>
      </c>
      <c r="G209" s="387" t="s">
        <v>8</v>
      </c>
      <c r="H209" s="388" t="s">
        <v>9</v>
      </c>
      <c r="I209" s="388" t="s">
        <v>10</v>
      </c>
      <c r="J209" s="388" t="s">
        <v>11</v>
      </c>
      <c r="K209" s="388" t="s">
        <v>12</v>
      </c>
      <c r="L209" s="388" t="s">
        <v>13</v>
      </c>
      <c r="M209" s="388" t="s">
        <v>14</v>
      </c>
      <c r="N209" s="388" t="s">
        <v>217</v>
      </c>
      <c r="O209" s="388" t="s">
        <v>218</v>
      </c>
      <c r="P209" s="388" t="s">
        <v>219</v>
      </c>
      <c r="Q209" s="388" t="s">
        <v>220</v>
      </c>
      <c r="R209" s="388" t="s">
        <v>221</v>
      </c>
      <c r="S209" s="388" t="s">
        <v>222</v>
      </c>
      <c r="T209" s="387" t="s">
        <v>223</v>
      </c>
      <c r="U209" s="387"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89" t="s">
        <v>208</v>
      </c>
      <c r="D217" s="389" t="s">
        <v>48</v>
      </c>
      <c r="E217" s="390" t="s">
        <v>70</v>
      </c>
      <c r="F217" s="405" t="s">
        <v>223</v>
      </c>
      <c r="G217" s="405" t="s">
        <v>70</v>
      </c>
      <c r="H217" s="405" t="s">
        <v>223</v>
      </c>
      <c r="I217" s="405" t="s">
        <v>70</v>
      </c>
      <c r="J217" s="405" t="s">
        <v>223</v>
      </c>
      <c r="K217" s="405" t="s">
        <v>70</v>
      </c>
      <c r="L217" s="405" t="s">
        <v>223</v>
      </c>
      <c r="M217" s="405" t="s">
        <v>70</v>
      </c>
      <c r="N217" s="405" t="s">
        <v>223</v>
      </c>
      <c r="O217" s="405" t="s">
        <v>70</v>
      </c>
      <c r="P217" s="405" t="s">
        <v>223</v>
      </c>
      <c r="Q217" s="405" t="s">
        <v>70</v>
      </c>
      <c r="R217" s="405" t="s">
        <v>223</v>
      </c>
      <c r="S217" s="405" t="s">
        <v>70</v>
      </c>
      <c r="T217" s="405" t="s">
        <v>223</v>
      </c>
      <c r="U217" s="405" t="s">
        <v>70</v>
      </c>
      <c r="V217" s="405" t="s">
        <v>223</v>
      </c>
      <c r="W217" s="405" t="s">
        <v>70</v>
      </c>
      <c r="X217" s="405" t="s">
        <v>223</v>
      </c>
      <c r="Y217" s="405" t="s">
        <v>70</v>
      </c>
      <c r="Z217" s="405" t="s">
        <v>223</v>
      </c>
      <c r="AA217" s="405" t="s">
        <v>70</v>
      </c>
      <c r="AB217" s="405" t="s">
        <v>223</v>
      </c>
      <c r="AC217" s="405" t="s">
        <v>70</v>
      </c>
      <c r="AD217" s="405" t="s">
        <v>223</v>
      </c>
      <c r="AE217" s="405" t="s">
        <v>70</v>
      </c>
      <c r="AF217" s="405" t="s">
        <v>223</v>
      </c>
      <c r="AG217" s="405" t="s">
        <v>70</v>
      </c>
      <c r="AH217" s="405" t="s">
        <v>223</v>
      </c>
      <c r="AI217" s="405" t="s">
        <v>70</v>
      </c>
      <c r="AJ217" s="405" t="s">
        <v>223</v>
      </c>
      <c r="AK217" s="405" t="s">
        <v>70</v>
      </c>
      <c r="AL217" s="405" t="s">
        <v>223</v>
      </c>
      <c r="AM217" s="392"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20</v>
      </c>
      <c r="D218" s="261">
        <f>+F218+H218+J218+L218+N218+P218+R218+T218+V218++X218+Z218+AB218+AD218+AF218+AH218+AJ218+AL218</f>
        <v>0</v>
      </c>
      <c r="E218" s="261">
        <f>+G218+I218+K218+M218+O218+Q218+S218+U218+W218++Y218+AA218+AC218+AE218+AG218+AI218+AK218+AM218</f>
        <v>20</v>
      </c>
      <c r="F218" s="261">
        <f>SUM(F220:F228)</f>
        <v>0</v>
      </c>
      <c r="G218" s="261">
        <f t="shared" ref="G218:AM218" si="56">SUM(G220:G228)</f>
        <v>0</v>
      </c>
      <c r="H218" s="261">
        <f t="shared" si="56"/>
        <v>0</v>
      </c>
      <c r="I218" s="261">
        <f t="shared" si="56"/>
        <v>0</v>
      </c>
      <c r="J218" s="261">
        <f t="shared" si="56"/>
        <v>0</v>
      </c>
      <c r="K218" s="261">
        <f>SUM(K219:K228)</f>
        <v>0</v>
      </c>
      <c r="L218" s="261">
        <f t="shared" si="56"/>
        <v>0</v>
      </c>
      <c r="M218" s="261">
        <f>SUM(M219:M228)</f>
        <v>4</v>
      </c>
      <c r="N218" s="261">
        <f t="shared" si="56"/>
        <v>0</v>
      </c>
      <c r="O218" s="261">
        <f>SUM(O219:O228)</f>
        <v>6</v>
      </c>
      <c r="P218" s="261">
        <f t="shared" si="56"/>
        <v>0</v>
      </c>
      <c r="Q218" s="261">
        <f>SUM(Q219:Q228)</f>
        <v>3</v>
      </c>
      <c r="R218" s="261">
        <f t="shared" si="56"/>
        <v>0</v>
      </c>
      <c r="S218" s="261">
        <f>SUM(S219:S228)</f>
        <v>2</v>
      </c>
      <c r="T218" s="261">
        <f t="shared" si="56"/>
        <v>0</v>
      </c>
      <c r="U218" s="261">
        <f>SUM(U219:U228)</f>
        <v>1</v>
      </c>
      <c r="V218" s="261">
        <f t="shared" si="56"/>
        <v>0</v>
      </c>
      <c r="W218" s="261">
        <f>SUM(W219:W228)</f>
        <v>2</v>
      </c>
      <c r="X218" s="261">
        <f t="shared" si="56"/>
        <v>0</v>
      </c>
      <c r="Y218" s="261">
        <f>SUM(Y219:Y228)</f>
        <v>1</v>
      </c>
      <c r="Z218" s="261">
        <f t="shared" si="56"/>
        <v>0</v>
      </c>
      <c r="AA218" s="261">
        <f>SUM(AA219:AA228)</f>
        <v>1</v>
      </c>
      <c r="AB218" s="261">
        <f t="shared" si="56"/>
        <v>0</v>
      </c>
      <c r="AC218" s="261">
        <f>SUM(AC219:AC228)</f>
        <v>0</v>
      </c>
      <c r="AD218" s="261">
        <f t="shared" si="56"/>
        <v>0</v>
      </c>
      <c r="AE218" s="261">
        <f t="shared" si="56"/>
        <v>0</v>
      </c>
      <c r="AF218" s="261">
        <f t="shared" si="56"/>
        <v>0</v>
      </c>
      <c r="AG218" s="261">
        <f t="shared" si="56"/>
        <v>0</v>
      </c>
      <c r="AH218" s="261">
        <f t="shared" si="56"/>
        <v>0</v>
      </c>
      <c r="AI218" s="261">
        <f t="shared" si="56"/>
        <v>0</v>
      </c>
      <c r="AJ218" s="261">
        <f t="shared" si="56"/>
        <v>0</v>
      </c>
      <c r="AK218" s="261">
        <f t="shared" si="56"/>
        <v>0</v>
      </c>
      <c r="AL218" s="262">
        <f t="shared" si="56"/>
        <v>0</v>
      </c>
      <c r="AM218" s="263">
        <f t="shared" si="56"/>
        <v>0</v>
      </c>
      <c r="AN218" s="264">
        <f>SUM(AN219:AN228)</f>
        <v>0</v>
      </c>
      <c r="AO218" s="265">
        <f>SUM(AO219:AO228)</f>
        <v>1</v>
      </c>
      <c r="AP218" s="266">
        <f>SUM(AP219:AP228)</f>
        <v>1</v>
      </c>
      <c r="AQ218" s="266">
        <f>SUM(AQ219:AQ228)</f>
        <v>0</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95" t="s">
        <v>238</v>
      </c>
      <c r="C220" s="59">
        <f t="shared" ref="C220:C228" si="60">SUM(D220:E220)</f>
        <v>0</v>
      </c>
      <c r="D220" s="59">
        <f t="shared" ref="D220:E228" si="61">+F220+H220+J220+L220+N220+P220+R220+T220+V220++X220+Z220+AB220+AD220+AF220+AH220+AJ220+AL220</f>
        <v>0</v>
      </c>
      <c r="E220" s="208">
        <f>+G220+I220+K220+M220+O220+Q220+S220+U220+W220++Y220+AA220+AC220+AE220+AG220+AI220+AK220+AM220</f>
        <v>0</v>
      </c>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7</v>
      </c>
      <c r="D222" s="63">
        <f t="shared" si="61"/>
        <v>0</v>
      </c>
      <c r="E222" s="273">
        <f t="shared" si="61"/>
        <v>7</v>
      </c>
      <c r="F222" s="34"/>
      <c r="G222" s="34"/>
      <c r="H222" s="34"/>
      <c r="I222" s="34"/>
      <c r="J222" s="34"/>
      <c r="K222" s="34"/>
      <c r="L222" s="34"/>
      <c r="M222" s="34">
        <v>1</v>
      </c>
      <c r="N222" s="34"/>
      <c r="O222" s="34">
        <v>3</v>
      </c>
      <c r="P222" s="34"/>
      <c r="Q222" s="34">
        <v>2</v>
      </c>
      <c r="R222" s="34"/>
      <c r="S222" s="34"/>
      <c r="T222" s="34"/>
      <c r="U222" s="34"/>
      <c r="V222" s="34"/>
      <c r="W222" s="34">
        <v>1</v>
      </c>
      <c r="X222" s="34"/>
      <c r="Y222" s="34"/>
      <c r="Z222" s="34"/>
      <c r="AA222" s="34"/>
      <c r="AB222" s="34"/>
      <c r="AC222" s="34"/>
      <c r="AD222" s="34"/>
      <c r="AE222" s="34"/>
      <c r="AF222" s="34"/>
      <c r="AG222" s="34"/>
      <c r="AH222" s="34"/>
      <c r="AI222" s="34"/>
      <c r="AJ222" s="34"/>
      <c r="AK222" s="34"/>
      <c r="AL222" s="34"/>
      <c r="AM222" s="98"/>
      <c r="AN222" s="220"/>
      <c r="AO222" s="221">
        <v>1</v>
      </c>
      <c r="AP222" s="34">
        <v>1</v>
      </c>
      <c r="AQ222" s="34"/>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1</v>
      </c>
      <c r="D223" s="63">
        <f t="shared" si="61"/>
        <v>0</v>
      </c>
      <c r="E223" s="273">
        <f t="shared" si="61"/>
        <v>1</v>
      </c>
      <c r="F223" s="34"/>
      <c r="G223" s="34"/>
      <c r="H223" s="34"/>
      <c r="I223" s="34"/>
      <c r="J223" s="34"/>
      <c r="K223" s="34"/>
      <c r="L223" s="34"/>
      <c r="M223" s="34"/>
      <c r="N223" s="34"/>
      <c r="O223" s="34">
        <v>1</v>
      </c>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12</v>
      </c>
      <c r="D228" s="59">
        <f t="shared" si="61"/>
        <v>0</v>
      </c>
      <c r="E228" s="208">
        <f t="shared" si="61"/>
        <v>12</v>
      </c>
      <c r="F228" s="48"/>
      <c r="G228" s="48"/>
      <c r="H228" s="48"/>
      <c r="I228" s="48"/>
      <c r="J228" s="48"/>
      <c r="K228" s="48"/>
      <c r="L228" s="48"/>
      <c r="M228" s="48">
        <v>3</v>
      </c>
      <c r="N228" s="48"/>
      <c r="O228" s="48">
        <v>2</v>
      </c>
      <c r="P228" s="48"/>
      <c r="Q228" s="48">
        <v>1</v>
      </c>
      <c r="R228" s="48"/>
      <c r="S228" s="48">
        <v>2</v>
      </c>
      <c r="T228" s="48"/>
      <c r="U228" s="48">
        <v>1</v>
      </c>
      <c r="V228" s="48"/>
      <c r="W228" s="48">
        <v>1</v>
      </c>
      <c r="X228" s="48"/>
      <c r="Y228" s="48">
        <v>1</v>
      </c>
      <c r="Z228" s="48"/>
      <c r="AA228" s="48">
        <v>1</v>
      </c>
      <c r="AB228" s="48"/>
      <c r="AC228" s="48"/>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89" t="s">
        <v>208</v>
      </c>
      <c r="D232" s="389" t="s">
        <v>48</v>
      </c>
      <c r="E232" s="390"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0</v>
      </c>
      <c r="D233" s="58">
        <f t="shared" ref="D233:E239" si="63">+F233+H233+J233+L233+N233+P233+R233+T233+V233++X233+Z233+AB233+AD233+AF233+AH233+AJ233+AL233+AN233</f>
        <v>0</v>
      </c>
      <c r="E233" s="58">
        <f t="shared" si="63"/>
        <v>0</v>
      </c>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89" t="s">
        <v>208</v>
      </c>
      <c r="D243" s="389" t="s">
        <v>48</v>
      </c>
      <c r="E243" s="390"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0</v>
      </c>
      <c r="D245" s="295">
        <f t="shared" si="69"/>
        <v>0</v>
      </c>
      <c r="E245" s="296">
        <f t="shared" si="69"/>
        <v>0</v>
      </c>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10</v>
      </c>
      <c r="D246" s="127">
        <f t="shared" si="69"/>
        <v>1</v>
      </c>
      <c r="E246" s="198">
        <f t="shared" si="69"/>
        <v>9</v>
      </c>
      <c r="F246" s="292"/>
      <c r="G246" s="292">
        <v>1</v>
      </c>
      <c r="H246" s="292"/>
      <c r="I246" s="292">
        <v>3</v>
      </c>
      <c r="J246" s="292"/>
      <c r="K246" s="292">
        <v>2</v>
      </c>
      <c r="L246" s="292"/>
      <c r="M246" s="292"/>
      <c r="N246" s="292"/>
      <c r="O246" s="292">
        <v>1</v>
      </c>
      <c r="P246" s="292"/>
      <c r="Q246" s="292"/>
      <c r="R246" s="292"/>
      <c r="S246" s="292">
        <v>2</v>
      </c>
      <c r="T246" s="292">
        <v>1</v>
      </c>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4</v>
      </c>
      <c r="E247" s="186">
        <f t="shared" si="69"/>
        <v>47</v>
      </c>
      <c r="F247" s="39"/>
      <c r="G247" s="39">
        <v>2</v>
      </c>
      <c r="H247" s="39"/>
      <c r="I247" s="39">
        <v>18</v>
      </c>
      <c r="J247" s="39">
        <v>1</v>
      </c>
      <c r="K247" s="39">
        <v>8</v>
      </c>
      <c r="L247" s="39">
        <v>1</v>
      </c>
      <c r="M247" s="39">
        <v>9</v>
      </c>
      <c r="N247" s="39"/>
      <c r="O247" s="39">
        <v>4</v>
      </c>
      <c r="P247" s="39"/>
      <c r="Q247" s="39">
        <v>1</v>
      </c>
      <c r="R247" s="39"/>
      <c r="S247" s="39">
        <v>5</v>
      </c>
      <c r="T247" s="39">
        <v>2</v>
      </c>
      <c r="U247" s="39"/>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89" t="s">
        <v>208</v>
      </c>
      <c r="D251" s="389" t="s">
        <v>48</v>
      </c>
      <c r="E251" s="390" t="s">
        <v>70</v>
      </c>
      <c r="F251" s="387" t="s">
        <v>223</v>
      </c>
      <c r="G251" s="387" t="s">
        <v>70</v>
      </c>
      <c r="H251" s="387" t="s">
        <v>223</v>
      </c>
      <c r="I251" s="387" t="s">
        <v>70</v>
      </c>
      <c r="J251" s="387" t="s">
        <v>223</v>
      </c>
      <c r="K251" s="387" t="s">
        <v>70</v>
      </c>
      <c r="L251" s="387" t="s">
        <v>223</v>
      </c>
      <c r="M251" s="387" t="s">
        <v>70</v>
      </c>
      <c r="N251" s="387" t="s">
        <v>223</v>
      </c>
      <c r="O251" s="387" t="s">
        <v>70</v>
      </c>
      <c r="P251" s="387" t="s">
        <v>223</v>
      </c>
      <c r="Q251" s="387" t="s">
        <v>70</v>
      </c>
      <c r="R251" s="387" t="s">
        <v>223</v>
      </c>
      <c r="S251" s="387" t="s">
        <v>70</v>
      </c>
      <c r="T251" s="387" t="s">
        <v>223</v>
      </c>
      <c r="U251" s="387" t="s">
        <v>70</v>
      </c>
      <c r="V251" s="387" t="s">
        <v>223</v>
      </c>
      <c r="W251" s="387"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1521</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1397</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9"/>
  <sheetViews>
    <sheetView workbookViewId="0">
      <selection activeCell="A6" sqref="A6:P6"/>
    </sheetView>
  </sheetViews>
  <sheetFormatPr baseColWidth="10" defaultRowHeight="12.75" x14ac:dyDescent="0.2"/>
  <cols>
    <col min="1" max="1" width="23.5703125" style="311" customWidth="1"/>
    <col min="2" max="2" width="23.5703125" style="24" customWidth="1"/>
    <col min="3" max="3" width="10.28515625" style="24" customWidth="1"/>
    <col min="4" max="4" width="11.5703125" style="24" customWidth="1"/>
    <col min="5" max="5" width="13.42578125" style="24" customWidth="1"/>
    <col min="6" max="6" width="10.28515625" style="24" customWidth="1"/>
    <col min="7" max="7" width="12.85546875" style="24" customWidth="1"/>
    <col min="8" max="8" width="13.42578125" style="24" customWidth="1"/>
    <col min="9" max="9" width="10.28515625" style="24" customWidth="1"/>
    <col min="10" max="10" width="11.42578125" style="24"/>
    <col min="11" max="11" width="10.28515625" style="24" customWidth="1"/>
    <col min="12" max="12" width="10.7109375" style="24" customWidth="1"/>
    <col min="13" max="13" width="11.85546875" style="24" customWidth="1"/>
    <col min="14" max="14" width="11.28515625" style="24" customWidth="1"/>
    <col min="15" max="15" width="10.28515625" style="24" customWidth="1"/>
    <col min="16" max="16" width="11" style="24" customWidth="1"/>
    <col min="17" max="19" width="10.28515625" style="24" customWidth="1"/>
    <col min="20" max="20" width="11.140625" style="24" customWidth="1"/>
    <col min="21" max="21" width="10" style="307" customWidth="1"/>
    <col min="22" max="22" width="10.7109375" style="309" customWidth="1"/>
    <col min="23" max="23" width="9.28515625" style="309" customWidth="1"/>
    <col min="24" max="24" width="9.85546875" style="309" customWidth="1"/>
    <col min="25" max="25" width="8.7109375" style="309" customWidth="1"/>
    <col min="26" max="26" width="8.42578125" style="309" customWidth="1"/>
    <col min="27" max="31" width="8.42578125" style="307" customWidth="1"/>
    <col min="32" max="32" width="8.85546875" style="307" customWidth="1"/>
    <col min="33" max="33" width="8.42578125" style="307" customWidth="1"/>
    <col min="34" max="36" width="9" style="307" customWidth="1"/>
    <col min="37" max="37" width="9" style="309" customWidth="1"/>
    <col min="38" max="38" width="10" style="309" customWidth="1"/>
    <col min="39" max="39" width="9" style="309" customWidth="1"/>
    <col min="40" max="40" width="8.28515625" style="309" customWidth="1"/>
    <col min="41" max="41" width="10.85546875" style="307" customWidth="1"/>
    <col min="42" max="42" width="9.140625" style="307" customWidth="1"/>
    <col min="43" max="44" width="8" style="307" customWidth="1"/>
    <col min="45" max="45" width="10.5703125" style="307" customWidth="1"/>
    <col min="46" max="47" width="8" style="307" customWidth="1"/>
    <col min="48" max="48" width="22.5703125" style="307" hidden="1" customWidth="1"/>
    <col min="49" max="49" width="8" style="307" hidden="1" customWidth="1"/>
    <col min="50" max="50" width="6.85546875" style="307" hidden="1" customWidth="1"/>
    <col min="51" max="52" width="6.85546875" style="309" hidden="1" customWidth="1"/>
    <col min="53" max="90" width="6.85546875" style="307" hidden="1" customWidth="1"/>
    <col min="91" max="91" width="6.85546875" style="308" hidden="1" customWidth="1"/>
    <col min="92" max="93" width="6.85546875" style="309" hidden="1" customWidth="1"/>
    <col min="94" max="129" width="6.85546875" style="307" hidden="1" customWidth="1"/>
    <col min="130" max="130" width="6.28515625" style="307" hidden="1" customWidth="1"/>
    <col min="131" max="131" width="33.28515625" style="307" hidden="1" customWidth="1"/>
    <col min="132" max="141" width="10.140625" style="312" customWidth="1"/>
    <col min="142" max="142" width="5.140625" style="312" customWidth="1"/>
    <col min="143" max="153" width="10.140625" style="312" customWidth="1"/>
    <col min="154" max="256" width="11.42578125" style="312"/>
    <col min="257" max="258" width="23.5703125" style="312" customWidth="1"/>
    <col min="259" max="259" width="10.28515625" style="312" customWidth="1"/>
    <col min="260" max="260" width="11.5703125" style="312" customWidth="1"/>
    <col min="261" max="261" width="13.42578125" style="312" customWidth="1"/>
    <col min="262" max="262" width="10.28515625" style="312" customWidth="1"/>
    <col min="263" max="263" width="12.85546875" style="312" customWidth="1"/>
    <col min="264" max="264" width="13.42578125" style="312" customWidth="1"/>
    <col min="265" max="265" width="10.28515625" style="312" customWidth="1"/>
    <col min="266" max="266" width="11.42578125" style="312"/>
    <col min="267" max="267" width="10.28515625" style="312" customWidth="1"/>
    <col min="268" max="268" width="10.7109375" style="312" customWidth="1"/>
    <col min="269" max="269" width="11.85546875" style="312" customWidth="1"/>
    <col min="270" max="270" width="11.28515625" style="312" customWidth="1"/>
    <col min="271" max="271" width="10.28515625" style="312" customWidth="1"/>
    <col min="272" max="272" width="11" style="312" customWidth="1"/>
    <col min="273" max="275" width="10.28515625" style="312" customWidth="1"/>
    <col min="276" max="276" width="11.140625" style="312" customWidth="1"/>
    <col min="277" max="277" width="10" style="312" customWidth="1"/>
    <col min="278" max="278" width="10.7109375" style="312" customWidth="1"/>
    <col min="279" max="279" width="9.28515625" style="312" customWidth="1"/>
    <col min="280" max="280" width="9.85546875" style="312" customWidth="1"/>
    <col min="281" max="281" width="8.7109375" style="312" customWidth="1"/>
    <col min="282" max="287" width="8.42578125" style="312" customWidth="1"/>
    <col min="288" max="288" width="8.85546875" style="312" customWidth="1"/>
    <col min="289" max="289" width="8.42578125" style="312" customWidth="1"/>
    <col min="290" max="293" width="9" style="312" customWidth="1"/>
    <col min="294" max="294" width="10" style="312" customWidth="1"/>
    <col min="295" max="295" width="9" style="312" customWidth="1"/>
    <col min="296" max="296" width="8.28515625" style="312" customWidth="1"/>
    <col min="297" max="297" width="10.85546875" style="312" customWidth="1"/>
    <col min="298" max="298" width="9.140625" style="312" customWidth="1"/>
    <col min="299" max="300" width="8" style="312" customWidth="1"/>
    <col min="301" max="301" width="10.5703125" style="312" customWidth="1"/>
    <col min="302" max="303" width="8" style="312" customWidth="1"/>
    <col min="304" max="387" width="0" style="312" hidden="1" customWidth="1"/>
    <col min="388" max="397" width="10.140625" style="312" customWidth="1"/>
    <col min="398" max="398" width="5.140625" style="312" customWidth="1"/>
    <col min="399" max="409" width="10.140625" style="312" customWidth="1"/>
    <col min="410" max="512" width="11.42578125" style="312"/>
    <col min="513" max="514" width="23.5703125" style="312" customWidth="1"/>
    <col min="515" max="515" width="10.28515625" style="312" customWidth="1"/>
    <col min="516" max="516" width="11.5703125" style="312" customWidth="1"/>
    <col min="517" max="517" width="13.42578125" style="312" customWidth="1"/>
    <col min="518" max="518" width="10.28515625" style="312" customWidth="1"/>
    <col min="519" max="519" width="12.85546875" style="312" customWidth="1"/>
    <col min="520" max="520" width="13.42578125" style="312" customWidth="1"/>
    <col min="521" max="521" width="10.28515625" style="312" customWidth="1"/>
    <col min="522" max="522" width="11.42578125" style="312"/>
    <col min="523" max="523" width="10.28515625" style="312" customWidth="1"/>
    <col min="524" max="524" width="10.7109375" style="312" customWidth="1"/>
    <col min="525" max="525" width="11.85546875" style="312" customWidth="1"/>
    <col min="526" max="526" width="11.28515625" style="312" customWidth="1"/>
    <col min="527" max="527" width="10.28515625" style="312" customWidth="1"/>
    <col min="528" max="528" width="11" style="312" customWidth="1"/>
    <col min="529" max="531" width="10.28515625" style="312" customWidth="1"/>
    <col min="532" max="532" width="11.140625" style="312" customWidth="1"/>
    <col min="533" max="533" width="10" style="312" customWidth="1"/>
    <col min="534" max="534" width="10.7109375" style="312" customWidth="1"/>
    <col min="535" max="535" width="9.28515625" style="312" customWidth="1"/>
    <col min="536" max="536" width="9.85546875" style="312" customWidth="1"/>
    <col min="537" max="537" width="8.7109375" style="312" customWidth="1"/>
    <col min="538" max="543" width="8.42578125" style="312" customWidth="1"/>
    <col min="544" max="544" width="8.85546875" style="312" customWidth="1"/>
    <col min="545" max="545" width="8.42578125" style="312" customWidth="1"/>
    <col min="546" max="549" width="9" style="312" customWidth="1"/>
    <col min="550" max="550" width="10" style="312" customWidth="1"/>
    <col min="551" max="551" width="9" style="312" customWidth="1"/>
    <col min="552" max="552" width="8.28515625" style="312" customWidth="1"/>
    <col min="553" max="553" width="10.85546875" style="312" customWidth="1"/>
    <col min="554" max="554" width="9.140625" style="312" customWidth="1"/>
    <col min="555" max="556" width="8" style="312" customWidth="1"/>
    <col min="557" max="557" width="10.5703125" style="312" customWidth="1"/>
    <col min="558" max="559" width="8" style="312" customWidth="1"/>
    <col min="560" max="643" width="0" style="312" hidden="1" customWidth="1"/>
    <col min="644" max="653" width="10.140625" style="312" customWidth="1"/>
    <col min="654" max="654" width="5.140625" style="312" customWidth="1"/>
    <col min="655" max="665" width="10.140625" style="312" customWidth="1"/>
    <col min="666" max="768" width="11.42578125" style="312"/>
    <col min="769" max="770" width="23.5703125" style="312" customWidth="1"/>
    <col min="771" max="771" width="10.28515625" style="312" customWidth="1"/>
    <col min="772" max="772" width="11.5703125" style="312" customWidth="1"/>
    <col min="773" max="773" width="13.42578125" style="312" customWidth="1"/>
    <col min="774" max="774" width="10.28515625" style="312" customWidth="1"/>
    <col min="775" max="775" width="12.85546875" style="312" customWidth="1"/>
    <col min="776" max="776" width="13.42578125" style="312" customWidth="1"/>
    <col min="777" max="777" width="10.28515625" style="312" customWidth="1"/>
    <col min="778" max="778" width="11.42578125" style="312"/>
    <col min="779" max="779" width="10.28515625" style="312" customWidth="1"/>
    <col min="780" max="780" width="10.7109375" style="312" customWidth="1"/>
    <col min="781" max="781" width="11.85546875" style="312" customWidth="1"/>
    <col min="782" max="782" width="11.28515625" style="312" customWidth="1"/>
    <col min="783" max="783" width="10.28515625" style="312" customWidth="1"/>
    <col min="784" max="784" width="11" style="312" customWidth="1"/>
    <col min="785" max="787" width="10.28515625" style="312" customWidth="1"/>
    <col min="788" max="788" width="11.140625" style="312" customWidth="1"/>
    <col min="789" max="789" width="10" style="312" customWidth="1"/>
    <col min="790" max="790" width="10.7109375" style="312" customWidth="1"/>
    <col min="791" max="791" width="9.28515625" style="312" customWidth="1"/>
    <col min="792" max="792" width="9.85546875" style="312" customWidth="1"/>
    <col min="793" max="793" width="8.7109375" style="312" customWidth="1"/>
    <col min="794" max="799" width="8.42578125" style="312" customWidth="1"/>
    <col min="800" max="800" width="8.85546875" style="312" customWidth="1"/>
    <col min="801" max="801" width="8.42578125" style="312" customWidth="1"/>
    <col min="802" max="805" width="9" style="312" customWidth="1"/>
    <col min="806" max="806" width="10" style="312" customWidth="1"/>
    <col min="807" max="807" width="9" style="312" customWidth="1"/>
    <col min="808" max="808" width="8.28515625" style="312" customWidth="1"/>
    <col min="809" max="809" width="10.85546875" style="312" customWidth="1"/>
    <col min="810" max="810" width="9.140625" style="312" customWidth="1"/>
    <col min="811" max="812" width="8" style="312" customWidth="1"/>
    <col min="813" max="813" width="10.5703125" style="312" customWidth="1"/>
    <col min="814" max="815" width="8" style="312" customWidth="1"/>
    <col min="816" max="899" width="0" style="312" hidden="1" customWidth="1"/>
    <col min="900" max="909" width="10.140625" style="312" customWidth="1"/>
    <col min="910" max="910" width="5.140625" style="312" customWidth="1"/>
    <col min="911" max="921" width="10.140625" style="312" customWidth="1"/>
    <col min="922" max="1024" width="11.42578125" style="312"/>
    <col min="1025" max="1026" width="23.5703125" style="312" customWidth="1"/>
    <col min="1027" max="1027" width="10.28515625" style="312" customWidth="1"/>
    <col min="1028" max="1028" width="11.5703125" style="312" customWidth="1"/>
    <col min="1029" max="1029" width="13.42578125" style="312" customWidth="1"/>
    <col min="1030" max="1030" width="10.28515625" style="312" customWidth="1"/>
    <col min="1031" max="1031" width="12.85546875" style="312" customWidth="1"/>
    <col min="1032" max="1032" width="13.42578125" style="312" customWidth="1"/>
    <col min="1033" max="1033" width="10.28515625" style="312" customWidth="1"/>
    <col min="1034" max="1034" width="11.42578125" style="312"/>
    <col min="1035" max="1035" width="10.28515625" style="312" customWidth="1"/>
    <col min="1036" max="1036" width="10.7109375" style="312" customWidth="1"/>
    <col min="1037" max="1037" width="11.85546875" style="312" customWidth="1"/>
    <col min="1038" max="1038" width="11.28515625" style="312" customWidth="1"/>
    <col min="1039" max="1039" width="10.28515625" style="312" customWidth="1"/>
    <col min="1040" max="1040" width="11" style="312" customWidth="1"/>
    <col min="1041" max="1043" width="10.28515625" style="312" customWidth="1"/>
    <col min="1044" max="1044" width="11.140625" style="312" customWidth="1"/>
    <col min="1045" max="1045" width="10" style="312" customWidth="1"/>
    <col min="1046" max="1046" width="10.7109375" style="312" customWidth="1"/>
    <col min="1047" max="1047" width="9.28515625" style="312" customWidth="1"/>
    <col min="1048" max="1048" width="9.85546875" style="312" customWidth="1"/>
    <col min="1049" max="1049" width="8.7109375" style="312" customWidth="1"/>
    <col min="1050" max="1055" width="8.42578125" style="312" customWidth="1"/>
    <col min="1056" max="1056" width="8.85546875" style="312" customWidth="1"/>
    <col min="1057" max="1057" width="8.42578125" style="312" customWidth="1"/>
    <col min="1058" max="1061" width="9" style="312" customWidth="1"/>
    <col min="1062" max="1062" width="10" style="312" customWidth="1"/>
    <col min="1063" max="1063" width="9" style="312" customWidth="1"/>
    <col min="1064" max="1064" width="8.28515625" style="312" customWidth="1"/>
    <col min="1065" max="1065" width="10.85546875" style="312" customWidth="1"/>
    <col min="1066" max="1066" width="9.140625" style="312" customWidth="1"/>
    <col min="1067" max="1068" width="8" style="312" customWidth="1"/>
    <col min="1069" max="1069" width="10.5703125" style="312" customWidth="1"/>
    <col min="1070" max="1071" width="8" style="312" customWidth="1"/>
    <col min="1072" max="1155" width="0" style="312" hidden="1" customWidth="1"/>
    <col min="1156" max="1165" width="10.140625" style="312" customWidth="1"/>
    <col min="1166" max="1166" width="5.140625" style="312" customWidth="1"/>
    <col min="1167" max="1177" width="10.140625" style="312" customWidth="1"/>
    <col min="1178" max="1280" width="11.42578125" style="312"/>
    <col min="1281" max="1282" width="23.5703125" style="312" customWidth="1"/>
    <col min="1283" max="1283" width="10.28515625" style="312" customWidth="1"/>
    <col min="1284" max="1284" width="11.5703125" style="312" customWidth="1"/>
    <col min="1285" max="1285" width="13.42578125" style="312" customWidth="1"/>
    <col min="1286" max="1286" width="10.28515625" style="312" customWidth="1"/>
    <col min="1287" max="1287" width="12.85546875" style="312" customWidth="1"/>
    <col min="1288" max="1288" width="13.42578125" style="312" customWidth="1"/>
    <col min="1289" max="1289" width="10.28515625" style="312" customWidth="1"/>
    <col min="1290" max="1290" width="11.42578125" style="312"/>
    <col min="1291" max="1291" width="10.28515625" style="312" customWidth="1"/>
    <col min="1292" max="1292" width="10.7109375" style="312" customWidth="1"/>
    <col min="1293" max="1293" width="11.85546875" style="312" customWidth="1"/>
    <col min="1294" max="1294" width="11.28515625" style="312" customWidth="1"/>
    <col min="1295" max="1295" width="10.28515625" style="312" customWidth="1"/>
    <col min="1296" max="1296" width="11" style="312" customWidth="1"/>
    <col min="1297" max="1299" width="10.28515625" style="312" customWidth="1"/>
    <col min="1300" max="1300" width="11.140625" style="312" customWidth="1"/>
    <col min="1301" max="1301" width="10" style="312" customWidth="1"/>
    <col min="1302" max="1302" width="10.7109375" style="312" customWidth="1"/>
    <col min="1303" max="1303" width="9.28515625" style="312" customWidth="1"/>
    <col min="1304" max="1304" width="9.85546875" style="312" customWidth="1"/>
    <col min="1305" max="1305" width="8.7109375" style="312" customWidth="1"/>
    <col min="1306" max="1311" width="8.42578125" style="312" customWidth="1"/>
    <col min="1312" max="1312" width="8.85546875" style="312" customWidth="1"/>
    <col min="1313" max="1313" width="8.42578125" style="312" customWidth="1"/>
    <col min="1314" max="1317" width="9" style="312" customWidth="1"/>
    <col min="1318" max="1318" width="10" style="312" customWidth="1"/>
    <col min="1319" max="1319" width="9" style="312" customWidth="1"/>
    <col min="1320" max="1320" width="8.28515625" style="312" customWidth="1"/>
    <col min="1321" max="1321" width="10.85546875" style="312" customWidth="1"/>
    <col min="1322" max="1322" width="9.140625" style="312" customWidth="1"/>
    <col min="1323" max="1324" width="8" style="312" customWidth="1"/>
    <col min="1325" max="1325" width="10.5703125" style="312" customWidth="1"/>
    <col min="1326" max="1327" width="8" style="312" customWidth="1"/>
    <col min="1328" max="1411" width="0" style="312" hidden="1" customWidth="1"/>
    <col min="1412" max="1421" width="10.140625" style="312" customWidth="1"/>
    <col min="1422" max="1422" width="5.140625" style="312" customWidth="1"/>
    <col min="1423" max="1433" width="10.140625" style="312" customWidth="1"/>
    <col min="1434" max="1536" width="11.42578125" style="312"/>
    <col min="1537" max="1538" width="23.5703125" style="312" customWidth="1"/>
    <col min="1539" max="1539" width="10.28515625" style="312" customWidth="1"/>
    <col min="1540" max="1540" width="11.5703125" style="312" customWidth="1"/>
    <col min="1541" max="1541" width="13.42578125" style="312" customWidth="1"/>
    <col min="1542" max="1542" width="10.28515625" style="312" customWidth="1"/>
    <col min="1543" max="1543" width="12.85546875" style="312" customWidth="1"/>
    <col min="1544" max="1544" width="13.42578125" style="312" customWidth="1"/>
    <col min="1545" max="1545" width="10.28515625" style="312" customWidth="1"/>
    <col min="1546" max="1546" width="11.42578125" style="312"/>
    <col min="1547" max="1547" width="10.28515625" style="312" customWidth="1"/>
    <col min="1548" max="1548" width="10.7109375" style="312" customWidth="1"/>
    <col min="1549" max="1549" width="11.85546875" style="312" customWidth="1"/>
    <col min="1550" max="1550" width="11.28515625" style="312" customWidth="1"/>
    <col min="1551" max="1551" width="10.28515625" style="312" customWidth="1"/>
    <col min="1552" max="1552" width="11" style="312" customWidth="1"/>
    <col min="1553" max="1555" width="10.28515625" style="312" customWidth="1"/>
    <col min="1556" max="1556" width="11.140625" style="312" customWidth="1"/>
    <col min="1557" max="1557" width="10" style="312" customWidth="1"/>
    <col min="1558" max="1558" width="10.7109375" style="312" customWidth="1"/>
    <col min="1559" max="1559" width="9.28515625" style="312" customWidth="1"/>
    <col min="1560" max="1560" width="9.85546875" style="312" customWidth="1"/>
    <col min="1561" max="1561" width="8.7109375" style="312" customWidth="1"/>
    <col min="1562" max="1567" width="8.42578125" style="312" customWidth="1"/>
    <col min="1568" max="1568" width="8.85546875" style="312" customWidth="1"/>
    <col min="1569" max="1569" width="8.42578125" style="312" customWidth="1"/>
    <col min="1570" max="1573" width="9" style="312" customWidth="1"/>
    <col min="1574" max="1574" width="10" style="312" customWidth="1"/>
    <col min="1575" max="1575" width="9" style="312" customWidth="1"/>
    <col min="1576" max="1576" width="8.28515625" style="312" customWidth="1"/>
    <col min="1577" max="1577" width="10.85546875" style="312" customWidth="1"/>
    <col min="1578" max="1578" width="9.140625" style="312" customWidth="1"/>
    <col min="1579" max="1580" width="8" style="312" customWidth="1"/>
    <col min="1581" max="1581" width="10.5703125" style="312" customWidth="1"/>
    <col min="1582" max="1583" width="8" style="312" customWidth="1"/>
    <col min="1584" max="1667" width="0" style="312" hidden="1" customWidth="1"/>
    <col min="1668" max="1677" width="10.140625" style="312" customWidth="1"/>
    <col min="1678" max="1678" width="5.140625" style="312" customWidth="1"/>
    <col min="1679" max="1689" width="10.140625" style="312" customWidth="1"/>
    <col min="1690" max="1792" width="11.42578125" style="312"/>
    <col min="1793" max="1794" width="23.5703125" style="312" customWidth="1"/>
    <col min="1795" max="1795" width="10.28515625" style="312" customWidth="1"/>
    <col min="1796" max="1796" width="11.5703125" style="312" customWidth="1"/>
    <col min="1797" max="1797" width="13.42578125" style="312" customWidth="1"/>
    <col min="1798" max="1798" width="10.28515625" style="312" customWidth="1"/>
    <col min="1799" max="1799" width="12.85546875" style="312" customWidth="1"/>
    <col min="1800" max="1800" width="13.42578125" style="312" customWidth="1"/>
    <col min="1801" max="1801" width="10.28515625" style="312" customWidth="1"/>
    <col min="1802" max="1802" width="11.42578125" style="312"/>
    <col min="1803" max="1803" width="10.28515625" style="312" customWidth="1"/>
    <col min="1804" max="1804" width="10.7109375" style="312" customWidth="1"/>
    <col min="1805" max="1805" width="11.85546875" style="312" customWidth="1"/>
    <col min="1806" max="1806" width="11.28515625" style="312" customWidth="1"/>
    <col min="1807" max="1807" width="10.28515625" style="312" customWidth="1"/>
    <col min="1808" max="1808" width="11" style="312" customWidth="1"/>
    <col min="1809" max="1811" width="10.28515625" style="312" customWidth="1"/>
    <col min="1812" max="1812" width="11.140625" style="312" customWidth="1"/>
    <col min="1813" max="1813" width="10" style="312" customWidth="1"/>
    <col min="1814" max="1814" width="10.7109375" style="312" customWidth="1"/>
    <col min="1815" max="1815" width="9.28515625" style="312" customWidth="1"/>
    <col min="1816" max="1816" width="9.85546875" style="312" customWidth="1"/>
    <col min="1817" max="1817" width="8.7109375" style="312" customWidth="1"/>
    <col min="1818" max="1823" width="8.42578125" style="312" customWidth="1"/>
    <col min="1824" max="1824" width="8.85546875" style="312" customWidth="1"/>
    <col min="1825" max="1825" width="8.42578125" style="312" customWidth="1"/>
    <col min="1826" max="1829" width="9" style="312" customWidth="1"/>
    <col min="1830" max="1830" width="10" style="312" customWidth="1"/>
    <col min="1831" max="1831" width="9" style="312" customWidth="1"/>
    <col min="1832" max="1832" width="8.28515625" style="312" customWidth="1"/>
    <col min="1833" max="1833" width="10.85546875" style="312" customWidth="1"/>
    <col min="1834" max="1834" width="9.140625" style="312" customWidth="1"/>
    <col min="1835" max="1836" width="8" style="312" customWidth="1"/>
    <col min="1837" max="1837" width="10.5703125" style="312" customWidth="1"/>
    <col min="1838" max="1839" width="8" style="312" customWidth="1"/>
    <col min="1840" max="1923" width="0" style="312" hidden="1" customWidth="1"/>
    <col min="1924" max="1933" width="10.140625" style="312" customWidth="1"/>
    <col min="1934" max="1934" width="5.140625" style="312" customWidth="1"/>
    <col min="1935" max="1945" width="10.140625" style="312" customWidth="1"/>
    <col min="1946" max="2048" width="11.42578125" style="312"/>
    <col min="2049" max="2050" width="23.5703125" style="312" customWidth="1"/>
    <col min="2051" max="2051" width="10.28515625" style="312" customWidth="1"/>
    <col min="2052" max="2052" width="11.5703125" style="312" customWidth="1"/>
    <col min="2053" max="2053" width="13.42578125" style="312" customWidth="1"/>
    <col min="2054" max="2054" width="10.28515625" style="312" customWidth="1"/>
    <col min="2055" max="2055" width="12.85546875" style="312" customWidth="1"/>
    <col min="2056" max="2056" width="13.42578125" style="312" customWidth="1"/>
    <col min="2057" max="2057" width="10.28515625" style="312" customWidth="1"/>
    <col min="2058" max="2058" width="11.42578125" style="312"/>
    <col min="2059" max="2059" width="10.28515625" style="312" customWidth="1"/>
    <col min="2060" max="2060" width="10.7109375" style="312" customWidth="1"/>
    <col min="2061" max="2061" width="11.85546875" style="312" customWidth="1"/>
    <col min="2062" max="2062" width="11.28515625" style="312" customWidth="1"/>
    <col min="2063" max="2063" width="10.28515625" style="312" customWidth="1"/>
    <col min="2064" max="2064" width="11" style="312" customWidth="1"/>
    <col min="2065" max="2067" width="10.28515625" style="312" customWidth="1"/>
    <col min="2068" max="2068" width="11.140625" style="312" customWidth="1"/>
    <col min="2069" max="2069" width="10" style="312" customWidth="1"/>
    <col min="2070" max="2070" width="10.7109375" style="312" customWidth="1"/>
    <col min="2071" max="2071" width="9.28515625" style="312" customWidth="1"/>
    <col min="2072" max="2072" width="9.85546875" style="312" customWidth="1"/>
    <col min="2073" max="2073" width="8.7109375" style="312" customWidth="1"/>
    <col min="2074" max="2079" width="8.42578125" style="312" customWidth="1"/>
    <col min="2080" max="2080" width="8.85546875" style="312" customWidth="1"/>
    <col min="2081" max="2081" width="8.42578125" style="312" customWidth="1"/>
    <col min="2082" max="2085" width="9" style="312" customWidth="1"/>
    <col min="2086" max="2086" width="10" style="312" customWidth="1"/>
    <col min="2087" max="2087" width="9" style="312" customWidth="1"/>
    <col min="2088" max="2088" width="8.28515625" style="312" customWidth="1"/>
    <col min="2089" max="2089" width="10.85546875" style="312" customWidth="1"/>
    <col min="2090" max="2090" width="9.140625" style="312" customWidth="1"/>
    <col min="2091" max="2092" width="8" style="312" customWidth="1"/>
    <col min="2093" max="2093" width="10.5703125" style="312" customWidth="1"/>
    <col min="2094" max="2095" width="8" style="312" customWidth="1"/>
    <col min="2096" max="2179" width="0" style="312" hidden="1" customWidth="1"/>
    <col min="2180" max="2189" width="10.140625" style="312" customWidth="1"/>
    <col min="2190" max="2190" width="5.140625" style="312" customWidth="1"/>
    <col min="2191" max="2201" width="10.140625" style="312" customWidth="1"/>
    <col min="2202" max="2304" width="11.42578125" style="312"/>
    <col min="2305" max="2306" width="23.5703125" style="312" customWidth="1"/>
    <col min="2307" max="2307" width="10.28515625" style="312" customWidth="1"/>
    <col min="2308" max="2308" width="11.5703125" style="312" customWidth="1"/>
    <col min="2309" max="2309" width="13.42578125" style="312" customWidth="1"/>
    <col min="2310" max="2310" width="10.28515625" style="312" customWidth="1"/>
    <col min="2311" max="2311" width="12.85546875" style="312" customWidth="1"/>
    <col min="2312" max="2312" width="13.42578125" style="312" customWidth="1"/>
    <col min="2313" max="2313" width="10.28515625" style="312" customWidth="1"/>
    <col min="2314" max="2314" width="11.42578125" style="312"/>
    <col min="2315" max="2315" width="10.28515625" style="312" customWidth="1"/>
    <col min="2316" max="2316" width="10.7109375" style="312" customWidth="1"/>
    <col min="2317" max="2317" width="11.85546875" style="312" customWidth="1"/>
    <col min="2318" max="2318" width="11.28515625" style="312" customWidth="1"/>
    <col min="2319" max="2319" width="10.28515625" style="312" customWidth="1"/>
    <col min="2320" max="2320" width="11" style="312" customWidth="1"/>
    <col min="2321" max="2323" width="10.28515625" style="312" customWidth="1"/>
    <col min="2324" max="2324" width="11.140625" style="312" customWidth="1"/>
    <col min="2325" max="2325" width="10" style="312" customWidth="1"/>
    <col min="2326" max="2326" width="10.7109375" style="312" customWidth="1"/>
    <col min="2327" max="2327" width="9.28515625" style="312" customWidth="1"/>
    <col min="2328" max="2328" width="9.85546875" style="312" customWidth="1"/>
    <col min="2329" max="2329" width="8.7109375" style="312" customWidth="1"/>
    <col min="2330" max="2335" width="8.42578125" style="312" customWidth="1"/>
    <col min="2336" max="2336" width="8.85546875" style="312" customWidth="1"/>
    <col min="2337" max="2337" width="8.42578125" style="312" customWidth="1"/>
    <col min="2338" max="2341" width="9" style="312" customWidth="1"/>
    <col min="2342" max="2342" width="10" style="312" customWidth="1"/>
    <col min="2343" max="2343" width="9" style="312" customWidth="1"/>
    <col min="2344" max="2344" width="8.28515625" style="312" customWidth="1"/>
    <col min="2345" max="2345" width="10.85546875" style="312" customWidth="1"/>
    <col min="2346" max="2346" width="9.140625" style="312" customWidth="1"/>
    <col min="2347" max="2348" width="8" style="312" customWidth="1"/>
    <col min="2349" max="2349" width="10.5703125" style="312" customWidth="1"/>
    <col min="2350" max="2351" width="8" style="312" customWidth="1"/>
    <col min="2352" max="2435" width="0" style="312" hidden="1" customWidth="1"/>
    <col min="2436" max="2445" width="10.140625" style="312" customWidth="1"/>
    <col min="2446" max="2446" width="5.140625" style="312" customWidth="1"/>
    <col min="2447" max="2457" width="10.140625" style="312" customWidth="1"/>
    <col min="2458" max="2560" width="11.42578125" style="312"/>
    <col min="2561" max="2562" width="23.5703125" style="312" customWidth="1"/>
    <col min="2563" max="2563" width="10.28515625" style="312" customWidth="1"/>
    <col min="2564" max="2564" width="11.5703125" style="312" customWidth="1"/>
    <col min="2565" max="2565" width="13.42578125" style="312" customWidth="1"/>
    <col min="2566" max="2566" width="10.28515625" style="312" customWidth="1"/>
    <col min="2567" max="2567" width="12.85546875" style="312" customWidth="1"/>
    <col min="2568" max="2568" width="13.42578125" style="312" customWidth="1"/>
    <col min="2569" max="2569" width="10.28515625" style="312" customWidth="1"/>
    <col min="2570" max="2570" width="11.42578125" style="312"/>
    <col min="2571" max="2571" width="10.28515625" style="312" customWidth="1"/>
    <col min="2572" max="2572" width="10.7109375" style="312" customWidth="1"/>
    <col min="2573" max="2573" width="11.85546875" style="312" customWidth="1"/>
    <col min="2574" max="2574" width="11.28515625" style="312" customWidth="1"/>
    <col min="2575" max="2575" width="10.28515625" style="312" customWidth="1"/>
    <col min="2576" max="2576" width="11" style="312" customWidth="1"/>
    <col min="2577" max="2579" width="10.28515625" style="312" customWidth="1"/>
    <col min="2580" max="2580" width="11.140625" style="312" customWidth="1"/>
    <col min="2581" max="2581" width="10" style="312" customWidth="1"/>
    <col min="2582" max="2582" width="10.7109375" style="312" customWidth="1"/>
    <col min="2583" max="2583" width="9.28515625" style="312" customWidth="1"/>
    <col min="2584" max="2584" width="9.85546875" style="312" customWidth="1"/>
    <col min="2585" max="2585" width="8.7109375" style="312" customWidth="1"/>
    <col min="2586" max="2591" width="8.42578125" style="312" customWidth="1"/>
    <col min="2592" max="2592" width="8.85546875" style="312" customWidth="1"/>
    <col min="2593" max="2593" width="8.42578125" style="312" customWidth="1"/>
    <col min="2594" max="2597" width="9" style="312" customWidth="1"/>
    <col min="2598" max="2598" width="10" style="312" customWidth="1"/>
    <col min="2599" max="2599" width="9" style="312" customWidth="1"/>
    <col min="2600" max="2600" width="8.28515625" style="312" customWidth="1"/>
    <col min="2601" max="2601" width="10.85546875" style="312" customWidth="1"/>
    <col min="2602" max="2602" width="9.140625" style="312" customWidth="1"/>
    <col min="2603" max="2604" width="8" style="312" customWidth="1"/>
    <col min="2605" max="2605" width="10.5703125" style="312" customWidth="1"/>
    <col min="2606" max="2607" width="8" style="312" customWidth="1"/>
    <col min="2608" max="2691" width="0" style="312" hidden="1" customWidth="1"/>
    <col min="2692" max="2701" width="10.140625" style="312" customWidth="1"/>
    <col min="2702" max="2702" width="5.140625" style="312" customWidth="1"/>
    <col min="2703" max="2713" width="10.140625" style="312" customWidth="1"/>
    <col min="2714" max="2816" width="11.42578125" style="312"/>
    <col min="2817" max="2818" width="23.5703125" style="312" customWidth="1"/>
    <col min="2819" max="2819" width="10.28515625" style="312" customWidth="1"/>
    <col min="2820" max="2820" width="11.5703125" style="312" customWidth="1"/>
    <col min="2821" max="2821" width="13.42578125" style="312" customWidth="1"/>
    <col min="2822" max="2822" width="10.28515625" style="312" customWidth="1"/>
    <col min="2823" max="2823" width="12.85546875" style="312" customWidth="1"/>
    <col min="2824" max="2824" width="13.42578125" style="312" customWidth="1"/>
    <col min="2825" max="2825" width="10.28515625" style="312" customWidth="1"/>
    <col min="2826" max="2826" width="11.42578125" style="312"/>
    <col min="2827" max="2827" width="10.28515625" style="312" customWidth="1"/>
    <col min="2828" max="2828" width="10.7109375" style="312" customWidth="1"/>
    <col min="2829" max="2829" width="11.85546875" style="312" customWidth="1"/>
    <col min="2830" max="2830" width="11.28515625" style="312" customWidth="1"/>
    <col min="2831" max="2831" width="10.28515625" style="312" customWidth="1"/>
    <col min="2832" max="2832" width="11" style="312" customWidth="1"/>
    <col min="2833" max="2835" width="10.28515625" style="312" customWidth="1"/>
    <col min="2836" max="2836" width="11.140625" style="312" customWidth="1"/>
    <col min="2837" max="2837" width="10" style="312" customWidth="1"/>
    <col min="2838" max="2838" width="10.7109375" style="312" customWidth="1"/>
    <col min="2839" max="2839" width="9.28515625" style="312" customWidth="1"/>
    <col min="2840" max="2840" width="9.85546875" style="312" customWidth="1"/>
    <col min="2841" max="2841" width="8.7109375" style="312" customWidth="1"/>
    <col min="2842" max="2847" width="8.42578125" style="312" customWidth="1"/>
    <col min="2848" max="2848" width="8.85546875" style="312" customWidth="1"/>
    <col min="2849" max="2849" width="8.42578125" style="312" customWidth="1"/>
    <col min="2850" max="2853" width="9" style="312" customWidth="1"/>
    <col min="2854" max="2854" width="10" style="312" customWidth="1"/>
    <col min="2855" max="2855" width="9" style="312" customWidth="1"/>
    <col min="2856" max="2856" width="8.28515625" style="312" customWidth="1"/>
    <col min="2857" max="2857" width="10.85546875" style="312" customWidth="1"/>
    <col min="2858" max="2858" width="9.140625" style="312" customWidth="1"/>
    <col min="2859" max="2860" width="8" style="312" customWidth="1"/>
    <col min="2861" max="2861" width="10.5703125" style="312" customWidth="1"/>
    <col min="2862" max="2863" width="8" style="312" customWidth="1"/>
    <col min="2864" max="2947" width="0" style="312" hidden="1" customWidth="1"/>
    <col min="2948" max="2957" width="10.140625" style="312" customWidth="1"/>
    <col min="2958" max="2958" width="5.140625" style="312" customWidth="1"/>
    <col min="2959" max="2969" width="10.140625" style="312" customWidth="1"/>
    <col min="2970" max="3072" width="11.42578125" style="312"/>
    <col min="3073" max="3074" width="23.5703125" style="312" customWidth="1"/>
    <col min="3075" max="3075" width="10.28515625" style="312" customWidth="1"/>
    <col min="3076" max="3076" width="11.5703125" style="312" customWidth="1"/>
    <col min="3077" max="3077" width="13.42578125" style="312" customWidth="1"/>
    <col min="3078" max="3078" width="10.28515625" style="312" customWidth="1"/>
    <col min="3079" max="3079" width="12.85546875" style="312" customWidth="1"/>
    <col min="3080" max="3080" width="13.42578125" style="312" customWidth="1"/>
    <col min="3081" max="3081" width="10.28515625" style="312" customWidth="1"/>
    <col min="3082" max="3082" width="11.42578125" style="312"/>
    <col min="3083" max="3083" width="10.28515625" style="312" customWidth="1"/>
    <col min="3084" max="3084" width="10.7109375" style="312" customWidth="1"/>
    <col min="3085" max="3085" width="11.85546875" style="312" customWidth="1"/>
    <col min="3086" max="3086" width="11.28515625" style="312" customWidth="1"/>
    <col min="3087" max="3087" width="10.28515625" style="312" customWidth="1"/>
    <col min="3088" max="3088" width="11" style="312" customWidth="1"/>
    <col min="3089" max="3091" width="10.28515625" style="312" customWidth="1"/>
    <col min="3092" max="3092" width="11.140625" style="312" customWidth="1"/>
    <col min="3093" max="3093" width="10" style="312" customWidth="1"/>
    <col min="3094" max="3094" width="10.7109375" style="312" customWidth="1"/>
    <col min="3095" max="3095" width="9.28515625" style="312" customWidth="1"/>
    <col min="3096" max="3096" width="9.85546875" style="312" customWidth="1"/>
    <col min="3097" max="3097" width="8.7109375" style="312" customWidth="1"/>
    <col min="3098" max="3103" width="8.42578125" style="312" customWidth="1"/>
    <col min="3104" max="3104" width="8.85546875" style="312" customWidth="1"/>
    <col min="3105" max="3105" width="8.42578125" style="312" customWidth="1"/>
    <col min="3106" max="3109" width="9" style="312" customWidth="1"/>
    <col min="3110" max="3110" width="10" style="312" customWidth="1"/>
    <col min="3111" max="3111" width="9" style="312" customWidth="1"/>
    <col min="3112" max="3112" width="8.28515625" style="312" customWidth="1"/>
    <col min="3113" max="3113" width="10.85546875" style="312" customWidth="1"/>
    <col min="3114" max="3114" width="9.140625" style="312" customWidth="1"/>
    <col min="3115" max="3116" width="8" style="312" customWidth="1"/>
    <col min="3117" max="3117" width="10.5703125" style="312" customWidth="1"/>
    <col min="3118" max="3119" width="8" style="312" customWidth="1"/>
    <col min="3120" max="3203" width="0" style="312" hidden="1" customWidth="1"/>
    <col min="3204" max="3213" width="10.140625" style="312" customWidth="1"/>
    <col min="3214" max="3214" width="5.140625" style="312" customWidth="1"/>
    <col min="3215" max="3225" width="10.140625" style="312" customWidth="1"/>
    <col min="3226" max="3328" width="11.42578125" style="312"/>
    <col min="3329" max="3330" width="23.5703125" style="312" customWidth="1"/>
    <col min="3331" max="3331" width="10.28515625" style="312" customWidth="1"/>
    <col min="3332" max="3332" width="11.5703125" style="312" customWidth="1"/>
    <col min="3333" max="3333" width="13.42578125" style="312" customWidth="1"/>
    <col min="3334" max="3334" width="10.28515625" style="312" customWidth="1"/>
    <col min="3335" max="3335" width="12.85546875" style="312" customWidth="1"/>
    <col min="3336" max="3336" width="13.42578125" style="312" customWidth="1"/>
    <col min="3337" max="3337" width="10.28515625" style="312" customWidth="1"/>
    <col min="3338" max="3338" width="11.42578125" style="312"/>
    <col min="3339" max="3339" width="10.28515625" style="312" customWidth="1"/>
    <col min="3340" max="3340" width="10.7109375" style="312" customWidth="1"/>
    <col min="3341" max="3341" width="11.85546875" style="312" customWidth="1"/>
    <col min="3342" max="3342" width="11.28515625" style="312" customWidth="1"/>
    <col min="3343" max="3343" width="10.28515625" style="312" customWidth="1"/>
    <col min="3344" max="3344" width="11" style="312" customWidth="1"/>
    <col min="3345" max="3347" width="10.28515625" style="312" customWidth="1"/>
    <col min="3348" max="3348" width="11.140625" style="312" customWidth="1"/>
    <col min="3349" max="3349" width="10" style="312" customWidth="1"/>
    <col min="3350" max="3350" width="10.7109375" style="312" customWidth="1"/>
    <col min="3351" max="3351" width="9.28515625" style="312" customWidth="1"/>
    <col min="3352" max="3352" width="9.85546875" style="312" customWidth="1"/>
    <col min="3353" max="3353" width="8.7109375" style="312" customWidth="1"/>
    <col min="3354" max="3359" width="8.42578125" style="312" customWidth="1"/>
    <col min="3360" max="3360" width="8.85546875" style="312" customWidth="1"/>
    <col min="3361" max="3361" width="8.42578125" style="312" customWidth="1"/>
    <col min="3362" max="3365" width="9" style="312" customWidth="1"/>
    <col min="3366" max="3366" width="10" style="312" customWidth="1"/>
    <col min="3367" max="3367" width="9" style="312" customWidth="1"/>
    <col min="3368" max="3368" width="8.28515625" style="312" customWidth="1"/>
    <col min="3369" max="3369" width="10.85546875" style="312" customWidth="1"/>
    <col min="3370" max="3370" width="9.140625" style="312" customWidth="1"/>
    <col min="3371" max="3372" width="8" style="312" customWidth="1"/>
    <col min="3373" max="3373" width="10.5703125" style="312" customWidth="1"/>
    <col min="3374" max="3375" width="8" style="312" customWidth="1"/>
    <col min="3376" max="3459" width="0" style="312" hidden="1" customWidth="1"/>
    <col min="3460" max="3469" width="10.140625" style="312" customWidth="1"/>
    <col min="3470" max="3470" width="5.140625" style="312" customWidth="1"/>
    <col min="3471" max="3481" width="10.140625" style="312" customWidth="1"/>
    <col min="3482" max="3584" width="11.42578125" style="312"/>
    <col min="3585" max="3586" width="23.5703125" style="312" customWidth="1"/>
    <col min="3587" max="3587" width="10.28515625" style="312" customWidth="1"/>
    <col min="3588" max="3588" width="11.5703125" style="312" customWidth="1"/>
    <col min="3589" max="3589" width="13.42578125" style="312" customWidth="1"/>
    <col min="3590" max="3590" width="10.28515625" style="312" customWidth="1"/>
    <col min="3591" max="3591" width="12.85546875" style="312" customWidth="1"/>
    <col min="3592" max="3592" width="13.42578125" style="312" customWidth="1"/>
    <col min="3593" max="3593" width="10.28515625" style="312" customWidth="1"/>
    <col min="3594" max="3594" width="11.42578125" style="312"/>
    <col min="3595" max="3595" width="10.28515625" style="312" customWidth="1"/>
    <col min="3596" max="3596" width="10.7109375" style="312" customWidth="1"/>
    <col min="3597" max="3597" width="11.85546875" style="312" customWidth="1"/>
    <col min="3598" max="3598" width="11.28515625" style="312" customWidth="1"/>
    <col min="3599" max="3599" width="10.28515625" style="312" customWidth="1"/>
    <col min="3600" max="3600" width="11" style="312" customWidth="1"/>
    <col min="3601" max="3603" width="10.28515625" style="312" customWidth="1"/>
    <col min="3604" max="3604" width="11.140625" style="312" customWidth="1"/>
    <col min="3605" max="3605" width="10" style="312" customWidth="1"/>
    <col min="3606" max="3606" width="10.7109375" style="312" customWidth="1"/>
    <col min="3607" max="3607" width="9.28515625" style="312" customWidth="1"/>
    <col min="3608" max="3608" width="9.85546875" style="312" customWidth="1"/>
    <col min="3609" max="3609" width="8.7109375" style="312" customWidth="1"/>
    <col min="3610" max="3615" width="8.42578125" style="312" customWidth="1"/>
    <col min="3616" max="3616" width="8.85546875" style="312" customWidth="1"/>
    <col min="3617" max="3617" width="8.42578125" style="312" customWidth="1"/>
    <col min="3618" max="3621" width="9" style="312" customWidth="1"/>
    <col min="3622" max="3622" width="10" style="312" customWidth="1"/>
    <col min="3623" max="3623" width="9" style="312" customWidth="1"/>
    <col min="3624" max="3624" width="8.28515625" style="312" customWidth="1"/>
    <col min="3625" max="3625" width="10.85546875" style="312" customWidth="1"/>
    <col min="3626" max="3626" width="9.140625" style="312" customWidth="1"/>
    <col min="3627" max="3628" width="8" style="312" customWidth="1"/>
    <col min="3629" max="3629" width="10.5703125" style="312" customWidth="1"/>
    <col min="3630" max="3631" width="8" style="312" customWidth="1"/>
    <col min="3632" max="3715" width="0" style="312" hidden="1" customWidth="1"/>
    <col min="3716" max="3725" width="10.140625" style="312" customWidth="1"/>
    <col min="3726" max="3726" width="5.140625" style="312" customWidth="1"/>
    <col min="3727" max="3737" width="10.140625" style="312" customWidth="1"/>
    <col min="3738" max="3840" width="11.42578125" style="312"/>
    <col min="3841" max="3842" width="23.5703125" style="312" customWidth="1"/>
    <col min="3843" max="3843" width="10.28515625" style="312" customWidth="1"/>
    <col min="3844" max="3844" width="11.5703125" style="312" customWidth="1"/>
    <col min="3845" max="3845" width="13.42578125" style="312" customWidth="1"/>
    <col min="3846" max="3846" width="10.28515625" style="312" customWidth="1"/>
    <col min="3847" max="3847" width="12.85546875" style="312" customWidth="1"/>
    <col min="3848" max="3848" width="13.42578125" style="312" customWidth="1"/>
    <col min="3849" max="3849" width="10.28515625" style="312" customWidth="1"/>
    <col min="3850" max="3850" width="11.42578125" style="312"/>
    <col min="3851" max="3851" width="10.28515625" style="312" customWidth="1"/>
    <col min="3852" max="3852" width="10.7109375" style="312" customWidth="1"/>
    <col min="3853" max="3853" width="11.85546875" style="312" customWidth="1"/>
    <col min="3854" max="3854" width="11.28515625" style="312" customWidth="1"/>
    <col min="3855" max="3855" width="10.28515625" style="312" customWidth="1"/>
    <col min="3856" max="3856" width="11" style="312" customWidth="1"/>
    <col min="3857" max="3859" width="10.28515625" style="312" customWidth="1"/>
    <col min="3860" max="3860" width="11.140625" style="312" customWidth="1"/>
    <col min="3861" max="3861" width="10" style="312" customWidth="1"/>
    <col min="3862" max="3862" width="10.7109375" style="312" customWidth="1"/>
    <col min="3863" max="3863" width="9.28515625" style="312" customWidth="1"/>
    <col min="3864" max="3864" width="9.85546875" style="312" customWidth="1"/>
    <col min="3865" max="3865" width="8.7109375" style="312" customWidth="1"/>
    <col min="3866" max="3871" width="8.42578125" style="312" customWidth="1"/>
    <col min="3872" max="3872" width="8.85546875" style="312" customWidth="1"/>
    <col min="3873" max="3873" width="8.42578125" style="312" customWidth="1"/>
    <col min="3874" max="3877" width="9" style="312" customWidth="1"/>
    <col min="3878" max="3878" width="10" style="312" customWidth="1"/>
    <col min="3879" max="3879" width="9" style="312" customWidth="1"/>
    <col min="3880" max="3880" width="8.28515625" style="312" customWidth="1"/>
    <col min="3881" max="3881" width="10.85546875" style="312" customWidth="1"/>
    <col min="3882" max="3882" width="9.140625" style="312" customWidth="1"/>
    <col min="3883" max="3884" width="8" style="312" customWidth="1"/>
    <col min="3885" max="3885" width="10.5703125" style="312" customWidth="1"/>
    <col min="3886" max="3887" width="8" style="312" customWidth="1"/>
    <col min="3888" max="3971" width="0" style="312" hidden="1" customWidth="1"/>
    <col min="3972" max="3981" width="10.140625" style="312" customWidth="1"/>
    <col min="3982" max="3982" width="5.140625" style="312" customWidth="1"/>
    <col min="3983" max="3993" width="10.140625" style="312" customWidth="1"/>
    <col min="3994" max="4096" width="11.42578125" style="312"/>
    <col min="4097" max="4098" width="23.5703125" style="312" customWidth="1"/>
    <col min="4099" max="4099" width="10.28515625" style="312" customWidth="1"/>
    <col min="4100" max="4100" width="11.5703125" style="312" customWidth="1"/>
    <col min="4101" max="4101" width="13.42578125" style="312" customWidth="1"/>
    <col min="4102" max="4102" width="10.28515625" style="312" customWidth="1"/>
    <col min="4103" max="4103" width="12.85546875" style="312" customWidth="1"/>
    <col min="4104" max="4104" width="13.42578125" style="312" customWidth="1"/>
    <col min="4105" max="4105" width="10.28515625" style="312" customWidth="1"/>
    <col min="4106" max="4106" width="11.42578125" style="312"/>
    <col min="4107" max="4107" width="10.28515625" style="312" customWidth="1"/>
    <col min="4108" max="4108" width="10.7109375" style="312" customWidth="1"/>
    <col min="4109" max="4109" width="11.85546875" style="312" customWidth="1"/>
    <col min="4110" max="4110" width="11.28515625" style="312" customWidth="1"/>
    <col min="4111" max="4111" width="10.28515625" style="312" customWidth="1"/>
    <col min="4112" max="4112" width="11" style="312" customWidth="1"/>
    <col min="4113" max="4115" width="10.28515625" style="312" customWidth="1"/>
    <col min="4116" max="4116" width="11.140625" style="312" customWidth="1"/>
    <col min="4117" max="4117" width="10" style="312" customWidth="1"/>
    <col min="4118" max="4118" width="10.7109375" style="312" customWidth="1"/>
    <col min="4119" max="4119" width="9.28515625" style="312" customWidth="1"/>
    <col min="4120" max="4120" width="9.85546875" style="312" customWidth="1"/>
    <col min="4121" max="4121" width="8.7109375" style="312" customWidth="1"/>
    <col min="4122" max="4127" width="8.42578125" style="312" customWidth="1"/>
    <col min="4128" max="4128" width="8.85546875" style="312" customWidth="1"/>
    <col min="4129" max="4129" width="8.42578125" style="312" customWidth="1"/>
    <col min="4130" max="4133" width="9" style="312" customWidth="1"/>
    <col min="4134" max="4134" width="10" style="312" customWidth="1"/>
    <col min="4135" max="4135" width="9" style="312" customWidth="1"/>
    <col min="4136" max="4136" width="8.28515625" style="312" customWidth="1"/>
    <col min="4137" max="4137" width="10.85546875" style="312" customWidth="1"/>
    <col min="4138" max="4138" width="9.140625" style="312" customWidth="1"/>
    <col min="4139" max="4140" width="8" style="312" customWidth="1"/>
    <col min="4141" max="4141" width="10.5703125" style="312" customWidth="1"/>
    <col min="4142" max="4143" width="8" style="312" customWidth="1"/>
    <col min="4144" max="4227" width="0" style="312" hidden="1" customWidth="1"/>
    <col min="4228" max="4237" width="10.140625" style="312" customWidth="1"/>
    <col min="4238" max="4238" width="5.140625" style="312" customWidth="1"/>
    <col min="4239" max="4249" width="10.140625" style="312" customWidth="1"/>
    <col min="4250" max="4352" width="11.42578125" style="312"/>
    <col min="4353" max="4354" width="23.5703125" style="312" customWidth="1"/>
    <col min="4355" max="4355" width="10.28515625" style="312" customWidth="1"/>
    <col min="4356" max="4356" width="11.5703125" style="312" customWidth="1"/>
    <col min="4357" max="4357" width="13.42578125" style="312" customWidth="1"/>
    <col min="4358" max="4358" width="10.28515625" style="312" customWidth="1"/>
    <col min="4359" max="4359" width="12.85546875" style="312" customWidth="1"/>
    <col min="4360" max="4360" width="13.42578125" style="312" customWidth="1"/>
    <col min="4361" max="4361" width="10.28515625" style="312" customWidth="1"/>
    <col min="4362" max="4362" width="11.42578125" style="312"/>
    <col min="4363" max="4363" width="10.28515625" style="312" customWidth="1"/>
    <col min="4364" max="4364" width="10.7109375" style="312" customWidth="1"/>
    <col min="4365" max="4365" width="11.85546875" style="312" customWidth="1"/>
    <col min="4366" max="4366" width="11.28515625" style="312" customWidth="1"/>
    <col min="4367" max="4367" width="10.28515625" style="312" customWidth="1"/>
    <col min="4368" max="4368" width="11" style="312" customWidth="1"/>
    <col min="4369" max="4371" width="10.28515625" style="312" customWidth="1"/>
    <col min="4372" max="4372" width="11.140625" style="312" customWidth="1"/>
    <col min="4373" max="4373" width="10" style="312" customWidth="1"/>
    <col min="4374" max="4374" width="10.7109375" style="312" customWidth="1"/>
    <col min="4375" max="4375" width="9.28515625" style="312" customWidth="1"/>
    <col min="4376" max="4376" width="9.85546875" style="312" customWidth="1"/>
    <col min="4377" max="4377" width="8.7109375" style="312" customWidth="1"/>
    <col min="4378" max="4383" width="8.42578125" style="312" customWidth="1"/>
    <col min="4384" max="4384" width="8.85546875" style="312" customWidth="1"/>
    <col min="4385" max="4385" width="8.42578125" style="312" customWidth="1"/>
    <col min="4386" max="4389" width="9" style="312" customWidth="1"/>
    <col min="4390" max="4390" width="10" style="312" customWidth="1"/>
    <col min="4391" max="4391" width="9" style="312" customWidth="1"/>
    <col min="4392" max="4392" width="8.28515625" style="312" customWidth="1"/>
    <col min="4393" max="4393" width="10.85546875" style="312" customWidth="1"/>
    <col min="4394" max="4394" width="9.140625" style="312" customWidth="1"/>
    <col min="4395" max="4396" width="8" style="312" customWidth="1"/>
    <col min="4397" max="4397" width="10.5703125" style="312" customWidth="1"/>
    <col min="4398" max="4399" width="8" style="312" customWidth="1"/>
    <col min="4400" max="4483" width="0" style="312" hidden="1" customWidth="1"/>
    <col min="4484" max="4493" width="10.140625" style="312" customWidth="1"/>
    <col min="4494" max="4494" width="5.140625" style="312" customWidth="1"/>
    <col min="4495" max="4505" width="10.140625" style="312" customWidth="1"/>
    <col min="4506" max="4608" width="11.42578125" style="312"/>
    <col min="4609" max="4610" width="23.5703125" style="312" customWidth="1"/>
    <col min="4611" max="4611" width="10.28515625" style="312" customWidth="1"/>
    <col min="4612" max="4612" width="11.5703125" style="312" customWidth="1"/>
    <col min="4613" max="4613" width="13.42578125" style="312" customWidth="1"/>
    <col min="4614" max="4614" width="10.28515625" style="312" customWidth="1"/>
    <col min="4615" max="4615" width="12.85546875" style="312" customWidth="1"/>
    <col min="4616" max="4616" width="13.42578125" style="312" customWidth="1"/>
    <col min="4617" max="4617" width="10.28515625" style="312" customWidth="1"/>
    <col min="4618" max="4618" width="11.42578125" style="312"/>
    <col min="4619" max="4619" width="10.28515625" style="312" customWidth="1"/>
    <col min="4620" max="4620" width="10.7109375" style="312" customWidth="1"/>
    <col min="4621" max="4621" width="11.85546875" style="312" customWidth="1"/>
    <col min="4622" max="4622" width="11.28515625" style="312" customWidth="1"/>
    <col min="4623" max="4623" width="10.28515625" style="312" customWidth="1"/>
    <col min="4624" max="4624" width="11" style="312" customWidth="1"/>
    <col min="4625" max="4627" width="10.28515625" style="312" customWidth="1"/>
    <col min="4628" max="4628" width="11.140625" style="312" customWidth="1"/>
    <col min="4629" max="4629" width="10" style="312" customWidth="1"/>
    <col min="4630" max="4630" width="10.7109375" style="312" customWidth="1"/>
    <col min="4631" max="4631" width="9.28515625" style="312" customWidth="1"/>
    <col min="4632" max="4632" width="9.85546875" style="312" customWidth="1"/>
    <col min="4633" max="4633" width="8.7109375" style="312" customWidth="1"/>
    <col min="4634" max="4639" width="8.42578125" style="312" customWidth="1"/>
    <col min="4640" max="4640" width="8.85546875" style="312" customWidth="1"/>
    <col min="4641" max="4641" width="8.42578125" style="312" customWidth="1"/>
    <col min="4642" max="4645" width="9" style="312" customWidth="1"/>
    <col min="4646" max="4646" width="10" style="312" customWidth="1"/>
    <col min="4647" max="4647" width="9" style="312" customWidth="1"/>
    <col min="4648" max="4648" width="8.28515625" style="312" customWidth="1"/>
    <col min="4649" max="4649" width="10.85546875" style="312" customWidth="1"/>
    <col min="4650" max="4650" width="9.140625" style="312" customWidth="1"/>
    <col min="4651" max="4652" width="8" style="312" customWidth="1"/>
    <col min="4653" max="4653" width="10.5703125" style="312" customWidth="1"/>
    <col min="4654" max="4655" width="8" style="312" customWidth="1"/>
    <col min="4656" max="4739" width="0" style="312" hidden="1" customWidth="1"/>
    <col min="4740" max="4749" width="10.140625" style="312" customWidth="1"/>
    <col min="4750" max="4750" width="5.140625" style="312" customWidth="1"/>
    <col min="4751" max="4761" width="10.140625" style="312" customWidth="1"/>
    <col min="4762" max="4864" width="11.42578125" style="312"/>
    <col min="4865" max="4866" width="23.5703125" style="312" customWidth="1"/>
    <col min="4867" max="4867" width="10.28515625" style="312" customWidth="1"/>
    <col min="4868" max="4868" width="11.5703125" style="312" customWidth="1"/>
    <col min="4869" max="4869" width="13.42578125" style="312" customWidth="1"/>
    <col min="4870" max="4870" width="10.28515625" style="312" customWidth="1"/>
    <col min="4871" max="4871" width="12.85546875" style="312" customWidth="1"/>
    <col min="4872" max="4872" width="13.42578125" style="312" customWidth="1"/>
    <col min="4873" max="4873" width="10.28515625" style="312" customWidth="1"/>
    <col min="4874" max="4874" width="11.42578125" style="312"/>
    <col min="4875" max="4875" width="10.28515625" style="312" customWidth="1"/>
    <col min="4876" max="4876" width="10.7109375" style="312" customWidth="1"/>
    <col min="4877" max="4877" width="11.85546875" style="312" customWidth="1"/>
    <col min="4878" max="4878" width="11.28515625" style="312" customWidth="1"/>
    <col min="4879" max="4879" width="10.28515625" style="312" customWidth="1"/>
    <col min="4880" max="4880" width="11" style="312" customWidth="1"/>
    <col min="4881" max="4883" width="10.28515625" style="312" customWidth="1"/>
    <col min="4884" max="4884" width="11.140625" style="312" customWidth="1"/>
    <col min="4885" max="4885" width="10" style="312" customWidth="1"/>
    <col min="4886" max="4886" width="10.7109375" style="312" customWidth="1"/>
    <col min="4887" max="4887" width="9.28515625" style="312" customWidth="1"/>
    <col min="4888" max="4888" width="9.85546875" style="312" customWidth="1"/>
    <col min="4889" max="4889" width="8.7109375" style="312" customWidth="1"/>
    <col min="4890" max="4895" width="8.42578125" style="312" customWidth="1"/>
    <col min="4896" max="4896" width="8.85546875" style="312" customWidth="1"/>
    <col min="4897" max="4897" width="8.42578125" style="312" customWidth="1"/>
    <col min="4898" max="4901" width="9" style="312" customWidth="1"/>
    <col min="4902" max="4902" width="10" style="312" customWidth="1"/>
    <col min="4903" max="4903" width="9" style="312" customWidth="1"/>
    <col min="4904" max="4904" width="8.28515625" style="312" customWidth="1"/>
    <col min="4905" max="4905" width="10.85546875" style="312" customWidth="1"/>
    <col min="4906" max="4906" width="9.140625" style="312" customWidth="1"/>
    <col min="4907" max="4908" width="8" style="312" customWidth="1"/>
    <col min="4909" max="4909" width="10.5703125" style="312" customWidth="1"/>
    <col min="4910" max="4911" width="8" style="312" customWidth="1"/>
    <col min="4912" max="4995" width="0" style="312" hidden="1" customWidth="1"/>
    <col min="4996" max="5005" width="10.140625" style="312" customWidth="1"/>
    <col min="5006" max="5006" width="5.140625" style="312" customWidth="1"/>
    <col min="5007" max="5017" width="10.140625" style="312" customWidth="1"/>
    <col min="5018" max="5120" width="11.42578125" style="312"/>
    <col min="5121" max="5122" width="23.5703125" style="312" customWidth="1"/>
    <col min="5123" max="5123" width="10.28515625" style="312" customWidth="1"/>
    <col min="5124" max="5124" width="11.5703125" style="312" customWidth="1"/>
    <col min="5125" max="5125" width="13.42578125" style="312" customWidth="1"/>
    <col min="5126" max="5126" width="10.28515625" style="312" customWidth="1"/>
    <col min="5127" max="5127" width="12.85546875" style="312" customWidth="1"/>
    <col min="5128" max="5128" width="13.42578125" style="312" customWidth="1"/>
    <col min="5129" max="5129" width="10.28515625" style="312" customWidth="1"/>
    <col min="5130" max="5130" width="11.42578125" style="312"/>
    <col min="5131" max="5131" width="10.28515625" style="312" customWidth="1"/>
    <col min="5132" max="5132" width="10.7109375" style="312" customWidth="1"/>
    <col min="5133" max="5133" width="11.85546875" style="312" customWidth="1"/>
    <col min="5134" max="5134" width="11.28515625" style="312" customWidth="1"/>
    <col min="5135" max="5135" width="10.28515625" style="312" customWidth="1"/>
    <col min="5136" max="5136" width="11" style="312" customWidth="1"/>
    <col min="5137" max="5139" width="10.28515625" style="312" customWidth="1"/>
    <col min="5140" max="5140" width="11.140625" style="312" customWidth="1"/>
    <col min="5141" max="5141" width="10" style="312" customWidth="1"/>
    <col min="5142" max="5142" width="10.7109375" style="312" customWidth="1"/>
    <col min="5143" max="5143" width="9.28515625" style="312" customWidth="1"/>
    <col min="5144" max="5144" width="9.85546875" style="312" customWidth="1"/>
    <col min="5145" max="5145" width="8.7109375" style="312" customWidth="1"/>
    <col min="5146" max="5151" width="8.42578125" style="312" customWidth="1"/>
    <col min="5152" max="5152" width="8.85546875" style="312" customWidth="1"/>
    <col min="5153" max="5153" width="8.42578125" style="312" customWidth="1"/>
    <col min="5154" max="5157" width="9" style="312" customWidth="1"/>
    <col min="5158" max="5158" width="10" style="312" customWidth="1"/>
    <col min="5159" max="5159" width="9" style="312" customWidth="1"/>
    <col min="5160" max="5160" width="8.28515625" style="312" customWidth="1"/>
    <col min="5161" max="5161" width="10.85546875" style="312" customWidth="1"/>
    <col min="5162" max="5162" width="9.140625" style="312" customWidth="1"/>
    <col min="5163" max="5164" width="8" style="312" customWidth="1"/>
    <col min="5165" max="5165" width="10.5703125" style="312" customWidth="1"/>
    <col min="5166" max="5167" width="8" style="312" customWidth="1"/>
    <col min="5168" max="5251" width="0" style="312" hidden="1" customWidth="1"/>
    <col min="5252" max="5261" width="10.140625" style="312" customWidth="1"/>
    <col min="5262" max="5262" width="5.140625" style="312" customWidth="1"/>
    <col min="5263" max="5273" width="10.140625" style="312" customWidth="1"/>
    <col min="5274" max="5376" width="11.42578125" style="312"/>
    <col min="5377" max="5378" width="23.5703125" style="312" customWidth="1"/>
    <col min="5379" max="5379" width="10.28515625" style="312" customWidth="1"/>
    <col min="5380" max="5380" width="11.5703125" style="312" customWidth="1"/>
    <col min="5381" max="5381" width="13.42578125" style="312" customWidth="1"/>
    <col min="5382" max="5382" width="10.28515625" style="312" customWidth="1"/>
    <col min="5383" max="5383" width="12.85546875" style="312" customWidth="1"/>
    <col min="5384" max="5384" width="13.42578125" style="312" customWidth="1"/>
    <col min="5385" max="5385" width="10.28515625" style="312" customWidth="1"/>
    <col min="5386" max="5386" width="11.42578125" style="312"/>
    <col min="5387" max="5387" width="10.28515625" style="312" customWidth="1"/>
    <col min="5388" max="5388" width="10.7109375" style="312" customWidth="1"/>
    <col min="5389" max="5389" width="11.85546875" style="312" customWidth="1"/>
    <col min="5390" max="5390" width="11.28515625" style="312" customWidth="1"/>
    <col min="5391" max="5391" width="10.28515625" style="312" customWidth="1"/>
    <col min="5392" max="5392" width="11" style="312" customWidth="1"/>
    <col min="5393" max="5395" width="10.28515625" style="312" customWidth="1"/>
    <col min="5396" max="5396" width="11.140625" style="312" customWidth="1"/>
    <col min="5397" max="5397" width="10" style="312" customWidth="1"/>
    <col min="5398" max="5398" width="10.7109375" style="312" customWidth="1"/>
    <col min="5399" max="5399" width="9.28515625" style="312" customWidth="1"/>
    <col min="5400" max="5400" width="9.85546875" style="312" customWidth="1"/>
    <col min="5401" max="5401" width="8.7109375" style="312" customWidth="1"/>
    <col min="5402" max="5407" width="8.42578125" style="312" customWidth="1"/>
    <col min="5408" max="5408" width="8.85546875" style="312" customWidth="1"/>
    <col min="5409" max="5409" width="8.42578125" style="312" customWidth="1"/>
    <col min="5410" max="5413" width="9" style="312" customWidth="1"/>
    <col min="5414" max="5414" width="10" style="312" customWidth="1"/>
    <col min="5415" max="5415" width="9" style="312" customWidth="1"/>
    <col min="5416" max="5416" width="8.28515625" style="312" customWidth="1"/>
    <col min="5417" max="5417" width="10.85546875" style="312" customWidth="1"/>
    <col min="5418" max="5418" width="9.140625" style="312" customWidth="1"/>
    <col min="5419" max="5420" width="8" style="312" customWidth="1"/>
    <col min="5421" max="5421" width="10.5703125" style="312" customWidth="1"/>
    <col min="5422" max="5423" width="8" style="312" customWidth="1"/>
    <col min="5424" max="5507" width="0" style="312" hidden="1" customWidth="1"/>
    <col min="5508" max="5517" width="10.140625" style="312" customWidth="1"/>
    <col min="5518" max="5518" width="5.140625" style="312" customWidth="1"/>
    <col min="5519" max="5529" width="10.140625" style="312" customWidth="1"/>
    <col min="5530" max="5632" width="11.42578125" style="312"/>
    <col min="5633" max="5634" width="23.5703125" style="312" customWidth="1"/>
    <col min="5635" max="5635" width="10.28515625" style="312" customWidth="1"/>
    <col min="5636" max="5636" width="11.5703125" style="312" customWidth="1"/>
    <col min="5637" max="5637" width="13.42578125" style="312" customWidth="1"/>
    <col min="5638" max="5638" width="10.28515625" style="312" customWidth="1"/>
    <col min="5639" max="5639" width="12.85546875" style="312" customWidth="1"/>
    <col min="5640" max="5640" width="13.42578125" style="312" customWidth="1"/>
    <col min="5641" max="5641" width="10.28515625" style="312" customWidth="1"/>
    <col min="5642" max="5642" width="11.42578125" style="312"/>
    <col min="5643" max="5643" width="10.28515625" style="312" customWidth="1"/>
    <col min="5644" max="5644" width="10.7109375" style="312" customWidth="1"/>
    <col min="5645" max="5645" width="11.85546875" style="312" customWidth="1"/>
    <col min="5646" max="5646" width="11.28515625" style="312" customWidth="1"/>
    <col min="5647" max="5647" width="10.28515625" style="312" customWidth="1"/>
    <col min="5648" max="5648" width="11" style="312" customWidth="1"/>
    <col min="5649" max="5651" width="10.28515625" style="312" customWidth="1"/>
    <col min="5652" max="5652" width="11.140625" style="312" customWidth="1"/>
    <col min="5653" max="5653" width="10" style="312" customWidth="1"/>
    <col min="5654" max="5654" width="10.7109375" style="312" customWidth="1"/>
    <col min="5655" max="5655" width="9.28515625" style="312" customWidth="1"/>
    <col min="5656" max="5656" width="9.85546875" style="312" customWidth="1"/>
    <col min="5657" max="5657" width="8.7109375" style="312" customWidth="1"/>
    <col min="5658" max="5663" width="8.42578125" style="312" customWidth="1"/>
    <col min="5664" max="5664" width="8.85546875" style="312" customWidth="1"/>
    <col min="5665" max="5665" width="8.42578125" style="312" customWidth="1"/>
    <col min="5666" max="5669" width="9" style="312" customWidth="1"/>
    <col min="5670" max="5670" width="10" style="312" customWidth="1"/>
    <col min="5671" max="5671" width="9" style="312" customWidth="1"/>
    <col min="5672" max="5672" width="8.28515625" style="312" customWidth="1"/>
    <col min="5673" max="5673" width="10.85546875" style="312" customWidth="1"/>
    <col min="5674" max="5674" width="9.140625" style="312" customWidth="1"/>
    <col min="5675" max="5676" width="8" style="312" customWidth="1"/>
    <col min="5677" max="5677" width="10.5703125" style="312" customWidth="1"/>
    <col min="5678" max="5679" width="8" style="312" customWidth="1"/>
    <col min="5680" max="5763" width="0" style="312" hidden="1" customWidth="1"/>
    <col min="5764" max="5773" width="10.140625" style="312" customWidth="1"/>
    <col min="5774" max="5774" width="5.140625" style="312" customWidth="1"/>
    <col min="5775" max="5785" width="10.140625" style="312" customWidth="1"/>
    <col min="5786" max="5888" width="11.42578125" style="312"/>
    <col min="5889" max="5890" width="23.5703125" style="312" customWidth="1"/>
    <col min="5891" max="5891" width="10.28515625" style="312" customWidth="1"/>
    <col min="5892" max="5892" width="11.5703125" style="312" customWidth="1"/>
    <col min="5893" max="5893" width="13.42578125" style="312" customWidth="1"/>
    <col min="5894" max="5894" width="10.28515625" style="312" customWidth="1"/>
    <col min="5895" max="5895" width="12.85546875" style="312" customWidth="1"/>
    <col min="5896" max="5896" width="13.42578125" style="312" customWidth="1"/>
    <col min="5897" max="5897" width="10.28515625" style="312" customWidth="1"/>
    <col min="5898" max="5898" width="11.42578125" style="312"/>
    <col min="5899" max="5899" width="10.28515625" style="312" customWidth="1"/>
    <col min="5900" max="5900" width="10.7109375" style="312" customWidth="1"/>
    <col min="5901" max="5901" width="11.85546875" style="312" customWidth="1"/>
    <col min="5902" max="5902" width="11.28515625" style="312" customWidth="1"/>
    <col min="5903" max="5903" width="10.28515625" style="312" customWidth="1"/>
    <col min="5904" max="5904" width="11" style="312" customWidth="1"/>
    <col min="5905" max="5907" width="10.28515625" style="312" customWidth="1"/>
    <col min="5908" max="5908" width="11.140625" style="312" customWidth="1"/>
    <col min="5909" max="5909" width="10" style="312" customWidth="1"/>
    <col min="5910" max="5910" width="10.7109375" style="312" customWidth="1"/>
    <col min="5911" max="5911" width="9.28515625" style="312" customWidth="1"/>
    <col min="5912" max="5912" width="9.85546875" style="312" customWidth="1"/>
    <col min="5913" max="5913" width="8.7109375" style="312" customWidth="1"/>
    <col min="5914" max="5919" width="8.42578125" style="312" customWidth="1"/>
    <col min="5920" max="5920" width="8.85546875" style="312" customWidth="1"/>
    <col min="5921" max="5921" width="8.42578125" style="312" customWidth="1"/>
    <col min="5922" max="5925" width="9" style="312" customWidth="1"/>
    <col min="5926" max="5926" width="10" style="312" customWidth="1"/>
    <col min="5927" max="5927" width="9" style="312" customWidth="1"/>
    <col min="5928" max="5928" width="8.28515625" style="312" customWidth="1"/>
    <col min="5929" max="5929" width="10.85546875" style="312" customWidth="1"/>
    <col min="5930" max="5930" width="9.140625" style="312" customWidth="1"/>
    <col min="5931" max="5932" width="8" style="312" customWidth="1"/>
    <col min="5933" max="5933" width="10.5703125" style="312" customWidth="1"/>
    <col min="5934" max="5935" width="8" style="312" customWidth="1"/>
    <col min="5936" max="6019" width="0" style="312" hidden="1" customWidth="1"/>
    <col min="6020" max="6029" width="10.140625" style="312" customWidth="1"/>
    <col min="6030" max="6030" width="5.140625" style="312" customWidth="1"/>
    <col min="6031" max="6041" width="10.140625" style="312" customWidth="1"/>
    <col min="6042" max="6144" width="11.42578125" style="312"/>
    <col min="6145" max="6146" width="23.5703125" style="312" customWidth="1"/>
    <col min="6147" max="6147" width="10.28515625" style="312" customWidth="1"/>
    <col min="6148" max="6148" width="11.5703125" style="312" customWidth="1"/>
    <col min="6149" max="6149" width="13.42578125" style="312" customWidth="1"/>
    <col min="6150" max="6150" width="10.28515625" style="312" customWidth="1"/>
    <col min="6151" max="6151" width="12.85546875" style="312" customWidth="1"/>
    <col min="6152" max="6152" width="13.42578125" style="312" customWidth="1"/>
    <col min="6153" max="6153" width="10.28515625" style="312" customWidth="1"/>
    <col min="6154" max="6154" width="11.42578125" style="312"/>
    <col min="6155" max="6155" width="10.28515625" style="312" customWidth="1"/>
    <col min="6156" max="6156" width="10.7109375" style="312" customWidth="1"/>
    <col min="6157" max="6157" width="11.85546875" style="312" customWidth="1"/>
    <col min="6158" max="6158" width="11.28515625" style="312" customWidth="1"/>
    <col min="6159" max="6159" width="10.28515625" style="312" customWidth="1"/>
    <col min="6160" max="6160" width="11" style="312" customWidth="1"/>
    <col min="6161" max="6163" width="10.28515625" style="312" customWidth="1"/>
    <col min="6164" max="6164" width="11.140625" style="312" customWidth="1"/>
    <col min="6165" max="6165" width="10" style="312" customWidth="1"/>
    <col min="6166" max="6166" width="10.7109375" style="312" customWidth="1"/>
    <col min="6167" max="6167" width="9.28515625" style="312" customWidth="1"/>
    <col min="6168" max="6168" width="9.85546875" style="312" customWidth="1"/>
    <col min="6169" max="6169" width="8.7109375" style="312" customWidth="1"/>
    <col min="6170" max="6175" width="8.42578125" style="312" customWidth="1"/>
    <col min="6176" max="6176" width="8.85546875" style="312" customWidth="1"/>
    <col min="6177" max="6177" width="8.42578125" style="312" customWidth="1"/>
    <col min="6178" max="6181" width="9" style="312" customWidth="1"/>
    <col min="6182" max="6182" width="10" style="312" customWidth="1"/>
    <col min="6183" max="6183" width="9" style="312" customWidth="1"/>
    <col min="6184" max="6184" width="8.28515625" style="312" customWidth="1"/>
    <col min="6185" max="6185" width="10.85546875" style="312" customWidth="1"/>
    <col min="6186" max="6186" width="9.140625" style="312" customWidth="1"/>
    <col min="6187" max="6188" width="8" style="312" customWidth="1"/>
    <col min="6189" max="6189" width="10.5703125" style="312" customWidth="1"/>
    <col min="6190" max="6191" width="8" style="312" customWidth="1"/>
    <col min="6192" max="6275" width="0" style="312" hidden="1" customWidth="1"/>
    <col min="6276" max="6285" width="10.140625" style="312" customWidth="1"/>
    <col min="6286" max="6286" width="5.140625" style="312" customWidth="1"/>
    <col min="6287" max="6297" width="10.140625" style="312" customWidth="1"/>
    <col min="6298" max="6400" width="11.42578125" style="312"/>
    <col min="6401" max="6402" width="23.5703125" style="312" customWidth="1"/>
    <col min="6403" max="6403" width="10.28515625" style="312" customWidth="1"/>
    <col min="6404" max="6404" width="11.5703125" style="312" customWidth="1"/>
    <col min="6405" max="6405" width="13.42578125" style="312" customWidth="1"/>
    <col min="6406" max="6406" width="10.28515625" style="312" customWidth="1"/>
    <col min="6407" max="6407" width="12.85546875" style="312" customWidth="1"/>
    <col min="6408" max="6408" width="13.42578125" style="312" customWidth="1"/>
    <col min="6409" max="6409" width="10.28515625" style="312" customWidth="1"/>
    <col min="6410" max="6410" width="11.42578125" style="312"/>
    <col min="6411" max="6411" width="10.28515625" style="312" customWidth="1"/>
    <col min="6412" max="6412" width="10.7109375" style="312" customWidth="1"/>
    <col min="6413" max="6413" width="11.85546875" style="312" customWidth="1"/>
    <col min="6414" max="6414" width="11.28515625" style="312" customWidth="1"/>
    <col min="6415" max="6415" width="10.28515625" style="312" customWidth="1"/>
    <col min="6416" max="6416" width="11" style="312" customWidth="1"/>
    <col min="6417" max="6419" width="10.28515625" style="312" customWidth="1"/>
    <col min="6420" max="6420" width="11.140625" style="312" customWidth="1"/>
    <col min="6421" max="6421" width="10" style="312" customWidth="1"/>
    <col min="6422" max="6422" width="10.7109375" style="312" customWidth="1"/>
    <col min="6423" max="6423" width="9.28515625" style="312" customWidth="1"/>
    <col min="6424" max="6424" width="9.85546875" style="312" customWidth="1"/>
    <col min="6425" max="6425" width="8.7109375" style="312" customWidth="1"/>
    <col min="6426" max="6431" width="8.42578125" style="312" customWidth="1"/>
    <col min="6432" max="6432" width="8.85546875" style="312" customWidth="1"/>
    <col min="6433" max="6433" width="8.42578125" style="312" customWidth="1"/>
    <col min="6434" max="6437" width="9" style="312" customWidth="1"/>
    <col min="6438" max="6438" width="10" style="312" customWidth="1"/>
    <col min="6439" max="6439" width="9" style="312" customWidth="1"/>
    <col min="6440" max="6440" width="8.28515625" style="312" customWidth="1"/>
    <col min="6441" max="6441" width="10.85546875" style="312" customWidth="1"/>
    <col min="6442" max="6442" width="9.140625" style="312" customWidth="1"/>
    <col min="6443" max="6444" width="8" style="312" customWidth="1"/>
    <col min="6445" max="6445" width="10.5703125" style="312" customWidth="1"/>
    <col min="6446" max="6447" width="8" style="312" customWidth="1"/>
    <col min="6448" max="6531" width="0" style="312" hidden="1" customWidth="1"/>
    <col min="6532" max="6541" width="10.140625" style="312" customWidth="1"/>
    <col min="6542" max="6542" width="5.140625" style="312" customWidth="1"/>
    <col min="6543" max="6553" width="10.140625" style="312" customWidth="1"/>
    <col min="6554" max="6656" width="11.42578125" style="312"/>
    <col min="6657" max="6658" width="23.5703125" style="312" customWidth="1"/>
    <col min="6659" max="6659" width="10.28515625" style="312" customWidth="1"/>
    <col min="6660" max="6660" width="11.5703125" style="312" customWidth="1"/>
    <col min="6661" max="6661" width="13.42578125" style="312" customWidth="1"/>
    <col min="6662" max="6662" width="10.28515625" style="312" customWidth="1"/>
    <col min="6663" max="6663" width="12.85546875" style="312" customWidth="1"/>
    <col min="6664" max="6664" width="13.42578125" style="312" customWidth="1"/>
    <col min="6665" max="6665" width="10.28515625" style="312" customWidth="1"/>
    <col min="6666" max="6666" width="11.42578125" style="312"/>
    <col min="6667" max="6667" width="10.28515625" style="312" customWidth="1"/>
    <col min="6668" max="6668" width="10.7109375" style="312" customWidth="1"/>
    <col min="6669" max="6669" width="11.85546875" style="312" customWidth="1"/>
    <col min="6670" max="6670" width="11.28515625" style="312" customWidth="1"/>
    <col min="6671" max="6671" width="10.28515625" style="312" customWidth="1"/>
    <col min="6672" max="6672" width="11" style="312" customWidth="1"/>
    <col min="6673" max="6675" width="10.28515625" style="312" customWidth="1"/>
    <col min="6676" max="6676" width="11.140625" style="312" customWidth="1"/>
    <col min="6677" max="6677" width="10" style="312" customWidth="1"/>
    <col min="6678" max="6678" width="10.7109375" style="312" customWidth="1"/>
    <col min="6679" max="6679" width="9.28515625" style="312" customWidth="1"/>
    <col min="6680" max="6680" width="9.85546875" style="312" customWidth="1"/>
    <col min="6681" max="6681" width="8.7109375" style="312" customWidth="1"/>
    <col min="6682" max="6687" width="8.42578125" style="312" customWidth="1"/>
    <col min="6688" max="6688" width="8.85546875" style="312" customWidth="1"/>
    <col min="6689" max="6689" width="8.42578125" style="312" customWidth="1"/>
    <col min="6690" max="6693" width="9" style="312" customWidth="1"/>
    <col min="6694" max="6694" width="10" style="312" customWidth="1"/>
    <col min="6695" max="6695" width="9" style="312" customWidth="1"/>
    <col min="6696" max="6696" width="8.28515625" style="312" customWidth="1"/>
    <col min="6697" max="6697" width="10.85546875" style="312" customWidth="1"/>
    <col min="6698" max="6698" width="9.140625" style="312" customWidth="1"/>
    <col min="6699" max="6700" width="8" style="312" customWidth="1"/>
    <col min="6701" max="6701" width="10.5703125" style="312" customWidth="1"/>
    <col min="6702" max="6703" width="8" style="312" customWidth="1"/>
    <col min="6704" max="6787" width="0" style="312" hidden="1" customWidth="1"/>
    <col min="6788" max="6797" width="10.140625" style="312" customWidth="1"/>
    <col min="6798" max="6798" width="5.140625" style="312" customWidth="1"/>
    <col min="6799" max="6809" width="10.140625" style="312" customWidth="1"/>
    <col min="6810" max="6912" width="11.42578125" style="312"/>
    <col min="6913" max="6914" width="23.5703125" style="312" customWidth="1"/>
    <col min="6915" max="6915" width="10.28515625" style="312" customWidth="1"/>
    <col min="6916" max="6916" width="11.5703125" style="312" customWidth="1"/>
    <col min="6917" max="6917" width="13.42578125" style="312" customWidth="1"/>
    <col min="6918" max="6918" width="10.28515625" style="312" customWidth="1"/>
    <col min="6919" max="6919" width="12.85546875" style="312" customWidth="1"/>
    <col min="6920" max="6920" width="13.42578125" style="312" customWidth="1"/>
    <col min="6921" max="6921" width="10.28515625" style="312" customWidth="1"/>
    <col min="6922" max="6922" width="11.42578125" style="312"/>
    <col min="6923" max="6923" width="10.28515625" style="312" customWidth="1"/>
    <col min="6924" max="6924" width="10.7109375" style="312" customWidth="1"/>
    <col min="6925" max="6925" width="11.85546875" style="312" customWidth="1"/>
    <col min="6926" max="6926" width="11.28515625" style="312" customWidth="1"/>
    <col min="6927" max="6927" width="10.28515625" style="312" customWidth="1"/>
    <col min="6928" max="6928" width="11" style="312" customWidth="1"/>
    <col min="6929" max="6931" width="10.28515625" style="312" customWidth="1"/>
    <col min="6932" max="6932" width="11.140625" style="312" customWidth="1"/>
    <col min="6933" max="6933" width="10" style="312" customWidth="1"/>
    <col min="6934" max="6934" width="10.7109375" style="312" customWidth="1"/>
    <col min="6935" max="6935" width="9.28515625" style="312" customWidth="1"/>
    <col min="6936" max="6936" width="9.85546875" style="312" customWidth="1"/>
    <col min="6937" max="6937" width="8.7109375" style="312" customWidth="1"/>
    <col min="6938" max="6943" width="8.42578125" style="312" customWidth="1"/>
    <col min="6944" max="6944" width="8.85546875" style="312" customWidth="1"/>
    <col min="6945" max="6945" width="8.42578125" style="312" customWidth="1"/>
    <col min="6946" max="6949" width="9" style="312" customWidth="1"/>
    <col min="6950" max="6950" width="10" style="312" customWidth="1"/>
    <col min="6951" max="6951" width="9" style="312" customWidth="1"/>
    <col min="6952" max="6952" width="8.28515625" style="312" customWidth="1"/>
    <col min="6953" max="6953" width="10.85546875" style="312" customWidth="1"/>
    <col min="6954" max="6954" width="9.140625" style="312" customWidth="1"/>
    <col min="6955" max="6956" width="8" style="312" customWidth="1"/>
    <col min="6957" max="6957" width="10.5703125" style="312" customWidth="1"/>
    <col min="6958" max="6959" width="8" style="312" customWidth="1"/>
    <col min="6960" max="7043" width="0" style="312" hidden="1" customWidth="1"/>
    <col min="7044" max="7053" width="10.140625" style="312" customWidth="1"/>
    <col min="7054" max="7054" width="5.140625" style="312" customWidth="1"/>
    <col min="7055" max="7065" width="10.140625" style="312" customWidth="1"/>
    <col min="7066" max="7168" width="11.42578125" style="312"/>
    <col min="7169" max="7170" width="23.5703125" style="312" customWidth="1"/>
    <col min="7171" max="7171" width="10.28515625" style="312" customWidth="1"/>
    <col min="7172" max="7172" width="11.5703125" style="312" customWidth="1"/>
    <col min="7173" max="7173" width="13.42578125" style="312" customWidth="1"/>
    <col min="7174" max="7174" width="10.28515625" style="312" customWidth="1"/>
    <col min="7175" max="7175" width="12.85546875" style="312" customWidth="1"/>
    <col min="7176" max="7176" width="13.42578125" style="312" customWidth="1"/>
    <col min="7177" max="7177" width="10.28515625" style="312" customWidth="1"/>
    <col min="7178" max="7178" width="11.42578125" style="312"/>
    <col min="7179" max="7179" width="10.28515625" style="312" customWidth="1"/>
    <col min="7180" max="7180" width="10.7109375" style="312" customWidth="1"/>
    <col min="7181" max="7181" width="11.85546875" style="312" customWidth="1"/>
    <col min="7182" max="7182" width="11.28515625" style="312" customWidth="1"/>
    <col min="7183" max="7183" width="10.28515625" style="312" customWidth="1"/>
    <col min="7184" max="7184" width="11" style="312" customWidth="1"/>
    <col min="7185" max="7187" width="10.28515625" style="312" customWidth="1"/>
    <col min="7188" max="7188" width="11.140625" style="312" customWidth="1"/>
    <col min="7189" max="7189" width="10" style="312" customWidth="1"/>
    <col min="7190" max="7190" width="10.7109375" style="312" customWidth="1"/>
    <col min="7191" max="7191" width="9.28515625" style="312" customWidth="1"/>
    <col min="7192" max="7192" width="9.85546875" style="312" customWidth="1"/>
    <col min="7193" max="7193" width="8.7109375" style="312" customWidth="1"/>
    <col min="7194" max="7199" width="8.42578125" style="312" customWidth="1"/>
    <col min="7200" max="7200" width="8.85546875" style="312" customWidth="1"/>
    <col min="7201" max="7201" width="8.42578125" style="312" customWidth="1"/>
    <col min="7202" max="7205" width="9" style="312" customWidth="1"/>
    <col min="7206" max="7206" width="10" style="312" customWidth="1"/>
    <col min="7207" max="7207" width="9" style="312" customWidth="1"/>
    <col min="7208" max="7208" width="8.28515625" style="312" customWidth="1"/>
    <col min="7209" max="7209" width="10.85546875" style="312" customWidth="1"/>
    <col min="7210" max="7210" width="9.140625" style="312" customWidth="1"/>
    <col min="7211" max="7212" width="8" style="312" customWidth="1"/>
    <col min="7213" max="7213" width="10.5703125" style="312" customWidth="1"/>
    <col min="7214" max="7215" width="8" style="312" customWidth="1"/>
    <col min="7216" max="7299" width="0" style="312" hidden="1" customWidth="1"/>
    <col min="7300" max="7309" width="10.140625" style="312" customWidth="1"/>
    <col min="7310" max="7310" width="5.140625" style="312" customWidth="1"/>
    <col min="7311" max="7321" width="10.140625" style="312" customWidth="1"/>
    <col min="7322" max="7424" width="11.42578125" style="312"/>
    <col min="7425" max="7426" width="23.5703125" style="312" customWidth="1"/>
    <col min="7427" max="7427" width="10.28515625" style="312" customWidth="1"/>
    <col min="7428" max="7428" width="11.5703125" style="312" customWidth="1"/>
    <col min="7429" max="7429" width="13.42578125" style="312" customWidth="1"/>
    <col min="7430" max="7430" width="10.28515625" style="312" customWidth="1"/>
    <col min="7431" max="7431" width="12.85546875" style="312" customWidth="1"/>
    <col min="7432" max="7432" width="13.42578125" style="312" customWidth="1"/>
    <col min="7433" max="7433" width="10.28515625" style="312" customWidth="1"/>
    <col min="7434" max="7434" width="11.42578125" style="312"/>
    <col min="7435" max="7435" width="10.28515625" style="312" customWidth="1"/>
    <col min="7436" max="7436" width="10.7109375" style="312" customWidth="1"/>
    <col min="7437" max="7437" width="11.85546875" style="312" customWidth="1"/>
    <col min="7438" max="7438" width="11.28515625" style="312" customWidth="1"/>
    <col min="7439" max="7439" width="10.28515625" style="312" customWidth="1"/>
    <col min="7440" max="7440" width="11" style="312" customWidth="1"/>
    <col min="7441" max="7443" width="10.28515625" style="312" customWidth="1"/>
    <col min="7444" max="7444" width="11.140625" style="312" customWidth="1"/>
    <col min="7445" max="7445" width="10" style="312" customWidth="1"/>
    <col min="7446" max="7446" width="10.7109375" style="312" customWidth="1"/>
    <col min="7447" max="7447" width="9.28515625" style="312" customWidth="1"/>
    <col min="7448" max="7448" width="9.85546875" style="312" customWidth="1"/>
    <col min="7449" max="7449" width="8.7109375" style="312" customWidth="1"/>
    <col min="7450" max="7455" width="8.42578125" style="312" customWidth="1"/>
    <col min="7456" max="7456" width="8.85546875" style="312" customWidth="1"/>
    <col min="7457" max="7457" width="8.42578125" style="312" customWidth="1"/>
    <col min="7458" max="7461" width="9" style="312" customWidth="1"/>
    <col min="7462" max="7462" width="10" style="312" customWidth="1"/>
    <col min="7463" max="7463" width="9" style="312" customWidth="1"/>
    <col min="7464" max="7464" width="8.28515625" style="312" customWidth="1"/>
    <col min="7465" max="7465" width="10.85546875" style="312" customWidth="1"/>
    <col min="7466" max="7466" width="9.140625" style="312" customWidth="1"/>
    <col min="7467" max="7468" width="8" style="312" customWidth="1"/>
    <col min="7469" max="7469" width="10.5703125" style="312" customWidth="1"/>
    <col min="7470" max="7471" width="8" style="312" customWidth="1"/>
    <col min="7472" max="7555" width="0" style="312" hidden="1" customWidth="1"/>
    <col min="7556" max="7565" width="10.140625" style="312" customWidth="1"/>
    <col min="7566" max="7566" width="5.140625" style="312" customWidth="1"/>
    <col min="7567" max="7577" width="10.140625" style="312" customWidth="1"/>
    <col min="7578" max="7680" width="11.42578125" style="312"/>
    <col min="7681" max="7682" width="23.5703125" style="312" customWidth="1"/>
    <col min="7683" max="7683" width="10.28515625" style="312" customWidth="1"/>
    <col min="7684" max="7684" width="11.5703125" style="312" customWidth="1"/>
    <col min="7685" max="7685" width="13.42578125" style="312" customWidth="1"/>
    <col min="7686" max="7686" width="10.28515625" style="312" customWidth="1"/>
    <col min="7687" max="7687" width="12.85546875" style="312" customWidth="1"/>
    <col min="7688" max="7688" width="13.42578125" style="312" customWidth="1"/>
    <col min="7689" max="7689" width="10.28515625" style="312" customWidth="1"/>
    <col min="7690" max="7690" width="11.42578125" style="312"/>
    <col min="7691" max="7691" width="10.28515625" style="312" customWidth="1"/>
    <col min="7692" max="7692" width="10.7109375" style="312" customWidth="1"/>
    <col min="7693" max="7693" width="11.85546875" style="312" customWidth="1"/>
    <col min="7694" max="7694" width="11.28515625" style="312" customWidth="1"/>
    <col min="7695" max="7695" width="10.28515625" style="312" customWidth="1"/>
    <col min="7696" max="7696" width="11" style="312" customWidth="1"/>
    <col min="7697" max="7699" width="10.28515625" style="312" customWidth="1"/>
    <col min="7700" max="7700" width="11.140625" style="312" customWidth="1"/>
    <col min="7701" max="7701" width="10" style="312" customWidth="1"/>
    <col min="7702" max="7702" width="10.7109375" style="312" customWidth="1"/>
    <col min="7703" max="7703" width="9.28515625" style="312" customWidth="1"/>
    <col min="7704" max="7704" width="9.85546875" style="312" customWidth="1"/>
    <col min="7705" max="7705" width="8.7109375" style="312" customWidth="1"/>
    <col min="7706" max="7711" width="8.42578125" style="312" customWidth="1"/>
    <col min="7712" max="7712" width="8.85546875" style="312" customWidth="1"/>
    <col min="7713" max="7713" width="8.42578125" style="312" customWidth="1"/>
    <col min="7714" max="7717" width="9" style="312" customWidth="1"/>
    <col min="7718" max="7718" width="10" style="312" customWidth="1"/>
    <col min="7719" max="7719" width="9" style="312" customWidth="1"/>
    <col min="7720" max="7720" width="8.28515625" style="312" customWidth="1"/>
    <col min="7721" max="7721" width="10.85546875" style="312" customWidth="1"/>
    <col min="7722" max="7722" width="9.140625" style="312" customWidth="1"/>
    <col min="7723" max="7724" width="8" style="312" customWidth="1"/>
    <col min="7725" max="7725" width="10.5703125" style="312" customWidth="1"/>
    <col min="7726" max="7727" width="8" style="312" customWidth="1"/>
    <col min="7728" max="7811" width="0" style="312" hidden="1" customWidth="1"/>
    <col min="7812" max="7821" width="10.140625" style="312" customWidth="1"/>
    <col min="7822" max="7822" width="5.140625" style="312" customWidth="1"/>
    <col min="7823" max="7833" width="10.140625" style="312" customWidth="1"/>
    <col min="7834" max="7936" width="11.42578125" style="312"/>
    <col min="7937" max="7938" width="23.5703125" style="312" customWidth="1"/>
    <col min="7939" max="7939" width="10.28515625" style="312" customWidth="1"/>
    <col min="7940" max="7940" width="11.5703125" style="312" customWidth="1"/>
    <col min="7941" max="7941" width="13.42578125" style="312" customWidth="1"/>
    <col min="7942" max="7942" width="10.28515625" style="312" customWidth="1"/>
    <col min="7943" max="7943" width="12.85546875" style="312" customWidth="1"/>
    <col min="7944" max="7944" width="13.42578125" style="312" customWidth="1"/>
    <col min="7945" max="7945" width="10.28515625" style="312" customWidth="1"/>
    <col min="7946" max="7946" width="11.42578125" style="312"/>
    <col min="7947" max="7947" width="10.28515625" style="312" customWidth="1"/>
    <col min="7948" max="7948" width="10.7109375" style="312" customWidth="1"/>
    <col min="7949" max="7949" width="11.85546875" style="312" customWidth="1"/>
    <col min="7950" max="7950" width="11.28515625" style="312" customWidth="1"/>
    <col min="7951" max="7951" width="10.28515625" style="312" customWidth="1"/>
    <col min="7952" max="7952" width="11" style="312" customWidth="1"/>
    <col min="7953" max="7955" width="10.28515625" style="312" customWidth="1"/>
    <col min="7956" max="7956" width="11.140625" style="312" customWidth="1"/>
    <col min="7957" max="7957" width="10" style="312" customWidth="1"/>
    <col min="7958" max="7958" width="10.7109375" style="312" customWidth="1"/>
    <col min="7959" max="7959" width="9.28515625" style="312" customWidth="1"/>
    <col min="7960" max="7960" width="9.85546875" style="312" customWidth="1"/>
    <col min="7961" max="7961" width="8.7109375" style="312" customWidth="1"/>
    <col min="7962" max="7967" width="8.42578125" style="312" customWidth="1"/>
    <col min="7968" max="7968" width="8.85546875" style="312" customWidth="1"/>
    <col min="7969" max="7969" width="8.42578125" style="312" customWidth="1"/>
    <col min="7970" max="7973" width="9" style="312" customWidth="1"/>
    <col min="7974" max="7974" width="10" style="312" customWidth="1"/>
    <col min="7975" max="7975" width="9" style="312" customWidth="1"/>
    <col min="7976" max="7976" width="8.28515625" style="312" customWidth="1"/>
    <col min="7977" max="7977" width="10.85546875" style="312" customWidth="1"/>
    <col min="7978" max="7978" width="9.140625" style="312" customWidth="1"/>
    <col min="7979" max="7980" width="8" style="312" customWidth="1"/>
    <col min="7981" max="7981" width="10.5703125" style="312" customWidth="1"/>
    <col min="7982" max="7983" width="8" style="312" customWidth="1"/>
    <col min="7984" max="8067" width="0" style="312" hidden="1" customWidth="1"/>
    <col min="8068" max="8077" width="10.140625" style="312" customWidth="1"/>
    <col min="8078" max="8078" width="5.140625" style="312" customWidth="1"/>
    <col min="8079" max="8089" width="10.140625" style="312" customWidth="1"/>
    <col min="8090" max="8192" width="11.42578125" style="312"/>
    <col min="8193" max="8194" width="23.5703125" style="312" customWidth="1"/>
    <col min="8195" max="8195" width="10.28515625" style="312" customWidth="1"/>
    <col min="8196" max="8196" width="11.5703125" style="312" customWidth="1"/>
    <col min="8197" max="8197" width="13.42578125" style="312" customWidth="1"/>
    <col min="8198" max="8198" width="10.28515625" style="312" customWidth="1"/>
    <col min="8199" max="8199" width="12.85546875" style="312" customWidth="1"/>
    <col min="8200" max="8200" width="13.42578125" style="312" customWidth="1"/>
    <col min="8201" max="8201" width="10.28515625" style="312" customWidth="1"/>
    <col min="8202" max="8202" width="11.42578125" style="312"/>
    <col min="8203" max="8203" width="10.28515625" style="312" customWidth="1"/>
    <col min="8204" max="8204" width="10.7109375" style="312" customWidth="1"/>
    <col min="8205" max="8205" width="11.85546875" style="312" customWidth="1"/>
    <col min="8206" max="8206" width="11.28515625" style="312" customWidth="1"/>
    <col min="8207" max="8207" width="10.28515625" style="312" customWidth="1"/>
    <col min="8208" max="8208" width="11" style="312" customWidth="1"/>
    <col min="8209" max="8211" width="10.28515625" style="312" customWidth="1"/>
    <col min="8212" max="8212" width="11.140625" style="312" customWidth="1"/>
    <col min="8213" max="8213" width="10" style="312" customWidth="1"/>
    <col min="8214" max="8214" width="10.7109375" style="312" customWidth="1"/>
    <col min="8215" max="8215" width="9.28515625" style="312" customWidth="1"/>
    <col min="8216" max="8216" width="9.85546875" style="312" customWidth="1"/>
    <col min="8217" max="8217" width="8.7109375" style="312" customWidth="1"/>
    <col min="8218" max="8223" width="8.42578125" style="312" customWidth="1"/>
    <col min="8224" max="8224" width="8.85546875" style="312" customWidth="1"/>
    <col min="8225" max="8225" width="8.42578125" style="312" customWidth="1"/>
    <col min="8226" max="8229" width="9" style="312" customWidth="1"/>
    <col min="8230" max="8230" width="10" style="312" customWidth="1"/>
    <col min="8231" max="8231" width="9" style="312" customWidth="1"/>
    <col min="8232" max="8232" width="8.28515625" style="312" customWidth="1"/>
    <col min="8233" max="8233" width="10.85546875" style="312" customWidth="1"/>
    <col min="8234" max="8234" width="9.140625" style="312" customWidth="1"/>
    <col min="8235" max="8236" width="8" style="312" customWidth="1"/>
    <col min="8237" max="8237" width="10.5703125" style="312" customWidth="1"/>
    <col min="8238" max="8239" width="8" style="312" customWidth="1"/>
    <col min="8240" max="8323" width="0" style="312" hidden="1" customWidth="1"/>
    <col min="8324" max="8333" width="10.140625" style="312" customWidth="1"/>
    <col min="8334" max="8334" width="5.140625" style="312" customWidth="1"/>
    <col min="8335" max="8345" width="10.140625" style="312" customWidth="1"/>
    <col min="8346" max="8448" width="11.42578125" style="312"/>
    <col min="8449" max="8450" width="23.5703125" style="312" customWidth="1"/>
    <col min="8451" max="8451" width="10.28515625" style="312" customWidth="1"/>
    <col min="8452" max="8452" width="11.5703125" style="312" customWidth="1"/>
    <col min="8453" max="8453" width="13.42578125" style="312" customWidth="1"/>
    <col min="8454" max="8454" width="10.28515625" style="312" customWidth="1"/>
    <col min="8455" max="8455" width="12.85546875" style="312" customWidth="1"/>
    <col min="8456" max="8456" width="13.42578125" style="312" customWidth="1"/>
    <col min="8457" max="8457" width="10.28515625" style="312" customWidth="1"/>
    <col min="8458" max="8458" width="11.42578125" style="312"/>
    <col min="8459" max="8459" width="10.28515625" style="312" customWidth="1"/>
    <col min="8460" max="8460" width="10.7109375" style="312" customWidth="1"/>
    <col min="8461" max="8461" width="11.85546875" style="312" customWidth="1"/>
    <col min="8462" max="8462" width="11.28515625" style="312" customWidth="1"/>
    <col min="8463" max="8463" width="10.28515625" style="312" customWidth="1"/>
    <col min="8464" max="8464" width="11" style="312" customWidth="1"/>
    <col min="8465" max="8467" width="10.28515625" style="312" customWidth="1"/>
    <col min="8468" max="8468" width="11.140625" style="312" customWidth="1"/>
    <col min="8469" max="8469" width="10" style="312" customWidth="1"/>
    <col min="8470" max="8470" width="10.7109375" style="312" customWidth="1"/>
    <col min="8471" max="8471" width="9.28515625" style="312" customWidth="1"/>
    <col min="8472" max="8472" width="9.85546875" style="312" customWidth="1"/>
    <col min="8473" max="8473" width="8.7109375" style="312" customWidth="1"/>
    <col min="8474" max="8479" width="8.42578125" style="312" customWidth="1"/>
    <col min="8480" max="8480" width="8.85546875" style="312" customWidth="1"/>
    <col min="8481" max="8481" width="8.42578125" style="312" customWidth="1"/>
    <col min="8482" max="8485" width="9" style="312" customWidth="1"/>
    <col min="8486" max="8486" width="10" style="312" customWidth="1"/>
    <col min="8487" max="8487" width="9" style="312" customWidth="1"/>
    <col min="8488" max="8488" width="8.28515625" style="312" customWidth="1"/>
    <col min="8489" max="8489" width="10.85546875" style="312" customWidth="1"/>
    <col min="8490" max="8490" width="9.140625" style="312" customWidth="1"/>
    <col min="8491" max="8492" width="8" style="312" customWidth="1"/>
    <col min="8493" max="8493" width="10.5703125" style="312" customWidth="1"/>
    <col min="8494" max="8495" width="8" style="312" customWidth="1"/>
    <col min="8496" max="8579" width="0" style="312" hidden="1" customWidth="1"/>
    <col min="8580" max="8589" width="10.140625" style="312" customWidth="1"/>
    <col min="8590" max="8590" width="5.140625" style="312" customWidth="1"/>
    <col min="8591" max="8601" width="10.140625" style="312" customWidth="1"/>
    <col min="8602" max="8704" width="11.42578125" style="312"/>
    <col min="8705" max="8706" width="23.5703125" style="312" customWidth="1"/>
    <col min="8707" max="8707" width="10.28515625" style="312" customWidth="1"/>
    <col min="8708" max="8708" width="11.5703125" style="312" customWidth="1"/>
    <col min="8709" max="8709" width="13.42578125" style="312" customWidth="1"/>
    <col min="8710" max="8710" width="10.28515625" style="312" customWidth="1"/>
    <col min="8711" max="8711" width="12.85546875" style="312" customWidth="1"/>
    <col min="8712" max="8712" width="13.42578125" style="312" customWidth="1"/>
    <col min="8713" max="8713" width="10.28515625" style="312" customWidth="1"/>
    <col min="8714" max="8714" width="11.42578125" style="312"/>
    <col min="8715" max="8715" width="10.28515625" style="312" customWidth="1"/>
    <col min="8716" max="8716" width="10.7109375" style="312" customWidth="1"/>
    <col min="8717" max="8717" width="11.85546875" style="312" customWidth="1"/>
    <col min="8718" max="8718" width="11.28515625" style="312" customWidth="1"/>
    <col min="8719" max="8719" width="10.28515625" style="312" customWidth="1"/>
    <col min="8720" max="8720" width="11" style="312" customWidth="1"/>
    <col min="8721" max="8723" width="10.28515625" style="312" customWidth="1"/>
    <col min="8724" max="8724" width="11.140625" style="312" customWidth="1"/>
    <col min="8725" max="8725" width="10" style="312" customWidth="1"/>
    <col min="8726" max="8726" width="10.7109375" style="312" customWidth="1"/>
    <col min="8727" max="8727" width="9.28515625" style="312" customWidth="1"/>
    <col min="8728" max="8728" width="9.85546875" style="312" customWidth="1"/>
    <col min="8729" max="8729" width="8.7109375" style="312" customWidth="1"/>
    <col min="8730" max="8735" width="8.42578125" style="312" customWidth="1"/>
    <col min="8736" max="8736" width="8.85546875" style="312" customWidth="1"/>
    <col min="8737" max="8737" width="8.42578125" style="312" customWidth="1"/>
    <col min="8738" max="8741" width="9" style="312" customWidth="1"/>
    <col min="8742" max="8742" width="10" style="312" customWidth="1"/>
    <col min="8743" max="8743" width="9" style="312" customWidth="1"/>
    <col min="8744" max="8744" width="8.28515625" style="312" customWidth="1"/>
    <col min="8745" max="8745" width="10.85546875" style="312" customWidth="1"/>
    <col min="8746" max="8746" width="9.140625" style="312" customWidth="1"/>
    <col min="8747" max="8748" width="8" style="312" customWidth="1"/>
    <col min="8749" max="8749" width="10.5703125" style="312" customWidth="1"/>
    <col min="8750" max="8751" width="8" style="312" customWidth="1"/>
    <col min="8752" max="8835" width="0" style="312" hidden="1" customWidth="1"/>
    <col min="8836" max="8845" width="10.140625" style="312" customWidth="1"/>
    <col min="8846" max="8846" width="5.140625" style="312" customWidth="1"/>
    <col min="8847" max="8857" width="10.140625" style="312" customWidth="1"/>
    <col min="8858" max="8960" width="11.42578125" style="312"/>
    <col min="8961" max="8962" width="23.5703125" style="312" customWidth="1"/>
    <col min="8963" max="8963" width="10.28515625" style="312" customWidth="1"/>
    <col min="8964" max="8964" width="11.5703125" style="312" customWidth="1"/>
    <col min="8965" max="8965" width="13.42578125" style="312" customWidth="1"/>
    <col min="8966" max="8966" width="10.28515625" style="312" customWidth="1"/>
    <col min="8967" max="8967" width="12.85546875" style="312" customWidth="1"/>
    <col min="8968" max="8968" width="13.42578125" style="312" customWidth="1"/>
    <col min="8969" max="8969" width="10.28515625" style="312" customWidth="1"/>
    <col min="8970" max="8970" width="11.42578125" style="312"/>
    <col min="8971" max="8971" width="10.28515625" style="312" customWidth="1"/>
    <col min="8972" max="8972" width="10.7109375" style="312" customWidth="1"/>
    <col min="8973" max="8973" width="11.85546875" style="312" customWidth="1"/>
    <col min="8974" max="8974" width="11.28515625" style="312" customWidth="1"/>
    <col min="8975" max="8975" width="10.28515625" style="312" customWidth="1"/>
    <col min="8976" max="8976" width="11" style="312" customWidth="1"/>
    <col min="8977" max="8979" width="10.28515625" style="312" customWidth="1"/>
    <col min="8980" max="8980" width="11.140625" style="312" customWidth="1"/>
    <col min="8981" max="8981" width="10" style="312" customWidth="1"/>
    <col min="8982" max="8982" width="10.7109375" style="312" customWidth="1"/>
    <col min="8983" max="8983" width="9.28515625" style="312" customWidth="1"/>
    <col min="8984" max="8984" width="9.85546875" style="312" customWidth="1"/>
    <col min="8985" max="8985" width="8.7109375" style="312" customWidth="1"/>
    <col min="8986" max="8991" width="8.42578125" style="312" customWidth="1"/>
    <col min="8992" max="8992" width="8.85546875" style="312" customWidth="1"/>
    <col min="8993" max="8993" width="8.42578125" style="312" customWidth="1"/>
    <col min="8994" max="8997" width="9" style="312" customWidth="1"/>
    <col min="8998" max="8998" width="10" style="312" customWidth="1"/>
    <col min="8999" max="8999" width="9" style="312" customWidth="1"/>
    <col min="9000" max="9000" width="8.28515625" style="312" customWidth="1"/>
    <col min="9001" max="9001" width="10.85546875" style="312" customWidth="1"/>
    <col min="9002" max="9002" width="9.140625" style="312" customWidth="1"/>
    <col min="9003" max="9004" width="8" style="312" customWidth="1"/>
    <col min="9005" max="9005" width="10.5703125" style="312" customWidth="1"/>
    <col min="9006" max="9007" width="8" style="312" customWidth="1"/>
    <col min="9008" max="9091" width="0" style="312" hidden="1" customWidth="1"/>
    <col min="9092" max="9101" width="10.140625" style="312" customWidth="1"/>
    <col min="9102" max="9102" width="5.140625" style="312" customWidth="1"/>
    <col min="9103" max="9113" width="10.140625" style="312" customWidth="1"/>
    <col min="9114" max="9216" width="11.42578125" style="312"/>
    <col min="9217" max="9218" width="23.5703125" style="312" customWidth="1"/>
    <col min="9219" max="9219" width="10.28515625" style="312" customWidth="1"/>
    <col min="9220" max="9220" width="11.5703125" style="312" customWidth="1"/>
    <col min="9221" max="9221" width="13.42578125" style="312" customWidth="1"/>
    <col min="9222" max="9222" width="10.28515625" style="312" customWidth="1"/>
    <col min="9223" max="9223" width="12.85546875" style="312" customWidth="1"/>
    <col min="9224" max="9224" width="13.42578125" style="312" customWidth="1"/>
    <col min="9225" max="9225" width="10.28515625" style="312" customWidth="1"/>
    <col min="9226" max="9226" width="11.42578125" style="312"/>
    <col min="9227" max="9227" width="10.28515625" style="312" customWidth="1"/>
    <col min="9228" max="9228" width="10.7109375" style="312" customWidth="1"/>
    <col min="9229" max="9229" width="11.85546875" style="312" customWidth="1"/>
    <col min="9230" max="9230" width="11.28515625" style="312" customWidth="1"/>
    <col min="9231" max="9231" width="10.28515625" style="312" customWidth="1"/>
    <col min="9232" max="9232" width="11" style="312" customWidth="1"/>
    <col min="9233" max="9235" width="10.28515625" style="312" customWidth="1"/>
    <col min="9236" max="9236" width="11.140625" style="312" customWidth="1"/>
    <col min="9237" max="9237" width="10" style="312" customWidth="1"/>
    <col min="9238" max="9238" width="10.7109375" style="312" customWidth="1"/>
    <col min="9239" max="9239" width="9.28515625" style="312" customWidth="1"/>
    <col min="9240" max="9240" width="9.85546875" style="312" customWidth="1"/>
    <col min="9241" max="9241" width="8.7109375" style="312" customWidth="1"/>
    <col min="9242" max="9247" width="8.42578125" style="312" customWidth="1"/>
    <col min="9248" max="9248" width="8.85546875" style="312" customWidth="1"/>
    <col min="9249" max="9249" width="8.42578125" style="312" customWidth="1"/>
    <col min="9250" max="9253" width="9" style="312" customWidth="1"/>
    <col min="9254" max="9254" width="10" style="312" customWidth="1"/>
    <col min="9255" max="9255" width="9" style="312" customWidth="1"/>
    <col min="9256" max="9256" width="8.28515625" style="312" customWidth="1"/>
    <col min="9257" max="9257" width="10.85546875" style="312" customWidth="1"/>
    <col min="9258" max="9258" width="9.140625" style="312" customWidth="1"/>
    <col min="9259" max="9260" width="8" style="312" customWidth="1"/>
    <col min="9261" max="9261" width="10.5703125" style="312" customWidth="1"/>
    <col min="9262" max="9263" width="8" style="312" customWidth="1"/>
    <col min="9264" max="9347" width="0" style="312" hidden="1" customWidth="1"/>
    <col min="9348" max="9357" width="10.140625" style="312" customWidth="1"/>
    <col min="9358" max="9358" width="5.140625" style="312" customWidth="1"/>
    <col min="9359" max="9369" width="10.140625" style="312" customWidth="1"/>
    <col min="9370" max="9472" width="11.42578125" style="312"/>
    <col min="9473" max="9474" width="23.5703125" style="312" customWidth="1"/>
    <col min="9475" max="9475" width="10.28515625" style="312" customWidth="1"/>
    <col min="9476" max="9476" width="11.5703125" style="312" customWidth="1"/>
    <col min="9477" max="9477" width="13.42578125" style="312" customWidth="1"/>
    <col min="9478" max="9478" width="10.28515625" style="312" customWidth="1"/>
    <col min="9479" max="9479" width="12.85546875" style="312" customWidth="1"/>
    <col min="9480" max="9480" width="13.42578125" style="312" customWidth="1"/>
    <col min="9481" max="9481" width="10.28515625" style="312" customWidth="1"/>
    <col min="9482" max="9482" width="11.42578125" style="312"/>
    <col min="9483" max="9483" width="10.28515625" style="312" customWidth="1"/>
    <col min="9484" max="9484" width="10.7109375" style="312" customWidth="1"/>
    <col min="9485" max="9485" width="11.85546875" style="312" customWidth="1"/>
    <col min="9486" max="9486" width="11.28515625" style="312" customWidth="1"/>
    <col min="9487" max="9487" width="10.28515625" style="312" customWidth="1"/>
    <col min="9488" max="9488" width="11" style="312" customWidth="1"/>
    <col min="9489" max="9491" width="10.28515625" style="312" customWidth="1"/>
    <col min="9492" max="9492" width="11.140625" style="312" customWidth="1"/>
    <col min="9493" max="9493" width="10" style="312" customWidth="1"/>
    <col min="9494" max="9494" width="10.7109375" style="312" customWidth="1"/>
    <col min="9495" max="9495" width="9.28515625" style="312" customWidth="1"/>
    <col min="9496" max="9496" width="9.85546875" style="312" customWidth="1"/>
    <col min="9497" max="9497" width="8.7109375" style="312" customWidth="1"/>
    <col min="9498" max="9503" width="8.42578125" style="312" customWidth="1"/>
    <col min="9504" max="9504" width="8.85546875" style="312" customWidth="1"/>
    <col min="9505" max="9505" width="8.42578125" style="312" customWidth="1"/>
    <col min="9506" max="9509" width="9" style="312" customWidth="1"/>
    <col min="9510" max="9510" width="10" style="312" customWidth="1"/>
    <col min="9511" max="9511" width="9" style="312" customWidth="1"/>
    <col min="9512" max="9512" width="8.28515625" style="312" customWidth="1"/>
    <col min="9513" max="9513" width="10.85546875" style="312" customWidth="1"/>
    <col min="9514" max="9514" width="9.140625" style="312" customWidth="1"/>
    <col min="9515" max="9516" width="8" style="312" customWidth="1"/>
    <col min="9517" max="9517" width="10.5703125" style="312" customWidth="1"/>
    <col min="9518" max="9519" width="8" style="312" customWidth="1"/>
    <col min="9520" max="9603" width="0" style="312" hidden="1" customWidth="1"/>
    <col min="9604" max="9613" width="10.140625" style="312" customWidth="1"/>
    <col min="9614" max="9614" width="5.140625" style="312" customWidth="1"/>
    <col min="9615" max="9625" width="10.140625" style="312" customWidth="1"/>
    <col min="9626" max="9728" width="11.42578125" style="312"/>
    <col min="9729" max="9730" width="23.5703125" style="312" customWidth="1"/>
    <col min="9731" max="9731" width="10.28515625" style="312" customWidth="1"/>
    <col min="9732" max="9732" width="11.5703125" style="312" customWidth="1"/>
    <col min="9733" max="9733" width="13.42578125" style="312" customWidth="1"/>
    <col min="9734" max="9734" width="10.28515625" style="312" customWidth="1"/>
    <col min="9735" max="9735" width="12.85546875" style="312" customWidth="1"/>
    <col min="9736" max="9736" width="13.42578125" style="312" customWidth="1"/>
    <col min="9737" max="9737" width="10.28515625" style="312" customWidth="1"/>
    <col min="9738" max="9738" width="11.42578125" style="312"/>
    <col min="9739" max="9739" width="10.28515625" style="312" customWidth="1"/>
    <col min="9740" max="9740" width="10.7109375" style="312" customWidth="1"/>
    <col min="9741" max="9741" width="11.85546875" style="312" customWidth="1"/>
    <col min="9742" max="9742" width="11.28515625" style="312" customWidth="1"/>
    <col min="9743" max="9743" width="10.28515625" style="312" customWidth="1"/>
    <col min="9744" max="9744" width="11" style="312" customWidth="1"/>
    <col min="9745" max="9747" width="10.28515625" style="312" customWidth="1"/>
    <col min="9748" max="9748" width="11.140625" style="312" customWidth="1"/>
    <col min="9749" max="9749" width="10" style="312" customWidth="1"/>
    <col min="9750" max="9750" width="10.7109375" style="312" customWidth="1"/>
    <col min="9751" max="9751" width="9.28515625" style="312" customWidth="1"/>
    <col min="9752" max="9752" width="9.85546875" style="312" customWidth="1"/>
    <col min="9753" max="9753" width="8.7109375" style="312" customWidth="1"/>
    <col min="9754" max="9759" width="8.42578125" style="312" customWidth="1"/>
    <col min="9760" max="9760" width="8.85546875" style="312" customWidth="1"/>
    <col min="9761" max="9761" width="8.42578125" style="312" customWidth="1"/>
    <col min="9762" max="9765" width="9" style="312" customWidth="1"/>
    <col min="9766" max="9766" width="10" style="312" customWidth="1"/>
    <col min="9767" max="9767" width="9" style="312" customWidth="1"/>
    <col min="9768" max="9768" width="8.28515625" style="312" customWidth="1"/>
    <col min="9769" max="9769" width="10.85546875" style="312" customWidth="1"/>
    <col min="9770" max="9770" width="9.140625" style="312" customWidth="1"/>
    <col min="9771" max="9772" width="8" style="312" customWidth="1"/>
    <col min="9773" max="9773" width="10.5703125" style="312" customWidth="1"/>
    <col min="9774" max="9775" width="8" style="312" customWidth="1"/>
    <col min="9776" max="9859" width="0" style="312" hidden="1" customWidth="1"/>
    <col min="9860" max="9869" width="10.140625" style="312" customWidth="1"/>
    <col min="9870" max="9870" width="5.140625" style="312" customWidth="1"/>
    <col min="9871" max="9881" width="10.140625" style="312" customWidth="1"/>
    <col min="9882" max="9984" width="11.42578125" style="312"/>
    <col min="9985" max="9986" width="23.5703125" style="312" customWidth="1"/>
    <col min="9987" max="9987" width="10.28515625" style="312" customWidth="1"/>
    <col min="9988" max="9988" width="11.5703125" style="312" customWidth="1"/>
    <col min="9989" max="9989" width="13.42578125" style="312" customWidth="1"/>
    <col min="9990" max="9990" width="10.28515625" style="312" customWidth="1"/>
    <col min="9991" max="9991" width="12.85546875" style="312" customWidth="1"/>
    <col min="9992" max="9992" width="13.42578125" style="312" customWidth="1"/>
    <col min="9993" max="9993" width="10.28515625" style="312" customWidth="1"/>
    <col min="9994" max="9994" width="11.42578125" style="312"/>
    <col min="9995" max="9995" width="10.28515625" style="312" customWidth="1"/>
    <col min="9996" max="9996" width="10.7109375" style="312" customWidth="1"/>
    <col min="9997" max="9997" width="11.85546875" style="312" customWidth="1"/>
    <col min="9998" max="9998" width="11.28515625" style="312" customWidth="1"/>
    <col min="9999" max="9999" width="10.28515625" style="312" customWidth="1"/>
    <col min="10000" max="10000" width="11" style="312" customWidth="1"/>
    <col min="10001" max="10003" width="10.28515625" style="312" customWidth="1"/>
    <col min="10004" max="10004" width="11.140625" style="312" customWidth="1"/>
    <col min="10005" max="10005" width="10" style="312" customWidth="1"/>
    <col min="10006" max="10006" width="10.7109375" style="312" customWidth="1"/>
    <col min="10007" max="10007" width="9.28515625" style="312" customWidth="1"/>
    <col min="10008" max="10008" width="9.85546875" style="312" customWidth="1"/>
    <col min="10009" max="10009" width="8.7109375" style="312" customWidth="1"/>
    <col min="10010" max="10015" width="8.42578125" style="312" customWidth="1"/>
    <col min="10016" max="10016" width="8.85546875" style="312" customWidth="1"/>
    <col min="10017" max="10017" width="8.42578125" style="312" customWidth="1"/>
    <col min="10018" max="10021" width="9" style="312" customWidth="1"/>
    <col min="10022" max="10022" width="10" style="312" customWidth="1"/>
    <col min="10023" max="10023" width="9" style="312" customWidth="1"/>
    <col min="10024" max="10024" width="8.28515625" style="312" customWidth="1"/>
    <col min="10025" max="10025" width="10.85546875" style="312" customWidth="1"/>
    <col min="10026" max="10026" width="9.140625" style="312" customWidth="1"/>
    <col min="10027" max="10028" width="8" style="312" customWidth="1"/>
    <col min="10029" max="10029" width="10.5703125" style="312" customWidth="1"/>
    <col min="10030" max="10031" width="8" style="312" customWidth="1"/>
    <col min="10032" max="10115" width="0" style="312" hidden="1" customWidth="1"/>
    <col min="10116" max="10125" width="10.140625" style="312" customWidth="1"/>
    <col min="10126" max="10126" width="5.140625" style="312" customWidth="1"/>
    <col min="10127" max="10137" width="10.140625" style="312" customWidth="1"/>
    <col min="10138" max="10240" width="11.42578125" style="312"/>
    <col min="10241" max="10242" width="23.5703125" style="312" customWidth="1"/>
    <col min="10243" max="10243" width="10.28515625" style="312" customWidth="1"/>
    <col min="10244" max="10244" width="11.5703125" style="312" customWidth="1"/>
    <col min="10245" max="10245" width="13.42578125" style="312" customWidth="1"/>
    <col min="10246" max="10246" width="10.28515625" style="312" customWidth="1"/>
    <col min="10247" max="10247" width="12.85546875" style="312" customWidth="1"/>
    <col min="10248" max="10248" width="13.42578125" style="312" customWidth="1"/>
    <col min="10249" max="10249" width="10.28515625" style="312" customWidth="1"/>
    <col min="10250" max="10250" width="11.42578125" style="312"/>
    <col min="10251" max="10251" width="10.28515625" style="312" customWidth="1"/>
    <col min="10252" max="10252" width="10.7109375" style="312" customWidth="1"/>
    <col min="10253" max="10253" width="11.85546875" style="312" customWidth="1"/>
    <col min="10254" max="10254" width="11.28515625" style="312" customWidth="1"/>
    <col min="10255" max="10255" width="10.28515625" style="312" customWidth="1"/>
    <col min="10256" max="10256" width="11" style="312" customWidth="1"/>
    <col min="10257" max="10259" width="10.28515625" style="312" customWidth="1"/>
    <col min="10260" max="10260" width="11.140625" style="312" customWidth="1"/>
    <col min="10261" max="10261" width="10" style="312" customWidth="1"/>
    <col min="10262" max="10262" width="10.7109375" style="312" customWidth="1"/>
    <col min="10263" max="10263" width="9.28515625" style="312" customWidth="1"/>
    <col min="10264" max="10264" width="9.85546875" style="312" customWidth="1"/>
    <col min="10265" max="10265" width="8.7109375" style="312" customWidth="1"/>
    <col min="10266" max="10271" width="8.42578125" style="312" customWidth="1"/>
    <col min="10272" max="10272" width="8.85546875" style="312" customWidth="1"/>
    <col min="10273" max="10273" width="8.42578125" style="312" customWidth="1"/>
    <col min="10274" max="10277" width="9" style="312" customWidth="1"/>
    <col min="10278" max="10278" width="10" style="312" customWidth="1"/>
    <col min="10279" max="10279" width="9" style="312" customWidth="1"/>
    <col min="10280" max="10280" width="8.28515625" style="312" customWidth="1"/>
    <col min="10281" max="10281" width="10.85546875" style="312" customWidth="1"/>
    <col min="10282" max="10282" width="9.140625" style="312" customWidth="1"/>
    <col min="10283" max="10284" width="8" style="312" customWidth="1"/>
    <col min="10285" max="10285" width="10.5703125" style="312" customWidth="1"/>
    <col min="10286" max="10287" width="8" style="312" customWidth="1"/>
    <col min="10288" max="10371" width="0" style="312" hidden="1" customWidth="1"/>
    <col min="10372" max="10381" width="10.140625" style="312" customWidth="1"/>
    <col min="10382" max="10382" width="5.140625" style="312" customWidth="1"/>
    <col min="10383" max="10393" width="10.140625" style="312" customWidth="1"/>
    <col min="10394" max="10496" width="11.42578125" style="312"/>
    <col min="10497" max="10498" width="23.5703125" style="312" customWidth="1"/>
    <col min="10499" max="10499" width="10.28515625" style="312" customWidth="1"/>
    <col min="10500" max="10500" width="11.5703125" style="312" customWidth="1"/>
    <col min="10501" max="10501" width="13.42578125" style="312" customWidth="1"/>
    <col min="10502" max="10502" width="10.28515625" style="312" customWidth="1"/>
    <col min="10503" max="10503" width="12.85546875" style="312" customWidth="1"/>
    <col min="10504" max="10504" width="13.42578125" style="312" customWidth="1"/>
    <col min="10505" max="10505" width="10.28515625" style="312" customWidth="1"/>
    <col min="10506" max="10506" width="11.42578125" style="312"/>
    <col min="10507" max="10507" width="10.28515625" style="312" customWidth="1"/>
    <col min="10508" max="10508" width="10.7109375" style="312" customWidth="1"/>
    <col min="10509" max="10509" width="11.85546875" style="312" customWidth="1"/>
    <col min="10510" max="10510" width="11.28515625" style="312" customWidth="1"/>
    <col min="10511" max="10511" width="10.28515625" style="312" customWidth="1"/>
    <col min="10512" max="10512" width="11" style="312" customWidth="1"/>
    <col min="10513" max="10515" width="10.28515625" style="312" customWidth="1"/>
    <col min="10516" max="10516" width="11.140625" style="312" customWidth="1"/>
    <col min="10517" max="10517" width="10" style="312" customWidth="1"/>
    <col min="10518" max="10518" width="10.7109375" style="312" customWidth="1"/>
    <col min="10519" max="10519" width="9.28515625" style="312" customWidth="1"/>
    <col min="10520" max="10520" width="9.85546875" style="312" customWidth="1"/>
    <col min="10521" max="10521" width="8.7109375" style="312" customWidth="1"/>
    <col min="10522" max="10527" width="8.42578125" style="312" customWidth="1"/>
    <col min="10528" max="10528" width="8.85546875" style="312" customWidth="1"/>
    <col min="10529" max="10529" width="8.42578125" style="312" customWidth="1"/>
    <col min="10530" max="10533" width="9" style="312" customWidth="1"/>
    <col min="10534" max="10534" width="10" style="312" customWidth="1"/>
    <col min="10535" max="10535" width="9" style="312" customWidth="1"/>
    <col min="10536" max="10536" width="8.28515625" style="312" customWidth="1"/>
    <col min="10537" max="10537" width="10.85546875" style="312" customWidth="1"/>
    <col min="10538" max="10538" width="9.140625" style="312" customWidth="1"/>
    <col min="10539" max="10540" width="8" style="312" customWidth="1"/>
    <col min="10541" max="10541" width="10.5703125" style="312" customWidth="1"/>
    <col min="10542" max="10543" width="8" style="312" customWidth="1"/>
    <col min="10544" max="10627" width="0" style="312" hidden="1" customWidth="1"/>
    <col min="10628" max="10637" width="10.140625" style="312" customWidth="1"/>
    <col min="10638" max="10638" width="5.140625" style="312" customWidth="1"/>
    <col min="10639" max="10649" width="10.140625" style="312" customWidth="1"/>
    <col min="10650" max="10752" width="11.42578125" style="312"/>
    <col min="10753" max="10754" width="23.5703125" style="312" customWidth="1"/>
    <col min="10755" max="10755" width="10.28515625" style="312" customWidth="1"/>
    <col min="10756" max="10756" width="11.5703125" style="312" customWidth="1"/>
    <col min="10757" max="10757" width="13.42578125" style="312" customWidth="1"/>
    <col min="10758" max="10758" width="10.28515625" style="312" customWidth="1"/>
    <col min="10759" max="10759" width="12.85546875" style="312" customWidth="1"/>
    <col min="10760" max="10760" width="13.42578125" style="312" customWidth="1"/>
    <col min="10761" max="10761" width="10.28515625" style="312" customWidth="1"/>
    <col min="10762" max="10762" width="11.42578125" style="312"/>
    <col min="10763" max="10763" width="10.28515625" style="312" customWidth="1"/>
    <col min="10764" max="10764" width="10.7109375" style="312" customWidth="1"/>
    <col min="10765" max="10765" width="11.85546875" style="312" customWidth="1"/>
    <col min="10766" max="10766" width="11.28515625" style="312" customWidth="1"/>
    <col min="10767" max="10767" width="10.28515625" style="312" customWidth="1"/>
    <col min="10768" max="10768" width="11" style="312" customWidth="1"/>
    <col min="10769" max="10771" width="10.28515625" style="312" customWidth="1"/>
    <col min="10772" max="10772" width="11.140625" style="312" customWidth="1"/>
    <col min="10773" max="10773" width="10" style="312" customWidth="1"/>
    <col min="10774" max="10774" width="10.7109375" style="312" customWidth="1"/>
    <col min="10775" max="10775" width="9.28515625" style="312" customWidth="1"/>
    <col min="10776" max="10776" width="9.85546875" style="312" customWidth="1"/>
    <col min="10777" max="10777" width="8.7109375" style="312" customWidth="1"/>
    <col min="10778" max="10783" width="8.42578125" style="312" customWidth="1"/>
    <col min="10784" max="10784" width="8.85546875" style="312" customWidth="1"/>
    <col min="10785" max="10785" width="8.42578125" style="312" customWidth="1"/>
    <col min="10786" max="10789" width="9" style="312" customWidth="1"/>
    <col min="10790" max="10790" width="10" style="312" customWidth="1"/>
    <col min="10791" max="10791" width="9" style="312" customWidth="1"/>
    <col min="10792" max="10792" width="8.28515625" style="312" customWidth="1"/>
    <col min="10793" max="10793" width="10.85546875" style="312" customWidth="1"/>
    <col min="10794" max="10794" width="9.140625" style="312" customWidth="1"/>
    <col min="10795" max="10796" width="8" style="312" customWidth="1"/>
    <col min="10797" max="10797" width="10.5703125" style="312" customWidth="1"/>
    <col min="10798" max="10799" width="8" style="312" customWidth="1"/>
    <col min="10800" max="10883" width="0" style="312" hidden="1" customWidth="1"/>
    <col min="10884" max="10893" width="10.140625" style="312" customWidth="1"/>
    <col min="10894" max="10894" width="5.140625" style="312" customWidth="1"/>
    <col min="10895" max="10905" width="10.140625" style="312" customWidth="1"/>
    <col min="10906" max="11008" width="11.42578125" style="312"/>
    <col min="11009" max="11010" width="23.5703125" style="312" customWidth="1"/>
    <col min="11011" max="11011" width="10.28515625" style="312" customWidth="1"/>
    <col min="11012" max="11012" width="11.5703125" style="312" customWidth="1"/>
    <col min="11013" max="11013" width="13.42578125" style="312" customWidth="1"/>
    <col min="11014" max="11014" width="10.28515625" style="312" customWidth="1"/>
    <col min="11015" max="11015" width="12.85546875" style="312" customWidth="1"/>
    <col min="11016" max="11016" width="13.42578125" style="312" customWidth="1"/>
    <col min="11017" max="11017" width="10.28515625" style="312" customWidth="1"/>
    <col min="11018" max="11018" width="11.42578125" style="312"/>
    <col min="11019" max="11019" width="10.28515625" style="312" customWidth="1"/>
    <col min="11020" max="11020" width="10.7109375" style="312" customWidth="1"/>
    <col min="11021" max="11021" width="11.85546875" style="312" customWidth="1"/>
    <col min="11022" max="11022" width="11.28515625" style="312" customWidth="1"/>
    <col min="11023" max="11023" width="10.28515625" style="312" customWidth="1"/>
    <col min="11024" max="11024" width="11" style="312" customWidth="1"/>
    <col min="11025" max="11027" width="10.28515625" style="312" customWidth="1"/>
    <col min="11028" max="11028" width="11.140625" style="312" customWidth="1"/>
    <col min="11029" max="11029" width="10" style="312" customWidth="1"/>
    <col min="11030" max="11030" width="10.7109375" style="312" customWidth="1"/>
    <col min="11031" max="11031" width="9.28515625" style="312" customWidth="1"/>
    <col min="11032" max="11032" width="9.85546875" style="312" customWidth="1"/>
    <col min="11033" max="11033" width="8.7109375" style="312" customWidth="1"/>
    <col min="11034" max="11039" width="8.42578125" style="312" customWidth="1"/>
    <col min="11040" max="11040" width="8.85546875" style="312" customWidth="1"/>
    <col min="11041" max="11041" width="8.42578125" style="312" customWidth="1"/>
    <col min="11042" max="11045" width="9" style="312" customWidth="1"/>
    <col min="11046" max="11046" width="10" style="312" customWidth="1"/>
    <col min="11047" max="11047" width="9" style="312" customWidth="1"/>
    <col min="11048" max="11048" width="8.28515625" style="312" customWidth="1"/>
    <col min="11049" max="11049" width="10.85546875" style="312" customWidth="1"/>
    <col min="11050" max="11050" width="9.140625" style="312" customWidth="1"/>
    <col min="11051" max="11052" width="8" style="312" customWidth="1"/>
    <col min="11053" max="11053" width="10.5703125" style="312" customWidth="1"/>
    <col min="11054" max="11055" width="8" style="312" customWidth="1"/>
    <col min="11056" max="11139" width="0" style="312" hidden="1" customWidth="1"/>
    <col min="11140" max="11149" width="10.140625" style="312" customWidth="1"/>
    <col min="11150" max="11150" width="5.140625" style="312" customWidth="1"/>
    <col min="11151" max="11161" width="10.140625" style="312" customWidth="1"/>
    <col min="11162" max="11264" width="11.42578125" style="312"/>
    <col min="11265" max="11266" width="23.5703125" style="312" customWidth="1"/>
    <col min="11267" max="11267" width="10.28515625" style="312" customWidth="1"/>
    <col min="11268" max="11268" width="11.5703125" style="312" customWidth="1"/>
    <col min="11269" max="11269" width="13.42578125" style="312" customWidth="1"/>
    <col min="11270" max="11270" width="10.28515625" style="312" customWidth="1"/>
    <col min="11271" max="11271" width="12.85546875" style="312" customWidth="1"/>
    <col min="11272" max="11272" width="13.42578125" style="312" customWidth="1"/>
    <col min="11273" max="11273" width="10.28515625" style="312" customWidth="1"/>
    <col min="11274" max="11274" width="11.42578125" style="312"/>
    <col min="11275" max="11275" width="10.28515625" style="312" customWidth="1"/>
    <col min="11276" max="11276" width="10.7109375" style="312" customWidth="1"/>
    <col min="11277" max="11277" width="11.85546875" style="312" customWidth="1"/>
    <col min="11278" max="11278" width="11.28515625" style="312" customWidth="1"/>
    <col min="11279" max="11279" width="10.28515625" style="312" customWidth="1"/>
    <col min="11280" max="11280" width="11" style="312" customWidth="1"/>
    <col min="11281" max="11283" width="10.28515625" style="312" customWidth="1"/>
    <col min="11284" max="11284" width="11.140625" style="312" customWidth="1"/>
    <col min="11285" max="11285" width="10" style="312" customWidth="1"/>
    <col min="11286" max="11286" width="10.7109375" style="312" customWidth="1"/>
    <col min="11287" max="11287" width="9.28515625" style="312" customWidth="1"/>
    <col min="11288" max="11288" width="9.85546875" style="312" customWidth="1"/>
    <col min="11289" max="11289" width="8.7109375" style="312" customWidth="1"/>
    <col min="11290" max="11295" width="8.42578125" style="312" customWidth="1"/>
    <col min="11296" max="11296" width="8.85546875" style="312" customWidth="1"/>
    <col min="11297" max="11297" width="8.42578125" style="312" customWidth="1"/>
    <col min="11298" max="11301" width="9" style="312" customWidth="1"/>
    <col min="11302" max="11302" width="10" style="312" customWidth="1"/>
    <col min="11303" max="11303" width="9" style="312" customWidth="1"/>
    <col min="11304" max="11304" width="8.28515625" style="312" customWidth="1"/>
    <col min="11305" max="11305" width="10.85546875" style="312" customWidth="1"/>
    <col min="11306" max="11306" width="9.140625" style="312" customWidth="1"/>
    <col min="11307" max="11308" width="8" style="312" customWidth="1"/>
    <col min="11309" max="11309" width="10.5703125" style="312" customWidth="1"/>
    <col min="11310" max="11311" width="8" style="312" customWidth="1"/>
    <col min="11312" max="11395" width="0" style="312" hidden="1" customWidth="1"/>
    <col min="11396" max="11405" width="10.140625" style="312" customWidth="1"/>
    <col min="11406" max="11406" width="5.140625" style="312" customWidth="1"/>
    <col min="11407" max="11417" width="10.140625" style="312" customWidth="1"/>
    <col min="11418" max="11520" width="11.42578125" style="312"/>
    <col min="11521" max="11522" width="23.5703125" style="312" customWidth="1"/>
    <col min="11523" max="11523" width="10.28515625" style="312" customWidth="1"/>
    <col min="11524" max="11524" width="11.5703125" style="312" customWidth="1"/>
    <col min="11525" max="11525" width="13.42578125" style="312" customWidth="1"/>
    <col min="11526" max="11526" width="10.28515625" style="312" customWidth="1"/>
    <col min="11527" max="11527" width="12.85546875" style="312" customWidth="1"/>
    <col min="11528" max="11528" width="13.42578125" style="312" customWidth="1"/>
    <col min="11529" max="11529" width="10.28515625" style="312" customWidth="1"/>
    <col min="11530" max="11530" width="11.42578125" style="312"/>
    <col min="11531" max="11531" width="10.28515625" style="312" customWidth="1"/>
    <col min="11532" max="11532" width="10.7109375" style="312" customWidth="1"/>
    <col min="11533" max="11533" width="11.85546875" style="312" customWidth="1"/>
    <col min="11534" max="11534" width="11.28515625" style="312" customWidth="1"/>
    <col min="11535" max="11535" width="10.28515625" style="312" customWidth="1"/>
    <col min="11536" max="11536" width="11" style="312" customWidth="1"/>
    <col min="11537" max="11539" width="10.28515625" style="312" customWidth="1"/>
    <col min="11540" max="11540" width="11.140625" style="312" customWidth="1"/>
    <col min="11541" max="11541" width="10" style="312" customWidth="1"/>
    <col min="11542" max="11542" width="10.7109375" style="312" customWidth="1"/>
    <col min="11543" max="11543" width="9.28515625" style="312" customWidth="1"/>
    <col min="11544" max="11544" width="9.85546875" style="312" customWidth="1"/>
    <col min="11545" max="11545" width="8.7109375" style="312" customWidth="1"/>
    <col min="11546" max="11551" width="8.42578125" style="312" customWidth="1"/>
    <col min="11552" max="11552" width="8.85546875" style="312" customWidth="1"/>
    <col min="11553" max="11553" width="8.42578125" style="312" customWidth="1"/>
    <col min="11554" max="11557" width="9" style="312" customWidth="1"/>
    <col min="11558" max="11558" width="10" style="312" customWidth="1"/>
    <col min="11559" max="11559" width="9" style="312" customWidth="1"/>
    <col min="11560" max="11560" width="8.28515625" style="312" customWidth="1"/>
    <col min="11561" max="11561" width="10.85546875" style="312" customWidth="1"/>
    <col min="11562" max="11562" width="9.140625" style="312" customWidth="1"/>
    <col min="11563" max="11564" width="8" style="312" customWidth="1"/>
    <col min="11565" max="11565" width="10.5703125" style="312" customWidth="1"/>
    <col min="11566" max="11567" width="8" style="312" customWidth="1"/>
    <col min="11568" max="11651" width="0" style="312" hidden="1" customWidth="1"/>
    <col min="11652" max="11661" width="10.140625" style="312" customWidth="1"/>
    <col min="11662" max="11662" width="5.140625" style="312" customWidth="1"/>
    <col min="11663" max="11673" width="10.140625" style="312" customWidth="1"/>
    <col min="11674" max="11776" width="11.42578125" style="312"/>
    <col min="11777" max="11778" width="23.5703125" style="312" customWidth="1"/>
    <col min="11779" max="11779" width="10.28515625" style="312" customWidth="1"/>
    <col min="11780" max="11780" width="11.5703125" style="312" customWidth="1"/>
    <col min="11781" max="11781" width="13.42578125" style="312" customWidth="1"/>
    <col min="11782" max="11782" width="10.28515625" style="312" customWidth="1"/>
    <col min="11783" max="11783" width="12.85546875" style="312" customWidth="1"/>
    <col min="11784" max="11784" width="13.42578125" style="312" customWidth="1"/>
    <col min="11785" max="11785" width="10.28515625" style="312" customWidth="1"/>
    <col min="11786" max="11786" width="11.42578125" style="312"/>
    <col min="11787" max="11787" width="10.28515625" style="312" customWidth="1"/>
    <col min="11788" max="11788" width="10.7109375" style="312" customWidth="1"/>
    <col min="11789" max="11789" width="11.85546875" style="312" customWidth="1"/>
    <col min="11790" max="11790" width="11.28515625" style="312" customWidth="1"/>
    <col min="11791" max="11791" width="10.28515625" style="312" customWidth="1"/>
    <col min="11792" max="11792" width="11" style="312" customWidth="1"/>
    <col min="11793" max="11795" width="10.28515625" style="312" customWidth="1"/>
    <col min="11796" max="11796" width="11.140625" style="312" customWidth="1"/>
    <col min="11797" max="11797" width="10" style="312" customWidth="1"/>
    <col min="11798" max="11798" width="10.7109375" style="312" customWidth="1"/>
    <col min="11799" max="11799" width="9.28515625" style="312" customWidth="1"/>
    <col min="11800" max="11800" width="9.85546875" style="312" customWidth="1"/>
    <col min="11801" max="11801" width="8.7109375" style="312" customWidth="1"/>
    <col min="11802" max="11807" width="8.42578125" style="312" customWidth="1"/>
    <col min="11808" max="11808" width="8.85546875" style="312" customWidth="1"/>
    <col min="11809" max="11809" width="8.42578125" style="312" customWidth="1"/>
    <col min="11810" max="11813" width="9" style="312" customWidth="1"/>
    <col min="11814" max="11814" width="10" style="312" customWidth="1"/>
    <col min="11815" max="11815" width="9" style="312" customWidth="1"/>
    <col min="11816" max="11816" width="8.28515625" style="312" customWidth="1"/>
    <col min="11817" max="11817" width="10.85546875" style="312" customWidth="1"/>
    <col min="11818" max="11818" width="9.140625" style="312" customWidth="1"/>
    <col min="11819" max="11820" width="8" style="312" customWidth="1"/>
    <col min="11821" max="11821" width="10.5703125" style="312" customWidth="1"/>
    <col min="11822" max="11823" width="8" style="312" customWidth="1"/>
    <col min="11824" max="11907" width="0" style="312" hidden="1" customWidth="1"/>
    <col min="11908" max="11917" width="10.140625" style="312" customWidth="1"/>
    <col min="11918" max="11918" width="5.140625" style="312" customWidth="1"/>
    <col min="11919" max="11929" width="10.140625" style="312" customWidth="1"/>
    <col min="11930" max="12032" width="11.42578125" style="312"/>
    <col min="12033" max="12034" width="23.5703125" style="312" customWidth="1"/>
    <col min="12035" max="12035" width="10.28515625" style="312" customWidth="1"/>
    <col min="12036" max="12036" width="11.5703125" style="312" customWidth="1"/>
    <col min="12037" max="12037" width="13.42578125" style="312" customWidth="1"/>
    <col min="12038" max="12038" width="10.28515625" style="312" customWidth="1"/>
    <col min="12039" max="12039" width="12.85546875" style="312" customWidth="1"/>
    <col min="12040" max="12040" width="13.42578125" style="312" customWidth="1"/>
    <col min="12041" max="12041" width="10.28515625" style="312" customWidth="1"/>
    <col min="12042" max="12042" width="11.42578125" style="312"/>
    <col min="12043" max="12043" width="10.28515625" style="312" customWidth="1"/>
    <col min="12044" max="12044" width="10.7109375" style="312" customWidth="1"/>
    <col min="12045" max="12045" width="11.85546875" style="312" customWidth="1"/>
    <col min="12046" max="12046" width="11.28515625" style="312" customWidth="1"/>
    <col min="12047" max="12047" width="10.28515625" style="312" customWidth="1"/>
    <col min="12048" max="12048" width="11" style="312" customWidth="1"/>
    <col min="12049" max="12051" width="10.28515625" style="312" customWidth="1"/>
    <col min="12052" max="12052" width="11.140625" style="312" customWidth="1"/>
    <col min="12053" max="12053" width="10" style="312" customWidth="1"/>
    <col min="12054" max="12054" width="10.7109375" style="312" customWidth="1"/>
    <col min="12055" max="12055" width="9.28515625" style="312" customWidth="1"/>
    <col min="12056" max="12056" width="9.85546875" style="312" customWidth="1"/>
    <col min="12057" max="12057" width="8.7109375" style="312" customWidth="1"/>
    <col min="12058" max="12063" width="8.42578125" style="312" customWidth="1"/>
    <col min="12064" max="12064" width="8.85546875" style="312" customWidth="1"/>
    <col min="12065" max="12065" width="8.42578125" style="312" customWidth="1"/>
    <col min="12066" max="12069" width="9" style="312" customWidth="1"/>
    <col min="12070" max="12070" width="10" style="312" customWidth="1"/>
    <col min="12071" max="12071" width="9" style="312" customWidth="1"/>
    <col min="12072" max="12072" width="8.28515625" style="312" customWidth="1"/>
    <col min="12073" max="12073" width="10.85546875" style="312" customWidth="1"/>
    <col min="12074" max="12074" width="9.140625" style="312" customWidth="1"/>
    <col min="12075" max="12076" width="8" style="312" customWidth="1"/>
    <col min="12077" max="12077" width="10.5703125" style="312" customWidth="1"/>
    <col min="12078" max="12079" width="8" style="312" customWidth="1"/>
    <col min="12080" max="12163" width="0" style="312" hidden="1" customWidth="1"/>
    <col min="12164" max="12173" width="10.140625" style="312" customWidth="1"/>
    <col min="12174" max="12174" width="5.140625" style="312" customWidth="1"/>
    <col min="12175" max="12185" width="10.140625" style="312" customWidth="1"/>
    <col min="12186" max="12288" width="11.42578125" style="312"/>
    <col min="12289" max="12290" width="23.5703125" style="312" customWidth="1"/>
    <col min="12291" max="12291" width="10.28515625" style="312" customWidth="1"/>
    <col min="12292" max="12292" width="11.5703125" style="312" customWidth="1"/>
    <col min="12293" max="12293" width="13.42578125" style="312" customWidth="1"/>
    <col min="12294" max="12294" width="10.28515625" style="312" customWidth="1"/>
    <col min="12295" max="12295" width="12.85546875" style="312" customWidth="1"/>
    <col min="12296" max="12296" width="13.42578125" style="312" customWidth="1"/>
    <col min="12297" max="12297" width="10.28515625" style="312" customWidth="1"/>
    <col min="12298" max="12298" width="11.42578125" style="312"/>
    <col min="12299" max="12299" width="10.28515625" style="312" customWidth="1"/>
    <col min="12300" max="12300" width="10.7109375" style="312" customWidth="1"/>
    <col min="12301" max="12301" width="11.85546875" style="312" customWidth="1"/>
    <col min="12302" max="12302" width="11.28515625" style="312" customWidth="1"/>
    <col min="12303" max="12303" width="10.28515625" style="312" customWidth="1"/>
    <col min="12304" max="12304" width="11" style="312" customWidth="1"/>
    <col min="12305" max="12307" width="10.28515625" style="312" customWidth="1"/>
    <col min="12308" max="12308" width="11.140625" style="312" customWidth="1"/>
    <col min="12309" max="12309" width="10" style="312" customWidth="1"/>
    <col min="12310" max="12310" width="10.7109375" style="312" customWidth="1"/>
    <col min="12311" max="12311" width="9.28515625" style="312" customWidth="1"/>
    <col min="12312" max="12312" width="9.85546875" style="312" customWidth="1"/>
    <col min="12313" max="12313" width="8.7109375" style="312" customWidth="1"/>
    <col min="12314" max="12319" width="8.42578125" style="312" customWidth="1"/>
    <col min="12320" max="12320" width="8.85546875" style="312" customWidth="1"/>
    <col min="12321" max="12321" width="8.42578125" style="312" customWidth="1"/>
    <col min="12322" max="12325" width="9" style="312" customWidth="1"/>
    <col min="12326" max="12326" width="10" style="312" customWidth="1"/>
    <col min="12327" max="12327" width="9" style="312" customWidth="1"/>
    <col min="12328" max="12328" width="8.28515625" style="312" customWidth="1"/>
    <col min="12329" max="12329" width="10.85546875" style="312" customWidth="1"/>
    <col min="12330" max="12330" width="9.140625" style="312" customWidth="1"/>
    <col min="12331" max="12332" width="8" style="312" customWidth="1"/>
    <col min="12333" max="12333" width="10.5703125" style="312" customWidth="1"/>
    <col min="12334" max="12335" width="8" style="312" customWidth="1"/>
    <col min="12336" max="12419" width="0" style="312" hidden="1" customWidth="1"/>
    <col min="12420" max="12429" width="10.140625" style="312" customWidth="1"/>
    <col min="12430" max="12430" width="5.140625" style="312" customWidth="1"/>
    <col min="12431" max="12441" width="10.140625" style="312" customWidth="1"/>
    <col min="12442" max="12544" width="11.42578125" style="312"/>
    <col min="12545" max="12546" width="23.5703125" style="312" customWidth="1"/>
    <col min="12547" max="12547" width="10.28515625" style="312" customWidth="1"/>
    <col min="12548" max="12548" width="11.5703125" style="312" customWidth="1"/>
    <col min="12549" max="12549" width="13.42578125" style="312" customWidth="1"/>
    <col min="12550" max="12550" width="10.28515625" style="312" customWidth="1"/>
    <col min="12551" max="12551" width="12.85546875" style="312" customWidth="1"/>
    <col min="12552" max="12552" width="13.42578125" style="312" customWidth="1"/>
    <col min="12553" max="12553" width="10.28515625" style="312" customWidth="1"/>
    <col min="12554" max="12554" width="11.42578125" style="312"/>
    <col min="12555" max="12555" width="10.28515625" style="312" customWidth="1"/>
    <col min="12556" max="12556" width="10.7109375" style="312" customWidth="1"/>
    <col min="12557" max="12557" width="11.85546875" style="312" customWidth="1"/>
    <col min="12558" max="12558" width="11.28515625" style="312" customWidth="1"/>
    <col min="12559" max="12559" width="10.28515625" style="312" customWidth="1"/>
    <col min="12560" max="12560" width="11" style="312" customWidth="1"/>
    <col min="12561" max="12563" width="10.28515625" style="312" customWidth="1"/>
    <col min="12564" max="12564" width="11.140625" style="312" customWidth="1"/>
    <col min="12565" max="12565" width="10" style="312" customWidth="1"/>
    <col min="12566" max="12566" width="10.7109375" style="312" customWidth="1"/>
    <col min="12567" max="12567" width="9.28515625" style="312" customWidth="1"/>
    <col min="12568" max="12568" width="9.85546875" style="312" customWidth="1"/>
    <col min="12569" max="12569" width="8.7109375" style="312" customWidth="1"/>
    <col min="12570" max="12575" width="8.42578125" style="312" customWidth="1"/>
    <col min="12576" max="12576" width="8.85546875" style="312" customWidth="1"/>
    <col min="12577" max="12577" width="8.42578125" style="312" customWidth="1"/>
    <col min="12578" max="12581" width="9" style="312" customWidth="1"/>
    <col min="12582" max="12582" width="10" style="312" customWidth="1"/>
    <col min="12583" max="12583" width="9" style="312" customWidth="1"/>
    <col min="12584" max="12584" width="8.28515625" style="312" customWidth="1"/>
    <col min="12585" max="12585" width="10.85546875" style="312" customWidth="1"/>
    <col min="12586" max="12586" width="9.140625" style="312" customWidth="1"/>
    <col min="12587" max="12588" width="8" style="312" customWidth="1"/>
    <col min="12589" max="12589" width="10.5703125" style="312" customWidth="1"/>
    <col min="12590" max="12591" width="8" style="312" customWidth="1"/>
    <col min="12592" max="12675" width="0" style="312" hidden="1" customWidth="1"/>
    <col min="12676" max="12685" width="10.140625" style="312" customWidth="1"/>
    <col min="12686" max="12686" width="5.140625" style="312" customWidth="1"/>
    <col min="12687" max="12697" width="10.140625" style="312" customWidth="1"/>
    <col min="12698" max="12800" width="11.42578125" style="312"/>
    <col min="12801" max="12802" width="23.5703125" style="312" customWidth="1"/>
    <col min="12803" max="12803" width="10.28515625" style="312" customWidth="1"/>
    <col min="12804" max="12804" width="11.5703125" style="312" customWidth="1"/>
    <col min="12805" max="12805" width="13.42578125" style="312" customWidth="1"/>
    <col min="12806" max="12806" width="10.28515625" style="312" customWidth="1"/>
    <col min="12807" max="12807" width="12.85546875" style="312" customWidth="1"/>
    <col min="12808" max="12808" width="13.42578125" style="312" customWidth="1"/>
    <col min="12809" max="12809" width="10.28515625" style="312" customWidth="1"/>
    <col min="12810" max="12810" width="11.42578125" style="312"/>
    <col min="12811" max="12811" width="10.28515625" style="312" customWidth="1"/>
    <col min="12812" max="12812" width="10.7109375" style="312" customWidth="1"/>
    <col min="12813" max="12813" width="11.85546875" style="312" customWidth="1"/>
    <col min="12814" max="12814" width="11.28515625" style="312" customWidth="1"/>
    <col min="12815" max="12815" width="10.28515625" style="312" customWidth="1"/>
    <col min="12816" max="12816" width="11" style="312" customWidth="1"/>
    <col min="12817" max="12819" width="10.28515625" style="312" customWidth="1"/>
    <col min="12820" max="12820" width="11.140625" style="312" customWidth="1"/>
    <col min="12821" max="12821" width="10" style="312" customWidth="1"/>
    <col min="12822" max="12822" width="10.7109375" style="312" customWidth="1"/>
    <col min="12823" max="12823" width="9.28515625" style="312" customWidth="1"/>
    <col min="12824" max="12824" width="9.85546875" style="312" customWidth="1"/>
    <col min="12825" max="12825" width="8.7109375" style="312" customWidth="1"/>
    <col min="12826" max="12831" width="8.42578125" style="312" customWidth="1"/>
    <col min="12832" max="12832" width="8.85546875" style="312" customWidth="1"/>
    <col min="12833" max="12833" width="8.42578125" style="312" customWidth="1"/>
    <col min="12834" max="12837" width="9" style="312" customWidth="1"/>
    <col min="12838" max="12838" width="10" style="312" customWidth="1"/>
    <col min="12839" max="12839" width="9" style="312" customWidth="1"/>
    <col min="12840" max="12840" width="8.28515625" style="312" customWidth="1"/>
    <col min="12841" max="12841" width="10.85546875" style="312" customWidth="1"/>
    <col min="12842" max="12842" width="9.140625" style="312" customWidth="1"/>
    <col min="12843" max="12844" width="8" style="312" customWidth="1"/>
    <col min="12845" max="12845" width="10.5703125" style="312" customWidth="1"/>
    <col min="12846" max="12847" width="8" style="312" customWidth="1"/>
    <col min="12848" max="12931" width="0" style="312" hidden="1" customWidth="1"/>
    <col min="12932" max="12941" width="10.140625" style="312" customWidth="1"/>
    <col min="12942" max="12942" width="5.140625" style="312" customWidth="1"/>
    <col min="12943" max="12953" width="10.140625" style="312" customWidth="1"/>
    <col min="12954" max="13056" width="11.42578125" style="312"/>
    <col min="13057" max="13058" width="23.5703125" style="312" customWidth="1"/>
    <col min="13059" max="13059" width="10.28515625" style="312" customWidth="1"/>
    <col min="13060" max="13060" width="11.5703125" style="312" customWidth="1"/>
    <col min="13061" max="13061" width="13.42578125" style="312" customWidth="1"/>
    <col min="13062" max="13062" width="10.28515625" style="312" customWidth="1"/>
    <col min="13063" max="13063" width="12.85546875" style="312" customWidth="1"/>
    <col min="13064" max="13064" width="13.42578125" style="312" customWidth="1"/>
    <col min="13065" max="13065" width="10.28515625" style="312" customWidth="1"/>
    <col min="13066" max="13066" width="11.42578125" style="312"/>
    <col min="13067" max="13067" width="10.28515625" style="312" customWidth="1"/>
    <col min="13068" max="13068" width="10.7109375" style="312" customWidth="1"/>
    <col min="13069" max="13069" width="11.85546875" style="312" customWidth="1"/>
    <col min="13070" max="13070" width="11.28515625" style="312" customWidth="1"/>
    <col min="13071" max="13071" width="10.28515625" style="312" customWidth="1"/>
    <col min="13072" max="13072" width="11" style="312" customWidth="1"/>
    <col min="13073" max="13075" width="10.28515625" style="312" customWidth="1"/>
    <col min="13076" max="13076" width="11.140625" style="312" customWidth="1"/>
    <col min="13077" max="13077" width="10" style="312" customWidth="1"/>
    <col min="13078" max="13078" width="10.7109375" style="312" customWidth="1"/>
    <col min="13079" max="13079" width="9.28515625" style="312" customWidth="1"/>
    <col min="13080" max="13080" width="9.85546875" style="312" customWidth="1"/>
    <col min="13081" max="13081" width="8.7109375" style="312" customWidth="1"/>
    <col min="13082" max="13087" width="8.42578125" style="312" customWidth="1"/>
    <col min="13088" max="13088" width="8.85546875" style="312" customWidth="1"/>
    <col min="13089" max="13089" width="8.42578125" style="312" customWidth="1"/>
    <col min="13090" max="13093" width="9" style="312" customWidth="1"/>
    <col min="13094" max="13094" width="10" style="312" customWidth="1"/>
    <col min="13095" max="13095" width="9" style="312" customWidth="1"/>
    <col min="13096" max="13096" width="8.28515625" style="312" customWidth="1"/>
    <col min="13097" max="13097" width="10.85546875" style="312" customWidth="1"/>
    <col min="13098" max="13098" width="9.140625" style="312" customWidth="1"/>
    <col min="13099" max="13100" width="8" style="312" customWidth="1"/>
    <col min="13101" max="13101" width="10.5703125" style="312" customWidth="1"/>
    <col min="13102" max="13103" width="8" style="312" customWidth="1"/>
    <col min="13104" max="13187" width="0" style="312" hidden="1" customWidth="1"/>
    <col min="13188" max="13197" width="10.140625" style="312" customWidth="1"/>
    <col min="13198" max="13198" width="5.140625" style="312" customWidth="1"/>
    <col min="13199" max="13209" width="10.140625" style="312" customWidth="1"/>
    <col min="13210" max="13312" width="11.42578125" style="312"/>
    <col min="13313" max="13314" width="23.5703125" style="312" customWidth="1"/>
    <col min="13315" max="13315" width="10.28515625" style="312" customWidth="1"/>
    <col min="13316" max="13316" width="11.5703125" style="312" customWidth="1"/>
    <col min="13317" max="13317" width="13.42578125" style="312" customWidth="1"/>
    <col min="13318" max="13318" width="10.28515625" style="312" customWidth="1"/>
    <col min="13319" max="13319" width="12.85546875" style="312" customWidth="1"/>
    <col min="13320" max="13320" width="13.42578125" style="312" customWidth="1"/>
    <col min="13321" max="13321" width="10.28515625" style="312" customWidth="1"/>
    <col min="13322" max="13322" width="11.42578125" style="312"/>
    <col min="13323" max="13323" width="10.28515625" style="312" customWidth="1"/>
    <col min="13324" max="13324" width="10.7109375" style="312" customWidth="1"/>
    <col min="13325" max="13325" width="11.85546875" style="312" customWidth="1"/>
    <col min="13326" max="13326" width="11.28515625" style="312" customWidth="1"/>
    <col min="13327" max="13327" width="10.28515625" style="312" customWidth="1"/>
    <col min="13328" max="13328" width="11" style="312" customWidth="1"/>
    <col min="13329" max="13331" width="10.28515625" style="312" customWidth="1"/>
    <col min="13332" max="13332" width="11.140625" style="312" customWidth="1"/>
    <col min="13333" max="13333" width="10" style="312" customWidth="1"/>
    <col min="13334" max="13334" width="10.7109375" style="312" customWidth="1"/>
    <col min="13335" max="13335" width="9.28515625" style="312" customWidth="1"/>
    <col min="13336" max="13336" width="9.85546875" style="312" customWidth="1"/>
    <col min="13337" max="13337" width="8.7109375" style="312" customWidth="1"/>
    <col min="13338" max="13343" width="8.42578125" style="312" customWidth="1"/>
    <col min="13344" max="13344" width="8.85546875" style="312" customWidth="1"/>
    <col min="13345" max="13345" width="8.42578125" style="312" customWidth="1"/>
    <col min="13346" max="13349" width="9" style="312" customWidth="1"/>
    <col min="13350" max="13350" width="10" style="312" customWidth="1"/>
    <col min="13351" max="13351" width="9" style="312" customWidth="1"/>
    <col min="13352" max="13352" width="8.28515625" style="312" customWidth="1"/>
    <col min="13353" max="13353" width="10.85546875" style="312" customWidth="1"/>
    <col min="13354" max="13354" width="9.140625" style="312" customWidth="1"/>
    <col min="13355" max="13356" width="8" style="312" customWidth="1"/>
    <col min="13357" max="13357" width="10.5703125" style="312" customWidth="1"/>
    <col min="13358" max="13359" width="8" style="312" customWidth="1"/>
    <col min="13360" max="13443" width="0" style="312" hidden="1" customWidth="1"/>
    <col min="13444" max="13453" width="10.140625" style="312" customWidth="1"/>
    <col min="13454" max="13454" width="5.140625" style="312" customWidth="1"/>
    <col min="13455" max="13465" width="10.140625" style="312" customWidth="1"/>
    <col min="13466" max="13568" width="11.42578125" style="312"/>
    <col min="13569" max="13570" width="23.5703125" style="312" customWidth="1"/>
    <col min="13571" max="13571" width="10.28515625" style="312" customWidth="1"/>
    <col min="13572" max="13572" width="11.5703125" style="312" customWidth="1"/>
    <col min="13573" max="13573" width="13.42578125" style="312" customWidth="1"/>
    <col min="13574" max="13574" width="10.28515625" style="312" customWidth="1"/>
    <col min="13575" max="13575" width="12.85546875" style="312" customWidth="1"/>
    <col min="13576" max="13576" width="13.42578125" style="312" customWidth="1"/>
    <col min="13577" max="13577" width="10.28515625" style="312" customWidth="1"/>
    <col min="13578" max="13578" width="11.42578125" style="312"/>
    <col min="13579" max="13579" width="10.28515625" style="312" customWidth="1"/>
    <col min="13580" max="13580" width="10.7109375" style="312" customWidth="1"/>
    <col min="13581" max="13581" width="11.85546875" style="312" customWidth="1"/>
    <col min="13582" max="13582" width="11.28515625" style="312" customWidth="1"/>
    <col min="13583" max="13583" width="10.28515625" style="312" customWidth="1"/>
    <col min="13584" max="13584" width="11" style="312" customWidth="1"/>
    <col min="13585" max="13587" width="10.28515625" style="312" customWidth="1"/>
    <col min="13588" max="13588" width="11.140625" style="312" customWidth="1"/>
    <col min="13589" max="13589" width="10" style="312" customWidth="1"/>
    <col min="13590" max="13590" width="10.7109375" style="312" customWidth="1"/>
    <col min="13591" max="13591" width="9.28515625" style="312" customWidth="1"/>
    <col min="13592" max="13592" width="9.85546875" style="312" customWidth="1"/>
    <col min="13593" max="13593" width="8.7109375" style="312" customWidth="1"/>
    <col min="13594" max="13599" width="8.42578125" style="312" customWidth="1"/>
    <col min="13600" max="13600" width="8.85546875" style="312" customWidth="1"/>
    <col min="13601" max="13601" width="8.42578125" style="312" customWidth="1"/>
    <col min="13602" max="13605" width="9" style="312" customWidth="1"/>
    <col min="13606" max="13606" width="10" style="312" customWidth="1"/>
    <col min="13607" max="13607" width="9" style="312" customWidth="1"/>
    <col min="13608" max="13608" width="8.28515625" style="312" customWidth="1"/>
    <col min="13609" max="13609" width="10.85546875" style="312" customWidth="1"/>
    <col min="13610" max="13610" width="9.140625" style="312" customWidth="1"/>
    <col min="13611" max="13612" width="8" style="312" customWidth="1"/>
    <col min="13613" max="13613" width="10.5703125" style="312" customWidth="1"/>
    <col min="13614" max="13615" width="8" style="312" customWidth="1"/>
    <col min="13616" max="13699" width="0" style="312" hidden="1" customWidth="1"/>
    <col min="13700" max="13709" width="10.140625" style="312" customWidth="1"/>
    <col min="13710" max="13710" width="5.140625" style="312" customWidth="1"/>
    <col min="13711" max="13721" width="10.140625" style="312" customWidth="1"/>
    <col min="13722" max="13824" width="11.42578125" style="312"/>
    <col min="13825" max="13826" width="23.5703125" style="312" customWidth="1"/>
    <col min="13827" max="13827" width="10.28515625" style="312" customWidth="1"/>
    <col min="13828" max="13828" width="11.5703125" style="312" customWidth="1"/>
    <col min="13829" max="13829" width="13.42578125" style="312" customWidth="1"/>
    <col min="13830" max="13830" width="10.28515625" style="312" customWidth="1"/>
    <col min="13831" max="13831" width="12.85546875" style="312" customWidth="1"/>
    <col min="13832" max="13832" width="13.42578125" style="312" customWidth="1"/>
    <col min="13833" max="13833" width="10.28515625" style="312" customWidth="1"/>
    <col min="13834" max="13834" width="11.42578125" style="312"/>
    <col min="13835" max="13835" width="10.28515625" style="312" customWidth="1"/>
    <col min="13836" max="13836" width="10.7109375" style="312" customWidth="1"/>
    <col min="13837" max="13837" width="11.85546875" style="312" customWidth="1"/>
    <col min="13838" max="13838" width="11.28515625" style="312" customWidth="1"/>
    <col min="13839" max="13839" width="10.28515625" style="312" customWidth="1"/>
    <col min="13840" max="13840" width="11" style="312" customWidth="1"/>
    <col min="13841" max="13843" width="10.28515625" style="312" customWidth="1"/>
    <col min="13844" max="13844" width="11.140625" style="312" customWidth="1"/>
    <col min="13845" max="13845" width="10" style="312" customWidth="1"/>
    <col min="13846" max="13846" width="10.7109375" style="312" customWidth="1"/>
    <col min="13847" max="13847" width="9.28515625" style="312" customWidth="1"/>
    <col min="13848" max="13848" width="9.85546875" style="312" customWidth="1"/>
    <col min="13849" max="13849" width="8.7109375" style="312" customWidth="1"/>
    <col min="13850" max="13855" width="8.42578125" style="312" customWidth="1"/>
    <col min="13856" max="13856" width="8.85546875" style="312" customWidth="1"/>
    <col min="13857" max="13857" width="8.42578125" style="312" customWidth="1"/>
    <col min="13858" max="13861" width="9" style="312" customWidth="1"/>
    <col min="13862" max="13862" width="10" style="312" customWidth="1"/>
    <col min="13863" max="13863" width="9" style="312" customWidth="1"/>
    <col min="13864" max="13864" width="8.28515625" style="312" customWidth="1"/>
    <col min="13865" max="13865" width="10.85546875" style="312" customWidth="1"/>
    <col min="13866" max="13866" width="9.140625" style="312" customWidth="1"/>
    <col min="13867" max="13868" width="8" style="312" customWidth="1"/>
    <col min="13869" max="13869" width="10.5703125" style="312" customWidth="1"/>
    <col min="13870" max="13871" width="8" style="312" customWidth="1"/>
    <col min="13872" max="13955" width="0" style="312" hidden="1" customWidth="1"/>
    <col min="13956" max="13965" width="10.140625" style="312" customWidth="1"/>
    <col min="13966" max="13966" width="5.140625" style="312" customWidth="1"/>
    <col min="13967" max="13977" width="10.140625" style="312" customWidth="1"/>
    <col min="13978" max="14080" width="11.42578125" style="312"/>
    <col min="14081" max="14082" width="23.5703125" style="312" customWidth="1"/>
    <col min="14083" max="14083" width="10.28515625" style="312" customWidth="1"/>
    <col min="14084" max="14084" width="11.5703125" style="312" customWidth="1"/>
    <col min="14085" max="14085" width="13.42578125" style="312" customWidth="1"/>
    <col min="14086" max="14086" width="10.28515625" style="312" customWidth="1"/>
    <col min="14087" max="14087" width="12.85546875" style="312" customWidth="1"/>
    <col min="14088" max="14088" width="13.42578125" style="312" customWidth="1"/>
    <col min="14089" max="14089" width="10.28515625" style="312" customWidth="1"/>
    <col min="14090" max="14090" width="11.42578125" style="312"/>
    <col min="14091" max="14091" width="10.28515625" style="312" customWidth="1"/>
    <col min="14092" max="14092" width="10.7109375" style="312" customWidth="1"/>
    <col min="14093" max="14093" width="11.85546875" style="312" customWidth="1"/>
    <col min="14094" max="14094" width="11.28515625" style="312" customWidth="1"/>
    <col min="14095" max="14095" width="10.28515625" style="312" customWidth="1"/>
    <col min="14096" max="14096" width="11" style="312" customWidth="1"/>
    <col min="14097" max="14099" width="10.28515625" style="312" customWidth="1"/>
    <col min="14100" max="14100" width="11.140625" style="312" customWidth="1"/>
    <col min="14101" max="14101" width="10" style="312" customWidth="1"/>
    <col min="14102" max="14102" width="10.7109375" style="312" customWidth="1"/>
    <col min="14103" max="14103" width="9.28515625" style="312" customWidth="1"/>
    <col min="14104" max="14104" width="9.85546875" style="312" customWidth="1"/>
    <col min="14105" max="14105" width="8.7109375" style="312" customWidth="1"/>
    <col min="14106" max="14111" width="8.42578125" style="312" customWidth="1"/>
    <col min="14112" max="14112" width="8.85546875" style="312" customWidth="1"/>
    <col min="14113" max="14113" width="8.42578125" style="312" customWidth="1"/>
    <col min="14114" max="14117" width="9" style="312" customWidth="1"/>
    <col min="14118" max="14118" width="10" style="312" customWidth="1"/>
    <col min="14119" max="14119" width="9" style="312" customWidth="1"/>
    <col min="14120" max="14120" width="8.28515625" style="312" customWidth="1"/>
    <col min="14121" max="14121" width="10.85546875" style="312" customWidth="1"/>
    <col min="14122" max="14122" width="9.140625" style="312" customWidth="1"/>
    <col min="14123" max="14124" width="8" style="312" customWidth="1"/>
    <col min="14125" max="14125" width="10.5703125" style="312" customWidth="1"/>
    <col min="14126" max="14127" width="8" style="312" customWidth="1"/>
    <col min="14128" max="14211" width="0" style="312" hidden="1" customWidth="1"/>
    <col min="14212" max="14221" width="10.140625" style="312" customWidth="1"/>
    <col min="14222" max="14222" width="5.140625" style="312" customWidth="1"/>
    <col min="14223" max="14233" width="10.140625" style="312" customWidth="1"/>
    <col min="14234" max="14336" width="11.42578125" style="312"/>
    <col min="14337" max="14338" width="23.5703125" style="312" customWidth="1"/>
    <col min="14339" max="14339" width="10.28515625" style="312" customWidth="1"/>
    <col min="14340" max="14340" width="11.5703125" style="312" customWidth="1"/>
    <col min="14341" max="14341" width="13.42578125" style="312" customWidth="1"/>
    <col min="14342" max="14342" width="10.28515625" style="312" customWidth="1"/>
    <col min="14343" max="14343" width="12.85546875" style="312" customWidth="1"/>
    <col min="14344" max="14344" width="13.42578125" style="312" customWidth="1"/>
    <col min="14345" max="14345" width="10.28515625" style="312" customWidth="1"/>
    <col min="14346" max="14346" width="11.42578125" style="312"/>
    <col min="14347" max="14347" width="10.28515625" style="312" customWidth="1"/>
    <col min="14348" max="14348" width="10.7109375" style="312" customWidth="1"/>
    <col min="14349" max="14349" width="11.85546875" style="312" customWidth="1"/>
    <col min="14350" max="14350" width="11.28515625" style="312" customWidth="1"/>
    <col min="14351" max="14351" width="10.28515625" style="312" customWidth="1"/>
    <col min="14352" max="14352" width="11" style="312" customWidth="1"/>
    <col min="14353" max="14355" width="10.28515625" style="312" customWidth="1"/>
    <col min="14356" max="14356" width="11.140625" style="312" customWidth="1"/>
    <col min="14357" max="14357" width="10" style="312" customWidth="1"/>
    <col min="14358" max="14358" width="10.7109375" style="312" customWidth="1"/>
    <col min="14359" max="14359" width="9.28515625" style="312" customWidth="1"/>
    <col min="14360" max="14360" width="9.85546875" style="312" customWidth="1"/>
    <col min="14361" max="14361" width="8.7109375" style="312" customWidth="1"/>
    <col min="14362" max="14367" width="8.42578125" style="312" customWidth="1"/>
    <col min="14368" max="14368" width="8.85546875" style="312" customWidth="1"/>
    <col min="14369" max="14369" width="8.42578125" style="312" customWidth="1"/>
    <col min="14370" max="14373" width="9" style="312" customWidth="1"/>
    <col min="14374" max="14374" width="10" style="312" customWidth="1"/>
    <col min="14375" max="14375" width="9" style="312" customWidth="1"/>
    <col min="14376" max="14376" width="8.28515625" style="312" customWidth="1"/>
    <col min="14377" max="14377" width="10.85546875" style="312" customWidth="1"/>
    <col min="14378" max="14378" width="9.140625" style="312" customWidth="1"/>
    <col min="14379" max="14380" width="8" style="312" customWidth="1"/>
    <col min="14381" max="14381" width="10.5703125" style="312" customWidth="1"/>
    <col min="14382" max="14383" width="8" style="312" customWidth="1"/>
    <col min="14384" max="14467" width="0" style="312" hidden="1" customWidth="1"/>
    <col min="14468" max="14477" width="10.140625" style="312" customWidth="1"/>
    <col min="14478" max="14478" width="5.140625" style="312" customWidth="1"/>
    <col min="14479" max="14489" width="10.140625" style="312" customWidth="1"/>
    <col min="14490" max="14592" width="11.42578125" style="312"/>
    <col min="14593" max="14594" width="23.5703125" style="312" customWidth="1"/>
    <col min="14595" max="14595" width="10.28515625" style="312" customWidth="1"/>
    <col min="14596" max="14596" width="11.5703125" style="312" customWidth="1"/>
    <col min="14597" max="14597" width="13.42578125" style="312" customWidth="1"/>
    <col min="14598" max="14598" width="10.28515625" style="312" customWidth="1"/>
    <col min="14599" max="14599" width="12.85546875" style="312" customWidth="1"/>
    <col min="14600" max="14600" width="13.42578125" style="312" customWidth="1"/>
    <col min="14601" max="14601" width="10.28515625" style="312" customWidth="1"/>
    <col min="14602" max="14602" width="11.42578125" style="312"/>
    <col min="14603" max="14603" width="10.28515625" style="312" customWidth="1"/>
    <col min="14604" max="14604" width="10.7109375" style="312" customWidth="1"/>
    <col min="14605" max="14605" width="11.85546875" style="312" customWidth="1"/>
    <col min="14606" max="14606" width="11.28515625" style="312" customWidth="1"/>
    <col min="14607" max="14607" width="10.28515625" style="312" customWidth="1"/>
    <col min="14608" max="14608" width="11" style="312" customWidth="1"/>
    <col min="14609" max="14611" width="10.28515625" style="312" customWidth="1"/>
    <col min="14612" max="14612" width="11.140625" style="312" customWidth="1"/>
    <col min="14613" max="14613" width="10" style="312" customWidth="1"/>
    <col min="14614" max="14614" width="10.7109375" style="312" customWidth="1"/>
    <col min="14615" max="14615" width="9.28515625" style="312" customWidth="1"/>
    <col min="14616" max="14616" width="9.85546875" style="312" customWidth="1"/>
    <col min="14617" max="14617" width="8.7109375" style="312" customWidth="1"/>
    <col min="14618" max="14623" width="8.42578125" style="312" customWidth="1"/>
    <col min="14624" max="14624" width="8.85546875" style="312" customWidth="1"/>
    <col min="14625" max="14625" width="8.42578125" style="312" customWidth="1"/>
    <col min="14626" max="14629" width="9" style="312" customWidth="1"/>
    <col min="14630" max="14630" width="10" style="312" customWidth="1"/>
    <col min="14631" max="14631" width="9" style="312" customWidth="1"/>
    <col min="14632" max="14632" width="8.28515625" style="312" customWidth="1"/>
    <col min="14633" max="14633" width="10.85546875" style="312" customWidth="1"/>
    <col min="14634" max="14634" width="9.140625" style="312" customWidth="1"/>
    <col min="14635" max="14636" width="8" style="312" customWidth="1"/>
    <col min="14637" max="14637" width="10.5703125" style="312" customWidth="1"/>
    <col min="14638" max="14639" width="8" style="312" customWidth="1"/>
    <col min="14640" max="14723" width="0" style="312" hidden="1" customWidth="1"/>
    <col min="14724" max="14733" width="10.140625" style="312" customWidth="1"/>
    <col min="14734" max="14734" width="5.140625" style="312" customWidth="1"/>
    <col min="14735" max="14745" width="10.140625" style="312" customWidth="1"/>
    <col min="14746" max="14848" width="11.42578125" style="312"/>
    <col min="14849" max="14850" width="23.5703125" style="312" customWidth="1"/>
    <col min="14851" max="14851" width="10.28515625" style="312" customWidth="1"/>
    <col min="14852" max="14852" width="11.5703125" style="312" customWidth="1"/>
    <col min="14853" max="14853" width="13.42578125" style="312" customWidth="1"/>
    <col min="14854" max="14854" width="10.28515625" style="312" customWidth="1"/>
    <col min="14855" max="14855" width="12.85546875" style="312" customWidth="1"/>
    <col min="14856" max="14856" width="13.42578125" style="312" customWidth="1"/>
    <col min="14857" max="14857" width="10.28515625" style="312" customWidth="1"/>
    <col min="14858" max="14858" width="11.42578125" style="312"/>
    <col min="14859" max="14859" width="10.28515625" style="312" customWidth="1"/>
    <col min="14860" max="14860" width="10.7109375" style="312" customWidth="1"/>
    <col min="14861" max="14861" width="11.85546875" style="312" customWidth="1"/>
    <col min="14862" max="14862" width="11.28515625" style="312" customWidth="1"/>
    <col min="14863" max="14863" width="10.28515625" style="312" customWidth="1"/>
    <col min="14864" max="14864" width="11" style="312" customWidth="1"/>
    <col min="14865" max="14867" width="10.28515625" style="312" customWidth="1"/>
    <col min="14868" max="14868" width="11.140625" style="312" customWidth="1"/>
    <col min="14869" max="14869" width="10" style="312" customWidth="1"/>
    <col min="14870" max="14870" width="10.7109375" style="312" customWidth="1"/>
    <col min="14871" max="14871" width="9.28515625" style="312" customWidth="1"/>
    <col min="14872" max="14872" width="9.85546875" style="312" customWidth="1"/>
    <col min="14873" max="14873" width="8.7109375" style="312" customWidth="1"/>
    <col min="14874" max="14879" width="8.42578125" style="312" customWidth="1"/>
    <col min="14880" max="14880" width="8.85546875" style="312" customWidth="1"/>
    <col min="14881" max="14881" width="8.42578125" style="312" customWidth="1"/>
    <col min="14882" max="14885" width="9" style="312" customWidth="1"/>
    <col min="14886" max="14886" width="10" style="312" customWidth="1"/>
    <col min="14887" max="14887" width="9" style="312" customWidth="1"/>
    <col min="14888" max="14888" width="8.28515625" style="312" customWidth="1"/>
    <col min="14889" max="14889" width="10.85546875" style="312" customWidth="1"/>
    <col min="14890" max="14890" width="9.140625" style="312" customWidth="1"/>
    <col min="14891" max="14892" width="8" style="312" customWidth="1"/>
    <col min="14893" max="14893" width="10.5703125" style="312" customWidth="1"/>
    <col min="14894" max="14895" width="8" style="312" customWidth="1"/>
    <col min="14896" max="14979" width="0" style="312" hidden="1" customWidth="1"/>
    <col min="14980" max="14989" width="10.140625" style="312" customWidth="1"/>
    <col min="14990" max="14990" width="5.140625" style="312" customWidth="1"/>
    <col min="14991" max="15001" width="10.140625" style="312" customWidth="1"/>
    <col min="15002" max="15104" width="11.42578125" style="312"/>
    <col min="15105" max="15106" width="23.5703125" style="312" customWidth="1"/>
    <col min="15107" max="15107" width="10.28515625" style="312" customWidth="1"/>
    <col min="15108" max="15108" width="11.5703125" style="312" customWidth="1"/>
    <col min="15109" max="15109" width="13.42578125" style="312" customWidth="1"/>
    <col min="15110" max="15110" width="10.28515625" style="312" customWidth="1"/>
    <col min="15111" max="15111" width="12.85546875" style="312" customWidth="1"/>
    <col min="15112" max="15112" width="13.42578125" style="312" customWidth="1"/>
    <col min="15113" max="15113" width="10.28515625" style="312" customWidth="1"/>
    <col min="15114" max="15114" width="11.42578125" style="312"/>
    <col min="15115" max="15115" width="10.28515625" style="312" customWidth="1"/>
    <col min="15116" max="15116" width="10.7109375" style="312" customWidth="1"/>
    <col min="15117" max="15117" width="11.85546875" style="312" customWidth="1"/>
    <col min="15118" max="15118" width="11.28515625" style="312" customWidth="1"/>
    <col min="15119" max="15119" width="10.28515625" style="312" customWidth="1"/>
    <col min="15120" max="15120" width="11" style="312" customWidth="1"/>
    <col min="15121" max="15123" width="10.28515625" style="312" customWidth="1"/>
    <col min="15124" max="15124" width="11.140625" style="312" customWidth="1"/>
    <col min="15125" max="15125" width="10" style="312" customWidth="1"/>
    <col min="15126" max="15126" width="10.7109375" style="312" customWidth="1"/>
    <col min="15127" max="15127" width="9.28515625" style="312" customWidth="1"/>
    <col min="15128" max="15128" width="9.85546875" style="312" customWidth="1"/>
    <col min="15129" max="15129" width="8.7109375" style="312" customWidth="1"/>
    <col min="15130" max="15135" width="8.42578125" style="312" customWidth="1"/>
    <col min="15136" max="15136" width="8.85546875" style="312" customWidth="1"/>
    <col min="15137" max="15137" width="8.42578125" style="312" customWidth="1"/>
    <col min="15138" max="15141" width="9" style="312" customWidth="1"/>
    <col min="15142" max="15142" width="10" style="312" customWidth="1"/>
    <col min="15143" max="15143" width="9" style="312" customWidth="1"/>
    <col min="15144" max="15144" width="8.28515625" style="312" customWidth="1"/>
    <col min="15145" max="15145" width="10.85546875" style="312" customWidth="1"/>
    <col min="15146" max="15146" width="9.140625" style="312" customWidth="1"/>
    <col min="15147" max="15148" width="8" style="312" customWidth="1"/>
    <col min="15149" max="15149" width="10.5703125" style="312" customWidth="1"/>
    <col min="15150" max="15151" width="8" style="312" customWidth="1"/>
    <col min="15152" max="15235" width="0" style="312" hidden="1" customWidth="1"/>
    <col min="15236" max="15245" width="10.140625" style="312" customWidth="1"/>
    <col min="15246" max="15246" width="5.140625" style="312" customWidth="1"/>
    <col min="15247" max="15257" width="10.140625" style="312" customWidth="1"/>
    <col min="15258" max="15360" width="11.42578125" style="312"/>
    <col min="15361" max="15362" width="23.5703125" style="312" customWidth="1"/>
    <col min="15363" max="15363" width="10.28515625" style="312" customWidth="1"/>
    <col min="15364" max="15364" width="11.5703125" style="312" customWidth="1"/>
    <col min="15365" max="15365" width="13.42578125" style="312" customWidth="1"/>
    <col min="15366" max="15366" width="10.28515625" style="312" customWidth="1"/>
    <col min="15367" max="15367" width="12.85546875" style="312" customWidth="1"/>
    <col min="15368" max="15368" width="13.42578125" style="312" customWidth="1"/>
    <col min="15369" max="15369" width="10.28515625" style="312" customWidth="1"/>
    <col min="15370" max="15370" width="11.42578125" style="312"/>
    <col min="15371" max="15371" width="10.28515625" style="312" customWidth="1"/>
    <col min="15372" max="15372" width="10.7109375" style="312" customWidth="1"/>
    <col min="15373" max="15373" width="11.85546875" style="312" customWidth="1"/>
    <col min="15374" max="15374" width="11.28515625" style="312" customWidth="1"/>
    <col min="15375" max="15375" width="10.28515625" style="312" customWidth="1"/>
    <col min="15376" max="15376" width="11" style="312" customWidth="1"/>
    <col min="15377" max="15379" width="10.28515625" style="312" customWidth="1"/>
    <col min="15380" max="15380" width="11.140625" style="312" customWidth="1"/>
    <col min="15381" max="15381" width="10" style="312" customWidth="1"/>
    <col min="15382" max="15382" width="10.7109375" style="312" customWidth="1"/>
    <col min="15383" max="15383" width="9.28515625" style="312" customWidth="1"/>
    <col min="15384" max="15384" width="9.85546875" style="312" customWidth="1"/>
    <col min="15385" max="15385" width="8.7109375" style="312" customWidth="1"/>
    <col min="15386" max="15391" width="8.42578125" style="312" customWidth="1"/>
    <col min="15392" max="15392" width="8.85546875" style="312" customWidth="1"/>
    <col min="15393" max="15393" width="8.42578125" style="312" customWidth="1"/>
    <col min="15394" max="15397" width="9" style="312" customWidth="1"/>
    <col min="15398" max="15398" width="10" style="312" customWidth="1"/>
    <col min="15399" max="15399" width="9" style="312" customWidth="1"/>
    <col min="15400" max="15400" width="8.28515625" style="312" customWidth="1"/>
    <col min="15401" max="15401" width="10.85546875" style="312" customWidth="1"/>
    <col min="15402" max="15402" width="9.140625" style="312" customWidth="1"/>
    <col min="15403" max="15404" width="8" style="312" customWidth="1"/>
    <col min="15405" max="15405" width="10.5703125" style="312" customWidth="1"/>
    <col min="15406" max="15407" width="8" style="312" customWidth="1"/>
    <col min="15408" max="15491" width="0" style="312" hidden="1" customWidth="1"/>
    <col min="15492" max="15501" width="10.140625" style="312" customWidth="1"/>
    <col min="15502" max="15502" width="5.140625" style="312" customWidth="1"/>
    <col min="15503" max="15513" width="10.140625" style="312" customWidth="1"/>
    <col min="15514" max="15616" width="11.42578125" style="312"/>
    <col min="15617" max="15618" width="23.5703125" style="312" customWidth="1"/>
    <col min="15619" max="15619" width="10.28515625" style="312" customWidth="1"/>
    <col min="15620" max="15620" width="11.5703125" style="312" customWidth="1"/>
    <col min="15621" max="15621" width="13.42578125" style="312" customWidth="1"/>
    <col min="15622" max="15622" width="10.28515625" style="312" customWidth="1"/>
    <col min="15623" max="15623" width="12.85546875" style="312" customWidth="1"/>
    <col min="15624" max="15624" width="13.42578125" style="312" customWidth="1"/>
    <col min="15625" max="15625" width="10.28515625" style="312" customWidth="1"/>
    <col min="15626" max="15626" width="11.42578125" style="312"/>
    <col min="15627" max="15627" width="10.28515625" style="312" customWidth="1"/>
    <col min="15628" max="15628" width="10.7109375" style="312" customWidth="1"/>
    <col min="15629" max="15629" width="11.85546875" style="312" customWidth="1"/>
    <col min="15630" max="15630" width="11.28515625" style="312" customWidth="1"/>
    <col min="15631" max="15631" width="10.28515625" style="312" customWidth="1"/>
    <col min="15632" max="15632" width="11" style="312" customWidth="1"/>
    <col min="15633" max="15635" width="10.28515625" style="312" customWidth="1"/>
    <col min="15636" max="15636" width="11.140625" style="312" customWidth="1"/>
    <col min="15637" max="15637" width="10" style="312" customWidth="1"/>
    <col min="15638" max="15638" width="10.7109375" style="312" customWidth="1"/>
    <col min="15639" max="15639" width="9.28515625" style="312" customWidth="1"/>
    <col min="15640" max="15640" width="9.85546875" style="312" customWidth="1"/>
    <col min="15641" max="15641" width="8.7109375" style="312" customWidth="1"/>
    <col min="15642" max="15647" width="8.42578125" style="312" customWidth="1"/>
    <col min="15648" max="15648" width="8.85546875" style="312" customWidth="1"/>
    <col min="15649" max="15649" width="8.42578125" style="312" customWidth="1"/>
    <col min="15650" max="15653" width="9" style="312" customWidth="1"/>
    <col min="15654" max="15654" width="10" style="312" customWidth="1"/>
    <col min="15655" max="15655" width="9" style="312" customWidth="1"/>
    <col min="15656" max="15656" width="8.28515625" style="312" customWidth="1"/>
    <col min="15657" max="15657" width="10.85546875" style="312" customWidth="1"/>
    <col min="15658" max="15658" width="9.140625" style="312" customWidth="1"/>
    <col min="15659" max="15660" width="8" style="312" customWidth="1"/>
    <col min="15661" max="15661" width="10.5703125" style="312" customWidth="1"/>
    <col min="15662" max="15663" width="8" style="312" customWidth="1"/>
    <col min="15664" max="15747" width="0" style="312" hidden="1" customWidth="1"/>
    <col min="15748" max="15757" width="10.140625" style="312" customWidth="1"/>
    <col min="15758" max="15758" width="5.140625" style="312" customWidth="1"/>
    <col min="15759" max="15769" width="10.140625" style="312" customWidth="1"/>
    <col min="15770" max="15872" width="11.42578125" style="312"/>
    <col min="15873" max="15874" width="23.5703125" style="312" customWidth="1"/>
    <col min="15875" max="15875" width="10.28515625" style="312" customWidth="1"/>
    <col min="15876" max="15876" width="11.5703125" style="312" customWidth="1"/>
    <col min="15877" max="15877" width="13.42578125" style="312" customWidth="1"/>
    <col min="15878" max="15878" width="10.28515625" style="312" customWidth="1"/>
    <col min="15879" max="15879" width="12.85546875" style="312" customWidth="1"/>
    <col min="15880" max="15880" width="13.42578125" style="312" customWidth="1"/>
    <col min="15881" max="15881" width="10.28515625" style="312" customWidth="1"/>
    <col min="15882" max="15882" width="11.42578125" style="312"/>
    <col min="15883" max="15883" width="10.28515625" style="312" customWidth="1"/>
    <col min="15884" max="15884" width="10.7109375" style="312" customWidth="1"/>
    <col min="15885" max="15885" width="11.85546875" style="312" customWidth="1"/>
    <col min="15886" max="15886" width="11.28515625" style="312" customWidth="1"/>
    <col min="15887" max="15887" width="10.28515625" style="312" customWidth="1"/>
    <col min="15888" max="15888" width="11" style="312" customWidth="1"/>
    <col min="15889" max="15891" width="10.28515625" style="312" customWidth="1"/>
    <col min="15892" max="15892" width="11.140625" style="312" customWidth="1"/>
    <col min="15893" max="15893" width="10" style="312" customWidth="1"/>
    <col min="15894" max="15894" width="10.7109375" style="312" customWidth="1"/>
    <col min="15895" max="15895" width="9.28515625" style="312" customWidth="1"/>
    <col min="15896" max="15896" width="9.85546875" style="312" customWidth="1"/>
    <col min="15897" max="15897" width="8.7109375" style="312" customWidth="1"/>
    <col min="15898" max="15903" width="8.42578125" style="312" customWidth="1"/>
    <col min="15904" max="15904" width="8.85546875" style="312" customWidth="1"/>
    <col min="15905" max="15905" width="8.42578125" style="312" customWidth="1"/>
    <col min="15906" max="15909" width="9" style="312" customWidth="1"/>
    <col min="15910" max="15910" width="10" style="312" customWidth="1"/>
    <col min="15911" max="15911" width="9" style="312" customWidth="1"/>
    <col min="15912" max="15912" width="8.28515625" style="312" customWidth="1"/>
    <col min="15913" max="15913" width="10.85546875" style="312" customWidth="1"/>
    <col min="15914" max="15914" width="9.140625" style="312" customWidth="1"/>
    <col min="15915" max="15916" width="8" style="312" customWidth="1"/>
    <col min="15917" max="15917" width="10.5703125" style="312" customWidth="1"/>
    <col min="15918" max="15919" width="8" style="312" customWidth="1"/>
    <col min="15920" max="16003" width="0" style="312" hidden="1" customWidth="1"/>
    <col min="16004" max="16013" width="10.140625" style="312" customWidth="1"/>
    <col min="16014" max="16014" width="5.140625" style="312" customWidth="1"/>
    <col min="16015" max="16025" width="10.140625" style="312" customWidth="1"/>
    <col min="16026" max="16128" width="11.42578125" style="312"/>
    <col min="16129" max="16130" width="23.5703125" style="312" customWidth="1"/>
    <col min="16131" max="16131" width="10.28515625" style="312" customWidth="1"/>
    <col min="16132" max="16132" width="11.5703125" style="312" customWidth="1"/>
    <col min="16133" max="16133" width="13.42578125" style="312" customWidth="1"/>
    <col min="16134" max="16134" width="10.28515625" style="312" customWidth="1"/>
    <col min="16135" max="16135" width="12.85546875" style="312" customWidth="1"/>
    <col min="16136" max="16136" width="13.42578125" style="312" customWidth="1"/>
    <col min="16137" max="16137" width="10.28515625" style="312" customWidth="1"/>
    <col min="16138" max="16138" width="11.42578125" style="312"/>
    <col min="16139" max="16139" width="10.28515625" style="312" customWidth="1"/>
    <col min="16140" max="16140" width="10.7109375" style="312" customWidth="1"/>
    <col min="16141" max="16141" width="11.85546875" style="312" customWidth="1"/>
    <col min="16142" max="16142" width="11.28515625" style="312" customWidth="1"/>
    <col min="16143" max="16143" width="10.28515625" style="312" customWidth="1"/>
    <col min="16144" max="16144" width="11" style="312" customWidth="1"/>
    <col min="16145" max="16147" width="10.28515625" style="312" customWidth="1"/>
    <col min="16148" max="16148" width="11.140625" style="312" customWidth="1"/>
    <col min="16149" max="16149" width="10" style="312" customWidth="1"/>
    <col min="16150" max="16150" width="10.7109375" style="312" customWidth="1"/>
    <col min="16151" max="16151" width="9.28515625" style="312" customWidth="1"/>
    <col min="16152" max="16152" width="9.85546875" style="312" customWidth="1"/>
    <col min="16153" max="16153" width="8.7109375" style="312" customWidth="1"/>
    <col min="16154" max="16159" width="8.42578125" style="312" customWidth="1"/>
    <col min="16160" max="16160" width="8.85546875" style="312" customWidth="1"/>
    <col min="16161" max="16161" width="8.42578125" style="312" customWidth="1"/>
    <col min="16162" max="16165" width="9" style="312" customWidth="1"/>
    <col min="16166" max="16166" width="10" style="312" customWidth="1"/>
    <col min="16167" max="16167" width="9" style="312" customWidth="1"/>
    <col min="16168" max="16168" width="8.28515625" style="312" customWidth="1"/>
    <col min="16169" max="16169" width="10.85546875" style="312" customWidth="1"/>
    <col min="16170" max="16170" width="9.140625" style="312" customWidth="1"/>
    <col min="16171" max="16172" width="8" style="312" customWidth="1"/>
    <col min="16173" max="16173" width="10.5703125" style="312" customWidth="1"/>
    <col min="16174" max="16175" width="8" style="312" customWidth="1"/>
    <col min="16176" max="16259" width="0" style="312" hidden="1" customWidth="1"/>
    <col min="16260" max="16269" width="10.140625" style="312" customWidth="1"/>
    <col min="16270" max="16270" width="5.140625" style="312" customWidth="1"/>
    <col min="16271" max="16281" width="10.140625" style="312" customWidth="1"/>
    <col min="16282" max="16384" width="11.42578125" style="312"/>
  </cols>
  <sheetData>
    <row r="1" spans="1:112" s="3" customFormat="1" ht="12.75" customHeight="1" x14ac:dyDescent="0.2">
      <c r="A1" s="1" t="s">
        <v>0</v>
      </c>
      <c r="B1" s="2"/>
      <c r="C1" s="2"/>
      <c r="D1" s="2"/>
      <c r="E1" s="2"/>
      <c r="F1" s="2"/>
      <c r="G1" s="2"/>
      <c r="H1" s="2"/>
      <c r="I1" s="2"/>
      <c r="J1" s="2"/>
      <c r="K1" s="2"/>
      <c r="M1" s="4"/>
      <c r="AY1" s="5"/>
      <c r="AZ1" s="5"/>
      <c r="CM1" s="6"/>
      <c r="CN1" s="5"/>
      <c r="CO1" s="5"/>
    </row>
    <row r="2" spans="1:112" s="3" customFormat="1" ht="12.75" customHeight="1" x14ac:dyDescent="0.2">
      <c r="A2" s="1" t="str">
        <f>CONCATENATE("COMUNA: ",[9]NOMBRE!B2," - ","( ",[9]NOMBRE!C2,[9]NOMBRE!D2,[9]NOMBRE!E2,[9]NOMBRE!F2,[9]NOMBRE!G2," )")</f>
        <v>COMUNA: Linares - ( 07401 )</v>
      </c>
      <c r="B2" s="2"/>
      <c r="C2" s="2"/>
      <c r="D2" s="2"/>
      <c r="E2" s="2"/>
      <c r="F2" s="2"/>
      <c r="G2" s="2"/>
      <c r="H2" s="2"/>
      <c r="I2" s="2"/>
      <c r="J2" s="2"/>
      <c r="K2" s="2"/>
      <c r="M2" s="4"/>
      <c r="AY2" s="5"/>
      <c r="AZ2" s="5"/>
      <c r="CM2" s="6"/>
      <c r="CN2" s="5"/>
      <c r="CO2" s="5"/>
    </row>
    <row r="3" spans="1:112"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7"/>
      <c r="E3" s="2"/>
      <c r="F3" s="2"/>
      <c r="G3" s="2"/>
      <c r="H3" s="2"/>
      <c r="I3" s="2"/>
      <c r="J3" s="2"/>
      <c r="K3" s="2"/>
      <c r="M3" s="4"/>
      <c r="AY3" s="5"/>
      <c r="AZ3" s="5"/>
      <c r="CM3" s="6"/>
      <c r="CN3" s="5"/>
      <c r="CO3" s="5"/>
    </row>
    <row r="4" spans="1:112" s="3" customFormat="1" ht="12.75" customHeight="1" x14ac:dyDescent="0.2">
      <c r="A4" s="1" t="str">
        <f>CONCATENATE("MES: ",[9]NOMBRE!B6," - ","( ",[9]NOMBRE!C6,[9]NOMBRE!D6," )")</f>
        <v>MES: AGOSTO - ( 08 )</v>
      </c>
      <c r="B4" s="2"/>
      <c r="C4" s="2"/>
      <c r="D4" s="2"/>
      <c r="E4" s="2"/>
      <c r="F4" s="2"/>
      <c r="G4" s="2"/>
      <c r="H4" s="2"/>
      <c r="I4" s="2"/>
      <c r="J4" s="2"/>
      <c r="K4" s="2"/>
      <c r="M4" s="4"/>
      <c r="AY4" s="5"/>
      <c r="AZ4" s="5"/>
      <c r="CM4" s="6"/>
      <c r="CN4" s="5"/>
      <c r="CO4" s="5"/>
    </row>
    <row r="5" spans="1:112" s="3" customFormat="1" ht="12.75" customHeight="1" x14ac:dyDescent="0.2">
      <c r="A5" s="8" t="str">
        <f>CONCATENATE("AÑO: ",[9]NOMBRE!B7)</f>
        <v>AÑO: 2015</v>
      </c>
      <c r="B5" s="2"/>
      <c r="C5" s="2"/>
      <c r="D5" s="2"/>
      <c r="E5" s="2"/>
      <c r="F5" s="2"/>
      <c r="G5" s="2"/>
      <c r="H5" s="2"/>
      <c r="I5" s="2"/>
      <c r="J5" s="2"/>
      <c r="K5" s="2"/>
      <c r="M5" s="4"/>
      <c r="AY5" s="5"/>
      <c r="AZ5" s="5"/>
      <c r="CM5" s="6"/>
      <c r="CN5" s="5"/>
      <c r="CO5" s="5"/>
    </row>
    <row r="6" spans="1:112" s="11" customFormat="1" ht="39.75" customHeight="1" x14ac:dyDescent="0.2">
      <c r="A6" s="441" t="s">
        <v>1</v>
      </c>
      <c r="B6" s="441"/>
      <c r="C6" s="441"/>
      <c r="D6" s="441"/>
      <c r="E6" s="441"/>
      <c r="F6" s="441"/>
      <c r="G6" s="441"/>
      <c r="H6" s="441"/>
      <c r="I6" s="441"/>
      <c r="J6" s="441"/>
      <c r="K6" s="441"/>
      <c r="L6" s="441"/>
      <c r="M6" s="441"/>
      <c r="N6" s="441"/>
      <c r="O6" s="441"/>
      <c r="P6" s="441"/>
      <c r="Q6" s="9"/>
      <c r="R6" s="9"/>
      <c r="S6" s="9"/>
      <c r="T6" s="9"/>
      <c r="U6" s="9"/>
      <c r="V6" s="9"/>
      <c r="W6" s="10"/>
      <c r="AY6" s="12"/>
      <c r="AZ6" s="12"/>
      <c r="CM6" s="13"/>
      <c r="CN6" s="12"/>
      <c r="CO6" s="12"/>
    </row>
    <row r="7" spans="1:112" s="11" customFormat="1" ht="45" customHeight="1" x14ac:dyDescent="0.2">
      <c r="A7" s="14" t="s">
        <v>2</v>
      </c>
      <c r="B7" s="15"/>
      <c r="C7" s="15"/>
      <c r="D7" s="16"/>
      <c r="E7" s="17"/>
      <c r="F7" s="3"/>
      <c r="G7" s="3"/>
      <c r="H7" s="3"/>
      <c r="I7" s="2"/>
      <c r="J7" s="18"/>
      <c r="K7" s="18"/>
      <c r="L7" s="18"/>
      <c r="M7" s="18"/>
      <c r="N7" s="18"/>
      <c r="O7" s="18"/>
      <c r="P7" s="18"/>
      <c r="Q7" s="18"/>
      <c r="R7" s="18"/>
      <c r="S7" s="18"/>
      <c r="T7" s="18"/>
      <c r="U7" s="18"/>
      <c r="V7" s="18"/>
      <c r="W7" s="18"/>
      <c r="AY7" s="12"/>
      <c r="AZ7" s="12"/>
      <c r="CM7" s="13"/>
      <c r="CN7" s="12"/>
      <c r="CO7" s="12"/>
    </row>
    <row r="8" spans="1:112" s="19" customFormat="1" ht="21" customHeight="1" x14ac:dyDescent="0.2">
      <c r="A8" s="442" t="s">
        <v>3</v>
      </c>
      <c r="B8" s="443"/>
      <c r="C8" s="446" t="s">
        <v>4</v>
      </c>
      <c r="D8" s="448" t="s">
        <v>5</v>
      </c>
      <c r="E8" s="449"/>
      <c r="F8" s="449"/>
      <c r="G8" s="449"/>
      <c r="H8" s="449"/>
      <c r="I8" s="449"/>
      <c r="J8" s="449"/>
      <c r="K8" s="449"/>
      <c r="L8" s="450"/>
      <c r="M8" s="18"/>
      <c r="N8" s="2"/>
      <c r="O8" s="2"/>
      <c r="P8" s="2"/>
      <c r="Q8" s="2"/>
      <c r="R8" s="2"/>
      <c r="S8" s="2"/>
      <c r="T8" s="2"/>
      <c r="U8" s="2"/>
      <c r="V8" s="11"/>
      <c r="W8" s="11"/>
      <c r="X8" s="11"/>
      <c r="Y8" s="11"/>
      <c r="Z8" s="11"/>
      <c r="AA8" s="11"/>
      <c r="AB8" s="11"/>
      <c r="AC8" s="11"/>
      <c r="AD8" s="11"/>
      <c r="AE8" s="11"/>
      <c r="AF8" s="11"/>
      <c r="AG8" s="11"/>
      <c r="AH8" s="11"/>
      <c r="AI8" s="11"/>
      <c r="AJ8" s="11"/>
      <c r="AK8" s="11"/>
      <c r="AL8" s="11"/>
      <c r="AM8" s="11"/>
      <c r="AN8" s="11"/>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3"/>
      <c r="CN8" s="12"/>
      <c r="CO8" s="12"/>
      <c r="CP8" s="12"/>
      <c r="CQ8" s="12"/>
      <c r="CR8" s="12"/>
      <c r="CS8" s="12"/>
      <c r="CT8" s="12"/>
      <c r="CU8" s="12"/>
      <c r="CV8" s="12"/>
      <c r="CW8" s="12"/>
      <c r="CX8" s="12"/>
      <c r="CY8" s="12"/>
      <c r="CZ8" s="12"/>
      <c r="DA8" s="12"/>
      <c r="DB8" s="12"/>
      <c r="DC8" s="12"/>
      <c r="DD8" s="12"/>
      <c r="DE8" s="12"/>
      <c r="DF8" s="12"/>
      <c r="DG8" s="12"/>
      <c r="DH8" s="12"/>
    </row>
    <row r="9" spans="1:112" s="24" customFormat="1" ht="27.75" customHeight="1" x14ac:dyDescent="0.25">
      <c r="A9" s="444"/>
      <c r="B9" s="445"/>
      <c r="C9" s="447"/>
      <c r="D9" s="20" t="s">
        <v>6</v>
      </c>
      <c r="E9" s="21" t="s">
        <v>7</v>
      </c>
      <c r="F9" s="21" t="s">
        <v>8</v>
      </c>
      <c r="G9" s="21" t="s">
        <v>9</v>
      </c>
      <c r="H9" s="21" t="s">
        <v>10</v>
      </c>
      <c r="I9" s="21" t="s">
        <v>11</v>
      </c>
      <c r="J9" s="21" t="s">
        <v>12</v>
      </c>
      <c r="K9" s="21" t="s">
        <v>13</v>
      </c>
      <c r="L9" s="22" t="s">
        <v>14</v>
      </c>
      <c r="M9" s="23"/>
      <c r="N9" s="23"/>
      <c r="O9" s="23"/>
      <c r="P9" s="23"/>
      <c r="Q9" s="23"/>
      <c r="R9" s="23"/>
      <c r="S9" s="23"/>
      <c r="T9" s="23"/>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6"/>
      <c r="CN9" s="5"/>
      <c r="CO9" s="5"/>
      <c r="CP9" s="5"/>
      <c r="CQ9" s="5"/>
      <c r="CR9" s="5"/>
      <c r="CS9" s="5"/>
      <c r="CT9" s="5"/>
      <c r="CU9" s="5"/>
      <c r="CV9" s="5"/>
      <c r="CW9" s="5"/>
      <c r="CX9" s="5"/>
      <c r="CY9" s="5"/>
      <c r="CZ9" s="5"/>
      <c r="DA9" s="5"/>
      <c r="DB9" s="5"/>
      <c r="DC9" s="5"/>
      <c r="DD9" s="5"/>
      <c r="DE9" s="5"/>
      <c r="DF9" s="5"/>
      <c r="DG9" s="5"/>
      <c r="DH9" s="5"/>
    </row>
    <row r="10" spans="1:112" s="24" customFormat="1" ht="15.75" customHeight="1" x14ac:dyDescent="0.25">
      <c r="A10" s="451" t="s">
        <v>15</v>
      </c>
      <c r="B10" s="452"/>
      <c r="C10" s="25">
        <f t="shared" ref="C10:C15" si="0">SUM(D10:L10)</f>
        <v>0</v>
      </c>
      <c r="D10" s="26"/>
      <c r="E10" s="26"/>
      <c r="F10" s="26"/>
      <c r="G10" s="26"/>
      <c r="H10" s="26"/>
      <c r="I10" s="26"/>
      <c r="J10" s="26"/>
      <c r="K10" s="26"/>
      <c r="L10" s="27"/>
      <c r="M10" s="28" t="str">
        <f>$BA10&amp;"  "&amp;BB10</f>
        <v xml:space="preserve">  </v>
      </c>
      <c r="N10" s="29"/>
      <c r="O10" s="29"/>
      <c r="P10" s="29"/>
      <c r="Q10" s="29"/>
      <c r="R10" s="29"/>
      <c r="S10" s="29"/>
      <c r="T10" s="23"/>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30"/>
      <c r="BB10" s="30" t="str">
        <f>IF($C10&gt;=[9]A03!$C80,"","Total Gestantes ingresadas a control prenatal debe ser MAYOR o IGUAL que el Total de Evaluaciones a Gestantes de REM A03 Sección B2")</f>
        <v/>
      </c>
      <c r="BC10" s="3"/>
      <c r="BD10" s="3"/>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6"/>
      <c r="CN10" s="5"/>
      <c r="CO10" s="5"/>
      <c r="CP10" s="6"/>
      <c r="CQ10" s="31"/>
      <c r="CR10" s="5"/>
      <c r="CS10" s="5"/>
      <c r="CT10" s="5"/>
      <c r="CU10" s="5"/>
      <c r="CV10" s="5"/>
      <c r="CW10" s="5"/>
      <c r="CX10" s="5"/>
      <c r="CY10" s="5"/>
      <c r="CZ10" s="5"/>
      <c r="DA10" s="5"/>
      <c r="DB10" s="5"/>
      <c r="DC10" s="5"/>
      <c r="DD10" s="5"/>
      <c r="DE10" s="5"/>
      <c r="DF10" s="5"/>
      <c r="DG10" s="5"/>
      <c r="DH10" s="5"/>
    </row>
    <row r="11" spans="1:112" s="24" customFormat="1" ht="20.25" customHeight="1" x14ac:dyDescent="0.25">
      <c r="A11" s="453" t="s">
        <v>16</v>
      </c>
      <c r="B11" s="453"/>
      <c r="C11" s="32">
        <f t="shared" si="0"/>
        <v>0</v>
      </c>
      <c r="D11" s="33"/>
      <c r="E11" s="33"/>
      <c r="F11" s="33"/>
      <c r="G11" s="33"/>
      <c r="H11" s="33"/>
      <c r="I11" s="33"/>
      <c r="J11" s="33"/>
      <c r="K11" s="33"/>
      <c r="L11" s="34"/>
      <c r="M11" s="28" t="str">
        <f>$BA11</f>
        <v/>
      </c>
      <c r="N11" s="29"/>
      <c r="O11" s="29"/>
      <c r="P11" s="29"/>
      <c r="Q11" s="29"/>
      <c r="R11" s="29"/>
      <c r="S11" s="29"/>
      <c r="T11" s="23"/>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30" t="str">
        <f>IF($C10&lt;$C11," Total Gestantes es menor que primigestas","")</f>
        <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6"/>
      <c r="CN11" s="5"/>
      <c r="CO11" s="5"/>
      <c r="CP11" s="6">
        <f>IF($C10&lt;$C11,1,0)</f>
        <v>0</v>
      </c>
      <c r="CQ11" s="5"/>
      <c r="CR11" s="5"/>
      <c r="CS11" s="5"/>
      <c r="CT11" s="5"/>
      <c r="CU11" s="5"/>
      <c r="CV11" s="5"/>
      <c r="CW11" s="5"/>
      <c r="CX11" s="5"/>
      <c r="CY11" s="5"/>
      <c r="CZ11" s="5"/>
      <c r="DA11" s="5"/>
      <c r="DB11" s="5"/>
      <c r="DC11" s="5"/>
      <c r="DD11" s="5"/>
      <c r="DE11" s="5"/>
      <c r="DF11" s="5"/>
      <c r="DG11" s="5"/>
      <c r="DH11" s="5"/>
    </row>
    <row r="12" spans="1:112" s="24" customFormat="1" ht="21" customHeight="1" x14ac:dyDescent="0.25">
      <c r="A12" s="429" t="s">
        <v>17</v>
      </c>
      <c r="B12" s="430"/>
      <c r="C12" s="32">
        <f t="shared" si="0"/>
        <v>0</v>
      </c>
      <c r="D12" s="33"/>
      <c r="E12" s="33"/>
      <c r="F12" s="33"/>
      <c r="G12" s="33"/>
      <c r="H12" s="33"/>
      <c r="I12" s="33"/>
      <c r="J12" s="33"/>
      <c r="K12" s="33"/>
      <c r="L12" s="34"/>
      <c r="M12" s="28" t="str">
        <f>$BA12</f>
        <v/>
      </c>
      <c r="N12" s="29"/>
      <c r="O12" s="29"/>
      <c r="P12" s="29"/>
      <c r="Q12" s="29"/>
      <c r="R12" s="29"/>
      <c r="S12" s="29"/>
      <c r="T12" s="23"/>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30" t="str">
        <f>IF($C10&lt;$C12,"  Total Gestantes Es Menor Que Gestantes Ingresadas Antes De Las 14 Semanas","")</f>
        <v/>
      </c>
      <c r="BC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6"/>
      <c r="CN12" s="5"/>
      <c r="CO12" s="5"/>
      <c r="CP12" s="6">
        <f>IF($C10&lt;$C12,1,0)</f>
        <v>0</v>
      </c>
      <c r="CQ12" s="5"/>
      <c r="CR12" s="5"/>
      <c r="CS12" s="5"/>
      <c r="CT12" s="5"/>
      <c r="CU12" s="5"/>
      <c r="CV12" s="5"/>
      <c r="CW12" s="5"/>
      <c r="CX12" s="5"/>
      <c r="CY12" s="5"/>
      <c r="CZ12" s="5"/>
      <c r="DA12" s="5"/>
      <c r="DB12" s="5"/>
      <c r="DC12" s="5"/>
      <c r="DD12" s="5"/>
      <c r="DE12" s="5"/>
      <c r="DF12" s="5"/>
      <c r="DG12" s="5"/>
      <c r="DH12" s="5"/>
    </row>
    <row r="13" spans="1:112" s="24" customFormat="1" ht="30.75" customHeight="1" x14ac:dyDescent="0.25">
      <c r="A13" s="429" t="s">
        <v>18</v>
      </c>
      <c r="B13" s="430"/>
      <c r="C13" s="32">
        <f t="shared" si="0"/>
        <v>0</v>
      </c>
      <c r="D13" s="33"/>
      <c r="E13" s="33"/>
      <c r="F13" s="33"/>
      <c r="G13" s="33"/>
      <c r="H13" s="33"/>
      <c r="I13" s="33"/>
      <c r="J13" s="33"/>
      <c r="K13" s="33"/>
      <c r="L13" s="34"/>
      <c r="M13" s="28"/>
      <c r="N13" s="29"/>
      <c r="O13" s="29"/>
      <c r="P13" s="29"/>
      <c r="Q13" s="29"/>
      <c r="R13" s="29"/>
      <c r="S13" s="29"/>
      <c r="T13" s="23"/>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30"/>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6"/>
      <c r="CN13" s="5"/>
      <c r="CO13" s="5"/>
      <c r="CP13" s="6"/>
      <c r="CQ13" s="5"/>
      <c r="CR13" s="5"/>
      <c r="CS13" s="5"/>
      <c r="CT13" s="5"/>
      <c r="CU13" s="5"/>
      <c r="CV13" s="5"/>
      <c r="CW13" s="5"/>
      <c r="CX13" s="5"/>
      <c r="CY13" s="5"/>
      <c r="CZ13" s="5"/>
      <c r="DA13" s="5"/>
      <c r="DB13" s="5"/>
      <c r="DC13" s="5"/>
      <c r="DD13" s="5"/>
      <c r="DE13" s="5"/>
      <c r="DF13" s="5"/>
      <c r="DG13" s="5"/>
      <c r="DH13" s="5"/>
    </row>
    <row r="14" spans="1:112" s="24" customFormat="1" ht="21" customHeight="1" x14ac:dyDescent="0.25">
      <c r="A14" s="431" t="s">
        <v>19</v>
      </c>
      <c r="B14" s="432"/>
      <c r="C14" s="35">
        <f t="shared" si="0"/>
        <v>0</v>
      </c>
      <c r="D14" s="36"/>
      <c r="E14" s="36"/>
      <c r="F14" s="36"/>
      <c r="G14" s="36"/>
      <c r="H14" s="36"/>
      <c r="I14" s="36"/>
      <c r="J14" s="36"/>
      <c r="K14" s="36"/>
      <c r="L14" s="37"/>
      <c r="M14" s="28" t="str">
        <f>$BA14</f>
        <v/>
      </c>
      <c r="N14" s="29"/>
      <c r="O14" s="29"/>
      <c r="P14" s="29"/>
      <c r="Q14" s="29"/>
      <c r="R14" s="29"/>
      <c r="S14" s="29"/>
      <c r="T14" s="23"/>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30" t="str">
        <f>IF($C10&lt;$C14," Total Gestantes Es Menor Que  Gestantes Con Embarazo No Planificado","")</f>
        <v/>
      </c>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6"/>
      <c r="CN14" s="5"/>
      <c r="CO14" s="5"/>
      <c r="CP14" s="6">
        <f>IF($C10&lt;$C14,1,0)</f>
        <v>0</v>
      </c>
      <c r="CQ14" s="5"/>
      <c r="CR14" s="5"/>
      <c r="CS14" s="5"/>
      <c r="CT14" s="5"/>
      <c r="CU14" s="5"/>
      <c r="CV14" s="5"/>
      <c r="CW14" s="5"/>
      <c r="CX14" s="5"/>
      <c r="CY14" s="5"/>
      <c r="CZ14" s="5"/>
      <c r="DA14" s="5"/>
      <c r="DB14" s="5"/>
      <c r="DC14" s="5"/>
      <c r="DD14" s="5"/>
      <c r="DE14" s="5"/>
      <c r="DF14" s="5"/>
      <c r="DG14" s="5"/>
      <c r="DH14" s="5"/>
    </row>
    <row r="15" spans="1:112" s="24" customFormat="1" ht="30.75" customHeight="1" x14ac:dyDescent="0.2">
      <c r="A15" s="433" t="s">
        <v>20</v>
      </c>
      <c r="B15" s="434"/>
      <c r="C15" s="38">
        <f t="shared" si="0"/>
        <v>0</v>
      </c>
      <c r="D15" s="39"/>
      <c r="E15" s="39"/>
      <c r="F15" s="39"/>
      <c r="G15" s="39"/>
      <c r="H15" s="39"/>
      <c r="I15" s="39"/>
      <c r="J15" s="39"/>
      <c r="K15" s="39"/>
      <c r="L15" s="40"/>
      <c r="M15" s="28" t="str">
        <f>$BA15</f>
        <v/>
      </c>
      <c r="N15" s="29"/>
      <c r="O15" s="29"/>
      <c r="P15" s="29"/>
      <c r="Q15" s="29"/>
      <c r="R15" s="29"/>
      <c r="S15" s="2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30" t="str">
        <f>IF($C10&lt;$C15,"  Total Gestantes Es Menor Que  Total  Gestantes Con Examen De Chagas Realizado","")</f>
        <v/>
      </c>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2"/>
      <c r="CN15" s="43"/>
      <c r="CO15" s="43"/>
      <c r="CP15" s="6">
        <f>IF($C10&lt;$C15,1,0)</f>
        <v>0</v>
      </c>
      <c r="CQ15" s="41"/>
      <c r="CR15" s="41"/>
      <c r="CS15" s="41"/>
      <c r="CT15" s="41"/>
      <c r="CU15" s="41"/>
      <c r="CV15" s="5"/>
      <c r="CW15" s="5"/>
      <c r="CX15" s="5"/>
      <c r="CY15" s="5"/>
      <c r="CZ15" s="5"/>
      <c r="DA15" s="5"/>
      <c r="DB15" s="5"/>
      <c r="DC15" s="5"/>
      <c r="DD15" s="5"/>
      <c r="DE15" s="5"/>
      <c r="DF15" s="5"/>
      <c r="DG15" s="5"/>
      <c r="DH15" s="5"/>
    </row>
    <row r="16" spans="1:112" s="41" customFormat="1" ht="30" customHeight="1" x14ac:dyDescent="0.2">
      <c r="A16" s="44" t="s">
        <v>21</v>
      </c>
      <c r="B16" s="45"/>
      <c r="C16" s="45"/>
      <c r="D16" s="45"/>
      <c r="E16" s="44"/>
      <c r="F16" s="44"/>
      <c r="G16" s="44"/>
      <c r="H16" s="45"/>
      <c r="I16" s="45"/>
      <c r="J16" s="45"/>
      <c r="K16" s="45"/>
      <c r="L16" s="45"/>
      <c r="M16" s="45"/>
      <c r="N16" s="4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3"/>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6"/>
      <c r="CN16" s="5"/>
      <c r="CO16" s="5"/>
      <c r="CP16" s="24"/>
      <c r="CQ16" s="24"/>
      <c r="CR16" s="24"/>
      <c r="CS16" s="24"/>
      <c r="CT16" s="24"/>
      <c r="CU16" s="24"/>
    </row>
    <row r="17" spans="1:113" s="24" customFormat="1" ht="18" customHeight="1" x14ac:dyDescent="0.15">
      <c r="A17" s="435" t="s">
        <v>22</v>
      </c>
      <c r="B17" s="436"/>
      <c r="C17" s="439" t="s">
        <v>23</v>
      </c>
      <c r="D17" s="46"/>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6"/>
      <c r="CN17" s="5"/>
      <c r="CO17" s="5"/>
    </row>
    <row r="18" spans="1:113" s="24" customFormat="1" ht="18" customHeight="1" x14ac:dyDescent="0.15">
      <c r="A18" s="437"/>
      <c r="B18" s="438"/>
      <c r="C18" s="440"/>
      <c r="D18" s="46"/>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c r="CM18" s="6"/>
      <c r="CN18" s="5"/>
      <c r="CO18" s="5"/>
    </row>
    <row r="19" spans="1:113" s="24" customFormat="1" ht="15.75" customHeight="1" x14ac:dyDescent="0.15">
      <c r="A19" s="458" t="s">
        <v>24</v>
      </c>
      <c r="B19" s="459"/>
      <c r="C19" s="27">
        <v>181</v>
      </c>
      <c r="D19" s="454" t="str">
        <f t="shared" ref="D19:D29" si="1">+BA19</f>
        <v/>
      </c>
      <c r="E19" s="455"/>
      <c r="F19" s="455"/>
      <c r="G19" s="455"/>
      <c r="H19" s="455"/>
      <c r="I19" s="455"/>
      <c r="J19" s="455"/>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47" t="str">
        <f>IF(AND(SUM(C20:C29)&lt;&gt;0,C19=0),"Debe ingresar el total de gestantes Ingresadas a ARO","")</f>
        <v/>
      </c>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6"/>
      <c r="CN19" s="5"/>
      <c r="CO19" s="5"/>
      <c r="CP19" s="6">
        <f>IF(AND(SUM(C20:C29)&lt;&gt;0,C19=0),1,0)</f>
        <v>0</v>
      </c>
    </row>
    <row r="20" spans="1:113" s="24" customFormat="1" ht="18" customHeight="1" x14ac:dyDescent="0.15">
      <c r="A20" s="461" t="s">
        <v>25</v>
      </c>
      <c r="B20" s="462"/>
      <c r="C20" s="34"/>
      <c r="D20" s="454" t="str">
        <f t="shared" si="1"/>
        <v/>
      </c>
      <c r="E20" s="455"/>
      <c r="F20" s="455"/>
      <c r="G20" s="455"/>
      <c r="H20" s="455"/>
      <c r="I20" s="455"/>
      <c r="J20" s="455"/>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30" t="str">
        <f>IF($C$19&lt;$C20,"  Total Gestantes debe ser Mayor o igual Que Preeclampsia (PE) ","")</f>
        <v/>
      </c>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6"/>
      <c r="CN20" s="5"/>
      <c r="CO20" s="5"/>
      <c r="CP20" s="6">
        <f>IF($C$19&lt;$C20,1,0)</f>
        <v>0</v>
      </c>
    </row>
    <row r="21" spans="1:113" s="24" customFormat="1" ht="13.5" customHeight="1" x14ac:dyDescent="0.15">
      <c r="A21" s="429" t="s">
        <v>26</v>
      </c>
      <c r="B21" s="430"/>
      <c r="C21" s="34">
        <v>9</v>
      </c>
      <c r="D21" s="454" t="str">
        <f t="shared" si="1"/>
        <v/>
      </c>
      <c r="E21" s="455"/>
      <c r="F21" s="455"/>
      <c r="G21" s="455"/>
      <c r="H21" s="455"/>
      <c r="I21" s="455"/>
      <c r="J21" s="455"/>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30" t="str">
        <f>IF($C$19&lt;$C21,"  Total Gestantes debe ser Mayor o igual Que  Sindrome Hipertensivo del Embarazo (SHE) ","")</f>
        <v/>
      </c>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6"/>
      <c r="CN21" s="5"/>
      <c r="CO21" s="5"/>
      <c r="CP21" s="6">
        <f t="shared" ref="CP21:CP29" si="2">IF($C$19&lt;$C21,1,0)</f>
        <v>0</v>
      </c>
    </row>
    <row r="22" spans="1:113" s="24" customFormat="1" ht="26.25" customHeight="1" x14ac:dyDescent="0.15">
      <c r="A22" s="429" t="s">
        <v>27</v>
      </c>
      <c r="B22" s="430"/>
      <c r="C22" s="34">
        <v>29</v>
      </c>
      <c r="D22" s="454" t="str">
        <f t="shared" si="1"/>
        <v/>
      </c>
      <c r="E22" s="455"/>
      <c r="F22" s="455"/>
      <c r="G22" s="455"/>
      <c r="H22" s="455"/>
      <c r="I22" s="455"/>
      <c r="J22" s="455"/>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30" t="str">
        <f>IF($C$19&lt;$C22,"  Total Gestantes debe ser Mayor o igual Que Factores de riesgo y condicionantes de Parto Prematuro ","")</f>
        <v/>
      </c>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6"/>
      <c r="CN22" s="5"/>
      <c r="CO22" s="5"/>
      <c r="CP22" s="6">
        <f t="shared" si="2"/>
        <v>0</v>
      </c>
    </row>
    <row r="23" spans="1:113" s="24" customFormat="1" ht="18" customHeight="1" x14ac:dyDescent="0.15">
      <c r="A23" s="456" t="s">
        <v>28</v>
      </c>
      <c r="B23" s="457"/>
      <c r="C23" s="34"/>
      <c r="D23" s="454" t="str">
        <f t="shared" si="1"/>
        <v/>
      </c>
      <c r="E23" s="455"/>
      <c r="F23" s="455"/>
      <c r="G23" s="455"/>
      <c r="H23" s="455"/>
      <c r="I23" s="455"/>
      <c r="J23" s="455"/>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30" t="str">
        <f>IF($C$19&lt;$C23,"  Total Gestantes debe ser Mayor o igual Que Retardo Crecimiento Intrauterino (RCIU ) ","")</f>
        <v/>
      </c>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6"/>
      <c r="CN23" s="5"/>
      <c r="CO23" s="5"/>
      <c r="CP23" s="6">
        <f t="shared" si="2"/>
        <v>0</v>
      </c>
    </row>
    <row r="24" spans="1:113" s="24" customFormat="1" ht="18" customHeight="1" x14ac:dyDescent="0.15">
      <c r="A24" s="456" t="s">
        <v>29</v>
      </c>
      <c r="B24" s="457"/>
      <c r="C24" s="34"/>
      <c r="D24" s="454" t="str">
        <f t="shared" si="1"/>
        <v/>
      </c>
      <c r="E24" s="455"/>
      <c r="F24" s="455"/>
      <c r="G24" s="455"/>
      <c r="H24" s="455"/>
      <c r="I24" s="455"/>
      <c r="J24" s="455"/>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30" t="str">
        <f>IF($C$19&lt;$C24,"  Total Gestantes debe ser Mayor o igual Que SIFILIS ","")</f>
        <v/>
      </c>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6"/>
      <c r="CN24" s="5"/>
      <c r="CO24" s="5"/>
      <c r="CP24" s="6">
        <f t="shared" si="2"/>
        <v>0</v>
      </c>
    </row>
    <row r="25" spans="1:113" s="24" customFormat="1" ht="18" customHeight="1" x14ac:dyDescent="0.15">
      <c r="A25" s="456" t="s">
        <v>30</v>
      </c>
      <c r="B25" s="457"/>
      <c r="C25" s="34">
        <v>1</v>
      </c>
      <c r="D25" s="454" t="str">
        <f t="shared" si="1"/>
        <v/>
      </c>
      <c r="E25" s="455"/>
      <c r="F25" s="455"/>
      <c r="G25" s="455"/>
      <c r="H25" s="455"/>
      <c r="I25" s="455"/>
      <c r="J25" s="455"/>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30" t="str">
        <f>IF($C$19&lt;$C25,"  Total Gestantes debe ser Mayor o igual Que VIH ","")</f>
        <v/>
      </c>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6"/>
      <c r="CN25" s="5"/>
      <c r="CO25" s="5"/>
      <c r="CP25" s="6">
        <f t="shared" si="2"/>
        <v>0</v>
      </c>
    </row>
    <row r="26" spans="1:113" s="24" customFormat="1" ht="18" customHeight="1" x14ac:dyDescent="0.15">
      <c r="A26" s="456" t="s">
        <v>31</v>
      </c>
      <c r="B26" s="457"/>
      <c r="C26" s="34">
        <v>29</v>
      </c>
      <c r="D26" s="454" t="str">
        <f t="shared" si="1"/>
        <v/>
      </c>
      <c r="E26" s="455"/>
      <c r="F26" s="455"/>
      <c r="G26" s="455"/>
      <c r="H26" s="455"/>
      <c r="I26" s="455"/>
      <c r="J26" s="455"/>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30" t="str">
        <f>IF($C$19&lt;$C26,"  Total Gestantes debe ser Mayor o igual Que Diabetes ","")</f>
        <v/>
      </c>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6"/>
      <c r="CN26" s="5"/>
      <c r="CO26" s="5"/>
      <c r="CP26" s="6">
        <f t="shared" si="2"/>
        <v>0</v>
      </c>
    </row>
    <row r="27" spans="1:113" s="24" customFormat="1" ht="18" customHeight="1" x14ac:dyDescent="0.15">
      <c r="A27" s="456" t="s">
        <v>32</v>
      </c>
      <c r="B27" s="457"/>
      <c r="C27" s="34">
        <v>26</v>
      </c>
      <c r="D27" s="454" t="str">
        <f t="shared" si="1"/>
        <v/>
      </c>
      <c r="E27" s="455"/>
      <c r="F27" s="455"/>
      <c r="G27" s="455"/>
      <c r="H27" s="455"/>
      <c r="I27" s="455"/>
      <c r="J27" s="455"/>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30" t="str">
        <f>IF($C$19&lt;$C27,"  Total Gestantes debe ser Mayor o igual Que Cesárea anterior) ","")</f>
        <v/>
      </c>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6"/>
      <c r="CN27" s="5"/>
      <c r="CO27" s="5"/>
      <c r="CP27" s="6">
        <f t="shared" si="2"/>
        <v>0</v>
      </c>
    </row>
    <row r="28" spans="1:113" s="24" customFormat="1" ht="18" customHeight="1" x14ac:dyDescent="0.15">
      <c r="A28" s="463" t="s">
        <v>33</v>
      </c>
      <c r="B28" s="464"/>
      <c r="C28" s="34">
        <v>6</v>
      </c>
      <c r="D28" s="454" t="str">
        <f t="shared" si="1"/>
        <v/>
      </c>
      <c r="E28" s="455"/>
      <c r="F28" s="455"/>
      <c r="G28" s="455"/>
      <c r="H28" s="455"/>
      <c r="I28" s="455"/>
      <c r="J28" s="455"/>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30" t="str">
        <f>IF($C$19&lt;$C28,"  Total Gestantes debe ser Mayor o igual Que Malformación Congénita ","")</f>
        <v/>
      </c>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6"/>
      <c r="CN28" s="5"/>
      <c r="CO28" s="5"/>
      <c r="CP28" s="6">
        <f t="shared" si="2"/>
        <v>0</v>
      </c>
    </row>
    <row r="29" spans="1:113" s="24" customFormat="1" ht="18" customHeight="1" x14ac:dyDescent="0.2">
      <c r="A29" s="465" t="s">
        <v>34</v>
      </c>
      <c r="B29" s="466"/>
      <c r="C29" s="48">
        <v>81</v>
      </c>
      <c r="D29" s="454" t="str">
        <f t="shared" si="1"/>
        <v/>
      </c>
      <c r="E29" s="455"/>
      <c r="F29" s="455"/>
      <c r="G29" s="455"/>
      <c r="H29" s="455"/>
      <c r="I29" s="455"/>
      <c r="J29" s="455"/>
      <c r="K29" s="3"/>
      <c r="L29" s="3"/>
      <c r="M29" s="3"/>
      <c r="N29" s="3"/>
      <c r="O29" s="3"/>
      <c r="P29" s="3"/>
      <c r="Q29" s="3"/>
      <c r="R29" s="3"/>
      <c r="S29" s="3"/>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30" t="str">
        <f>IF($C$19&lt;$C29,"  Total Gestantes debe ser Mayor o igual Que Otras patologías del embarazo ","")</f>
        <v/>
      </c>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3"/>
      <c r="CN29" s="12"/>
      <c r="CO29" s="12"/>
      <c r="CP29" s="6">
        <f t="shared" si="2"/>
        <v>0</v>
      </c>
      <c r="CQ29" s="11"/>
      <c r="CR29" s="11"/>
      <c r="CS29" s="11"/>
      <c r="CT29" s="11"/>
      <c r="CU29" s="11"/>
    </row>
    <row r="30" spans="1:113" s="11" customFormat="1" ht="30" customHeight="1" x14ac:dyDescent="0.2">
      <c r="A30" s="14" t="s">
        <v>35</v>
      </c>
      <c r="B30" s="49"/>
      <c r="C30" s="50"/>
      <c r="D30" s="51"/>
      <c r="E30" s="52"/>
      <c r="F30" s="53"/>
      <c r="G30" s="2"/>
      <c r="H30" s="2"/>
      <c r="I30" s="2"/>
      <c r="J30" s="2"/>
      <c r="K30" s="2"/>
      <c r="L30" s="2"/>
      <c r="M30" s="2"/>
      <c r="N30" s="2"/>
      <c r="O30" s="2"/>
      <c r="P30" s="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3"/>
      <c r="CN30" s="12"/>
      <c r="CO30" s="12"/>
      <c r="CP30" s="12"/>
      <c r="CQ30" s="12"/>
      <c r="CR30" s="12"/>
      <c r="CS30" s="12"/>
      <c r="CT30" s="12"/>
      <c r="CU30" s="12"/>
    </row>
    <row r="31" spans="1:113" s="19" customFormat="1" ht="15" customHeight="1" x14ac:dyDescent="0.2">
      <c r="A31" s="442" t="s">
        <v>36</v>
      </c>
      <c r="B31" s="443"/>
      <c r="C31" s="446" t="s">
        <v>4</v>
      </c>
      <c r="D31" s="448" t="s">
        <v>5</v>
      </c>
      <c r="E31" s="449"/>
      <c r="F31" s="449"/>
      <c r="G31" s="449"/>
      <c r="H31" s="449"/>
      <c r="I31" s="449"/>
      <c r="J31" s="449"/>
      <c r="K31" s="449"/>
      <c r="L31" s="450"/>
      <c r="M31" s="2"/>
      <c r="N31" s="2"/>
      <c r="O31" s="2"/>
      <c r="P31" s="2"/>
      <c r="Q31" s="2"/>
      <c r="R31" s="11"/>
      <c r="S31" s="11"/>
      <c r="T31" s="11"/>
      <c r="U31" s="11"/>
      <c r="V31" s="11"/>
      <c r="W31" s="11"/>
      <c r="X31" s="11"/>
      <c r="Y31" s="11"/>
      <c r="Z31" s="11"/>
      <c r="AA31" s="11"/>
      <c r="AB31" s="11"/>
      <c r="AC31" s="11"/>
      <c r="AD31" s="11"/>
      <c r="AE31" s="11"/>
      <c r="AF31" s="11"/>
      <c r="AG31" s="11"/>
      <c r="AH31" s="11"/>
      <c r="AI31" s="11"/>
      <c r="AJ31" s="11"/>
      <c r="AK31" s="12"/>
      <c r="AL31" s="12"/>
      <c r="AM31" s="12"/>
      <c r="AN31" s="12"/>
      <c r="AO31" s="12"/>
      <c r="AP31" s="12"/>
      <c r="AQ31" s="12"/>
      <c r="AR31" s="12"/>
      <c r="AS31" s="12"/>
      <c r="AT31" s="12"/>
      <c r="AU31" s="12"/>
      <c r="AV31" s="12"/>
      <c r="AW31" s="12"/>
      <c r="AX31" s="12"/>
      <c r="AY31" s="12"/>
      <c r="AZ31" s="12"/>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6"/>
      <c r="CN31" s="5"/>
      <c r="CO31" s="5"/>
      <c r="CP31" s="5"/>
      <c r="CQ31" s="5"/>
      <c r="CR31" s="5"/>
      <c r="CS31" s="5"/>
      <c r="CT31" s="5"/>
      <c r="CU31" s="5"/>
      <c r="CV31" s="12"/>
      <c r="CW31" s="12"/>
      <c r="CX31" s="12"/>
      <c r="CY31" s="12"/>
      <c r="CZ31" s="12"/>
      <c r="DA31" s="12"/>
      <c r="DB31" s="12"/>
      <c r="DC31" s="12"/>
      <c r="DD31" s="12"/>
      <c r="DE31" s="12"/>
      <c r="DF31" s="12"/>
      <c r="DG31" s="12"/>
      <c r="DH31" s="12"/>
    </row>
    <row r="32" spans="1:113" s="24" customFormat="1" ht="21" x14ac:dyDescent="0.25">
      <c r="A32" s="444"/>
      <c r="B32" s="445"/>
      <c r="C32" s="447"/>
      <c r="D32" s="400" t="s">
        <v>6</v>
      </c>
      <c r="E32" s="388" t="s">
        <v>7</v>
      </c>
      <c r="F32" s="388" t="s">
        <v>8</v>
      </c>
      <c r="G32" s="388" t="s">
        <v>9</v>
      </c>
      <c r="H32" s="388" t="s">
        <v>10</v>
      </c>
      <c r="I32" s="388" t="s">
        <v>11</v>
      </c>
      <c r="J32" s="388" t="s">
        <v>12</v>
      </c>
      <c r="K32" s="388" t="s">
        <v>13</v>
      </c>
      <c r="L32" s="388" t="s">
        <v>14</v>
      </c>
      <c r="M32" s="23"/>
      <c r="N32" s="23"/>
      <c r="O32" s="23"/>
      <c r="P32" s="23"/>
      <c r="Q32" s="23"/>
      <c r="R32" s="23"/>
      <c r="S32" s="23"/>
      <c r="T32" s="23"/>
      <c r="U32" s="23"/>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6"/>
      <c r="CN32" s="5"/>
      <c r="CO32" s="5"/>
      <c r="CP32" s="5"/>
      <c r="CQ32" s="5"/>
      <c r="CR32" s="5"/>
      <c r="CS32" s="5"/>
      <c r="CT32" s="5"/>
      <c r="CU32" s="5"/>
      <c r="CV32" s="5"/>
      <c r="CW32" s="5"/>
      <c r="CX32" s="5"/>
      <c r="CY32" s="5"/>
      <c r="CZ32" s="5"/>
      <c r="DA32" s="5"/>
      <c r="DB32" s="5"/>
      <c r="DC32" s="5"/>
      <c r="DD32" s="5"/>
      <c r="DE32" s="5"/>
      <c r="DF32" s="5"/>
      <c r="DG32" s="5"/>
      <c r="DH32" s="5"/>
      <c r="DI32" s="5"/>
    </row>
    <row r="33" spans="1:113" s="24" customFormat="1" ht="15.75" customHeight="1" x14ac:dyDescent="0.25">
      <c r="A33" s="478" t="s">
        <v>37</v>
      </c>
      <c r="B33" s="478"/>
      <c r="C33" s="56">
        <f t="shared" ref="C33:C43" si="3">SUM(D33:L33)</f>
        <v>0</v>
      </c>
      <c r="D33" s="56">
        <f t="shared" ref="D33:L33" si="4">SUM(D34:D42)</f>
        <v>0</v>
      </c>
      <c r="E33" s="56">
        <f t="shared" si="4"/>
        <v>0</v>
      </c>
      <c r="F33" s="56">
        <f t="shared" si="4"/>
        <v>0</v>
      </c>
      <c r="G33" s="56">
        <f t="shared" si="4"/>
        <v>0</v>
      </c>
      <c r="H33" s="56">
        <f t="shared" si="4"/>
        <v>0</v>
      </c>
      <c r="I33" s="56">
        <f t="shared" si="4"/>
        <v>0</v>
      </c>
      <c r="J33" s="56">
        <f t="shared" si="4"/>
        <v>0</v>
      </c>
      <c r="K33" s="56">
        <f t="shared" si="4"/>
        <v>0</v>
      </c>
      <c r="L33" s="56">
        <f t="shared" si="4"/>
        <v>0</v>
      </c>
      <c r="M33" s="57"/>
      <c r="N33" s="57"/>
      <c r="O33" s="57"/>
      <c r="P33" s="57"/>
      <c r="Q33" s="57"/>
      <c r="R33" s="57"/>
      <c r="S33" s="57"/>
      <c r="T33" s="23"/>
      <c r="U33" s="23"/>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6"/>
      <c r="CN33" s="5"/>
      <c r="CO33" s="5"/>
      <c r="CP33" s="6">
        <f>IF(C33&lt;&gt;SUM(D33:L33),1,0)</f>
        <v>0</v>
      </c>
      <c r="CQ33" s="5"/>
      <c r="CR33" s="5"/>
      <c r="CS33" s="5"/>
      <c r="CT33" s="5"/>
      <c r="CU33" s="5"/>
      <c r="CV33" s="5"/>
      <c r="CW33" s="5"/>
      <c r="CX33" s="5"/>
      <c r="CY33" s="5"/>
      <c r="CZ33" s="5"/>
      <c r="DA33" s="5"/>
      <c r="DB33" s="5"/>
      <c r="DC33" s="5"/>
      <c r="DD33" s="5"/>
      <c r="DE33" s="5"/>
      <c r="DF33" s="5"/>
      <c r="DG33" s="5"/>
      <c r="DH33" s="5"/>
      <c r="DI33" s="5"/>
    </row>
    <row r="34" spans="1:113" s="24" customFormat="1" ht="15.75" customHeight="1" x14ac:dyDescent="0.15">
      <c r="A34" s="479" t="s">
        <v>38</v>
      </c>
      <c r="B34" s="480"/>
      <c r="C34" s="58">
        <f t="shared" si="3"/>
        <v>0</v>
      </c>
      <c r="D34" s="27"/>
      <c r="E34" s="27"/>
      <c r="F34" s="27"/>
      <c r="G34" s="27"/>
      <c r="H34" s="27"/>
      <c r="I34" s="27"/>
      <c r="J34" s="27"/>
      <c r="K34" s="27"/>
      <c r="L34" s="27"/>
      <c r="M34" s="473"/>
      <c r="N34" s="473"/>
      <c r="O34" s="473"/>
      <c r="P34" s="473"/>
      <c r="Q34" s="473"/>
      <c r="R34" s="473"/>
      <c r="S34" s="473"/>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6"/>
      <c r="CN34" s="5"/>
      <c r="CO34" s="5"/>
      <c r="CP34" s="6">
        <f t="shared" ref="CP34:CP43" si="5">IF(C34&lt;&gt;SUM(D34:L34),1,0)</f>
        <v>0</v>
      </c>
      <c r="CQ34" s="5"/>
      <c r="CR34" s="5"/>
      <c r="CS34" s="5"/>
      <c r="CT34" s="5"/>
      <c r="CU34" s="5"/>
      <c r="CV34" s="5"/>
      <c r="CW34" s="5"/>
      <c r="CX34" s="5"/>
      <c r="CY34" s="5"/>
      <c r="CZ34" s="5"/>
      <c r="DA34" s="5"/>
      <c r="DB34" s="5"/>
      <c r="DC34" s="5"/>
      <c r="DD34" s="5"/>
      <c r="DE34" s="5"/>
      <c r="DF34" s="5"/>
      <c r="DG34" s="5"/>
      <c r="DH34" s="5"/>
    </row>
    <row r="35" spans="1:113" s="24" customFormat="1" ht="15.75" customHeight="1" x14ac:dyDescent="0.15">
      <c r="A35" s="481" t="s">
        <v>39</v>
      </c>
      <c r="B35" s="482"/>
      <c r="C35" s="59">
        <f t="shared" si="3"/>
        <v>0</v>
      </c>
      <c r="D35" s="48"/>
      <c r="E35" s="48"/>
      <c r="F35" s="48"/>
      <c r="G35" s="48"/>
      <c r="H35" s="48"/>
      <c r="I35" s="48"/>
      <c r="J35" s="48"/>
      <c r="K35" s="48"/>
      <c r="L35" s="48"/>
      <c r="M35" s="406"/>
      <c r="N35" s="406"/>
      <c r="O35" s="406"/>
      <c r="P35" s="406"/>
      <c r="Q35" s="406"/>
      <c r="R35" s="406"/>
      <c r="S35" s="406"/>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6"/>
      <c r="CN35" s="5"/>
      <c r="CO35" s="5"/>
      <c r="CP35" s="6"/>
      <c r="CQ35" s="5"/>
      <c r="CR35" s="5"/>
      <c r="CS35" s="5"/>
      <c r="CT35" s="5"/>
      <c r="CU35" s="5"/>
      <c r="CV35" s="5"/>
      <c r="CW35" s="5"/>
      <c r="CX35" s="5"/>
      <c r="CY35" s="5"/>
      <c r="CZ35" s="5"/>
      <c r="DA35" s="5"/>
      <c r="DB35" s="5"/>
      <c r="DC35" s="5"/>
      <c r="DD35" s="5"/>
      <c r="DE35" s="5"/>
      <c r="DF35" s="5"/>
      <c r="DG35" s="5"/>
      <c r="DH35" s="5"/>
    </row>
    <row r="36" spans="1:113" s="24" customFormat="1" ht="15.75" customHeight="1" x14ac:dyDescent="0.15">
      <c r="A36" s="483" t="s">
        <v>40</v>
      </c>
      <c r="B36" s="61" t="s">
        <v>41</v>
      </c>
      <c r="C36" s="58">
        <f t="shared" si="3"/>
        <v>0</v>
      </c>
      <c r="D36" s="27"/>
      <c r="E36" s="27"/>
      <c r="F36" s="27"/>
      <c r="G36" s="27"/>
      <c r="H36" s="27"/>
      <c r="I36" s="27"/>
      <c r="J36" s="27"/>
      <c r="K36" s="27"/>
      <c r="L36" s="27"/>
      <c r="M36" s="473"/>
      <c r="N36" s="473"/>
      <c r="O36" s="473"/>
      <c r="P36" s="473"/>
      <c r="Q36" s="473"/>
      <c r="R36" s="473"/>
      <c r="S36" s="473"/>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6"/>
      <c r="CN36" s="5"/>
      <c r="CO36" s="5"/>
      <c r="CP36" s="6">
        <f t="shared" si="5"/>
        <v>0</v>
      </c>
      <c r="CQ36" s="5"/>
      <c r="CR36" s="5"/>
      <c r="CS36" s="5"/>
      <c r="CT36" s="5"/>
      <c r="CU36" s="5"/>
      <c r="CV36" s="5"/>
      <c r="CW36" s="5"/>
      <c r="CX36" s="5"/>
      <c r="CY36" s="5"/>
      <c r="CZ36" s="5"/>
      <c r="DA36" s="5"/>
      <c r="DB36" s="5"/>
      <c r="DC36" s="5"/>
      <c r="DD36" s="5"/>
      <c r="DE36" s="5"/>
      <c r="DF36" s="5"/>
      <c r="DG36" s="5"/>
      <c r="DH36" s="5"/>
    </row>
    <row r="37" spans="1:113" s="24" customFormat="1" ht="15.75" customHeight="1" x14ac:dyDescent="0.15">
      <c r="A37" s="484"/>
      <c r="B37" s="62" t="s">
        <v>42</v>
      </c>
      <c r="C37" s="63">
        <f t="shared" si="3"/>
        <v>0</v>
      </c>
      <c r="D37" s="34"/>
      <c r="E37" s="34"/>
      <c r="F37" s="34"/>
      <c r="G37" s="34"/>
      <c r="H37" s="34"/>
      <c r="I37" s="34"/>
      <c r="J37" s="34"/>
      <c r="K37" s="34"/>
      <c r="L37" s="34"/>
      <c r="M37" s="473"/>
      <c r="N37" s="473"/>
      <c r="O37" s="473"/>
      <c r="P37" s="473"/>
      <c r="Q37" s="473"/>
      <c r="R37" s="473"/>
      <c r="S37" s="473"/>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6"/>
      <c r="CN37" s="5"/>
      <c r="CO37" s="5"/>
      <c r="CP37" s="6">
        <f t="shared" si="5"/>
        <v>0</v>
      </c>
      <c r="CQ37" s="5"/>
      <c r="CR37" s="5"/>
      <c r="CS37" s="5"/>
      <c r="CT37" s="5"/>
      <c r="CU37" s="5"/>
      <c r="CV37" s="5"/>
      <c r="CW37" s="5"/>
      <c r="CX37" s="5"/>
      <c r="CY37" s="5"/>
      <c r="CZ37" s="5"/>
      <c r="DA37" s="5"/>
      <c r="DB37" s="5"/>
      <c r="DC37" s="5"/>
      <c r="DD37" s="5"/>
      <c r="DE37" s="5"/>
      <c r="DF37" s="5"/>
      <c r="DG37" s="5"/>
      <c r="DH37" s="5"/>
    </row>
    <row r="38" spans="1:113" s="24" customFormat="1" ht="15.75" customHeight="1" x14ac:dyDescent="0.15">
      <c r="A38" s="484"/>
      <c r="B38" s="62" t="s">
        <v>43</v>
      </c>
      <c r="C38" s="63">
        <f t="shared" si="3"/>
        <v>0</v>
      </c>
      <c r="D38" s="34"/>
      <c r="E38" s="34"/>
      <c r="F38" s="34"/>
      <c r="G38" s="34"/>
      <c r="H38" s="34"/>
      <c r="I38" s="34"/>
      <c r="J38" s="34"/>
      <c r="K38" s="34"/>
      <c r="L38" s="34"/>
      <c r="M38" s="473"/>
      <c r="N38" s="473"/>
      <c r="O38" s="473"/>
      <c r="P38" s="473"/>
      <c r="Q38" s="473"/>
      <c r="R38" s="473"/>
      <c r="S38" s="473"/>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6"/>
      <c r="CN38" s="5"/>
      <c r="CO38" s="5"/>
      <c r="CP38" s="6">
        <f t="shared" si="5"/>
        <v>0</v>
      </c>
      <c r="CQ38" s="5"/>
      <c r="CR38" s="5"/>
      <c r="CS38" s="5"/>
      <c r="CT38" s="5"/>
      <c r="CU38" s="5"/>
      <c r="CV38" s="5"/>
      <c r="CW38" s="5"/>
      <c r="CX38" s="5"/>
      <c r="CY38" s="5"/>
      <c r="CZ38" s="5"/>
      <c r="DA38" s="5"/>
      <c r="DB38" s="5"/>
      <c r="DC38" s="5"/>
      <c r="DD38" s="5"/>
      <c r="DE38" s="5"/>
      <c r="DF38" s="5"/>
      <c r="DG38" s="5"/>
      <c r="DH38" s="5"/>
    </row>
    <row r="39" spans="1:113" s="24" customFormat="1" ht="15.75" customHeight="1" x14ac:dyDescent="0.15">
      <c r="A39" s="484"/>
      <c r="B39" s="62" t="s">
        <v>44</v>
      </c>
      <c r="C39" s="63">
        <f t="shared" si="3"/>
        <v>0</v>
      </c>
      <c r="D39" s="34"/>
      <c r="E39" s="34"/>
      <c r="F39" s="34"/>
      <c r="G39" s="34"/>
      <c r="H39" s="34"/>
      <c r="I39" s="34"/>
      <c r="J39" s="34"/>
      <c r="K39" s="34"/>
      <c r="L39" s="34"/>
      <c r="M39" s="473"/>
      <c r="N39" s="473"/>
      <c r="O39" s="473"/>
      <c r="P39" s="473"/>
      <c r="Q39" s="473"/>
      <c r="R39" s="473"/>
      <c r="S39" s="473"/>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6"/>
      <c r="CN39" s="5"/>
      <c r="CO39" s="5"/>
      <c r="CP39" s="6">
        <f t="shared" si="5"/>
        <v>0</v>
      </c>
      <c r="CQ39" s="5"/>
      <c r="CR39" s="5"/>
      <c r="CS39" s="5"/>
      <c r="CT39" s="5"/>
      <c r="CU39" s="5"/>
      <c r="CV39" s="5"/>
      <c r="CW39" s="5"/>
      <c r="CX39" s="5"/>
      <c r="CY39" s="5"/>
      <c r="CZ39" s="5"/>
      <c r="DA39" s="5"/>
      <c r="DB39" s="5"/>
      <c r="DC39" s="5"/>
      <c r="DD39" s="5"/>
      <c r="DE39" s="5"/>
      <c r="DF39" s="5"/>
      <c r="DG39" s="5"/>
      <c r="DH39" s="5"/>
    </row>
    <row r="40" spans="1:113" s="24" customFormat="1" ht="15.75" customHeight="1" x14ac:dyDescent="0.15">
      <c r="A40" s="485"/>
      <c r="B40" s="64" t="s">
        <v>45</v>
      </c>
      <c r="C40" s="59">
        <f t="shared" si="3"/>
        <v>0</v>
      </c>
      <c r="D40" s="48"/>
      <c r="E40" s="48"/>
      <c r="F40" s="48"/>
      <c r="G40" s="48"/>
      <c r="H40" s="48"/>
      <c r="I40" s="48"/>
      <c r="J40" s="48"/>
      <c r="K40" s="48"/>
      <c r="L40" s="48"/>
      <c r="M40" s="473"/>
      <c r="N40" s="473"/>
      <c r="O40" s="473"/>
      <c r="P40" s="473"/>
      <c r="Q40" s="473"/>
      <c r="R40" s="473"/>
      <c r="S40" s="473"/>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6"/>
      <c r="CN40" s="5"/>
      <c r="CO40" s="5"/>
      <c r="CP40" s="6">
        <f t="shared" si="5"/>
        <v>0</v>
      </c>
      <c r="CQ40" s="5"/>
      <c r="CR40" s="5"/>
      <c r="CS40" s="5"/>
      <c r="CT40" s="5"/>
      <c r="CU40" s="5"/>
      <c r="CV40" s="5"/>
      <c r="CW40" s="5"/>
      <c r="CX40" s="5"/>
      <c r="CY40" s="5"/>
      <c r="CZ40" s="5"/>
      <c r="DA40" s="5"/>
      <c r="DB40" s="5"/>
      <c r="DC40" s="5"/>
      <c r="DD40" s="5"/>
      <c r="DE40" s="5"/>
      <c r="DF40" s="5"/>
      <c r="DG40" s="5"/>
      <c r="DH40" s="5"/>
    </row>
    <row r="41" spans="1:113" s="24" customFormat="1" ht="15.75" customHeight="1" x14ac:dyDescent="0.15">
      <c r="A41" s="471" t="s">
        <v>46</v>
      </c>
      <c r="B41" s="65" t="s">
        <v>47</v>
      </c>
      <c r="C41" s="66">
        <f t="shared" si="3"/>
        <v>0</v>
      </c>
      <c r="D41" s="67"/>
      <c r="E41" s="67"/>
      <c r="F41" s="67"/>
      <c r="G41" s="67"/>
      <c r="H41" s="67"/>
      <c r="I41" s="67"/>
      <c r="J41" s="67"/>
      <c r="K41" s="67"/>
      <c r="L41" s="67"/>
      <c r="M41" s="473"/>
      <c r="N41" s="473"/>
      <c r="O41" s="473"/>
      <c r="P41" s="473"/>
      <c r="Q41" s="473"/>
      <c r="R41" s="473"/>
      <c r="S41" s="473"/>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6"/>
      <c r="CN41" s="5"/>
      <c r="CO41" s="5"/>
      <c r="CP41" s="6">
        <f t="shared" si="5"/>
        <v>0</v>
      </c>
      <c r="CQ41" s="5"/>
      <c r="CR41" s="5"/>
      <c r="CS41" s="5"/>
      <c r="CT41" s="5"/>
      <c r="CU41" s="5"/>
      <c r="CV41" s="5"/>
      <c r="CW41" s="5"/>
      <c r="CX41" s="5"/>
      <c r="CY41" s="5"/>
      <c r="CZ41" s="5"/>
      <c r="DA41" s="5"/>
      <c r="DB41" s="5"/>
      <c r="DC41" s="5"/>
      <c r="DD41" s="5"/>
      <c r="DE41" s="5"/>
      <c r="DF41" s="5"/>
      <c r="DG41" s="5"/>
      <c r="DH41" s="5"/>
    </row>
    <row r="42" spans="1:113" s="24" customFormat="1" ht="15.75" customHeight="1" thickBot="1" x14ac:dyDescent="0.25">
      <c r="A42" s="472"/>
      <c r="B42" s="68" t="s">
        <v>48</v>
      </c>
      <c r="C42" s="69">
        <f t="shared" si="3"/>
        <v>0</v>
      </c>
      <c r="D42" s="37"/>
      <c r="E42" s="37"/>
      <c r="F42" s="37"/>
      <c r="G42" s="37"/>
      <c r="H42" s="37"/>
      <c r="I42" s="37"/>
      <c r="J42" s="37"/>
      <c r="K42" s="37"/>
      <c r="L42" s="37"/>
      <c r="M42" s="473"/>
      <c r="N42" s="473"/>
      <c r="O42" s="473"/>
      <c r="P42" s="473"/>
      <c r="Q42" s="473"/>
      <c r="R42" s="473"/>
      <c r="S42" s="473"/>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3"/>
      <c r="CN42" s="12"/>
      <c r="CO42" s="12"/>
      <c r="CP42" s="6">
        <f t="shared" si="5"/>
        <v>0</v>
      </c>
      <c r="CQ42" s="11"/>
      <c r="CR42" s="11"/>
      <c r="CS42" s="11"/>
      <c r="CT42" s="11"/>
      <c r="CU42" s="11"/>
      <c r="CV42" s="5"/>
      <c r="CW42" s="5"/>
      <c r="CX42" s="5"/>
      <c r="CY42" s="5"/>
      <c r="CZ42" s="5"/>
      <c r="DA42" s="5"/>
      <c r="DB42" s="5"/>
      <c r="DC42" s="5"/>
      <c r="DD42" s="5"/>
      <c r="DE42" s="5"/>
      <c r="DF42" s="5"/>
      <c r="DG42" s="5"/>
      <c r="DH42" s="5"/>
    </row>
    <row r="43" spans="1:113" s="24" customFormat="1" ht="19.5" customHeight="1" thickTop="1" x14ac:dyDescent="0.2">
      <c r="A43" s="474" t="s">
        <v>49</v>
      </c>
      <c r="B43" s="475"/>
      <c r="C43" s="70">
        <f t="shared" si="3"/>
        <v>0</v>
      </c>
      <c r="D43" s="71"/>
      <c r="E43" s="71"/>
      <c r="F43" s="71"/>
      <c r="G43" s="71"/>
      <c r="H43" s="71"/>
      <c r="I43" s="71"/>
      <c r="J43" s="71"/>
      <c r="K43" s="71"/>
      <c r="L43" s="71"/>
      <c r="M43" s="473"/>
      <c r="N43" s="473"/>
      <c r="O43" s="473"/>
      <c r="P43" s="473"/>
      <c r="Q43" s="473"/>
      <c r="R43" s="473"/>
      <c r="S43" s="473"/>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1"/>
      <c r="BC43" s="11"/>
      <c r="BD43" s="11"/>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3"/>
      <c r="CN43" s="12"/>
      <c r="CO43" s="12"/>
      <c r="CP43" s="6">
        <f t="shared" si="5"/>
        <v>0</v>
      </c>
      <c r="CQ43" s="12"/>
      <c r="CR43" s="12"/>
      <c r="CS43" s="12"/>
      <c r="CT43" s="12"/>
      <c r="CU43" s="12"/>
      <c r="CV43" s="5"/>
      <c r="CW43" s="5"/>
      <c r="CX43" s="5"/>
      <c r="CY43" s="5"/>
      <c r="CZ43" s="5"/>
      <c r="DA43" s="5"/>
      <c r="DB43" s="5"/>
      <c r="DC43" s="5"/>
      <c r="DD43" s="5"/>
      <c r="DE43" s="5"/>
      <c r="DF43" s="5"/>
      <c r="DG43" s="5"/>
      <c r="DH43" s="5"/>
    </row>
    <row r="44" spans="1:113" s="11" customFormat="1" ht="30" customHeight="1" x14ac:dyDescent="0.2">
      <c r="A44" s="72" t="s">
        <v>50</v>
      </c>
      <c r="B44" s="41"/>
      <c r="C44" s="41"/>
      <c r="D44" s="41"/>
      <c r="E44" s="41"/>
      <c r="F44" s="41"/>
      <c r="G44" s="41"/>
      <c r="H44" s="18"/>
      <c r="I44" s="41"/>
      <c r="J44" s="41"/>
      <c r="K44" s="41"/>
      <c r="L44" s="41"/>
      <c r="M44" s="41"/>
      <c r="N44" s="41"/>
      <c r="O44" s="41"/>
      <c r="P44" s="41"/>
      <c r="Q44" s="41"/>
      <c r="R44" s="41"/>
      <c r="S44" s="2"/>
      <c r="T44" s="2"/>
      <c r="U44" s="41"/>
      <c r="V44" s="41"/>
      <c r="W44" s="41"/>
      <c r="AY44" s="12"/>
      <c r="AZ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3"/>
      <c r="CN44" s="12"/>
      <c r="CO44" s="12"/>
      <c r="CP44" s="12"/>
      <c r="CQ44" s="12"/>
      <c r="CR44" s="12"/>
      <c r="CS44" s="12"/>
      <c r="CT44" s="12"/>
      <c r="CU44" s="12"/>
    </row>
    <row r="45" spans="1:113" s="19" customFormat="1" ht="17.100000000000001" customHeight="1" x14ac:dyDescent="0.2">
      <c r="A45" s="391" t="s">
        <v>51</v>
      </c>
      <c r="B45" s="400" t="s">
        <v>52</v>
      </c>
      <c r="C45" s="74"/>
      <c r="D45" s="74"/>
      <c r="E45" s="74"/>
      <c r="F45" s="74"/>
      <c r="G45" s="3"/>
      <c r="H45" s="3"/>
      <c r="I45" s="3"/>
      <c r="J45" s="3"/>
      <c r="K45" s="3"/>
      <c r="L45" s="3"/>
      <c r="M45" s="3"/>
      <c r="N45" s="3"/>
      <c r="O45" s="3"/>
      <c r="P45" s="3"/>
      <c r="Q45" s="3"/>
      <c r="R45" s="3"/>
      <c r="S45" s="2"/>
      <c r="T45" s="2"/>
      <c r="U45" s="3"/>
      <c r="V45" s="3"/>
      <c r="W45" s="3"/>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2"/>
      <c r="AZ45" s="12"/>
      <c r="BA45" s="11"/>
      <c r="BB45" s="11"/>
      <c r="BC45" s="11"/>
      <c r="BD45" s="11"/>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3"/>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s="19" customFormat="1" ht="15.75" customHeight="1" x14ac:dyDescent="0.2">
      <c r="A46" s="75" t="s">
        <v>53</v>
      </c>
      <c r="B46" s="40"/>
      <c r="C46" s="76"/>
      <c r="D46" s="3"/>
      <c r="E46" s="3"/>
      <c r="F46" s="3"/>
      <c r="G46" s="3"/>
      <c r="H46" s="3"/>
      <c r="I46" s="3"/>
      <c r="J46" s="3"/>
      <c r="K46" s="3"/>
      <c r="L46" s="3"/>
      <c r="M46" s="3"/>
      <c r="N46" s="3"/>
      <c r="O46" s="3"/>
      <c r="P46" s="3"/>
      <c r="Q46" s="3"/>
      <c r="R46" s="3"/>
      <c r="S46" s="2"/>
      <c r="T46" s="2"/>
      <c r="U46" s="3"/>
      <c r="V46" s="3"/>
      <c r="W46" s="3"/>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2"/>
      <c r="AZ46" s="12"/>
      <c r="BA46" s="3"/>
      <c r="BB46" s="3"/>
      <c r="BC46" s="3"/>
      <c r="BD46" s="3"/>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6"/>
      <c r="CN46" s="5"/>
      <c r="CO46" s="5"/>
      <c r="CP46" s="5"/>
      <c r="CQ46" s="5"/>
      <c r="CR46" s="5"/>
      <c r="CS46" s="5"/>
      <c r="CT46" s="5"/>
      <c r="CU46" s="5"/>
      <c r="CV46" s="12"/>
      <c r="CW46" s="12"/>
      <c r="CX46" s="12"/>
      <c r="CY46" s="12"/>
      <c r="CZ46" s="12"/>
      <c r="DA46" s="12"/>
      <c r="DB46" s="12"/>
      <c r="DC46" s="12"/>
      <c r="DD46" s="12"/>
      <c r="DE46" s="12"/>
      <c r="DF46" s="12"/>
      <c r="DG46" s="12"/>
      <c r="DH46" s="12"/>
      <c r="DI46" s="12"/>
    </row>
    <row r="47" spans="1:113" s="19" customFormat="1" ht="30" customHeight="1" x14ac:dyDescent="0.2">
      <c r="A47" s="77" t="s">
        <v>54</v>
      </c>
      <c r="B47" s="78"/>
      <c r="C47" s="79"/>
      <c r="D47" s="79"/>
      <c r="E47" s="79"/>
      <c r="F47" s="18"/>
      <c r="G47" s="41"/>
      <c r="H47" s="41"/>
      <c r="I47" s="18"/>
      <c r="J47" s="18"/>
      <c r="K47" s="18"/>
      <c r="L47" s="18"/>
      <c r="M47" s="18"/>
      <c r="N47" s="18"/>
      <c r="O47" s="18"/>
      <c r="P47" s="18"/>
      <c r="Q47" s="18"/>
      <c r="R47" s="18"/>
      <c r="S47" s="18"/>
      <c r="T47" s="18"/>
      <c r="U47" s="18"/>
      <c r="V47" s="18"/>
      <c r="W47" s="18"/>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2"/>
      <c r="AZ47" s="12"/>
      <c r="CM47" s="13"/>
      <c r="CN47" s="12"/>
      <c r="CO47" s="12"/>
      <c r="CQ47" s="5"/>
      <c r="CR47" s="5"/>
      <c r="CS47" s="5"/>
      <c r="CT47" s="5"/>
      <c r="CU47" s="5"/>
      <c r="CV47" s="12"/>
      <c r="CW47" s="12"/>
      <c r="CX47" s="12"/>
      <c r="CY47" s="12"/>
      <c r="CZ47" s="12"/>
      <c r="DA47" s="12"/>
      <c r="DB47" s="12"/>
      <c r="DC47" s="12"/>
      <c r="DD47" s="12"/>
      <c r="DE47" s="12"/>
      <c r="DF47" s="12"/>
      <c r="DG47" s="12"/>
      <c r="DH47" s="12"/>
      <c r="DI47" s="12"/>
    </row>
    <row r="48" spans="1:113" s="24" customFormat="1" ht="17.100000000000001" customHeight="1" x14ac:dyDescent="0.2">
      <c r="A48" s="476" t="s">
        <v>55</v>
      </c>
      <c r="B48" s="477"/>
      <c r="C48" s="400" t="s">
        <v>52</v>
      </c>
      <c r="D48" s="20" t="s">
        <v>56</v>
      </c>
      <c r="E48" s="80" t="s">
        <v>57</v>
      </c>
      <c r="F48" s="17"/>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6"/>
      <c r="CN48" s="5"/>
      <c r="CO48" s="5"/>
      <c r="CQ48" s="11"/>
      <c r="CR48" s="11"/>
      <c r="CS48" s="11"/>
      <c r="CT48" s="11"/>
      <c r="CU48" s="11"/>
      <c r="CV48" s="5"/>
      <c r="CW48" s="5"/>
      <c r="CX48" s="5"/>
      <c r="CY48" s="5"/>
      <c r="CZ48" s="5"/>
      <c r="DA48" s="5"/>
      <c r="DB48" s="5"/>
      <c r="DC48" s="5"/>
      <c r="DD48" s="5"/>
      <c r="DE48" s="5"/>
      <c r="DF48" s="5"/>
      <c r="DG48" s="5"/>
      <c r="DH48" s="5"/>
      <c r="DI48" s="5"/>
    </row>
    <row r="49" spans="1:113" s="24" customFormat="1" ht="15.75" customHeight="1" x14ac:dyDescent="0.15">
      <c r="A49" s="497" t="s">
        <v>58</v>
      </c>
      <c r="B49" s="498"/>
      <c r="C49" s="56">
        <f>SUM(D49:E49)</f>
        <v>0</v>
      </c>
      <c r="D49" s="39"/>
      <c r="E49" s="40"/>
      <c r="F49" s="81" t="str">
        <f>+BA49</f>
        <v/>
      </c>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30" t="str">
        <f>IF(AND(([9]A01!$C16+[9]A01!$C17+[9]A01!$C18+[9]A01!$C19+[9]A01!$D29+[9]A01!$D30+[9]A01!$D31)&lt;&gt;0,D49="",E49=""),"Observacion : En A01 existen contoles no ingresados, Revisar","")</f>
        <v/>
      </c>
      <c r="BB49" s="82"/>
      <c r="BC49" s="82"/>
      <c r="BD49" s="82"/>
      <c r="BE49" s="82"/>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4"/>
      <c r="CN49" s="83"/>
      <c r="CO49" s="83"/>
      <c r="CQ49" s="30">
        <f>IF(AND(([9]A01!$C16+[9]A01!$C17+[9]A01!$C18+[9]A01!$C19+[9]A01!$D29+[9]A01!$D30+[9]A01!$D31)&lt;&gt;0,D49="",E49=""),1,0)</f>
        <v>0</v>
      </c>
      <c r="CR49" s="83"/>
      <c r="CS49" s="83"/>
      <c r="CT49" s="83"/>
      <c r="CU49" s="83"/>
      <c r="CV49" s="5"/>
      <c r="CW49" s="5"/>
      <c r="CX49" s="5"/>
      <c r="CY49" s="5"/>
      <c r="CZ49" s="5"/>
      <c r="DA49" s="5"/>
      <c r="DB49" s="5"/>
      <c r="DC49" s="5"/>
      <c r="DD49" s="5"/>
      <c r="DE49" s="5"/>
      <c r="DF49" s="5"/>
      <c r="DG49" s="5"/>
      <c r="DH49" s="5"/>
      <c r="DI49" s="5"/>
    </row>
    <row r="50" spans="1:113" s="11" customFormat="1" ht="30" customHeight="1" x14ac:dyDescent="0.2">
      <c r="A50" s="72" t="s">
        <v>59</v>
      </c>
      <c r="B50" s="79"/>
      <c r="C50" s="79"/>
      <c r="D50" s="79"/>
      <c r="E50" s="79"/>
      <c r="F50" s="18"/>
      <c r="G50" s="41"/>
      <c r="H50" s="41"/>
      <c r="I50" s="18"/>
      <c r="J50" s="18"/>
      <c r="K50" s="18"/>
      <c r="L50" s="18"/>
      <c r="M50" s="18"/>
      <c r="N50" s="18"/>
      <c r="O50" s="18"/>
      <c r="P50" s="18"/>
      <c r="Q50" s="18"/>
      <c r="R50" s="18"/>
      <c r="S50" s="18"/>
      <c r="T50" s="18"/>
      <c r="U50" s="18"/>
      <c r="V50" s="18"/>
      <c r="W50" s="18"/>
      <c r="AY50" s="12"/>
      <c r="AZ50" s="12"/>
      <c r="BA50" s="82"/>
      <c r="BB50" s="82"/>
      <c r="BC50" s="82"/>
      <c r="BD50" s="82"/>
      <c r="BE50" s="82"/>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4"/>
      <c r="CN50" s="83"/>
      <c r="CO50" s="83"/>
      <c r="CP50" s="83"/>
      <c r="CQ50" s="83"/>
      <c r="CR50" s="83"/>
      <c r="CS50" s="83"/>
      <c r="CT50" s="83"/>
      <c r="CU50" s="83"/>
    </row>
    <row r="51" spans="1:113" s="83" customFormat="1" ht="18" customHeight="1" x14ac:dyDescent="0.15">
      <c r="A51" s="490" t="s">
        <v>60</v>
      </c>
      <c r="B51" s="491"/>
      <c r="C51" s="494" t="s">
        <v>61</v>
      </c>
      <c r="D51" s="499" t="s">
        <v>62</v>
      </c>
      <c r="E51" s="500"/>
      <c r="F51" s="500"/>
      <c r="G51" s="500"/>
      <c r="H51" s="500"/>
      <c r="I51" s="501"/>
      <c r="J51" s="467" t="s">
        <v>63</v>
      </c>
      <c r="K51" s="468"/>
      <c r="L51" s="85"/>
      <c r="M51" s="86"/>
      <c r="N51" s="86"/>
      <c r="O51" s="82"/>
      <c r="P51" s="82"/>
      <c r="Q51" s="82"/>
      <c r="R51" s="82"/>
      <c r="S51" s="82"/>
      <c r="T51" s="82"/>
      <c r="U51" s="82"/>
      <c r="V51" s="82"/>
      <c r="W51" s="82"/>
      <c r="X51" s="82"/>
      <c r="Y51" s="82"/>
      <c r="Z51" s="82"/>
      <c r="AA51" s="82"/>
      <c r="AB51" s="82"/>
      <c r="AC51" s="82"/>
      <c r="AD51" s="82"/>
      <c r="AE51" s="82"/>
      <c r="AF51" s="82"/>
      <c r="AG51" s="82"/>
      <c r="AH51" s="82"/>
      <c r="AI51" s="82"/>
      <c r="AJ51" s="82"/>
      <c r="AK51" s="82"/>
      <c r="AQ51" s="82"/>
      <c r="AR51" s="82"/>
      <c r="AS51" s="82"/>
      <c r="AT51" s="82"/>
      <c r="AU51" s="82"/>
      <c r="AV51" s="82"/>
      <c r="AW51" s="82"/>
      <c r="AX51" s="82"/>
      <c r="AY51" s="5"/>
      <c r="BA51" s="82"/>
      <c r="BB51" s="82"/>
      <c r="BC51" s="82"/>
      <c r="BD51" s="82"/>
      <c r="BE51" s="82"/>
      <c r="CM51" s="84"/>
    </row>
    <row r="52" spans="1:113" s="83" customFormat="1" ht="22.5" customHeight="1" x14ac:dyDescent="0.15">
      <c r="A52" s="492"/>
      <c r="B52" s="493"/>
      <c r="C52" s="495"/>
      <c r="D52" s="87" t="s">
        <v>64</v>
      </c>
      <c r="E52" s="88" t="s">
        <v>65</v>
      </c>
      <c r="F52" s="88" t="s">
        <v>66</v>
      </c>
      <c r="G52" s="88" t="s">
        <v>67</v>
      </c>
      <c r="H52" s="89" t="s">
        <v>68</v>
      </c>
      <c r="I52" s="90" t="s">
        <v>69</v>
      </c>
      <c r="J52" s="87" t="s">
        <v>48</v>
      </c>
      <c r="K52" s="90" t="s">
        <v>70</v>
      </c>
      <c r="L52" s="28"/>
      <c r="M52" s="86"/>
      <c r="N52" s="86"/>
      <c r="O52" s="82"/>
      <c r="P52" s="82"/>
      <c r="Q52" s="82"/>
      <c r="R52" s="82"/>
      <c r="S52" s="82"/>
      <c r="T52" s="82"/>
      <c r="U52" s="82"/>
      <c r="V52" s="82"/>
      <c r="W52" s="82"/>
      <c r="X52" s="82"/>
      <c r="Y52" s="82"/>
      <c r="Z52" s="82"/>
      <c r="AA52" s="82"/>
      <c r="AB52" s="82"/>
      <c r="AC52" s="82"/>
      <c r="AD52" s="82"/>
      <c r="AE52" s="82"/>
      <c r="AF52" s="82"/>
      <c r="AG52" s="82"/>
      <c r="AH52" s="82"/>
      <c r="AI52" s="82"/>
      <c r="AJ52" s="82"/>
      <c r="AK52" s="82"/>
      <c r="AQ52" s="82"/>
      <c r="AR52" s="82"/>
      <c r="AS52" s="82"/>
      <c r="AT52" s="82"/>
      <c r="AU52" s="82"/>
      <c r="AV52" s="82"/>
      <c r="AW52" s="82"/>
      <c r="AX52" s="82"/>
      <c r="AY52" s="5"/>
      <c r="BA52" s="82"/>
      <c r="BB52" s="82"/>
      <c r="BC52" s="82"/>
      <c r="BD52" s="82"/>
      <c r="BE52" s="82"/>
      <c r="CM52" s="84"/>
    </row>
    <row r="53" spans="1:113" s="83" customFormat="1" ht="15.75" customHeight="1" x14ac:dyDescent="0.15">
      <c r="A53" s="469" t="s">
        <v>71</v>
      </c>
      <c r="B53" s="470"/>
      <c r="C53" s="58">
        <f>SUM(D53:I53)</f>
        <v>0</v>
      </c>
      <c r="D53" s="26"/>
      <c r="E53" s="26"/>
      <c r="F53" s="26"/>
      <c r="G53" s="26"/>
      <c r="H53" s="26"/>
      <c r="I53" s="26"/>
      <c r="J53" s="26"/>
      <c r="K53" s="27"/>
      <c r="L53" s="28" t="str">
        <f>+BA53&amp;""&amp;BB53</f>
        <v/>
      </c>
      <c r="M53" s="86"/>
      <c r="N53" s="86"/>
      <c r="O53" s="82"/>
      <c r="P53" s="82"/>
      <c r="Q53" s="82"/>
      <c r="R53" s="82"/>
      <c r="S53" s="82"/>
      <c r="T53" s="82"/>
      <c r="U53" s="82"/>
      <c r="V53" s="82"/>
      <c r="W53" s="82"/>
      <c r="X53" s="3"/>
      <c r="Y53" s="3"/>
      <c r="Z53" s="3"/>
      <c r="AA53" s="3"/>
      <c r="AB53" s="82"/>
      <c r="AC53" s="82"/>
      <c r="AD53" s="3"/>
      <c r="AE53" s="82"/>
      <c r="AF53" s="82"/>
      <c r="AG53" s="82"/>
      <c r="AH53" s="82"/>
      <c r="AI53" s="82"/>
      <c r="AJ53" s="82"/>
      <c r="AK53" s="82"/>
      <c r="AQ53" s="82"/>
      <c r="AR53" s="82"/>
      <c r="AS53" s="82"/>
      <c r="AT53" s="82"/>
      <c r="AU53" s="82"/>
      <c r="AV53" s="82"/>
      <c r="AW53" s="82"/>
      <c r="AX53" s="82"/>
      <c r="AY53" s="5"/>
      <c r="BA53" s="30" t="str">
        <f>IF(C53=SUM(D53:I53),"","El total debe ser igual a la suma de los grupos etarios, no altere formulaNO ALTERE FORMULAS.  ")</f>
        <v/>
      </c>
      <c r="BB53" s="30" t="str">
        <f>IF(C53&lt;&gt;J53+K53,"El total por edad no coincide con desglose según sexo","")</f>
        <v/>
      </c>
      <c r="BC53" s="82"/>
      <c r="BD53" s="82"/>
      <c r="BE53" s="82"/>
      <c r="CM53" s="84"/>
      <c r="CP53" s="6">
        <f>IF(C53&lt;&gt;SUM(D53:I53),1,0)</f>
        <v>0</v>
      </c>
      <c r="CQ53" s="6">
        <f>IF(C53&lt;&gt;SUM(J53:K53),1,0)</f>
        <v>0</v>
      </c>
    </row>
    <row r="54" spans="1:113" s="83" customFormat="1" ht="15.75" customHeight="1" x14ac:dyDescent="0.15">
      <c r="A54" s="486" t="s">
        <v>72</v>
      </c>
      <c r="B54" s="487"/>
      <c r="C54" s="63">
        <f>SUM(D54:I54)</f>
        <v>0</v>
      </c>
      <c r="D54" s="33"/>
      <c r="E54" s="33"/>
      <c r="F54" s="33"/>
      <c r="G54" s="33"/>
      <c r="H54" s="33"/>
      <c r="I54" s="33"/>
      <c r="J54" s="33"/>
      <c r="K54" s="34"/>
      <c r="L54" s="28" t="str">
        <f>+BA54&amp;""&amp;BB54</f>
        <v/>
      </c>
      <c r="M54" s="86"/>
      <c r="N54" s="86"/>
      <c r="O54" s="82"/>
      <c r="P54" s="82"/>
      <c r="Q54" s="82"/>
      <c r="R54" s="82"/>
      <c r="S54" s="82"/>
      <c r="T54" s="82"/>
      <c r="U54" s="82"/>
      <c r="V54" s="82"/>
      <c r="W54" s="82"/>
      <c r="X54" s="3"/>
      <c r="Y54" s="3"/>
      <c r="Z54" s="3"/>
      <c r="AA54" s="3"/>
      <c r="AB54" s="82"/>
      <c r="AC54" s="82"/>
      <c r="AD54" s="3"/>
      <c r="AE54" s="82"/>
      <c r="AF54" s="82"/>
      <c r="AG54" s="82"/>
      <c r="AH54" s="82"/>
      <c r="AI54" s="82"/>
      <c r="AJ54" s="82"/>
      <c r="AK54" s="82"/>
      <c r="AQ54" s="82"/>
      <c r="AR54" s="82"/>
      <c r="AS54" s="82"/>
      <c r="AT54" s="82"/>
      <c r="AU54" s="82"/>
      <c r="AV54" s="82"/>
      <c r="AW54" s="82"/>
      <c r="AX54" s="82"/>
      <c r="AY54" s="5"/>
      <c r="BA54" s="30" t="str">
        <f>IF(C54=SUM(D54:I54),"","El total debe ser igual a la suma de los grupos etarios, no altere formulaNO ALTERE FORMULAS")</f>
        <v/>
      </c>
      <c r="BB54" s="30" t="str">
        <f>IF(C54&lt;&gt;J54+K54,"El total por edad no coincide con desglose según sexo","")</f>
        <v/>
      </c>
      <c r="BC54" s="82"/>
      <c r="BD54" s="82"/>
      <c r="BE54" s="82"/>
      <c r="CM54" s="84"/>
      <c r="CP54" s="6">
        <f>IF(C54&lt;&gt;SUM(D54:I54),1,0)</f>
        <v>0</v>
      </c>
      <c r="CQ54" s="6">
        <f>IF(C54&lt;&gt;SUM(J54:K54),1,0)</f>
        <v>0</v>
      </c>
    </row>
    <row r="55" spans="1:113" s="83" customFormat="1" ht="15.75" customHeight="1" x14ac:dyDescent="0.15">
      <c r="A55" s="486" t="s">
        <v>73</v>
      </c>
      <c r="B55" s="487"/>
      <c r="C55" s="63">
        <f>SUM(D55:I55)</f>
        <v>0</v>
      </c>
      <c r="D55" s="33"/>
      <c r="E55" s="33"/>
      <c r="F55" s="33"/>
      <c r="G55" s="33"/>
      <c r="H55" s="33"/>
      <c r="I55" s="33"/>
      <c r="J55" s="33"/>
      <c r="K55" s="34"/>
      <c r="L55" s="28" t="str">
        <f>+BA55&amp;""&amp;BB55</f>
        <v/>
      </c>
      <c r="M55" s="86"/>
      <c r="N55" s="86"/>
      <c r="O55" s="82"/>
      <c r="P55" s="82"/>
      <c r="Q55" s="82"/>
      <c r="R55" s="82"/>
      <c r="S55" s="82"/>
      <c r="T55" s="82"/>
      <c r="U55" s="82"/>
      <c r="V55" s="82"/>
      <c r="W55" s="82"/>
      <c r="X55" s="3"/>
      <c r="Y55" s="3"/>
      <c r="Z55" s="3"/>
      <c r="AA55" s="3"/>
      <c r="AB55" s="82"/>
      <c r="AC55" s="82"/>
      <c r="AD55" s="3"/>
      <c r="AE55" s="82"/>
      <c r="AF55" s="82"/>
      <c r="AG55" s="82"/>
      <c r="AH55" s="82"/>
      <c r="AI55" s="82"/>
      <c r="AJ55" s="82"/>
      <c r="AK55" s="82"/>
      <c r="AQ55" s="82"/>
      <c r="AR55" s="82"/>
      <c r="AS55" s="82"/>
      <c r="AT55" s="82"/>
      <c r="AU55" s="82"/>
      <c r="AV55" s="82"/>
      <c r="AW55" s="82"/>
      <c r="AX55" s="82"/>
      <c r="AY55" s="5"/>
      <c r="BA55" s="30" t="str">
        <f>IF(C55=SUM(D55:I55),"","El total debe ser igual a la suma de los grupos etarios, no altere formulaNO ALTERE FORMULAS")</f>
        <v/>
      </c>
      <c r="BB55" s="30" t="str">
        <f>IF(C55&lt;&gt;J55+K55,"El total por edad no coincide con desglose según sexo","")</f>
        <v/>
      </c>
      <c r="BC55" s="82"/>
      <c r="BD55" s="82"/>
      <c r="BE55" s="82"/>
      <c r="CM55" s="84"/>
      <c r="CP55" s="6">
        <f>IF(C55&lt;&gt;SUM(D55:I55),1,0)</f>
        <v>0</v>
      </c>
      <c r="CQ55" s="6">
        <f>IF(C55&lt;&gt;SUM(J55:K55),1,0)</f>
        <v>0</v>
      </c>
    </row>
    <row r="56" spans="1:113" s="83" customFormat="1" ht="15.75" customHeight="1" x14ac:dyDescent="0.15">
      <c r="A56" s="488" t="s">
        <v>74</v>
      </c>
      <c r="B56" s="489"/>
      <c r="C56" s="59">
        <f>SUM(D56:I56)</f>
        <v>0</v>
      </c>
      <c r="D56" s="91"/>
      <c r="E56" s="91"/>
      <c r="F56" s="91"/>
      <c r="G56" s="91"/>
      <c r="H56" s="91"/>
      <c r="I56" s="91"/>
      <c r="J56" s="91"/>
      <c r="K56" s="48"/>
      <c r="L56" s="28" t="str">
        <f>+BA56&amp;""&amp;BB56</f>
        <v/>
      </c>
      <c r="M56" s="86"/>
      <c r="N56" s="86"/>
      <c r="O56" s="82"/>
      <c r="P56" s="82"/>
      <c r="Q56" s="82"/>
      <c r="R56" s="82"/>
      <c r="S56" s="82"/>
      <c r="T56" s="82"/>
      <c r="U56" s="82"/>
      <c r="V56" s="82"/>
      <c r="W56" s="82"/>
      <c r="X56" s="3"/>
      <c r="Y56" s="3"/>
      <c r="Z56" s="3"/>
      <c r="AA56" s="3"/>
      <c r="AB56" s="82"/>
      <c r="AC56" s="82"/>
      <c r="AD56" s="3"/>
      <c r="AE56" s="82"/>
      <c r="AF56" s="82"/>
      <c r="AG56" s="82"/>
      <c r="AH56" s="82"/>
      <c r="AI56" s="82"/>
      <c r="AJ56" s="82"/>
      <c r="AK56" s="82"/>
      <c r="AQ56" s="82"/>
      <c r="AR56" s="82"/>
      <c r="AS56" s="82"/>
      <c r="AT56" s="82"/>
      <c r="AU56" s="82"/>
      <c r="AV56" s="82"/>
      <c r="AW56" s="82"/>
      <c r="AX56" s="82"/>
      <c r="AY56" s="5"/>
      <c r="BA56" s="30" t="str">
        <f>IF(C56=SUM(D56:I56),"","El total debe ser igual a la suma de los grupos etarios, no altere formulaNO ALTERE FORMULAS")</f>
        <v/>
      </c>
      <c r="BB56" s="30" t="str">
        <f>IF(C56&lt;&gt;J56+K56,"El total por edad no coincide con desglose según sexo","")</f>
        <v/>
      </c>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6"/>
      <c r="CN56" s="5"/>
      <c r="CO56" s="5"/>
      <c r="CP56" s="6">
        <f>IF(C56&lt;&gt;SUM(D56:I56),1,0)</f>
        <v>0</v>
      </c>
      <c r="CQ56" s="6">
        <f>IF(C56&lt;&gt;SUM(J56:K56),1,0)</f>
        <v>0</v>
      </c>
      <c r="CR56" s="5"/>
      <c r="CS56" s="5"/>
      <c r="CT56" s="5"/>
      <c r="CU56" s="5"/>
    </row>
    <row r="57" spans="1:113" s="83" customFormat="1" ht="23.25" customHeight="1" x14ac:dyDescent="0.2">
      <c r="A57" s="92" t="s">
        <v>75</v>
      </c>
      <c r="B57" s="92"/>
      <c r="C57" s="92"/>
      <c r="D57" s="92"/>
      <c r="E57" s="92"/>
      <c r="F57" s="92"/>
      <c r="G57" s="92"/>
      <c r="H57" s="92"/>
      <c r="I57" s="92"/>
      <c r="J57" s="92"/>
      <c r="K57" s="92"/>
      <c r="L57" s="85"/>
      <c r="M57" s="86"/>
      <c r="N57" s="86"/>
      <c r="O57" s="82"/>
      <c r="P57" s="82"/>
      <c r="Q57" s="82"/>
      <c r="R57" s="82"/>
      <c r="S57" s="82"/>
      <c r="T57" s="82"/>
      <c r="U57" s="82"/>
      <c r="V57" s="82"/>
      <c r="W57" s="82"/>
      <c r="X57" s="3"/>
      <c r="Y57" s="3"/>
      <c r="Z57" s="3"/>
      <c r="AA57" s="3"/>
      <c r="AB57" s="82"/>
      <c r="AC57" s="82"/>
      <c r="AD57" s="3"/>
      <c r="AE57" s="82"/>
      <c r="AF57" s="82"/>
      <c r="AG57" s="82"/>
      <c r="AH57" s="82"/>
      <c r="AI57" s="82"/>
      <c r="AJ57" s="82"/>
      <c r="AK57" s="82"/>
      <c r="AQ57" s="82"/>
      <c r="AR57" s="82"/>
      <c r="AS57" s="82"/>
      <c r="AT57" s="82"/>
      <c r="AU57" s="82"/>
      <c r="AV57" s="82"/>
      <c r="AW57" s="82"/>
      <c r="AX57" s="82"/>
      <c r="AY57" s="5"/>
      <c r="BA57" s="3"/>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6"/>
      <c r="CN57" s="5"/>
      <c r="CO57" s="5"/>
      <c r="CP57" s="5"/>
      <c r="CQ57" s="5"/>
      <c r="CR57" s="5"/>
      <c r="CS57" s="5"/>
      <c r="CT57" s="5"/>
      <c r="CU57" s="5"/>
    </row>
    <row r="58" spans="1:113" s="83" customFormat="1" ht="24" customHeight="1" x14ac:dyDescent="0.15">
      <c r="A58" s="490" t="s">
        <v>60</v>
      </c>
      <c r="B58" s="491"/>
      <c r="C58" s="494" t="s">
        <v>61</v>
      </c>
      <c r="D58" s="496" t="s">
        <v>76</v>
      </c>
      <c r="E58" s="496"/>
      <c r="F58" s="467"/>
      <c r="G58" s="467" t="s">
        <v>77</v>
      </c>
      <c r="H58" s="468"/>
      <c r="I58" s="93"/>
      <c r="J58" s="93"/>
      <c r="K58" s="93"/>
      <c r="L58" s="86"/>
      <c r="M58" s="86"/>
      <c r="N58" s="82"/>
      <c r="O58" s="82"/>
      <c r="P58" s="82"/>
      <c r="Q58" s="82"/>
      <c r="R58" s="82"/>
      <c r="S58" s="82"/>
      <c r="T58" s="82"/>
      <c r="U58" s="82"/>
      <c r="V58" s="82"/>
      <c r="W58" s="82"/>
      <c r="X58" s="3"/>
      <c r="Y58" s="3"/>
      <c r="Z58" s="3"/>
      <c r="AA58" s="3"/>
      <c r="AB58" s="82"/>
      <c r="AC58" s="82"/>
      <c r="AD58" s="3"/>
      <c r="AE58" s="82"/>
      <c r="AF58" s="82"/>
      <c r="AG58" s="82"/>
      <c r="AH58" s="82"/>
      <c r="AI58" s="82"/>
      <c r="AJ58" s="82"/>
      <c r="AK58" s="82"/>
      <c r="AQ58" s="82"/>
      <c r="AR58" s="82"/>
      <c r="AS58" s="82"/>
      <c r="AT58" s="82"/>
      <c r="AU58" s="82"/>
      <c r="AV58" s="82"/>
      <c r="AW58" s="82"/>
      <c r="AX58" s="82"/>
      <c r="AY58" s="5"/>
      <c r="BA58" s="3"/>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6"/>
      <c r="CN58" s="5"/>
      <c r="CO58" s="5"/>
      <c r="CP58" s="5"/>
      <c r="CQ58" s="5"/>
      <c r="CR58" s="5"/>
      <c r="CS58" s="5"/>
      <c r="CT58" s="5"/>
      <c r="CU58" s="5"/>
    </row>
    <row r="59" spans="1:113" s="83" customFormat="1" ht="45.75" customHeight="1" x14ac:dyDescent="0.15">
      <c r="A59" s="492"/>
      <c r="B59" s="493"/>
      <c r="C59" s="495"/>
      <c r="D59" s="405" t="s">
        <v>78</v>
      </c>
      <c r="E59" s="405" t="s">
        <v>79</v>
      </c>
      <c r="F59" s="392" t="s">
        <v>80</v>
      </c>
      <c r="G59" s="392" t="s">
        <v>81</v>
      </c>
      <c r="H59" s="405" t="s">
        <v>82</v>
      </c>
      <c r="I59" s="93"/>
      <c r="J59" s="93"/>
      <c r="K59" s="93"/>
      <c r="L59" s="86"/>
      <c r="M59" s="86"/>
      <c r="N59" s="82"/>
      <c r="O59" s="82"/>
      <c r="P59" s="82"/>
      <c r="Q59" s="82"/>
      <c r="R59" s="82"/>
      <c r="S59" s="82"/>
      <c r="T59" s="82"/>
      <c r="U59" s="82"/>
      <c r="V59" s="82"/>
      <c r="W59" s="82"/>
      <c r="X59" s="3"/>
      <c r="Y59" s="3"/>
      <c r="Z59" s="3"/>
      <c r="AA59" s="3"/>
      <c r="AB59" s="82"/>
      <c r="AC59" s="82"/>
      <c r="AD59" s="3"/>
      <c r="AE59" s="82"/>
      <c r="AF59" s="82"/>
      <c r="AG59" s="82"/>
      <c r="AH59" s="82"/>
      <c r="AI59" s="82"/>
      <c r="AJ59" s="82"/>
      <c r="AK59" s="82"/>
      <c r="AQ59" s="82"/>
      <c r="AR59" s="82"/>
      <c r="AS59" s="82"/>
      <c r="AT59" s="82"/>
      <c r="AU59" s="82"/>
      <c r="AV59" s="82"/>
      <c r="AW59" s="82"/>
      <c r="AX59" s="82"/>
      <c r="AY59" s="5"/>
      <c r="BA59" s="3"/>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6"/>
      <c r="CN59" s="5"/>
      <c r="CO59" s="5"/>
      <c r="CP59" s="5"/>
      <c r="CQ59" s="5"/>
      <c r="CR59" s="5"/>
      <c r="CS59" s="5"/>
      <c r="CT59" s="5"/>
      <c r="CU59" s="5"/>
    </row>
    <row r="60" spans="1:113" s="83" customFormat="1" ht="15.75" customHeight="1" x14ac:dyDescent="0.15">
      <c r="A60" s="502" t="s">
        <v>71</v>
      </c>
      <c r="B60" s="503"/>
      <c r="C60" s="58">
        <f>SUM(D60:F60)</f>
        <v>0</v>
      </c>
      <c r="D60" s="26"/>
      <c r="E60" s="26"/>
      <c r="F60" s="96"/>
      <c r="G60" s="96"/>
      <c r="H60" s="27"/>
      <c r="I60" s="28" t="str">
        <f>+BB60</f>
        <v/>
      </c>
      <c r="J60" s="93"/>
      <c r="K60" s="93"/>
      <c r="L60" s="86"/>
      <c r="M60" s="86"/>
      <c r="N60" s="82"/>
      <c r="O60" s="82"/>
      <c r="P60" s="82"/>
      <c r="Q60" s="82"/>
      <c r="R60" s="82"/>
      <c r="S60" s="82"/>
      <c r="T60" s="82"/>
      <c r="U60" s="82"/>
      <c r="V60" s="82"/>
      <c r="W60" s="82"/>
      <c r="X60" s="3"/>
      <c r="Y60" s="3"/>
      <c r="Z60" s="3"/>
      <c r="AA60" s="3"/>
      <c r="AB60" s="82"/>
      <c r="AC60" s="82"/>
      <c r="AD60" s="3"/>
      <c r="AE60" s="82"/>
      <c r="AF60" s="82"/>
      <c r="AG60" s="82"/>
      <c r="AH60" s="82"/>
      <c r="AI60" s="82"/>
      <c r="AJ60" s="82"/>
      <c r="AK60" s="82"/>
      <c r="AQ60" s="82"/>
      <c r="AR60" s="82"/>
      <c r="AS60" s="82"/>
      <c r="AT60" s="82"/>
      <c r="AU60" s="82"/>
      <c r="AV60" s="82"/>
      <c r="AW60" s="82"/>
      <c r="AX60" s="82"/>
      <c r="AY60" s="5"/>
      <c r="BA60" s="3"/>
      <c r="BB60" s="97" t="str">
        <f>IF((+$G60+$H60)&lt;&gt;$D60,"Total resultados no puede ser diferente al total de niños que cumplieron tratamiento","")</f>
        <v/>
      </c>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6"/>
      <c r="CN60" s="5"/>
      <c r="CO60" s="5"/>
      <c r="CP60" s="28">
        <f>IF((+$G60+$H60)&lt;&gt;$D60,1,0)</f>
        <v>0</v>
      </c>
      <c r="CQ60" s="5"/>
      <c r="CR60" s="5"/>
      <c r="CS60" s="5"/>
      <c r="CT60" s="5"/>
      <c r="CU60" s="5"/>
    </row>
    <row r="61" spans="1:113" s="83" customFormat="1" ht="15.75" customHeight="1" x14ac:dyDescent="0.15">
      <c r="A61" s="504" t="s">
        <v>72</v>
      </c>
      <c r="B61" s="505"/>
      <c r="C61" s="63">
        <f>SUM(D61:F61)</f>
        <v>0</v>
      </c>
      <c r="D61" s="33"/>
      <c r="E61" s="33"/>
      <c r="F61" s="98"/>
      <c r="G61" s="98"/>
      <c r="H61" s="34"/>
      <c r="I61" s="28" t="str">
        <f>+BB61</f>
        <v/>
      </c>
      <c r="J61" s="93"/>
      <c r="K61" s="93"/>
      <c r="L61" s="86"/>
      <c r="M61" s="86"/>
      <c r="N61" s="82"/>
      <c r="O61" s="82"/>
      <c r="P61" s="82"/>
      <c r="Q61" s="82"/>
      <c r="R61" s="82"/>
      <c r="S61" s="82"/>
      <c r="T61" s="82"/>
      <c r="U61" s="82"/>
      <c r="V61" s="82"/>
      <c r="W61" s="82"/>
      <c r="X61" s="3"/>
      <c r="Y61" s="3"/>
      <c r="Z61" s="3"/>
      <c r="AA61" s="3"/>
      <c r="AB61" s="82"/>
      <c r="AC61" s="82"/>
      <c r="AD61" s="3"/>
      <c r="AE61" s="82"/>
      <c r="AF61" s="82"/>
      <c r="AG61" s="82"/>
      <c r="AH61" s="82"/>
      <c r="AI61" s="82"/>
      <c r="AJ61" s="82"/>
      <c r="AK61" s="82"/>
      <c r="AQ61" s="82"/>
      <c r="AR61" s="82"/>
      <c r="AS61" s="82"/>
      <c r="AT61" s="82"/>
      <c r="AU61" s="82"/>
      <c r="AV61" s="82"/>
      <c r="AW61" s="82"/>
      <c r="AX61" s="82"/>
      <c r="AY61" s="5"/>
      <c r="BA61" s="3"/>
      <c r="BB61" s="97" t="str">
        <f>IF((+$G61+$H61)&lt;&gt;$D61,"Total resultados no puede ser diferente al total de niños que cumplieron tratamiento","")</f>
        <v/>
      </c>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6"/>
      <c r="CN61" s="5"/>
      <c r="CO61" s="5"/>
      <c r="CP61" s="28">
        <f>IF((+$G61+$H61)&lt;&gt;$D61,1,0)</f>
        <v>0</v>
      </c>
      <c r="CQ61" s="5"/>
      <c r="CR61" s="5"/>
      <c r="CS61" s="5"/>
      <c r="CT61" s="5"/>
      <c r="CU61" s="5"/>
    </row>
    <row r="62" spans="1:113" s="83" customFormat="1" ht="15.75" customHeight="1" x14ac:dyDescent="0.15">
      <c r="A62" s="504" t="s">
        <v>73</v>
      </c>
      <c r="B62" s="505"/>
      <c r="C62" s="63">
        <f>SUM(D62:F62)</f>
        <v>0</v>
      </c>
      <c r="D62" s="33"/>
      <c r="E62" s="33"/>
      <c r="F62" s="98"/>
      <c r="G62" s="98"/>
      <c r="H62" s="34"/>
      <c r="I62" s="28" t="str">
        <f>+BB62</f>
        <v/>
      </c>
      <c r="J62" s="93"/>
      <c r="K62" s="93"/>
      <c r="L62" s="86"/>
      <c r="M62" s="86"/>
      <c r="N62" s="82"/>
      <c r="O62" s="82"/>
      <c r="P62" s="82"/>
      <c r="Q62" s="82"/>
      <c r="R62" s="82"/>
      <c r="S62" s="82"/>
      <c r="T62" s="82"/>
      <c r="U62" s="82"/>
      <c r="V62" s="82"/>
      <c r="W62" s="82"/>
      <c r="X62" s="3"/>
      <c r="Y62" s="3"/>
      <c r="Z62" s="3"/>
      <c r="AA62" s="3"/>
      <c r="AB62" s="82"/>
      <c r="AC62" s="82"/>
      <c r="AD62" s="3"/>
      <c r="AE62" s="82"/>
      <c r="AF62" s="82"/>
      <c r="AG62" s="82"/>
      <c r="AH62" s="82"/>
      <c r="AI62" s="82"/>
      <c r="AJ62" s="82"/>
      <c r="AK62" s="82"/>
      <c r="AQ62" s="82"/>
      <c r="AR62" s="82"/>
      <c r="AS62" s="82"/>
      <c r="AT62" s="82"/>
      <c r="AU62" s="82"/>
      <c r="AV62" s="82"/>
      <c r="AW62" s="82"/>
      <c r="AX62" s="82"/>
      <c r="AY62" s="5"/>
      <c r="BA62" s="3"/>
      <c r="BB62" s="97" t="str">
        <f>IF((+$G62+$H62)&lt;&gt;$D62,"Total resultados no puede ser diferente al total de niños que cumplieron tratamiento","")</f>
        <v/>
      </c>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6"/>
      <c r="CN62" s="5"/>
      <c r="CO62" s="5"/>
      <c r="CP62" s="28">
        <f>IF((+$G62+$H62)&lt;&gt;$D62,1,0)</f>
        <v>0</v>
      </c>
      <c r="CQ62" s="5"/>
      <c r="CR62" s="5"/>
      <c r="CS62" s="5"/>
      <c r="CT62" s="5"/>
      <c r="CU62" s="5"/>
    </row>
    <row r="63" spans="1:113" s="83" customFormat="1" ht="15.75" customHeight="1" x14ac:dyDescent="0.15">
      <c r="A63" s="506" t="s">
        <v>74</v>
      </c>
      <c r="B63" s="507"/>
      <c r="C63" s="59">
        <f>SUM(D63:F63)</f>
        <v>0</v>
      </c>
      <c r="D63" s="91"/>
      <c r="E63" s="91"/>
      <c r="F63" s="99"/>
      <c r="G63" s="100"/>
      <c r="H63" s="100"/>
      <c r="I63" s="101"/>
      <c r="J63" s="93"/>
      <c r="K63" s="93"/>
      <c r="L63" s="86"/>
      <c r="M63" s="86"/>
      <c r="N63" s="82"/>
      <c r="O63" s="82"/>
      <c r="P63" s="82"/>
      <c r="Q63" s="82"/>
      <c r="R63" s="82"/>
      <c r="S63" s="82"/>
      <c r="T63" s="82"/>
      <c r="U63" s="82"/>
      <c r="V63" s="82"/>
      <c r="W63" s="82"/>
      <c r="X63" s="3"/>
      <c r="Y63" s="3"/>
      <c r="Z63" s="3"/>
      <c r="AA63" s="3"/>
      <c r="AB63" s="82"/>
      <c r="AC63" s="82"/>
      <c r="AD63" s="3"/>
      <c r="AE63" s="82"/>
      <c r="AF63" s="82"/>
      <c r="AG63" s="82"/>
      <c r="AH63" s="82"/>
      <c r="AI63" s="82"/>
      <c r="AJ63" s="82"/>
      <c r="AK63" s="82"/>
      <c r="AQ63" s="82"/>
      <c r="AR63" s="82"/>
      <c r="AS63" s="82"/>
      <c r="AT63" s="82"/>
      <c r="AU63" s="82"/>
      <c r="AV63" s="82"/>
      <c r="AW63" s="82"/>
      <c r="AX63" s="82"/>
      <c r="AY63" s="5"/>
      <c r="BA63" s="3"/>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6"/>
      <c r="CN63" s="5"/>
      <c r="CO63" s="5"/>
      <c r="CP63" s="5"/>
      <c r="CQ63" s="5"/>
      <c r="CR63" s="5"/>
      <c r="CS63" s="5"/>
      <c r="CT63" s="5"/>
      <c r="CU63" s="5"/>
    </row>
    <row r="64" spans="1:113" s="11" customFormat="1" ht="30" customHeight="1" x14ac:dyDescent="0.2">
      <c r="A64" s="72" t="s">
        <v>83</v>
      </c>
      <c r="B64" s="72"/>
      <c r="C64" s="72"/>
      <c r="D64" s="72"/>
      <c r="E64" s="72"/>
      <c r="F64" s="72"/>
      <c r="G64" s="72"/>
      <c r="H64" s="102"/>
      <c r="I64" s="103"/>
      <c r="J64" s="103"/>
      <c r="K64" s="104"/>
      <c r="L64" s="104"/>
      <c r="M64" s="104"/>
      <c r="N64" s="104"/>
      <c r="O64" s="104"/>
      <c r="P64" s="103"/>
      <c r="Q64" s="103"/>
      <c r="R64" s="103"/>
      <c r="S64" s="103"/>
      <c r="T64" s="82"/>
      <c r="U64" s="82"/>
      <c r="V64" s="82"/>
      <c r="W64" s="82"/>
      <c r="X64" s="3"/>
      <c r="Y64" s="3"/>
      <c r="Z64" s="3"/>
      <c r="AA64" s="3"/>
      <c r="AB64" s="82"/>
      <c r="AC64" s="82"/>
      <c r="AD64" s="3"/>
      <c r="AE64" s="82"/>
      <c r="AF64" s="82"/>
      <c r="AG64" s="82"/>
      <c r="AH64" s="82"/>
      <c r="AI64" s="82"/>
      <c r="AJ64" s="82"/>
      <c r="AK64" s="82"/>
      <c r="AL64" s="83"/>
      <c r="AM64" s="83"/>
      <c r="AN64" s="83"/>
      <c r="AO64" s="83"/>
      <c r="AP64" s="83"/>
      <c r="AQ64" s="83"/>
      <c r="AR64" s="83"/>
      <c r="AS64" s="83"/>
      <c r="AT64" s="83"/>
      <c r="AU64" s="83"/>
      <c r="AV64" s="83"/>
      <c r="AW64" s="83"/>
      <c r="AX64" s="83"/>
      <c r="AY64" s="83"/>
      <c r="AZ64" s="83"/>
      <c r="BA64" s="82"/>
      <c r="BB64" s="82"/>
      <c r="BC64" s="82"/>
      <c r="BD64" s="82"/>
      <c r="BE64" s="82"/>
      <c r="BF64" s="82"/>
      <c r="BG64" s="82"/>
      <c r="BH64" s="82"/>
      <c r="BI64" s="5"/>
      <c r="BJ64" s="83"/>
      <c r="BK64" s="3"/>
      <c r="BL64" s="30"/>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6"/>
      <c r="CN64" s="5"/>
      <c r="CO64" s="5"/>
      <c r="CP64" s="5"/>
      <c r="CQ64" s="5"/>
      <c r="CR64" s="5"/>
      <c r="CS64" s="5"/>
      <c r="CT64" s="5"/>
      <c r="CU64" s="5"/>
      <c r="CV64" s="83"/>
    </row>
    <row r="65" spans="1:131" s="24" customFormat="1" ht="18.75" customHeight="1" x14ac:dyDescent="0.25">
      <c r="A65" s="435" t="s">
        <v>51</v>
      </c>
      <c r="B65" s="436"/>
      <c r="C65" s="435" t="s">
        <v>52</v>
      </c>
      <c r="D65" s="512"/>
      <c r="E65" s="436"/>
      <c r="F65" s="514" t="s">
        <v>53</v>
      </c>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6"/>
      <c r="AH65" s="105"/>
      <c r="AI65" s="3"/>
      <c r="AJ65" s="3"/>
      <c r="AK65" s="3"/>
      <c r="AL65" s="3"/>
      <c r="AM65" s="3"/>
      <c r="AN65" s="3"/>
      <c r="AO65" s="3"/>
      <c r="AP65" s="3"/>
      <c r="AQ65" s="3"/>
      <c r="AR65" s="3"/>
      <c r="AS65" s="3"/>
      <c r="AT65" s="3"/>
      <c r="AU65" s="3"/>
      <c r="AV65" s="3"/>
      <c r="AW65" s="3"/>
      <c r="AX65" s="3"/>
      <c r="AY65" s="3"/>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row>
    <row r="66" spans="1:131" s="24" customFormat="1" ht="10.5" customHeight="1" x14ac:dyDescent="0.15">
      <c r="A66" s="508"/>
      <c r="B66" s="509"/>
      <c r="C66" s="508"/>
      <c r="D66" s="513"/>
      <c r="E66" s="509"/>
      <c r="F66" s="478" t="s">
        <v>84</v>
      </c>
      <c r="G66" s="478"/>
      <c r="H66" s="478" t="s">
        <v>85</v>
      </c>
      <c r="I66" s="478"/>
      <c r="J66" s="478" t="s">
        <v>86</v>
      </c>
      <c r="K66" s="478"/>
      <c r="L66" s="478" t="s">
        <v>87</v>
      </c>
      <c r="M66" s="478"/>
      <c r="N66" s="478" t="s">
        <v>88</v>
      </c>
      <c r="O66" s="478"/>
      <c r="P66" s="478" t="s">
        <v>89</v>
      </c>
      <c r="Q66" s="478"/>
      <c r="R66" s="478" t="s">
        <v>90</v>
      </c>
      <c r="S66" s="478"/>
      <c r="T66" s="478" t="s">
        <v>91</v>
      </c>
      <c r="U66" s="478"/>
      <c r="V66" s="478" t="s">
        <v>92</v>
      </c>
      <c r="W66" s="478"/>
      <c r="X66" s="478" t="s">
        <v>93</v>
      </c>
      <c r="Y66" s="478"/>
      <c r="Z66" s="518" t="s">
        <v>94</v>
      </c>
      <c r="AA66" s="519"/>
      <c r="AB66" s="518" t="s">
        <v>95</v>
      </c>
      <c r="AC66" s="519"/>
      <c r="AD66" s="518" t="s">
        <v>96</v>
      </c>
      <c r="AE66" s="519"/>
      <c r="AF66" s="518" t="s">
        <v>97</v>
      </c>
      <c r="AG66" s="519"/>
      <c r="AH66" s="105"/>
      <c r="AI66" s="3"/>
      <c r="AJ66" s="3"/>
      <c r="AK66" s="3"/>
      <c r="AL66" s="3"/>
      <c r="AM66" s="3"/>
      <c r="AN66" s="3"/>
      <c r="AO66" s="3"/>
      <c r="AP66" s="3"/>
      <c r="AQ66" s="3"/>
      <c r="AR66" s="3"/>
      <c r="AS66" s="3"/>
      <c r="AT66" s="3"/>
      <c r="AU66" s="3"/>
      <c r="AV66" s="3"/>
      <c r="AW66" s="3"/>
      <c r="AX66" s="3"/>
      <c r="AY66" s="3"/>
      <c r="AZ66" s="517"/>
      <c r="BA66" s="517"/>
      <c r="BB66" s="517"/>
      <c r="BC66" s="517"/>
      <c r="BD66" s="517"/>
      <c r="BE66" s="517"/>
      <c r="BF66" s="517"/>
      <c r="BG66" s="517"/>
      <c r="BH66" s="517"/>
      <c r="BI66" s="517"/>
      <c r="BJ66" s="517"/>
      <c r="BK66" s="517"/>
      <c r="BL66" s="517"/>
      <c r="BM66" s="517"/>
      <c r="BN66" s="517"/>
      <c r="BO66" s="517"/>
      <c r="BP66" s="517"/>
      <c r="BQ66" s="517"/>
      <c r="BR66" s="517"/>
      <c r="BS66" s="517"/>
      <c r="BT66" s="513"/>
      <c r="BU66" s="513"/>
      <c r="BV66" s="513"/>
      <c r="BW66" s="513"/>
      <c r="BX66" s="513"/>
      <c r="BY66" s="513"/>
      <c r="BZ66" s="513"/>
      <c r="CA66" s="513"/>
      <c r="CB66" s="107"/>
      <c r="CC66" s="107"/>
      <c r="CD66" s="107"/>
      <c r="CE66" s="107"/>
      <c r="CF66" s="107"/>
      <c r="CG66" s="107"/>
      <c r="CH66" s="107"/>
      <c r="CI66" s="107"/>
      <c r="CJ66" s="107"/>
      <c r="CK66" s="107"/>
      <c r="CL66" s="107"/>
      <c r="CM66" s="107"/>
      <c r="CN66" s="107"/>
      <c r="CO66" s="107"/>
      <c r="CP66" s="517"/>
      <c r="CQ66" s="517"/>
      <c r="CR66" s="517"/>
      <c r="CS66" s="517"/>
      <c r="CT66" s="517"/>
      <c r="CU66" s="517"/>
      <c r="CV66" s="517"/>
      <c r="CW66" s="517"/>
      <c r="CX66" s="517"/>
      <c r="CY66" s="517"/>
      <c r="CZ66" s="517"/>
      <c r="DA66" s="517"/>
      <c r="DB66" s="517"/>
      <c r="DC66" s="517"/>
      <c r="DD66" s="517"/>
      <c r="DE66" s="517"/>
      <c r="DF66" s="517"/>
      <c r="DG66" s="517"/>
      <c r="DH66" s="517"/>
      <c r="DI66" s="517"/>
      <c r="DJ66" s="513"/>
      <c r="DK66" s="513"/>
      <c r="DL66" s="513"/>
      <c r="DM66" s="513"/>
      <c r="DN66" s="513"/>
      <c r="DO66" s="513"/>
      <c r="DP66" s="513"/>
      <c r="DQ66" s="513"/>
    </row>
    <row r="67" spans="1:131" s="24" customFormat="1" ht="21" x14ac:dyDescent="0.15">
      <c r="A67" s="510"/>
      <c r="B67" s="511"/>
      <c r="C67" s="400" t="s">
        <v>98</v>
      </c>
      <c r="D67" s="400" t="s">
        <v>48</v>
      </c>
      <c r="E67" s="403" t="s">
        <v>70</v>
      </c>
      <c r="F67" s="109" t="s">
        <v>48</v>
      </c>
      <c r="G67" s="110" t="s">
        <v>70</v>
      </c>
      <c r="H67" s="109" t="s">
        <v>48</v>
      </c>
      <c r="I67" s="110" t="s">
        <v>70</v>
      </c>
      <c r="J67" s="109" t="s">
        <v>48</v>
      </c>
      <c r="K67" s="110" t="s">
        <v>70</v>
      </c>
      <c r="L67" s="109" t="s">
        <v>48</v>
      </c>
      <c r="M67" s="110" t="s">
        <v>70</v>
      </c>
      <c r="N67" s="109" t="s">
        <v>48</v>
      </c>
      <c r="O67" s="110" t="s">
        <v>70</v>
      </c>
      <c r="P67" s="109" t="s">
        <v>48</v>
      </c>
      <c r="Q67" s="110" t="s">
        <v>70</v>
      </c>
      <c r="R67" s="109" t="s">
        <v>48</v>
      </c>
      <c r="S67" s="110" t="s">
        <v>70</v>
      </c>
      <c r="T67" s="109" t="s">
        <v>48</v>
      </c>
      <c r="U67" s="110" t="s">
        <v>70</v>
      </c>
      <c r="V67" s="109" t="s">
        <v>48</v>
      </c>
      <c r="W67" s="110" t="s">
        <v>70</v>
      </c>
      <c r="X67" s="109" t="s">
        <v>48</v>
      </c>
      <c r="Y67" s="110" t="s">
        <v>70</v>
      </c>
      <c r="Z67" s="109" t="s">
        <v>48</v>
      </c>
      <c r="AA67" s="110" t="s">
        <v>70</v>
      </c>
      <c r="AB67" s="109" t="s">
        <v>48</v>
      </c>
      <c r="AC67" s="110" t="s">
        <v>70</v>
      </c>
      <c r="AD67" s="109" t="s">
        <v>48</v>
      </c>
      <c r="AE67" s="110" t="s">
        <v>70</v>
      </c>
      <c r="AF67" s="109" t="s">
        <v>48</v>
      </c>
      <c r="AG67" s="110" t="s">
        <v>70</v>
      </c>
      <c r="AH67" s="111"/>
      <c r="AI67" s="112"/>
      <c r="AJ67" s="3"/>
      <c r="AK67" s="3"/>
      <c r="AL67" s="3"/>
      <c r="AM67" s="3"/>
      <c r="AN67" s="3"/>
      <c r="AO67" s="3"/>
      <c r="AP67" s="3"/>
      <c r="AQ67" s="3"/>
      <c r="AR67" s="3"/>
      <c r="AS67" s="3"/>
      <c r="AT67" s="3"/>
      <c r="AU67" s="3"/>
      <c r="AV67" s="3"/>
      <c r="AW67" s="3"/>
      <c r="AX67" s="3"/>
      <c r="AY67" s="3"/>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107"/>
      <c r="CC67" s="107"/>
      <c r="CD67" s="107"/>
      <c r="CE67" s="107"/>
      <c r="CF67" s="107"/>
      <c r="CG67" s="107"/>
      <c r="CH67" s="107"/>
      <c r="CI67" s="107"/>
      <c r="CJ67" s="107"/>
      <c r="CK67" s="107"/>
      <c r="CL67" s="107"/>
      <c r="CM67" s="107"/>
      <c r="CN67" s="107"/>
      <c r="CO67" s="107"/>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row>
    <row r="68" spans="1:131" s="24" customFormat="1" ht="15.75" customHeight="1" x14ac:dyDescent="0.15">
      <c r="A68" s="497" t="s">
        <v>99</v>
      </c>
      <c r="B68" s="498"/>
      <c r="C68" s="56">
        <f t="shared" ref="C68:C73" si="6">SUM(D68:E68)</f>
        <v>9</v>
      </c>
      <c r="D68" s="56">
        <f>+F68+H68+J68+L68+N68+P68+R68+T68+V68+X68+Z68+AB68+AD68+AF68</f>
        <v>1</v>
      </c>
      <c r="E68" s="114">
        <f t="shared" ref="D68:E71" si="7">+G68+I68+K68+M68+O68+Q68+S68+U68+W68+Y68+AA68+AC68+AE68+AG68</f>
        <v>8</v>
      </c>
      <c r="F68" s="26"/>
      <c r="G68" s="26"/>
      <c r="H68" s="26"/>
      <c r="I68" s="26"/>
      <c r="J68" s="26"/>
      <c r="K68" s="26">
        <v>1</v>
      </c>
      <c r="L68" s="26"/>
      <c r="M68" s="26">
        <v>1</v>
      </c>
      <c r="N68" s="26"/>
      <c r="O68" s="26">
        <v>2</v>
      </c>
      <c r="P68" s="26"/>
      <c r="Q68" s="26"/>
      <c r="R68" s="26"/>
      <c r="S68" s="26">
        <v>1</v>
      </c>
      <c r="T68" s="26"/>
      <c r="U68" s="26">
        <v>1</v>
      </c>
      <c r="V68" s="26"/>
      <c r="W68" s="26">
        <v>1</v>
      </c>
      <c r="X68" s="26"/>
      <c r="Y68" s="26"/>
      <c r="Z68" s="26"/>
      <c r="AA68" s="26"/>
      <c r="AB68" s="26"/>
      <c r="AC68" s="26">
        <v>1</v>
      </c>
      <c r="AD68" s="26"/>
      <c r="AE68" s="26"/>
      <c r="AF68" s="26">
        <v>1</v>
      </c>
      <c r="AG68" s="27"/>
      <c r="AH68" s="28"/>
      <c r="AI68" s="105"/>
      <c r="AJ68" s="105"/>
      <c r="AK68" s="105"/>
      <c r="AL68" s="3"/>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5"/>
      <c r="DS68" s="5"/>
      <c r="DT68" s="5"/>
      <c r="DU68" s="5"/>
      <c r="DV68" s="5"/>
      <c r="DW68" s="5"/>
      <c r="DX68" s="5"/>
      <c r="DY68" s="5"/>
      <c r="DZ68" s="5"/>
      <c r="EA68" s="5"/>
    </row>
    <row r="69" spans="1:131" s="24" customFormat="1" ht="15.75" customHeight="1" x14ac:dyDescent="0.15">
      <c r="A69" s="512" t="s">
        <v>100</v>
      </c>
      <c r="B69" s="393" t="s">
        <v>101</v>
      </c>
      <c r="C69" s="58">
        <f t="shared" si="6"/>
        <v>0</v>
      </c>
      <c r="D69" s="58">
        <f t="shared" si="7"/>
        <v>0</v>
      </c>
      <c r="E69" s="58">
        <f t="shared" si="7"/>
        <v>0</v>
      </c>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8"/>
      <c r="AI69" s="111"/>
      <c r="AJ69" s="105"/>
      <c r="AK69" s="3"/>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5"/>
      <c r="DS69" s="5"/>
      <c r="DT69" s="5"/>
      <c r="DU69" s="5"/>
      <c r="DV69" s="5"/>
      <c r="DW69" s="5"/>
      <c r="DX69" s="5"/>
      <c r="DY69" s="5"/>
      <c r="DZ69" s="5"/>
      <c r="EA69" s="5"/>
    </row>
    <row r="70" spans="1:131" s="24" customFormat="1" ht="15.75" customHeight="1" x14ac:dyDescent="0.15">
      <c r="A70" s="513"/>
      <c r="B70" s="399" t="s">
        <v>102</v>
      </c>
      <c r="C70" s="63">
        <f t="shared" si="6"/>
        <v>9</v>
      </c>
      <c r="D70" s="63">
        <f t="shared" si="7"/>
        <v>1</v>
      </c>
      <c r="E70" s="63">
        <f t="shared" si="7"/>
        <v>8</v>
      </c>
      <c r="F70" s="34"/>
      <c r="G70" s="34"/>
      <c r="H70" s="34"/>
      <c r="I70" s="34"/>
      <c r="J70" s="34"/>
      <c r="K70" s="34">
        <v>1</v>
      </c>
      <c r="L70" s="34"/>
      <c r="M70" s="34">
        <v>1</v>
      </c>
      <c r="N70" s="34"/>
      <c r="O70" s="34">
        <v>2</v>
      </c>
      <c r="P70" s="34"/>
      <c r="Q70" s="34"/>
      <c r="R70" s="34"/>
      <c r="S70" s="34">
        <v>1</v>
      </c>
      <c r="T70" s="34"/>
      <c r="U70" s="34">
        <v>1</v>
      </c>
      <c r="V70" s="34"/>
      <c r="W70" s="34">
        <v>1</v>
      </c>
      <c r="X70" s="34"/>
      <c r="Y70" s="34"/>
      <c r="Z70" s="34"/>
      <c r="AA70" s="34"/>
      <c r="AB70" s="34"/>
      <c r="AC70" s="34">
        <v>1</v>
      </c>
      <c r="AD70" s="34"/>
      <c r="AE70" s="34"/>
      <c r="AF70" s="34">
        <v>1</v>
      </c>
      <c r="AG70" s="34"/>
      <c r="AH70" s="28"/>
      <c r="AI70" s="117"/>
      <c r="AJ70" s="46"/>
      <c r="AK70" s="3"/>
      <c r="BI70" s="5"/>
      <c r="BJ70" s="5"/>
      <c r="BK70" s="5"/>
      <c r="BL70" s="5"/>
      <c r="BM70" s="5"/>
      <c r="BN70" s="5"/>
      <c r="BR70" s="3"/>
      <c r="BS70" s="3"/>
      <c r="BT70" s="3"/>
      <c r="BU70" s="3"/>
      <c r="BV70" s="3"/>
      <c r="BW70" s="3"/>
      <c r="BX70" s="3"/>
      <c r="BY70" s="3"/>
      <c r="BZ70" s="3"/>
      <c r="CA70" s="3"/>
      <c r="CB70" s="3"/>
      <c r="CC70" s="3"/>
      <c r="CD70" s="3"/>
      <c r="CE70" s="3"/>
      <c r="CF70" s="3"/>
      <c r="CG70" s="3"/>
      <c r="CH70" s="3"/>
      <c r="CI70" s="3"/>
      <c r="CJ70" s="3"/>
      <c r="CK70" s="3"/>
      <c r="CL70" s="3"/>
      <c r="CM70" s="6"/>
      <c r="CN70" s="5"/>
      <c r="CO70" s="5"/>
      <c r="CT70" s="3"/>
      <c r="CU70" s="3"/>
      <c r="CV70" s="3"/>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row>
    <row r="71" spans="1:131" s="24" customFormat="1" ht="15.75" customHeight="1" x14ac:dyDescent="0.2">
      <c r="A71" s="513"/>
      <c r="B71" s="399" t="s">
        <v>103</v>
      </c>
      <c r="C71" s="63">
        <f t="shared" si="6"/>
        <v>0</v>
      </c>
      <c r="D71" s="63">
        <f t="shared" si="7"/>
        <v>0</v>
      </c>
      <c r="E71" s="63">
        <f t="shared" si="7"/>
        <v>0</v>
      </c>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28"/>
      <c r="AI71" s="117"/>
      <c r="AJ71" s="105"/>
      <c r="AK71" s="3"/>
      <c r="BI71" s="5"/>
      <c r="BJ71" s="5"/>
      <c r="BK71" s="5"/>
      <c r="BL71" s="5"/>
      <c r="BM71" s="5"/>
      <c r="BN71" s="5"/>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6"/>
      <c r="CN71" s="5"/>
      <c r="CO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row>
    <row r="72" spans="1:131" s="24" customFormat="1" ht="33" customHeight="1" x14ac:dyDescent="0.2">
      <c r="A72" s="513"/>
      <c r="B72" s="118" t="s">
        <v>104</v>
      </c>
      <c r="C72" s="63">
        <f t="shared" si="6"/>
        <v>0</v>
      </c>
      <c r="D72" s="63">
        <f>+F72+H72+J72+L72+N72+P72+R72+T72+V72+X72+Z72+AB72+AD72+AF72</f>
        <v>0</v>
      </c>
      <c r="E72" s="63">
        <f>+G72+I72+K72+M72+O72+Q72+S72+U72+W72+Y72+AA72+AC72+AE72+AG72</f>
        <v>0</v>
      </c>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28"/>
      <c r="AI72" s="117"/>
      <c r="AJ72" s="105"/>
      <c r="AK72" s="3"/>
      <c r="BI72" s="5"/>
      <c r="BJ72" s="5"/>
      <c r="BK72" s="5"/>
      <c r="BL72" s="5"/>
      <c r="BM72" s="5"/>
      <c r="BN72" s="5"/>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6"/>
      <c r="CN72" s="5"/>
      <c r="CO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row>
    <row r="73" spans="1:131" s="24" customFormat="1" ht="15.75" customHeight="1" x14ac:dyDescent="0.2">
      <c r="A73" s="520"/>
      <c r="B73" s="397" t="s">
        <v>105</v>
      </c>
      <c r="C73" s="59">
        <f t="shared" si="6"/>
        <v>0</v>
      </c>
      <c r="D73" s="59">
        <f>+F73+H73+J73+L73+N73+P73+R73+T73+V73+X73+Z73+AB73+AD73+AF73</f>
        <v>0</v>
      </c>
      <c r="E73" s="59">
        <f>+G73+I73+K73+M73+O73+Q73+S73+U73+W73+Y73+AA73+AC73+AE73+AG73</f>
        <v>0</v>
      </c>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28"/>
      <c r="AI73" s="117"/>
      <c r="AJ73" s="105"/>
      <c r="AK73" s="3"/>
      <c r="BI73" s="5"/>
      <c r="BJ73" s="5"/>
      <c r="BK73" s="5"/>
      <c r="BL73" s="5"/>
      <c r="BM73" s="5"/>
      <c r="BN73" s="5"/>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6"/>
      <c r="CN73" s="5"/>
      <c r="CO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row>
    <row r="74" spans="1:131" s="11" customFormat="1" ht="30" customHeight="1" x14ac:dyDescent="0.2">
      <c r="A74" s="72" t="s">
        <v>106</v>
      </c>
      <c r="B74" s="72"/>
      <c r="C74" s="72"/>
      <c r="D74" s="72"/>
      <c r="E74" s="72"/>
      <c r="F74" s="120"/>
      <c r="G74" s="72"/>
      <c r="H74" s="102"/>
      <c r="I74" s="103"/>
      <c r="J74" s="102"/>
      <c r="K74" s="103"/>
      <c r="L74" s="102"/>
      <c r="M74" s="103"/>
      <c r="N74" s="102"/>
      <c r="O74" s="103"/>
      <c r="P74" s="102"/>
      <c r="Q74" s="103"/>
      <c r="R74" s="102"/>
      <c r="S74" s="103"/>
      <c r="T74" s="102"/>
      <c r="U74" s="103"/>
      <c r="V74" s="103"/>
      <c r="W74" s="104"/>
      <c r="X74" s="104"/>
      <c r="Y74" s="104"/>
      <c r="Z74" s="104"/>
      <c r="AA74" s="104"/>
      <c r="AB74" s="103"/>
      <c r="AC74" s="103"/>
      <c r="AD74" s="103"/>
      <c r="AE74" s="103"/>
      <c r="AF74" s="103"/>
      <c r="AG74" s="103"/>
      <c r="AH74" s="105"/>
      <c r="AI74" s="105"/>
      <c r="BI74" s="12"/>
      <c r="BJ74" s="5"/>
      <c r="BK74" s="5"/>
      <c r="BL74" s="5"/>
      <c r="BM74" s="5"/>
      <c r="BN74" s="5"/>
      <c r="CM74" s="6"/>
      <c r="CN74" s="5"/>
      <c r="CO74" s="5"/>
      <c r="CP74" s="24"/>
      <c r="CQ74" s="24"/>
      <c r="CR74" s="24"/>
      <c r="CS74" s="24"/>
      <c r="CT74" s="3"/>
      <c r="CU74" s="3"/>
      <c r="CV74" s="3"/>
    </row>
    <row r="75" spans="1:131" s="24" customFormat="1" ht="12.75" customHeight="1" x14ac:dyDescent="0.15">
      <c r="A75" s="435" t="s">
        <v>51</v>
      </c>
      <c r="B75" s="436"/>
      <c r="C75" s="494" t="s">
        <v>52</v>
      </c>
      <c r="D75" s="494"/>
      <c r="E75" s="494"/>
      <c r="F75" s="525" t="s">
        <v>107</v>
      </c>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6" t="s">
        <v>108</v>
      </c>
      <c r="AI75" s="526"/>
      <c r="AJ75" s="526"/>
      <c r="AK75" s="3"/>
      <c r="BI75" s="5"/>
      <c r="BJ75" s="5"/>
      <c r="BK75" s="5"/>
      <c r="BL75" s="5"/>
      <c r="BM75" s="5"/>
      <c r="BN75" s="5"/>
      <c r="BO75" s="3"/>
      <c r="BP75" s="3"/>
      <c r="BQ75" s="3"/>
      <c r="BR75" s="3"/>
      <c r="BS75" s="3"/>
      <c r="BT75" s="3"/>
      <c r="BU75" s="3"/>
      <c r="BV75" s="3"/>
      <c r="BW75" s="3"/>
      <c r="BX75" s="3"/>
      <c r="BY75" s="3"/>
      <c r="BZ75" s="3"/>
      <c r="CA75" s="3"/>
      <c r="CB75" s="3"/>
      <c r="CC75" s="3"/>
      <c r="CD75" s="3"/>
      <c r="CE75" s="3"/>
      <c r="CF75" s="3"/>
      <c r="CG75" s="3"/>
      <c r="CH75" s="3"/>
      <c r="CI75" s="3"/>
      <c r="CJ75" s="3"/>
      <c r="CK75" s="3"/>
      <c r="CL75" s="3"/>
      <c r="CM75" s="6"/>
      <c r="CN75" s="5"/>
      <c r="CO75" s="5"/>
      <c r="CW75" s="3"/>
      <c r="CX75" s="3"/>
      <c r="CY75" s="5"/>
      <c r="CZ75" s="5"/>
      <c r="DA75" s="5"/>
      <c r="DB75" s="5"/>
      <c r="DC75" s="5"/>
      <c r="DD75" s="5"/>
      <c r="DE75" s="5"/>
      <c r="DF75" s="5"/>
      <c r="DG75" s="5"/>
      <c r="DH75" s="5"/>
    </row>
    <row r="76" spans="1:131" s="24" customFormat="1" ht="12.75" customHeight="1" x14ac:dyDescent="0.15">
      <c r="A76" s="508"/>
      <c r="B76" s="509"/>
      <c r="C76" s="524"/>
      <c r="D76" s="524"/>
      <c r="E76" s="524"/>
      <c r="F76" s="478" t="s">
        <v>84</v>
      </c>
      <c r="G76" s="478"/>
      <c r="H76" s="478" t="s">
        <v>85</v>
      </c>
      <c r="I76" s="478"/>
      <c r="J76" s="521" t="s">
        <v>86</v>
      </c>
      <c r="K76" s="521"/>
      <c r="L76" s="521" t="s">
        <v>87</v>
      </c>
      <c r="M76" s="521"/>
      <c r="N76" s="521" t="s">
        <v>88</v>
      </c>
      <c r="O76" s="521"/>
      <c r="P76" s="521" t="s">
        <v>89</v>
      </c>
      <c r="Q76" s="521"/>
      <c r="R76" s="478" t="s">
        <v>90</v>
      </c>
      <c r="S76" s="478"/>
      <c r="T76" s="521" t="s">
        <v>91</v>
      </c>
      <c r="U76" s="521"/>
      <c r="V76" s="521" t="s">
        <v>92</v>
      </c>
      <c r="W76" s="521"/>
      <c r="X76" s="521" t="s">
        <v>93</v>
      </c>
      <c r="Y76" s="521"/>
      <c r="Z76" s="521" t="s">
        <v>94</v>
      </c>
      <c r="AA76" s="521"/>
      <c r="AB76" s="521" t="s">
        <v>95</v>
      </c>
      <c r="AC76" s="521"/>
      <c r="AD76" s="521" t="s">
        <v>96</v>
      </c>
      <c r="AE76" s="521"/>
      <c r="AF76" s="521" t="s">
        <v>97</v>
      </c>
      <c r="AG76" s="521"/>
      <c r="AH76" s="522" t="s">
        <v>109</v>
      </c>
      <c r="AI76" s="522" t="s">
        <v>110</v>
      </c>
      <c r="AJ76" s="522" t="s">
        <v>111</v>
      </c>
      <c r="AK76" s="3"/>
      <c r="BI76" s="5"/>
      <c r="BJ76" s="5"/>
      <c r="BK76" s="5"/>
      <c r="BL76" s="5"/>
      <c r="BM76" s="5"/>
      <c r="BN76" s="5"/>
      <c r="BO76" s="3"/>
      <c r="BP76" s="3"/>
      <c r="BQ76" s="3"/>
      <c r="BR76" s="3"/>
      <c r="BS76" s="3"/>
      <c r="BT76" s="3"/>
      <c r="BU76" s="3"/>
      <c r="BV76" s="3"/>
      <c r="BW76" s="3"/>
      <c r="BX76" s="3"/>
      <c r="BY76" s="3"/>
      <c r="BZ76" s="3"/>
      <c r="CA76" s="3"/>
      <c r="CB76" s="3"/>
      <c r="CC76" s="3"/>
      <c r="CD76" s="3"/>
      <c r="CE76" s="3"/>
      <c r="CF76" s="3"/>
      <c r="CG76" s="3"/>
      <c r="CH76" s="3"/>
      <c r="CI76" s="3"/>
      <c r="CJ76" s="3"/>
      <c r="CK76" s="3"/>
      <c r="CL76" s="3"/>
      <c r="CM76" s="6"/>
      <c r="CN76" s="5"/>
      <c r="CO76" s="5"/>
      <c r="CT76" s="3"/>
      <c r="CU76" s="3"/>
      <c r="CV76" s="3"/>
      <c r="CW76" s="3"/>
      <c r="CX76" s="3"/>
      <c r="CY76" s="5"/>
      <c r="CZ76" s="5"/>
      <c r="DA76" s="5"/>
      <c r="DB76" s="5"/>
      <c r="DC76" s="5"/>
      <c r="DD76" s="5"/>
      <c r="DE76" s="5"/>
      <c r="DF76" s="5"/>
      <c r="DG76" s="5"/>
      <c r="DH76" s="5"/>
      <c r="DI76" s="5"/>
      <c r="DJ76" s="5"/>
      <c r="DK76" s="5"/>
    </row>
    <row r="77" spans="1:131" s="24" customFormat="1" ht="21" x14ac:dyDescent="0.2">
      <c r="A77" s="510"/>
      <c r="B77" s="511"/>
      <c r="C77" s="400" t="s">
        <v>98</v>
      </c>
      <c r="D77" s="400" t="s">
        <v>48</v>
      </c>
      <c r="E77" s="400" t="s">
        <v>70</v>
      </c>
      <c r="F77" s="394" t="s">
        <v>48</v>
      </c>
      <c r="G77" s="394" t="s">
        <v>70</v>
      </c>
      <c r="H77" s="394" t="s">
        <v>48</v>
      </c>
      <c r="I77" s="394" t="s">
        <v>70</v>
      </c>
      <c r="J77" s="394" t="s">
        <v>48</v>
      </c>
      <c r="K77" s="394" t="s">
        <v>70</v>
      </c>
      <c r="L77" s="394" t="s">
        <v>48</v>
      </c>
      <c r="M77" s="394" t="s">
        <v>70</v>
      </c>
      <c r="N77" s="394" t="s">
        <v>48</v>
      </c>
      <c r="O77" s="394" t="s">
        <v>70</v>
      </c>
      <c r="P77" s="394" t="s">
        <v>48</v>
      </c>
      <c r="Q77" s="394" t="s">
        <v>70</v>
      </c>
      <c r="R77" s="394" t="s">
        <v>48</v>
      </c>
      <c r="S77" s="394" t="s">
        <v>70</v>
      </c>
      <c r="T77" s="394" t="s">
        <v>48</v>
      </c>
      <c r="U77" s="394" t="s">
        <v>70</v>
      </c>
      <c r="V77" s="394" t="s">
        <v>48</v>
      </c>
      <c r="W77" s="394" t="s">
        <v>70</v>
      </c>
      <c r="X77" s="394" t="s">
        <v>48</v>
      </c>
      <c r="Y77" s="394" t="s">
        <v>70</v>
      </c>
      <c r="Z77" s="394" t="s">
        <v>48</v>
      </c>
      <c r="AA77" s="394" t="s">
        <v>70</v>
      </c>
      <c r="AB77" s="394" t="s">
        <v>48</v>
      </c>
      <c r="AC77" s="394" t="s">
        <v>70</v>
      </c>
      <c r="AD77" s="394" t="s">
        <v>48</v>
      </c>
      <c r="AE77" s="394" t="s">
        <v>70</v>
      </c>
      <c r="AF77" s="394" t="s">
        <v>48</v>
      </c>
      <c r="AG77" s="394" t="s">
        <v>70</v>
      </c>
      <c r="AH77" s="523"/>
      <c r="AI77" s="523"/>
      <c r="AJ77" s="523"/>
      <c r="AK77" s="3"/>
      <c r="BI77" s="5"/>
      <c r="BJ77" s="5"/>
      <c r="BK77" s="5"/>
      <c r="BL77" s="5"/>
      <c r="BM77" s="5"/>
      <c r="BN77" s="5"/>
      <c r="BO77" s="11"/>
      <c r="BP77" s="11"/>
      <c r="BQ77" s="11"/>
      <c r="BR77" s="11"/>
      <c r="BS77" s="11"/>
      <c r="BT77" s="11"/>
      <c r="BU77" s="11"/>
      <c r="BV77" s="11"/>
      <c r="BW77" s="11"/>
      <c r="BX77" s="11"/>
      <c r="BY77" s="11"/>
      <c r="BZ77" s="11"/>
      <c r="CA77" s="11"/>
      <c r="CB77" s="28"/>
      <c r="CC77" s="28"/>
      <c r="CD77" s="28"/>
      <c r="CE77" s="28"/>
      <c r="CF77" s="28"/>
      <c r="CG77" s="28"/>
      <c r="CH77" s="28"/>
      <c r="CI77" s="28"/>
      <c r="CJ77" s="28"/>
      <c r="CK77" s="28"/>
      <c r="CL77" s="28"/>
      <c r="CM77" s="6"/>
      <c r="CN77" s="5"/>
      <c r="CO77" s="5"/>
      <c r="CW77" s="3"/>
      <c r="CX77" s="3"/>
      <c r="CY77" s="5"/>
      <c r="CZ77" s="5"/>
      <c r="DA77" s="5"/>
      <c r="DB77" s="5"/>
      <c r="DC77" s="5"/>
      <c r="DD77" s="5"/>
      <c r="DE77" s="5"/>
      <c r="DF77" s="5"/>
      <c r="DG77" s="5"/>
      <c r="DH77" s="5"/>
      <c r="DI77" s="5"/>
      <c r="DJ77" s="5"/>
      <c r="DK77" s="5"/>
    </row>
    <row r="78" spans="1:131" s="24" customFormat="1" ht="15.75" customHeight="1" x14ac:dyDescent="0.15">
      <c r="A78" s="497" t="s">
        <v>112</v>
      </c>
      <c r="B78" s="498"/>
      <c r="C78" s="56">
        <f t="shared" ref="C78:C83" si="8">SUM(D78:E78)</f>
        <v>0</v>
      </c>
      <c r="D78" s="56">
        <f t="shared" ref="D78:E81" si="9">+F78+H78+J78+L78+N78+P78+R78+T78+V78+X78+Z78+AB78+AD78+AF78</f>
        <v>0</v>
      </c>
      <c r="E78" s="56">
        <f t="shared" si="9"/>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8"/>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22"/>
      <c r="CC78" s="122"/>
      <c r="CD78" s="122"/>
      <c r="CE78" s="122"/>
      <c r="CF78" s="122"/>
      <c r="CG78" s="122"/>
      <c r="CH78" s="122"/>
      <c r="CI78" s="122"/>
      <c r="CJ78" s="122"/>
      <c r="CK78" s="122"/>
      <c r="CL78" s="122"/>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22"/>
      <c r="DS78" s="107"/>
      <c r="DT78" s="107"/>
      <c r="DU78" s="107"/>
      <c r="DV78" s="107"/>
      <c r="DW78" s="5"/>
      <c r="DX78" s="5"/>
      <c r="DY78" s="5"/>
      <c r="DZ78" s="5"/>
      <c r="EA78" s="5"/>
    </row>
    <row r="79" spans="1:131" s="24" customFormat="1" ht="15.75" customHeight="1" x14ac:dyDescent="0.15">
      <c r="A79" s="512" t="s">
        <v>100</v>
      </c>
      <c r="B79" s="393" t="s">
        <v>101</v>
      </c>
      <c r="C79" s="58">
        <f t="shared" si="8"/>
        <v>0</v>
      </c>
      <c r="D79" s="58">
        <f>+F79+H79+J79+L79+N79+P79+R79+T79+V79+X79+Z79+AB79+AD79+AF79</f>
        <v>0</v>
      </c>
      <c r="E79" s="58">
        <f t="shared" si="9"/>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8"/>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row>
    <row r="80" spans="1:131" s="24" customFormat="1" ht="15.75" customHeight="1" x14ac:dyDescent="0.15">
      <c r="A80" s="513"/>
      <c r="B80" s="399" t="s">
        <v>102</v>
      </c>
      <c r="C80" s="63">
        <f t="shared" si="8"/>
        <v>7</v>
      </c>
      <c r="D80" s="63">
        <f t="shared" si="9"/>
        <v>1</v>
      </c>
      <c r="E80" s="63">
        <f t="shared" si="9"/>
        <v>6</v>
      </c>
      <c r="F80" s="34"/>
      <c r="G80" s="34"/>
      <c r="H80" s="34"/>
      <c r="I80" s="34"/>
      <c r="J80" s="34">
        <v>1</v>
      </c>
      <c r="K80" s="34"/>
      <c r="L80" s="34"/>
      <c r="M80" s="34"/>
      <c r="N80" s="34"/>
      <c r="O80" s="34"/>
      <c r="P80" s="34"/>
      <c r="Q80" s="34">
        <v>1</v>
      </c>
      <c r="R80" s="34"/>
      <c r="S80" s="34">
        <v>1</v>
      </c>
      <c r="T80" s="34"/>
      <c r="U80" s="34">
        <v>1</v>
      </c>
      <c r="V80" s="34"/>
      <c r="W80" s="34"/>
      <c r="X80" s="34"/>
      <c r="Y80" s="34">
        <v>2</v>
      </c>
      <c r="Z80" s="34"/>
      <c r="AA80" s="34"/>
      <c r="AB80" s="34"/>
      <c r="AC80" s="34"/>
      <c r="AD80" s="34"/>
      <c r="AE80" s="34"/>
      <c r="AF80" s="34"/>
      <c r="AG80" s="34">
        <v>1</v>
      </c>
      <c r="AH80" s="34"/>
      <c r="AI80" s="34"/>
      <c r="AJ80" s="34"/>
      <c r="AK80" s="28" t="str">
        <f>$CB80</f>
        <v/>
      </c>
      <c r="BI80" s="5"/>
      <c r="BJ80" s="5"/>
      <c r="BK80" s="3"/>
      <c r="BL80" s="5"/>
      <c r="BM80" s="3"/>
      <c r="BN80" s="3"/>
      <c r="BO80" s="3"/>
      <c r="BP80" s="5"/>
      <c r="BQ80" s="3"/>
      <c r="BR80" s="3"/>
      <c r="BS80" s="3"/>
      <c r="BT80" s="3"/>
      <c r="BU80" s="3"/>
      <c r="BV80" s="3"/>
      <c r="BW80" s="3"/>
      <c r="BX80" s="3"/>
      <c r="BY80" s="3"/>
      <c r="BZ80" s="3"/>
      <c r="CA80" s="3"/>
      <c r="CB80" s="28" t="str">
        <f>IF(C80&lt;SUM(AH80:AJ80),"Egresos según causal no puede ser mayor que  total egresos","")</f>
        <v/>
      </c>
      <c r="CC80" s="28"/>
      <c r="CD80" s="28"/>
      <c r="CE80" s="28"/>
      <c r="CF80" s="28"/>
      <c r="CG80" s="28"/>
      <c r="CH80" s="28"/>
      <c r="CI80" s="28"/>
      <c r="CJ80" s="28"/>
      <c r="CK80" s="28"/>
      <c r="CL80" s="28"/>
      <c r="CM80" s="6"/>
      <c r="CN80" s="5"/>
      <c r="CO80" s="5"/>
      <c r="CT80" s="3"/>
      <c r="CU80" s="3"/>
      <c r="CV80" s="3"/>
      <c r="CW80" s="3"/>
      <c r="CX80" s="3"/>
      <c r="CY80" s="3"/>
      <c r="CZ80" s="5"/>
      <c r="DA80" s="5"/>
      <c r="DB80" s="5"/>
      <c r="DC80" s="5"/>
      <c r="DD80" s="5"/>
      <c r="DE80" s="5"/>
      <c r="DF80" s="5"/>
      <c r="DG80" s="5"/>
      <c r="DH80" s="5"/>
      <c r="DI80" s="5"/>
      <c r="DJ80" s="5"/>
      <c r="DK80" s="5"/>
      <c r="DL80" s="5"/>
      <c r="DR80" s="28">
        <f>IF(C80&lt;SUM(AH80:AJ80),1,0)</f>
        <v>0</v>
      </c>
    </row>
    <row r="81" spans="1:132" s="24" customFormat="1" ht="15.75" customHeight="1" x14ac:dyDescent="0.15">
      <c r="A81" s="513"/>
      <c r="B81" s="399" t="s">
        <v>103</v>
      </c>
      <c r="C81" s="63">
        <f t="shared" si="8"/>
        <v>0</v>
      </c>
      <c r="D81" s="63">
        <f t="shared" si="9"/>
        <v>0</v>
      </c>
      <c r="E81" s="63">
        <f t="shared" si="9"/>
        <v>0</v>
      </c>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28" t="str">
        <f>$CB81</f>
        <v/>
      </c>
      <c r="BI81" s="5"/>
      <c r="BJ81" s="5"/>
      <c r="BK81" s="3"/>
      <c r="BL81" s="5"/>
      <c r="BM81" s="3"/>
      <c r="BN81" s="3"/>
      <c r="BO81" s="3"/>
      <c r="BP81" s="5"/>
      <c r="BQ81" s="3"/>
      <c r="BR81" s="3"/>
      <c r="BS81" s="3"/>
      <c r="BT81" s="3"/>
      <c r="BU81" s="3"/>
      <c r="BV81" s="3"/>
      <c r="BW81" s="3"/>
      <c r="BX81" s="3"/>
      <c r="BY81" s="3"/>
      <c r="BZ81" s="3"/>
      <c r="CA81" s="3"/>
      <c r="CB81" s="28" t="str">
        <f>IF(C81&lt;SUM(AH81:AJ81),"Egresos según causal no puede ser mayor que  total egresos","")</f>
        <v/>
      </c>
      <c r="CC81" s="28"/>
      <c r="CD81" s="28"/>
      <c r="CE81" s="28"/>
      <c r="CF81" s="28"/>
      <c r="CG81" s="28"/>
      <c r="CH81" s="28"/>
      <c r="CI81" s="28"/>
      <c r="CJ81" s="28"/>
      <c r="CK81" s="28"/>
      <c r="CL81" s="28"/>
      <c r="CM81" s="28"/>
      <c r="CN81" s="123"/>
      <c r="CO81" s="123"/>
      <c r="CP81" s="28"/>
      <c r="CQ81" s="28"/>
      <c r="CR81" s="28"/>
      <c r="CS81" s="28"/>
      <c r="CT81" s="28"/>
      <c r="CU81" s="28"/>
      <c r="CV81" s="28"/>
      <c r="CW81" s="28"/>
      <c r="CX81" s="28"/>
      <c r="CY81" s="5"/>
      <c r="DD81" s="3"/>
      <c r="DE81" s="3"/>
      <c r="DF81" s="3"/>
      <c r="DG81" s="3"/>
      <c r="DH81" s="3"/>
      <c r="DI81" s="3"/>
      <c r="DJ81" s="5"/>
      <c r="DK81" s="5"/>
      <c r="DL81" s="5"/>
      <c r="DM81" s="5"/>
      <c r="DN81" s="5"/>
      <c r="DO81" s="5"/>
      <c r="DP81" s="5"/>
      <c r="DQ81" s="5"/>
      <c r="DR81" s="5"/>
      <c r="DS81" s="5"/>
      <c r="DT81" s="5"/>
      <c r="DU81" s="5"/>
      <c r="DV81" s="5"/>
      <c r="EB81" s="28">
        <f>IF(C81&lt;SUM(AH81:AJ81),1,0)</f>
        <v>0</v>
      </c>
    </row>
    <row r="82" spans="1:132" s="24" customFormat="1" ht="33" customHeight="1" x14ac:dyDescent="0.15">
      <c r="A82" s="513"/>
      <c r="B82" s="118" t="s">
        <v>104</v>
      </c>
      <c r="C82" s="63">
        <f t="shared" si="8"/>
        <v>0</v>
      </c>
      <c r="D82" s="63">
        <f>+F82+H82+J82+L82+N82+P82+R82+T82+V82+X82+Z82+AB82+AD82+AF82</f>
        <v>0</v>
      </c>
      <c r="E82" s="63">
        <f>+G82+I82+K82+M82+O82+Q82+S82+U82+W82+Y82+AA82+AC82+AE82+AG82</f>
        <v>0</v>
      </c>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28"/>
      <c r="BI82" s="5"/>
      <c r="BJ82" s="5"/>
      <c r="BK82" s="3"/>
      <c r="BL82" s="5"/>
      <c r="BM82" s="3"/>
      <c r="BN82" s="3"/>
      <c r="BO82" s="3"/>
      <c r="BP82" s="5"/>
      <c r="BQ82" s="3"/>
      <c r="BR82" s="3"/>
      <c r="BS82" s="3"/>
      <c r="BT82" s="3"/>
      <c r="BU82" s="3"/>
      <c r="BV82" s="3"/>
      <c r="BW82" s="3"/>
      <c r="BX82" s="3"/>
      <c r="BY82" s="3"/>
      <c r="BZ82" s="3"/>
      <c r="CA82" s="3"/>
      <c r="CB82" s="28"/>
      <c r="CC82" s="28"/>
      <c r="CD82" s="28"/>
      <c r="CE82" s="28"/>
      <c r="CF82" s="28"/>
      <c r="CG82" s="28"/>
      <c r="CH82" s="28"/>
      <c r="CI82" s="28"/>
      <c r="CJ82" s="28"/>
      <c r="CK82" s="28"/>
      <c r="CL82" s="28"/>
      <c r="CM82" s="28"/>
      <c r="CN82" s="123"/>
      <c r="CO82" s="123"/>
      <c r="CP82" s="28"/>
      <c r="CQ82" s="28"/>
      <c r="CR82" s="28"/>
      <c r="CS82" s="28"/>
      <c r="CT82" s="28"/>
      <c r="CU82" s="28"/>
      <c r="CV82" s="28"/>
      <c r="CW82" s="28"/>
      <c r="CX82" s="28"/>
      <c r="CY82" s="5"/>
      <c r="DD82" s="3"/>
      <c r="DE82" s="3"/>
      <c r="DF82" s="3"/>
      <c r="DG82" s="3"/>
      <c r="DH82" s="3"/>
      <c r="DI82" s="3"/>
      <c r="DJ82" s="5"/>
      <c r="DK82" s="5"/>
      <c r="DL82" s="5"/>
      <c r="DM82" s="5"/>
      <c r="DN82" s="5"/>
      <c r="DO82" s="5"/>
      <c r="DP82" s="5"/>
      <c r="DQ82" s="5"/>
      <c r="DR82" s="5"/>
      <c r="DS82" s="5"/>
      <c r="DT82" s="5"/>
      <c r="DU82" s="5"/>
      <c r="DV82" s="5"/>
      <c r="EB82" s="28"/>
    </row>
    <row r="83" spans="1:132" s="24" customFormat="1" ht="15.75" customHeight="1" x14ac:dyDescent="0.15">
      <c r="A83" s="520"/>
      <c r="B83" s="397" t="s">
        <v>105</v>
      </c>
      <c r="C83" s="59">
        <f t="shared" si="8"/>
        <v>0</v>
      </c>
      <c r="D83" s="59">
        <f>+F83+H83+J83+L83+N83+P83+R83+T83+V83+X83+Z83+AB83+AD83+AF83</f>
        <v>0</v>
      </c>
      <c r="E83" s="59">
        <f>+G83+I83+K83+M83+O83+Q83+S83+U83+W83+Y83+AA83+AC83+AE83+AG83</f>
        <v>0</v>
      </c>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28"/>
      <c r="BI83" s="5"/>
      <c r="BJ83" s="5"/>
      <c r="BK83" s="3"/>
      <c r="BL83" s="5"/>
      <c r="BM83" s="3"/>
      <c r="BN83" s="3"/>
      <c r="BO83" s="3"/>
      <c r="BP83" s="5"/>
      <c r="BQ83" s="3"/>
      <c r="BR83" s="3"/>
      <c r="BS83" s="3"/>
      <c r="BT83" s="3"/>
      <c r="BU83" s="3"/>
      <c r="BV83" s="3"/>
      <c r="BW83" s="3"/>
      <c r="BX83" s="3"/>
      <c r="BY83" s="3"/>
      <c r="BZ83" s="3"/>
      <c r="CA83" s="3"/>
      <c r="CB83" s="28"/>
      <c r="CC83" s="28"/>
      <c r="CD83" s="28"/>
      <c r="CE83" s="28"/>
      <c r="CF83" s="28"/>
      <c r="CG83" s="28"/>
      <c r="CH83" s="28"/>
      <c r="CI83" s="28"/>
      <c r="CJ83" s="28"/>
      <c r="CK83" s="28"/>
      <c r="CL83" s="28"/>
      <c r="CM83" s="28"/>
      <c r="CN83" s="123"/>
      <c r="CO83" s="123"/>
      <c r="CP83" s="28"/>
      <c r="CQ83" s="28"/>
      <c r="CR83" s="28"/>
      <c r="CS83" s="28"/>
      <c r="CT83" s="28"/>
      <c r="CU83" s="28"/>
      <c r="CV83" s="28"/>
      <c r="CW83" s="28"/>
      <c r="CX83" s="28"/>
      <c r="CY83" s="5"/>
      <c r="DD83" s="3"/>
      <c r="DE83" s="3"/>
      <c r="DF83" s="3"/>
      <c r="DG83" s="3"/>
      <c r="DH83" s="3"/>
      <c r="DI83" s="3"/>
      <c r="DJ83" s="5"/>
      <c r="DK83" s="5"/>
      <c r="DL83" s="5"/>
      <c r="DM83" s="5"/>
      <c r="DN83" s="5"/>
      <c r="DO83" s="5"/>
      <c r="DP83" s="5"/>
      <c r="DQ83" s="5"/>
      <c r="DR83" s="5"/>
      <c r="DS83" s="5"/>
      <c r="DT83" s="5"/>
      <c r="DU83" s="5"/>
      <c r="DV83" s="5"/>
      <c r="EB83" s="28"/>
    </row>
    <row r="84" spans="1:132" s="11" customFormat="1" ht="30" customHeight="1" x14ac:dyDescent="0.2">
      <c r="A84" s="72" t="s">
        <v>113</v>
      </c>
      <c r="B84" s="72"/>
      <c r="C84" s="72"/>
      <c r="D84" s="72"/>
      <c r="E84" s="72"/>
      <c r="F84" s="72"/>
      <c r="G84" s="72"/>
      <c r="H84" s="102"/>
      <c r="I84" s="103"/>
      <c r="J84" s="103"/>
      <c r="K84" s="104"/>
      <c r="L84" s="124"/>
      <c r="M84" s="124"/>
      <c r="N84" s="124"/>
      <c r="O84" s="124"/>
      <c r="P84" s="124"/>
      <c r="Q84" s="124"/>
      <c r="R84" s="124"/>
      <c r="S84" s="124"/>
      <c r="T84" s="124"/>
      <c r="U84" s="124"/>
      <c r="V84" s="124"/>
      <c r="W84" s="105"/>
      <c r="AY84" s="12"/>
      <c r="AZ84" s="12"/>
      <c r="BA84" s="3"/>
      <c r="BB84" s="5"/>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6"/>
      <c r="CN84" s="5"/>
      <c r="CO84" s="5"/>
      <c r="CP84" s="3"/>
      <c r="CQ84" s="3"/>
      <c r="CR84" s="3"/>
      <c r="CS84" s="3"/>
      <c r="CT84" s="3"/>
      <c r="CU84" s="3"/>
    </row>
    <row r="85" spans="1:132" s="19" customFormat="1" ht="12.75" customHeight="1" x14ac:dyDescent="0.2">
      <c r="A85" s="512" t="s">
        <v>51</v>
      </c>
      <c r="B85" s="512"/>
      <c r="C85" s="435" t="s">
        <v>52</v>
      </c>
      <c r="D85" s="512"/>
      <c r="E85" s="436"/>
      <c r="F85" s="514" t="s">
        <v>53</v>
      </c>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6"/>
      <c r="AH85" s="446" t="s">
        <v>114</v>
      </c>
      <c r="AI85" s="11"/>
      <c r="AJ85" s="11"/>
      <c r="AK85" s="11"/>
      <c r="AL85" s="11"/>
      <c r="AM85" s="11"/>
      <c r="AN85" s="11"/>
      <c r="AO85" s="11"/>
      <c r="AP85" s="11"/>
      <c r="AQ85" s="11"/>
      <c r="AR85" s="11"/>
      <c r="AS85" s="11"/>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3"/>
      <c r="CN85" s="12"/>
      <c r="CO85" s="12"/>
      <c r="CP85" s="12"/>
      <c r="CQ85" s="12"/>
      <c r="CR85" s="12"/>
      <c r="CS85" s="12"/>
      <c r="CT85" s="12"/>
      <c r="CU85" s="12"/>
      <c r="CV85" s="12"/>
      <c r="CW85" s="12"/>
      <c r="CX85" s="12"/>
      <c r="CY85" s="12"/>
      <c r="CZ85" s="12"/>
      <c r="DA85" s="12"/>
      <c r="DB85" s="12"/>
      <c r="DC85" s="12"/>
      <c r="DD85" s="11"/>
      <c r="DE85" s="11"/>
      <c r="DF85" s="11"/>
      <c r="DG85" s="12"/>
      <c r="DH85" s="12"/>
    </row>
    <row r="86" spans="1:132" s="24" customFormat="1" ht="12.75" customHeight="1" x14ac:dyDescent="0.15">
      <c r="A86" s="513"/>
      <c r="B86" s="513"/>
      <c r="C86" s="508"/>
      <c r="D86" s="513"/>
      <c r="E86" s="509"/>
      <c r="F86" s="499" t="s">
        <v>115</v>
      </c>
      <c r="G86" s="501"/>
      <c r="H86" s="499" t="s">
        <v>85</v>
      </c>
      <c r="I86" s="501"/>
      <c r="J86" s="499" t="s">
        <v>86</v>
      </c>
      <c r="K86" s="501"/>
      <c r="L86" s="499" t="s">
        <v>87</v>
      </c>
      <c r="M86" s="501"/>
      <c r="N86" s="499" t="s">
        <v>88</v>
      </c>
      <c r="O86" s="501"/>
      <c r="P86" s="499" t="s">
        <v>89</v>
      </c>
      <c r="Q86" s="501"/>
      <c r="R86" s="499" t="s">
        <v>90</v>
      </c>
      <c r="S86" s="501"/>
      <c r="T86" s="499" t="s">
        <v>91</v>
      </c>
      <c r="U86" s="501"/>
      <c r="V86" s="499" t="s">
        <v>92</v>
      </c>
      <c r="W86" s="501"/>
      <c r="X86" s="499" t="s">
        <v>93</v>
      </c>
      <c r="Y86" s="501"/>
      <c r="Z86" s="518" t="s">
        <v>94</v>
      </c>
      <c r="AA86" s="519"/>
      <c r="AB86" s="518" t="s">
        <v>95</v>
      </c>
      <c r="AC86" s="519"/>
      <c r="AD86" s="518" t="s">
        <v>96</v>
      </c>
      <c r="AE86" s="519"/>
      <c r="AF86" s="518" t="s">
        <v>97</v>
      </c>
      <c r="AG86" s="519"/>
      <c r="AH86" s="527"/>
      <c r="AI86" s="3"/>
      <c r="AJ86" s="3"/>
      <c r="AK86" s="3"/>
      <c r="AL86" s="3"/>
      <c r="AM86" s="3"/>
      <c r="AN86" s="3"/>
      <c r="AO86" s="3"/>
      <c r="AP86" s="3"/>
      <c r="AQ86" s="3"/>
      <c r="AR86" s="3"/>
      <c r="AS86" s="3"/>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6"/>
      <c r="CN86" s="5"/>
      <c r="CO86" s="5"/>
      <c r="CP86" s="5"/>
      <c r="CQ86" s="5"/>
      <c r="CR86" s="5"/>
      <c r="CS86" s="5"/>
      <c r="CT86" s="5"/>
      <c r="CU86" s="5"/>
      <c r="CV86" s="5"/>
      <c r="CW86" s="5"/>
      <c r="CX86" s="5"/>
      <c r="CY86" s="5"/>
      <c r="CZ86" s="5"/>
      <c r="DA86" s="5"/>
      <c r="DB86" s="5"/>
      <c r="DC86" s="5"/>
      <c r="DD86" s="3"/>
      <c r="DE86" s="3"/>
      <c r="DF86" s="3"/>
      <c r="DG86" s="5"/>
      <c r="DH86" s="5"/>
    </row>
    <row r="87" spans="1:132" s="24" customFormat="1" ht="24.75" customHeight="1" x14ac:dyDescent="0.15">
      <c r="A87" s="520"/>
      <c r="B87" s="520"/>
      <c r="C87" s="400" t="s">
        <v>98</v>
      </c>
      <c r="D87" s="400" t="s">
        <v>48</v>
      </c>
      <c r="E87" s="400" t="s">
        <v>70</v>
      </c>
      <c r="F87" s="394" t="s">
        <v>48</v>
      </c>
      <c r="G87" s="394" t="s">
        <v>70</v>
      </c>
      <c r="H87" s="394" t="s">
        <v>48</v>
      </c>
      <c r="I87" s="394" t="s">
        <v>70</v>
      </c>
      <c r="J87" s="394" t="s">
        <v>48</v>
      </c>
      <c r="K87" s="394" t="s">
        <v>70</v>
      </c>
      <c r="L87" s="394" t="s">
        <v>48</v>
      </c>
      <c r="M87" s="394" t="s">
        <v>70</v>
      </c>
      <c r="N87" s="394" t="s">
        <v>48</v>
      </c>
      <c r="O87" s="394" t="s">
        <v>70</v>
      </c>
      <c r="P87" s="394" t="s">
        <v>48</v>
      </c>
      <c r="Q87" s="394" t="s">
        <v>70</v>
      </c>
      <c r="R87" s="394" t="s">
        <v>48</v>
      </c>
      <c r="S87" s="394" t="s">
        <v>70</v>
      </c>
      <c r="T87" s="394" t="s">
        <v>48</v>
      </c>
      <c r="U87" s="394" t="s">
        <v>70</v>
      </c>
      <c r="V87" s="394" t="s">
        <v>48</v>
      </c>
      <c r="W87" s="394" t="s">
        <v>70</v>
      </c>
      <c r="X87" s="394" t="s">
        <v>48</v>
      </c>
      <c r="Y87" s="394" t="s">
        <v>70</v>
      </c>
      <c r="Z87" s="394" t="s">
        <v>48</v>
      </c>
      <c r="AA87" s="394" t="s">
        <v>70</v>
      </c>
      <c r="AB87" s="394" t="s">
        <v>48</v>
      </c>
      <c r="AC87" s="394" t="s">
        <v>70</v>
      </c>
      <c r="AD87" s="394" t="s">
        <v>48</v>
      </c>
      <c r="AE87" s="394" t="s">
        <v>70</v>
      </c>
      <c r="AF87" s="394" t="s">
        <v>48</v>
      </c>
      <c r="AG87" s="394" t="s">
        <v>70</v>
      </c>
      <c r="AH87" s="447"/>
      <c r="AI87" s="3"/>
      <c r="AJ87" s="3"/>
      <c r="AK87" s="3"/>
      <c r="AL87" s="3"/>
      <c r="AM87" s="3"/>
      <c r="AN87" s="3"/>
      <c r="AO87" s="3"/>
      <c r="AP87" s="3"/>
      <c r="AQ87" s="3"/>
      <c r="AR87" s="3"/>
      <c r="AS87" s="3"/>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6"/>
      <c r="CN87" s="5"/>
      <c r="CO87" s="5"/>
      <c r="CP87" s="5"/>
      <c r="CQ87" s="5"/>
      <c r="CR87" s="5"/>
      <c r="CS87" s="5"/>
      <c r="CT87" s="5"/>
      <c r="CU87" s="5"/>
      <c r="CV87" s="5"/>
      <c r="CW87" s="5"/>
      <c r="CX87" s="5"/>
      <c r="CY87" s="5"/>
      <c r="CZ87" s="5"/>
      <c r="DA87" s="5"/>
      <c r="DB87" s="5"/>
      <c r="DC87" s="5"/>
      <c r="DD87" s="3"/>
      <c r="DE87" s="3"/>
      <c r="DF87" s="3"/>
      <c r="DG87" s="5"/>
      <c r="DH87" s="5"/>
    </row>
    <row r="88" spans="1:132" s="24" customFormat="1" ht="15.75" customHeight="1" x14ac:dyDescent="0.15">
      <c r="A88" s="528" t="s">
        <v>116</v>
      </c>
      <c r="B88" s="529"/>
      <c r="C88" s="58">
        <f>SUM(D88:E88)</f>
        <v>0</v>
      </c>
      <c r="D88" s="58">
        <f t="shared" ref="D88:E92" si="10">+F88+H88+J88+L88+N88+P88+R88+T88+V88+X88+Z88+AB88+AD88+AF88</f>
        <v>0</v>
      </c>
      <c r="E88" s="58">
        <f>+G88+I88+K88+M88+O88+Q88+S88+U88+W88+Y88+AA88+AC88+AE88+AG88</f>
        <v>0</v>
      </c>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8"/>
      <c r="AJ88" s="3"/>
      <c r="AK88" s="3"/>
      <c r="AL88" s="3"/>
      <c r="AM88" s="3"/>
      <c r="AN88" s="3"/>
      <c r="AO88" s="3"/>
      <c r="AP88" s="3"/>
      <c r="AQ88" s="3"/>
      <c r="AR88" s="3"/>
      <c r="AS88" s="3"/>
      <c r="BA88" s="5"/>
      <c r="BB88" s="5"/>
      <c r="BC88" s="5"/>
      <c r="BD88" s="5"/>
      <c r="BE88" s="3"/>
      <c r="BF88" s="5"/>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6"/>
      <c r="CN88" s="5"/>
      <c r="CO88" s="5"/>
      <c r="CP88" s="5"/>
      <c r="CQ88" s="5"/>
      <c r="CR88" s="5"/>
      <c r="CS88" s="5"/>
      <c r="CT88" s="3"/>
      <c r="CU88" s="3"/>
      <c r="CV88" s="3"/>
      <c r="CW88" s="3"/>
      <c r="CX88" s="5"/>
      <c r="CY88" s="5"/>
      <c r="CZ88" s="5"/>
      <c r="DA88" s="5"/>
      <c r="DB88" s="5"/>
      <c r="DC88" s="5"/>
      <c r="DD88" s="3"/>
      <c r="DE88" s="3"/>
      <c r="DF88" s="3"/>
      <c r="DG88" s="5"/>
      <c r="DH88" s="5"/>
    </row>
    <row r="89" spans="1:132" s="24" customFormat="1" ht="15.75" customHeight="1" x14ac:dyDescent="0.15">
      <c r="A89" s="530" t="s">
        <v>117</v>
      </c>
      <c r="B89" s="531"/>
      <c r="C89" s="69">
        <f>SUM(D89:E89)</f>
        <v>0</v>
      </c>
      <c r="D89" s="69">
        <f t="shared" si="10"/>
        <v>0</v>
      </c>
      <c r="E89" s="69">
        <f>+G89+I89+K89+M89+O89+Q89+S89+U89+W89+Y89+AA89+AC89+AE89+AG89</f>
        <v>0</v>
      </c>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28"/>
      <c r="AJ89" s="3"/>
      <c r="AK89" s="3"/>
      <c r="AL89" s="3"/>
      <c r="AM89" s="3"/>
      <c r="AN89" s="3"/>
      <c r="AO89" s="3"/>
      <c r="AP89" s="3"/>
      <c r="AQ89" s="3"/>
      <c r="AR89" s="3"/>
      <c r="AS89" s="3"/>
      <c r="BA89" s="5"/>
      <c r="BB89" s="5"/>
      <c r="BC89" s="5"/>
      <c r="BD89" s="5"/>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6"/>
      <c r="CN89" s="5"/>
      <c r="CO89" s="5"/>
      <c r="CP89" s="5"/>
      <c r="CQ89" s="5"/>
      <c r="CR89" s="5"/>
      <c r="CS89" s="5"/>
      <c r="CT89" s="5"/>
      <c r="CU89" s="5"/>
      <c r="CV89" s="5"/>
      <c r="CW89" s="5"/>
      <c r="CX89" s="5"/>
      <c r="CY89" s="5"/>
      <c r="CZ89" s="5"/>
      <c r="DA89" s="5"/>
      <c r="DB89" s="5"/>
      <c r="DC89" s="5"/>
      <c r="DD89" s="3"/>
      <c r="DE89" s="3"/>
      <c r="DF89" s="3"/>
      <c r="DG89" s="5"/>
      <c r="DH89" s="5"/>
    </row>
    <row r="90" spans="1:132" s="24" customFormat="1" ht="15.75" customHeight="1" x14ac:dyDescent="0.15">
      <c r="A90" s="532" t="s">
        <v>118</v>
      </c>
      <c r="B90" s="125" t="s">
        <v>119</v>
      </c>
      <c r="C90" s="58">
        <f>SUM(D90:E90)</f>
        <v>0</v>
      </c>
      <c r="D90" s="58">
        <f t="shared" si="10"/>
        <v>0</v>
      </c>
      <c r="E90" s="58">
        <f>+G90+I90+K90+M90+O90+Q90+S90+U90+W90+Y90+AA90+AC90+AE90+AG90</f>
        <v>0</v>
      </c>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8"/>
      <c r="AJ90" s="3"/>
      <c r="AK90" s="3"/>
      <c r="AL90" s="3"/>
      <c r="AM90" s="3"/>
      <c r="AN90" s="3"/>
      <c r="AO90" s="3"/>
      <c r="AP90" s="3"/>
      <c r="AQ90" s="3"/>
      <c r="AR90" s="3"/>
      <c r="AS90" s="3"/>
      <c r="BA90" s="5"/>
      <c r="BB90" s="5"/>
      <c r="BC90" s="5"/>
      <c r="BD90" s="5"/>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6"/>
      <c r="CN90" s="5"/>
      <c r="CO90" s="5"/>
      <c r="CP90" s="5"/>
      <c r="CQ90" s="5"/>
      <c r="CR90" s="5"/>
      <c r="CS90" s="5"/>
      <c r="CT90" s="5"/>
      <c r="CU90" s="5"/>
      <c r="CV90" s="5"/>
      <c r="CW90" s="5"/>
      <c r="CX90" s="5"/>
      <c r="CY90" s="5"/>
      <c r="CZ90" s="5"/>
      <c r="DA90" s="5"/>
      <c r="DB90" s="5"/>
      <c r="DC90" s="5"/>
      <c r="DD90" s="3"/>
      <c r="DE90" s="3"/>
      <c r="DF90" s="3"/>
      <c r="DG90" s="5"/>
      <c r="DH90" s="5"/>
    </row>
    <row r="91" spans="1:132" s="24" customFormat="1" ht="15.75" customHeight="1" x14ac:dyDescent="0.15">
      <c r="A91" s="533"/>
      <c r="B91" s="126" t="s">
        <v>120</v>
      </c>
      <c r="C91" s="59">
        <f>SUM(D91:E91)</f>
        <v>0</v>
      </c>
      <c r="D91" s="59">
        <f t="shared" si="10"/>
        <v>0</v>
      </c>
      <c r="E91" s="59">
        <f t="shared" si="10"/>
        <v>0</v>
      </c>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28"/>
      <c r="AJ91" s="3"/>
      <c r="AK91" s="3"/>
      <c r="AL91" s="3"/>
      <c r="AM91" s="3"/>
      <c r="AN91" s="3"/>
      <c r="AO91" s="3"/>
      <c r="AP91" s="3"/>
      <c r="AQ91" s="3"/>
      <c r="AR91" s="3"/>
      <c r="AS91" s="3"/>
      <c r="BA91" s="5"/>
      <c r="BB91" s="5"/>
      <c r="BC91" s="5"/>
      <c r="BD91" s="5"/>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6"/>
      <c r="CN91" s="5"/>
      <c r="CO91" s="5"/>
      <c r="CP91" s="5"/>
      <c r="CQ91" s="5"/>
      <c r="CR91" s="5"/>
      <c r="CS91" s="5"/>
      <c r="CT91" s="5"/>
      <c r="CU91" s="5"/>
      <c r="CV91" s="5"/>
      <c r="CW91" s="5"/>
      <c r="CX91" s="5"/>
      <c r="CY91" s="5"/>
      <c r="CZ91" s="5"/>
      <c r="DA91" s="5"/>
      <c r="DB91" s="5"/>
      <c r="DC91" s="5"/>
      <c r="DD91" s="3"/>
      <c r="DE91" s="3"/>
      <c r="DF91" s="3"/>
      <c r="DG91" s="5"/>
      <c r="DH91" s="5"/>
    </row>
    <row r="92" spans="1:132" s="24" customFormat="1" ht="15.75" customHeight="1" x14ac:dyDescent="0.15">
      <c r="A92" s="536" t="s">
        <v>121</v>
      </c>
      <c r="B92" s="537"/>
      <c r="C92" s="127">
        <f>SUM(D92:E92)</f>
        <v>0</v>
      </c>
      <c r="D92" s="127">
        <f t="shared" si="10"/>
        <v>0</v>
      </c>
      <c r="E92" s="127">
        <f t="shared" si="10"/>
        <v>0</v>
      </c>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9" t="str">
        <f>$BB92</f>
        <v/>
      </c>
      <c r="AJ92" s="3"/>
      <c r="AK92" s="3"/>
      <c r="AL92" s="3"/>
      <c r="AM92" s="3"/>
      <c r="AN92" s="3"/>
      <c r="AO92" s="3"/>
      <c r="AP92" s="5"/>
      <c r="AQ92" s="5"/>
      <c r="AR92" s="3"/>
      <c r="AS92" s="3"/>
      <c r="AT92" s="3"/>
      <c r="AU92" s="3"/>
      <c r="AV92" s="3"/>
      <c r="AW92" s="3"/>
      <c r="AX92" s="3"/>
      <c r="AY92" s="3"/>
      <c r="AZ92" s="3"/>
      <c r="BA92" s="3"/>
      <c r="BB92" s="130" t="str">
        <f>IF(C92&gt;C90+C91,"Los Ingresos de pacientes dependientes severos con escaras DEBEN estar incluidos en los Ingresos de pacientes dependientes severos Oncológicos o No Oncológicos","")</f>
        <v/>
      </c>
      <c r="BC92" s="3"/>
      <c r="BD92" s="3"/>
      <c r="BE92" s="3"/>
      <c r="BF92" s="3"/>
      <c r="BG92" s="3"/>
      <c r="BH92" s="3"/>
      <c r="BI92" s="3"/>
      <c r="CM92" s="30">
        <f>IF(C92&gt;C90+C91,1,0)</f>
        <v>0</v>
      </c>
      <c r="CN92" s="5"/>
      <c r="CO92" s="5"/>
      <c r="CW92" s="3"/>
      <c r="CX92" s="3"/>
      <c r="CY92" s="3"/>
      <c r="CZ92" s="3"/>
      <c r="DA92" s="3"/>
      <c r="DB92" s="3"/>
      <c r="DC92" s="3"/>
      <c r="DD92" s="3"/>
      <c r="DE92" s="3"/>
      <c r="DF92" s="3"/>
      <c r="DG92" s="5"/>
      <c r="DH92" s="5"/>
    </row>
    <row r="93" spans="1:132" s="19" customFormat="1" ht="30" customHeight="1" x14ac:dyDescent="0.2">
      <c r="A93" s="77" t="s">
        <v>122</v>
      </c>
      <c r="B93" s="77"/>
      <c r="C93" s="77"/>
      <c r="D93" s="77"/>
      <c r="E93" s="77"/>
      <c r="F93" s="72"/>
      <c r="G93" s="72"/>
      <c r="H93" s="102"/>
      <c r="I93" s="103"/>
      <c r="J93" s="103"/>
      <c r="K93" s="103"/>
      <c r="L93" s="103"/>
      <c r="M93" s="103"/>
      <c r="N93" s="103"/>
      <c r="O93" s="103"/>
      <c r="P93" s="103"/>
      <c r="Q93" s="103"/>
      <c r="R93" s="103"/>
      <c r="S93" s="103"/>
      <c r="T93" s="103"/>
      <c r="U93" s="103"/>
      <c r="V93" s="103"/>
      <c r="W93" s="103"/>
      <c r="X93" s="11"/>
      <c r="Y93" s="11"/>
      <c r="Z93" s="11"/>
      <c r="AA93" s="11"/>
      <c r="AB93" s="11"/>
      <c r="AC93" s="11"/>
      <c r="AD93" s="11"/>
      <c r="AE93" s="11"/>
      <c r="AF93" s="11"/>
      <c r="AG93" s="11"/>
      <c r="AH93" s="11"/>
      <c r="AI93" s="11"/>
      <c r="AJ93" s="11"/>
      <c r="AK93" s="11"/>
      <c r="BB93" s="12"/>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2"/>
      <c r="CN93" s="107"/>
      <c r="CO93" s="107"/>
      <c r="CP93" s="107"/>
      <c r="CQ93" s="107"/>
      <c r="CR93" s="107"/>
      <c r="CS93" s="107"/>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row>
    <row r="94" spans="1:132" s="24" customFormat="1" ht="45" customHeight="1" x14ac:dyDescent="0.2">
      <c r="A94" s="490" t="s">
        <v>3</v>
      </c>
      <c r="B94" s="491"/>
      <c r="C94" s="518" t="s">
        <v>52</v>
      </c>
      <c r="D94" s="534"/>
      <c r="E94" s="519"/>
      <c r="F94" s="518" t="s">
        <v>94</v>
      </c>
      <c r="G94" s="519"/>
      <c r="H94" s="518" t="s">
        <v>95</v>
      </c>
      <c r="I94" s="519"/>
      <c r="J94" s="518" t="s">
        <v>96</v>
      </c>
      <c r="K94" s="519"/>
      <c r="L94" s="518" t="s">
        <v>97</v>
      </c>
      <c r="M94" s="534"/>
      <c r="N94" s="535" t="s">
        <v>123</v>
      </c>
      <c r="O94" s="519"/>
      <c r="P94" s="518" t="s">
        <v>94</v>
      </c>
      <c r="Q94" s="519"/>
      <c r="R94" s="518" t="s">
        <v>95</v>
      </c>
      <c r="S94" s="519"/>
      <c r="T94" s="518" t="s">
        <v>96</v>
      </c>
      <c r="U94" s="519"/>
      <c r="V94" s="518" t="s">
        <v>97</v>
      </c>
      <c r="W94" s="519"/>
      <c r="X94" s="3"/>
      <c r="Y94" s="3"/>
      <c r="Z94" s="3"/>
      <c r="AA94" s="3"/>
      <c r="AQ94" s="19"/>
      <c r="AR94" s="19"/>
      <c r="AS94" s="19"/>
      <c r="AT94" s="19"/>
      <c r="AU94" s="3"/>
      <c r="AV94" s="3"/>
      <c r="AW94" s="3"/>
      <c r="AX94" s="3"/>
      <c r="AY94" s="5"/>
      <c r="AZ94" s="5"/>
      <c r="BA94" s="3"/>
      <c r="BB94" s="5"/>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32"/>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row>
    <row r="95" spans="1:132" s="24" customFormat="1" ht="21.75" customHeight="1" x14ac:dyDescent="0.2">
      <c r="A95" s="492"/>
      <c r="B95" s="493"/>
      <c r="C95" s="400" t="s">
        <v>98</v>
      </c>
      <c r="D95" s="400" t="s">
        <v>48</v>
      </c>
      <c r="E95" s="400" t="s">
        <v>70</v>
      </c>
      <c r="F95" s="400" t="s">
        <v>48</v>
      </c>
      <c r="G95" s="400" t="s">
        <v>70</v>
      </c>
      <c r="H95" s="400" t="s">
        <v>48</v>
      </c>
      <c r="I95" s="400" t="s">
        <v>70</v>
      </c>
      <c r="J95" s="400" t="s">
        <v>48</v>
      </c>
      <c r="K95" s="400" t="s">
        <v>70</v>
      </c>
      <c r="L95" s="400" t="s">
        <v>48</v>
      </c>
      <c r="M95" s="402" t="s">
        <v>70</v>
      </c>
      <c r="N95" s="134" t="s">
        <v>124</v>
      </c>
      <c r="O95" s="400" t="s">
        <v>125</v>
      </c>
      <c r="P95" s="400" t="s">
        <v>48</v>
      </c>
      <c r="Q95" s="400" t="s">
        <v>70</v>
      </c>
      <c r="R95" s="400" t="s">
        <v>48</v>
      </c>
      <c r="S95" s="400" t="s">
        <v>70</v>
      </c>
      <c r="T95" s="400" t="s">
        <v>48</v>
      </c>
      <c r="U95" s="400" t="s">
        <v>70</v>
      </c>
      <c r="V95" s="400" t="s">
        <v>48</v>
      </c>
      <c r="W95" s="400" t="s">
        <v>70</v>
      </c>
      <c r="X95" s="3"/>
      <c r="Y95" s="3"/>
      <c r="Z95" s="3"/>
      <c r="AA95" s="3"/>
      <c r="AQ95" s="19"/>
      <c r="AR95" s="19"/>
      <c r="AS95" s="19"/>
      <c r="AT95" s="19"/>
      <c r="AU95" s="3"/>
      <c r="AV95" s="3"/>
      <c r="AW95" s="3"/>
      <c r="AX95" s="3"/>
      <c r="AY95" s="5"/>
      <c r="AZ95" s="5"/>
      <c r="BA95" s="3"/>
      <c r="BB95" s="5"/>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32"/>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row>
    <row r="96" spans="1:132" s="24" customFormat="1" ht="15.75" customHeight="1" x14ac:dyDescent="0.2">
      <c r="A96" s="541" t="s">
        <v>126</v>
      </c>
      <c r="B96" s="541"/>
      <c r="C96" s="58">
        <f>SUM(D96:E96)</f>
        <v>0</v>
      </c>
      <c r="D96" s="58">
        <f t="shared" ref="D96:E98" si="11">+F96+H96+J96+L96</f>
        <v>0</v>
      </c>
      <c r="E96" s="58">
        <f t="shared" si="11"/>
        <v>0</v>
      </c>
      <c r="F96" s="67"/>
      <c r="G96" s="67"/>
      <c r="H96" s="67"/>
      <c r="I96" s="67"/>
      <c r="J96" s="67"/>
      <c r="K96" s="67"/>
      <c r="L96" s="67"/>
      <c r="M96" s="135"/>
      <c r="N96" s="136">
        <f t="shared" ref="N96:O98" si="12">+P96+R96+T96+V96</f>
        <v>0</v>
      </c>
      <c r="O96" s="66">
        <f t="shared" si="12"/>
        <v>0</v>
      </c>
      <c r="P96" s="67"/>
      <c r="Q96" s="67"/>
      <c r="R96" s="67"/>
      <c r="S96" s="67"/>
      <c r="T96" s="67"/>
      <c r="U96" s="67"/>
      <c r="V96" s="67"/>
      <c r="W96" s="67"/>
      <c r="X96" s="3"/>
      <c r="Y96" s="3"/>
      <c r="Z96" s="3"/>
      <c r="AA96" s="3"/>
      <c r="AQ96" s="19"/>
      <c r="AR96" s="19"/>
      <c r="AS96" s="19"/>
      <c r="AT96" s="19"/>
      <c r="AU96" s="3"/>
      <c r="AV96" s="3"/>
      <c r="AW96" s="3"/>
      <c r="AX96" s="3"/>
      <c r="AY96" s="5"/>
      <c r="AZ96" s="5"/>
      <c r="BA96" s="3"/>
      <c r="BB96" s="5"/>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32"/>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row>
    <row r="97" spans="1:122" s="24" customFormat="1" ht="15.75" customHeight="1" x14ac:dyDescent="0.2">
      <c r="A97" s="453" t="s">
        <v>127</v>
      </c>
      <c r="B97" s="453"/>
      <c r="C97" s="63">
        <f>SUM(D97:E97)</f>
        <v>0</v>
      </c>
      <c r="D97" s="63">
        <f t="shared" si="11"/>
        <v>0</v>
      </c>
      <c r="E97" s="63">
        <f t="shared" si="11"/>
        <v>0</v>
      </c>
      <c r="F97" s="67"/>
      <c r="G97" s="67"/>
      <c r="H97" s="67"/>
      <c r="I97" s="67"/>
      <c r="J97" s="67"/>
      <c r="K97" s="67"/>
      <c r="L97" s="67"/>
      <c r="M97" s="135"/>
      <c r="N97" s="136">
        <f t="shared" si="12"/>
        <v>0</v>
      </c>
      <c r="O97" s="66">
        <f t="shared" si="12"/>
        <v>0</v>
      </c>
      <c r="P97" s="67"/>
      <c r="Q97" s="67"/>
      <c r="R97" s="67"/>
      <c r="S97" s="67"/>
      <c r="T97" s="67"/>
      <c r="U97" s="67"/>
      <c r="V97" s="67"/>
      <c r="W97" s="67"/>
      <c r="X97" s="3"/>
      <c r="Y97" s="3"/>
      <c r="Z97" s="3"/>
      <c r="AA97" s="3"/>
      <c r="AQ97" s="19"/>
      <c r="AR97" s="19"/>
      <c r="AS97" s="19"/>
      <c r="AT97" s="19"/>
      <c r="AU97" s="3"/>
      <c r="AV97" s="3"/>
      <c r="AW97" s="3"/>
      <c r="AX97" s="3"/>
      <c r="AY97" s="5"/>
      <c r="AZ97" s="5"/>
      <c r="BA97" s="3"/>
      <c r="BB97" s="5"/>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32"/>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row>
    <row r="98" spans="1:122" s="24" customFormat="1" ht="15.75" customHeight="1" x14ac:dyDescent="0.2">
      <c r="A98" s="542" t="s">
        <v>128</v>
      </c>
      <c r="B98" s="542"/>
      <c r="C98" s="69">
        <f>SUM(D98:E98)</f>
        <v>0</v>
      </c>
      <c r="D98" s="69">
        <f t="shared" si="11"/>
        <v>0</v>
      </c>
      <c r="E98" s="69">
        <f t="shared" si="11"/>
        <v>0</v>
      </c>
      <c r="F98" s="67"/>
      <c r="G98" s="67"/>
      <c r="H98" s="67"/>
      <c r="I98" s="67"/>
      <c r="J98" s="67"/>
      <c r="K98" s="67"/>
      <c r="L98" s="67"/>
      <c r="M98" s="135"/>
      <c r="N98" s="137">
        <f t="shared" si="12"/>
        <v>0</v>
      </c>
      <c r="O98" s="127">
        <f t="shared" si="12"/>
        <v>0</v>
      </c>
      <c r="P98" s="67"/>
      <c r="Q98" s="67"/>
      <c r="R98" s="67"/>
      <c r="S98" s="67"/>
      <c r="T98" s="67"/>
      <c r="U98" s="67"/>
      <c r="V98" s="67"/>
      <c r="W98" s="67"/>
      <c r="X98" s="3"/>
      <c r="Y98" s="3"/>
      <c r="Z98" s="3"/>
      <c r="AA98" s="3"/>
      <c r="AQ98" s="19"/>
      <c r="AR98" s="19"/>
      <c r="AS98" s="19"/>
      <c r="AT98" s="19"/>
      <c r="AU98" s="3"/>
      <c r="AV98" s="3"/>
      <c r="AW98" s="3"/>
      <c r="AX98" s="3"/>
      <c r="AY98" s="5"/>
      <c r="AZ98" s="5"/>
      <c r="BA98" s="3"/>
      <c r="BB98" s="5"/>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32"/>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row>
    <row r="99" spans="1:122" s="24" customFormat="1" ht="15.75" customHeight="1" x14ac:dyDescent="0.2">
      <c r="A99" s="539" t="s">
        <v>129</v>
      </c>
      <c r="B99" s="539"/>
      <c r="C99" s="56">
        <f t="shared" ref="C99:W99" si="13">SUM(C96:C98)</f>
        <v>0</v>
      </c>
      <c r="D99" s="56">
        <f t="shared" si="13"/>
        <v>0</v>
      </c>
      <c r="E99" s="56">
        <f t="shared" si="13"/>
        <v>0</v>
      </c>
      <c r="F99" s="56">
        <f t="shared" si="13"/>
        <v>0</v>
      </c>
      <c r="G99" s="56">
        <f t="shared" si="13"/>
        <v>0</v>
      </c>
      <c r="H99" s="56">
        <f t="shared" si="13"/>
        <v>0</v>
      </c>
      <c r="I99" s="56">
        <f t="shared" si="13"/>
        <v>0</v>
      </c>
      <c r="J99" s="56">
        <f t="shared" si="13"/>
        <v>0</v>
      </c>
      <c r="K99" s="56">
        <f t="shared" si="13"/>
        <v>0</v>
      </c>
      <c r="L99" s="56">
        <f t="shared" si="13"/>
        <v>0</v>
      </c>
      <c r="M99" s="138">
        <f t="shared" si="13"/>
        <v>0</v>
      </c>
      <c r="N99" s="139">
        <f t="shared" si="13"/>
        <v>0</v>
      </c>
      <c r="O99" s="138">
        <f t="shared" si="13"/>
        <v>0</v>
      </c>
      <c r="P99" s="56">
        <f t="shared" si="13"/>
        <v>0</v>
      </c>
      <c r="Q99" s="138">
        <f t="shared" si="13"/>
        <v>0</v>
      </c>
      <c r="R99" s="56">
        <f t="shared" si="13"/>
        <v>0</v>
      </c>
      <c r="S99" s="138">
        <f t="shared" si="13"/>
        <v>0</v>
      </c>
      <c r="T99" s="56">
        <f t="shared" si="13"/>
        <v>0</v>
      </c>
      <c r="U99" s="138">
        <f t="shared" si="13"/>
        <v>0</v>
      </c>
      <c r="V99" s="56">
        <f t="shared" si="13"/>
        <v>0</v>
      </c>
      <c r="W99" s="56">
        <f t="shared" si="13"/>
        <v>0</v>
      </c>
      <c r="X99" s="3"/>
      <c r="Y99" s="3"/>
      <c r="Z99" s="3"/>
      <c r="AA99" s="3"/>
      <c r="AQ99" s="19"/>
      <c r="AR99" s="19"/>
      <c r="AS99" s="19"/>
      <c r="AT99" s="19"/>
      <c r="AU99" s="3"/>
      <c r="AV99" s="3"/>
      <c r="AW99" s="3"/>
      <c r="AX99" s="3"/>
      <c r="AY99" s="5"/>
      <c r="AZ99" s="5"/>
      <c r="BA99" s="3"/>
      <c r="BB99" s="5"/>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32"/>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2" s="24" customFormat="1" ht="15.75" customHeight="1" x14ac:dyDescent="0.2">
      <c r="A100" s="543" t="s">
        <v>130</v>
      </c>
      <c r="B100" s="543"/>
      <c r="C100" s="66">
        <f>SUM(D100:E100)</f>
        <v>0</v>
      </c>
      <c r="D100" s="66">
        <f t="shared" ref="D100:E103" si="14">+F100+H100+J100+L100</f>
        <v>0</v>
      </c>
      <c r="E100" s="66">
        <f t="shared" si="14"/>
        <v>0</v>
      </c>
      <c r="F100" s="67"/>
      <c r="G100" s="67"/>
      <c r="H100" s="67"/>
      <c r="I100" s="67"/>
      <c r="J100" s="67"/>
      <c r="K100" s="67"/>
      <c r="L100" s="67"/>
      <c r="M100" s="67"/>
      <c r="N100" s="28"/>
      <c r="O100" s="3"/>
      <c r="P100" s="3"/>
      <c r="Q100" s="3"/>
      <c r="R100" s="3"/>
      <c r="S100" s="3"/>
      <c r="T100" s="3"/>
      <c r="U100" s="3"/>
      <c r="V100" s="3"/>
      <c r="W100" s="3"/>
      <c r="X100" s="3"/>
      <c r="Y100" s="3"/>
      <c r="Z100" s="3"/>
      <c r="AA100" s="3"/>
      <c r="AQ100" s="19"/>
      <c r="AR100" s="19"/>
      <c r="AS100" s="19"/>
      <c r="AT100" s="19"/>
      <c r="AU100" s="3"/>
      <c r="AV100" s="3"/>
      <c r="AW100" s="3"/>
      <c r="AX100" s="3"/>
      <c r="AY100" s="5"/>
      <c r="AZ100" s="5"/>
      <c r="BA100" s="3"/>
      <c r="BB100" s="5"/>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32"/>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row>
    <row r="101" spans="1:122" s="24" customFormat="1" ht="15.75" customHeight="1" x14ac:dyDescent="0.2">
      <c r="A101" s="453" t="s">
        <v>131</v>
      </c>
      <c r="B101" s="453"/>
      <c r="C101" s="63">
        <f>SUM(D101:E101)</f>
        <v>0</v>
      </c>
      <c r="D101" s="63">
        <f t="shared" si="14"/>
        <v>0</v>
      </c>
      <c r="E101" s="63">
        <f t="shared" si="14"/>
        <v>0</v>
      </c>
      <c r="F101" s="34"/>
      <c r="G101" s="34"/>
      <c r="H101" s="34"/>
      <c r="I101" s="34"/>
      <c r="J101" s="34"/>
      <c r="K101" s="34"/>
      <c r="L101" s="34"/>
      <c r="M101" s="34"/>
      <c r="N101" s="28"/>
      <c r="O101" s="3"/>
      <c r="P101" s="3"/>
      <c r="Q101" s="3"/>
      <c r="R101" s="3"/>
      <c r="S101" s="3"/>
      <c r="T101" s="3"/>
      <c r="U101" s="3"/>
      <c r="V101" s="3"/>
      <c r="W101" s="3"/>
      <c r="X101" s="3"/>
      <c r="Y101" s="3"/>
      <c r="Z101" s="3"/>
      <c r="AA101" s="3"/>
      <c r="AQ101" s="19"/>
      <c r="AR101" s="19"/>
      <c r="AS101" s="19"/>
      <c r="AT101" s="19"/>
      <c r="AU101" s="3"/>
      <c r="AV101" s="3"/>
      <c r="AW101" s="3"/>
      <c r="AX101" s="3"/>
      <c r="AY101" s="5"/>
      <c r="AZ101" s="5"/>
      <c r="BA101" s="3"/>
      <c r="BB101" s="5"/>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32"/>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row>
    <row r="102" spans="1:122" s="24" customFormat="1" ht="15.75" customHeight="1" x14ac:dyDescent="0.2">
      <c r="A102" s="453" t="s">
        <v>132</v>
      </c>
      <c r="B102" s="453"/>
      <c r="C102" s="63">
        <f>SUM(D102:E102)</f>
        <v>0</v>
      </c>
      <c r="D102" s="63">
        <f t="shared" si="14"/>
        <v>0</v>
      </c>
      <c r="E102" s="63">
        <f t="shared" si="14"/>
        <v>0</v>
      </c>
      <c r="F102" s="34"/>
      <c r="G102" s="34"/>
      <c r="H102" s="34"/>
      <c r="I102" s="34"/>
      <c r="J102" s="34"/>
      <c r="K102" s="34"/>
      <c r="L102" s="34"/>
      <c r="M102" s="34"/>
      <c r="N102" s="28"/>
      <c r="O102" s="3"/>
      <c r="P102" s="3"/>
      <c r="Q102" s="3"/>
      <c r="R102" s="3"/>
      <c r="S102" s="3"/>
      <c r="T102" s="3"/>
      <c r="U102" s="3"/>
      <c r="V102" s="3"/>
      <c r="W102" s="3"/>
      <c r="X102" s="3"/>
      <c r="Y102" s="3"/>
      <c r="Z102" s="3"/>
      <c r="AA102" s="3"/>
      <c r="AQ102" s="19"/>
      <c r="AR102" s="19"/>
      <c r="AS102" s="19"/>
      <c r="AT102" s="19"/>
      <c r="AU102" s="3"/>
      <c r="AV102" s="3"/>
      <c r="AW102" s="3"/>
      <c r="AX102" s="3"/>
      <c r="AY102" s="5"/>
      <c r="AZ102" s="5"/>
      <c r="BA102" s="3"/>
      <c r="BB102" s="5"/>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32"/>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row>
    <row r="103" spans="1:122" s="24" customFormat="1" ht="15.75" customHeight="1" x14ac:dyDescent="0.2">
      <c r="A103" s="538" t="s">
        <v>133</v>
      </c>
      <c r="B103" s="538"/>
      <c r="C103" s="69">
        <f>SUM(D103:E103)</f>
        <v>0</v>
      </c>
      <c r="D103" s="69">
        <f t="shared" si="14"/>
        <v>0</v>
      </c>
      <c r="E103" s="69">
        <f t="shared" si="14"/>
        <v>0</v>
      </c>
      <c r="F103" s="37"/>
      <c r="G103" s="37"/>
      <c r="H103" s="37"/>
      <c r="I103" s="37"/>
      <c r="J103" s="37"/>
      <c r="K103" s="37"/>
      <c r="L103" s="37"/>
      <c r="M103" s="37"/>
      <c r="N103" s="28"/>
      <c r="O103" s="3"/>
      <c r="P103" s="3"/>
      <c r="Q103" s="3"/>
      <c r="R103" s="3"/>
      <c r="S103" s="3"/>
      <c r="T103" s="3"/>
      <c r="U103" s="3"/>
      <c r="V103" s="3"/>
      <c r="W103" s="3"/>
      <c r="X103" s="3"/>
      <c r="Y103" s="3"/>
      <c r="Z103" s="3"/>
      <c r="AA103" s="3"/>
      <c r="AQ103" s="19"/>
      <c r="AR103" s="19"/>
      <c r="AS103" s="19"/>
      <c r="AT103" s="19"/>
      <c r="AU103" s="3"/>
      <c r="AV103" s="3"/>
      <c r="AW103" s="3"/>
      <c r="AX103" s="3"/>
      <c r="AY103" s="5"/>
      <c r="AZ103" s="5"/>
      <c r="BA103" s="3"/>
      <c r="BB103" s="5"/>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32"/>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row>
    <row r="104" spans="1:122" s="24" customFormat="1" ht="15.75" customHeight="1" x14ac:dyDescent="0.2">
      <c r="A104" s="539" t="s">
        <v>129</v>
      </c>
      <c r="B104" s="539"/>
      <c r="C104" s="56">
        <f t="shared" ref="C104:M104" si="15">SUM(C100:C103)</f>
        <v>0</v>
      </c>
      <c r="D104" s="56">
        <f t="shared" si="15"/>
        <v>0</v>
      </c>
      <c r="E104" s="56">
        <f t="shared" si="15"/>
        <v>0</v>
      </c>
      <c r="F104" s="56">
        <f t="shared" si="15"/>
        <v>0</v>
      </c>
      <c r="G104" s="56">
        <f t="shared" si="15"/>
        <v>0</v>
      </c>
      <c r="H104" s="56">
        <f t="shared" si="15"/>
        <v>0</v>
      </c>
      <c r="I104" s="56">
        <f t="shared" si="15"/>
        <v>0</v>
      </c>
      <c r="J104" s="56">
        <f t="shared" si="15"/>
        <v>0</v>
      </c>
      <c r="K104" s="56">
        <f t="shared" si="15"/>
        <v>0</v>
      </c>
      <c r="L104" s="56">
        <f t="shared" si="15"/>
        <v>0</v>
      </c>
      <c r="M104" s="56">
        <f t="shared" si="15"/>
        <v>0</v>
      </c>
      <c r="N104" s="28"/>
      <c r="O104" s="3"/>
      <c r="P104" s="3"/>
      <c r="Q104" s="3"/>
      <c r="R104" s="3"/>
      <c r="S104" s="3"/>
      <c r="T104" s="3"/>
      <c r="U104" s="3"/>
      <c r="V104" s="3"/>
      <c r="W104" s="3"/>
      <c r="X104" s="3"/>
      <c r="Y104" s="3"/>
      <c r="Z104" s="3"/>
      <c r="AA104" s="3"/>
      <c r="AQ104" s="19"/>
      <c r="AR104" s="19"/>
      <c r="AS104" s="19"/>
      <c r="AT104" s="19"/>
      <c r="AU104" s="3"/>
      <c r="AV104" s="3"/>
      <c r="AW104" s="3"/>
      <c r="AX104" s="3"/>
      <c r="AY104" s="5"/>
      <c r="AZ104" s="5"/>
      <c r="BA104" s="3"/>
      <c r="BB104" s="5"/>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32"/>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row>
    <row r="105" spans="1:122" s="24" customFormat="1" ht="15.75" customHeight="1" x14ac:dyDescent="0.2">
      <c r="A105" s="540" t="s">
        <v>134</v>
      </c>
      <c r="B105" s="540"/>
      <c r="C105" s="127">
        <f>+C99+C104</f>
        <v>0</v>
      </c>
      <c r="D105" s="127">
        <f t="shared" ref="D105:M105" si="16">+D99+D104</f>
        <v>0</v>
      </c>
      <c r="E105" s="127">
        <f t="shared" si="16"/>
        <v>0</v>
      </c>
      <c r="F105" s="127">
        <f t="shared" si="16"/>
        <v>0</v>
      </c>
      <c r="G105" s="127">
        <f t="shared" si="16"/>
        <v>0</v>
      </c>
      <c r="H105" s="127">
        <f t="shared" si="16"/>
        <v>0</v>
      </c>
      <c r="I105" s="127">
        <f t="shared" si="16"/>
        <v>0</v>
      </c>
      <c r="J105" s="127">
        <f t="shared" si="16"/>
        <v>0</v>
      </c>
      <c r="K105" s="127">
        <f t="shared" si="16"/>
        <v>0</v>
      </c>
      <c r="L105" s="127">
        <f t="shared" si="16"/>
        <v>0</v>
      </c>
      <c r="M105" s="127">
        <f t="shared" si="16"/>
        <v>0</v>
      </c>
      <c r="N105" s="3"/>
      <c r="O105" s="3"/>
      <c r="P105" s="3"/>
      <c r="Q105" s="3"/>
      <c r="R105" s="3"/>
      <c r="S105" s="3"/>
      <c r="T105" s="3"/>
      <c r="U105" s="3"/>
      <c r="V105" s="3"/>
      <c r="W105" s="3"/>
      <c r="X105" s="3"/>
      <c r="Y105" s="3"/>
      <c r="Z105" s="3"/>
      <c r="AA105" s="3"/>
      <c r="AQ105" s="19"/>
      <c r="AR105" s="19"/>
      <c r="AS105" s="19"/>
      <c r="AT105" s="19"/>
      <c r="AU105" s="3"/>
      <c r="AV105" s="3"/>
      <c r="AW105" s="3"/>
      <c r="AX105" s="3"/>
      <c r="AY105" s="5"/>
      <c r="AZ105" s="5"/>
      <c r="BA105" s="3"/>
      <c r="BB105" s="5"/>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32"/>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row>
    <row r="106" spans="1:122" s="19" customFormat="1" ht="30" customHeight="1" x14ac:dyDescent="0.2">
      <c r="A106" s="77" t="s">
        <v>135</v>
      </c>
      <c r="B106" s="77"/>
      <c r="C106" s="77"/>
      <c r="E106" s="140"/>
      <c r="F106" s="140"/>
      <c r="G106" s="141"/>
      <c r="H106" s="141"/>
      <c r="I106" s="102"/>
      <c r="J106" s="103"/>
      <c r="K106" s="103"/>
      <c r="L106" s="103"/>
      <c r="M106" s="103"/>
      <c r="N106" s="103"/>
      <c r="O106" s="103"/>
      <c r="P106" s="103"/>
      <c r="Q106" s="103"/>
      <c r="R106" s="103"/>
      <c r="S106" s="103"/>
      <c r="T106" s="103"/>
      <c r="U106" s="103"/>
      <c r="V106" s="103"/>
      <c r="W106" s="103"/>
      <c r="X106" s="11"/>
      <c r="Y106" s="11"/>
      <c r="Z106" s="11"/>
      <c r="AA106" s="11"/>
      <c r="AB106" s="11"/>
      <c r="AC106" s="11"/>
      <c r="AD106" s="11"/>
      <c r="AE106" s="11"/>
      <c r="AF106" s="11"/>
      <c r="AG106" s="11"/>
      <c r="AH106" s="11"/>
      <c r="AI106" s="11"/>
      <c r="AJ106" s="11"/>
      <c r="AK106" s="11"/>
      <c r="AY106" s="12"/>
      <c r="AZ106" s="12"/>
      <c r="BA106" s="5"/>
      <c r="BB106" s="5"/>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32"/>
      <c r="CN106" s="107"/>
      <c r="CO106" s="107"/>
      <c r="CP106" s="107"/>
      <c r="CQ106" s="107"/>
      <c r="CR106" s="107"/>
      <c r="CS106" s="107"/>
      <c r="CT106" s="107"/>
      <c r="CU106" s="107"/>
      <c r="CV106" s="107"/>
      <c r="CW106" s="107"/>
      <c r="CX106" s="107"/>
      <c r="CY106" s="131"/>
      <c r="CZ106" s="131"/>
      <c r="DA106" s="131"/>
      <c r="DB106" s="131"/>
      <c r="DC106" s="131"/>
      <c r="DD106" s="131"/>
      <c r="DE106" s="131"/>
      <c r="DF106" s="131"/>
      <c r="DG106" s="131"/>
      <c r="DH106" s="131"/>
      <c r="DI106" s="131"/>
      <c r="DJ106" s="131"/>
      <c r="DK106" s="131"/>
      <c r="DL106" s="131"/>
      <c r="DM106" s="131"/>
      <c r="DN106" s="131"/>
      <c r="DO106" s="131"/>
      <c r="DP106" s="131"/>
    </row>
    <row r="107" spans="1:122" s="24" customFormat="1" ht="45.75" customHeight="1" x14ac:dyDescent="0.2">
      <c r="A107" s="490" t="s">
        <v>3</v>
      </c>
      <c r="B107" s="491"/>
      <c r="C107" s="518" t="s">
        <v>52</v>
      </c>
      <c r="D107" s="534"/>
      <c r="E107" s="519"/>
      <c r="F107" s="518" t="s">
        <v>94</v>
      </c>
      <c r="G107" s="519"/>
      <c r="H107" s="518" t="s">
        <v>95</v>
      </c>
      <c r="I107" s="519"/>
      <c r="J107" s="518" t="s">
        <v>96</v>
      </c>
      <c r="K107" s="519"/>
      <c r="L107" s="518" t="s">
        <v>97</v>
      </c>
      <c r="M107" s="544"/>
      <c r="N107" s="545" t="s">
        <v>136</v>
      </c>
      <c r="O107" s="535" t="s">
        <v>137</v>
      </c>
      <c r="P107" s="519"/>
      <c r="Q107" s="518" t="s">
        <v>94</v>
      </c>
      <c r="R107" s="519"/>
      <c r="S107" s="518" t="s">
        <v>95</v>
      </c>
      <c r="T107" s="519"/>
      <c r="U107" s="518" t="s">
        <v>96</v>
      </c>
      <c r="V107" s="519"/>
      <c r="W107" s="518" t="s">
        <v>97</v>
      </c>
      <c r="X107" s="519"/>
      <c r="Y107" s="3"/>
      <c r="Z107" s="3"/>
      <c r="AA107" s="3"/>
      <c r="AB107" s="3"/>
      <c r="AC107" s="3"/>
      <c r="AD107" s="3"/>
      <c r="AE107" s="3"/>
      <c r="AS107" s="19"/>
      <c r="AT107" s="19"/>
      <c r="AU107" s="19"/>
      <c r="AV107" s="19"/>
      <c r="AW107" s="3"/>
      <c r="AX107" s="3"/>
      <c r="AY107" s="3"/>
      <c r="AZ107" s="3"/>
      <c r="BA107" s="3"/>
      <c r="BB107" s="5"/>
      <c r="BC107" s="5"/>
      <c r="BD107" s="5"/>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32"/>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row>
    <row r="108" spans="1:122" s="24" customFormat="1" ht="40.5" customHeight="1" x14ac:dyDescent="0.2">
      <c r="A108" s="492"/>
      <c r="B108" s="493"/>
      <c r="C108" s="400" t="s">
        <v>98</v>
      </c>
      <c r="D108" s="400" t="s">
        <v>48</v>
      </c>
      <c r="E108" s="400" t="s">
        <v>70</v>
      </c>
      <c r="F108" s="400" t="s">
        <v>48</v>
      </c>
      <c r="G108" s="400" t="s">
        <v>70</v>
      </c>
      <c r="H108" s="400" t="s">
        <v>48</v>
      </c>
      <c r="I108" s="400" t="s">
        <v>70</v>
      </c>
      <c r="J108" s="400" t="s">
        <v>48</v>
      </c>
      <c r="K108" s="400" t="s">
        <v>70</v>
      </c>
      <c r="L108" s="400" t="s">
        <v>48</v>
      </c>
      <c r="M108" s="142" t="s">
        <v>70</v>
      </c>
      <c r="N108" s="546"/>
      <c r="O108" s="134" t="s">
        <v>124</v>
      </c>
      <c r="P108" s="400" t="s">
        <v>125</v>
      </c>
      <c r="Q108" s="400" t="s">
        <v>48</v>
      </c>
      <c r="R108" s="400" t="s">
        <v>70</v>
      </c>
      <c r="S108" s="400" t="s">
        <v>48</v>
      </c>
      <c r="T108" s="400" t="s">
        <v>70</v>
      </c>
      <c r="U108" s="400" t="s">
        <v>48</v>
      </c>
      <c r="V108" s="400" t="s">
        <v>70</v>
      </c>
      <c r="W108" s="400" t="s">
        <v>48</v>
      </c>
      <c r="X108" s="400" t="s">
        <v>70</v>
      </c>
      <c r="Y108" s="3"/>
      <c r="Z108" s="3"/>
      <c r="AA108" s="3"/>
      <c r="AB108" s="3"/>
      <c r="AC108" s="3"/>
      <c r="AD108" s="3"/>
      <c r="AE108" s="3"/>
      <c r="AS108" s="19"/>
      <c r="AT108" s="19"/>
      <c r="AU108" s="19"/>
      <c r="AV108" s="19"/>
      <c r="AW108" s="3"/>
      <c r="AX108" s="3"/>
      <c r="AY108" s="3"/>
      <c r="AZ108" s="3"/>
      <c r="BA108" s="3"/>
      <c r="BB108" s="5"/>
      <c r="BC108" s="5"/>
      <c r="BD108" s="5"/>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32"/>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row>
    <row r="109" spans="1:122" s="24" customFormat="1" ht="15.75" customHeight="1" x14ac:dyDescent="0.2">
      <c r="A109" s="541" t="s">
        <v>126</v>
      </c>
      <c r="B109" s="541"/>
      <c r="C109" s="143">
        <f>SUM(D109:E109)</f>
        <v>0</v>
      </c>
      <c r="D109" s="144">
        <f t="shared" ref="D109:E111" si="17">+F109+H109+J109+L109</f>
        <v>0</v>
      </c>
      <c r="E109" s="144">
        <f t="shared" si="17"/>
        <v>0</v>
      </c>
      <c r="F109" s="27"/>
      <c r="G109" s="27"/>
      <c r="H109" s="27"/>
      <c r="I109" s="27"/>
      <c r="J109" s="27"/>
      <c r="K109" s="27"/>
      <c r="L109" s="27"/>
      <c r="M109" s="145"/>
      <c r="N109" s="146"/>
      <c r="O109" s="136">
        <f t="shared" ref="O109:P111" si="18">+Q109+S109+U109+W109</f>
        <v>0</v>
      </c>
      <c r="P109" s="66">
        <f t="shared" si="18"/>
        <v>0</v>
      </c>
      <c r="Q109" s="67"/>
      <c r="R109" s="67"/>
      <c r="S109" s="67"/>
      <c r="T109" s="67"/>
      <c r="U109" s="67"/>
      <c r="V109" s="67"/>
      <c r="W109" s="67"/>
      <c r="X109" s="67"/>
      <c r="Y109" s="3"/>
      <c r="Z109" s="3"/>
      <c r="AA109" s="3"/>
      <c r="AB109" s="3"/>
      <c r="AC109" s="3"/>
      <c r="AD109" s="3"/>
      <c r="AE109" s="3"/>
      <c r="AS109" s="19"/>
      <c r="AT109" s="19"/>
      <c r="AU109" s="19"/>
      <c r="AV109" s="19"/>
      <c r="AW109" s="3"/>
      <c r="AX109" s="3"/>
      <c r="AY109" s="3"/>
      <c r="AZ109" s="3"/>
      <c r="BA109" s="3"/>
      <c r="BB109" s="5"/>
      <c r="BC109" s="5"/>
      <c r="BD109" s="30" t="str">
        <f>IF($N109&gt;$C109,"Egresos por abandono no puede ser mayor que el Total Ambos sexos","")</f>
        <v/>
      </c>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32"/>
      <c r="CP109" s="107"/>
      <c r="CQ109" s="107"/>
      <c r="CR109" s="107">
        <f>IF($N109&gt;$C109,1,0)</f>
        <v>0</v>
      </c>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row>
    <row r="110" spans="1:122" s="24" customFormat="1" ht="15.75" customHeight="1" x14ac:dyDescent="0.2">
      <c r="A110" s="453" t="s">
        <v>127</v>
      </c>
      <c r="B110" s="453"/>
      <c r="C110" s="147">
        <f>SUM(D110:E110)</f>
        <v>0</v>
      </c>
      <c r="D110" s="147">
        <f t="shared" si="17"/>
        <v>0</v>
      </c>
      <c r="E110" s="147">
        <f t="shared" si="17"/>
        <v>0</v>
      </c>
      <c r="F110" s="34"/>
      <c r="G110" s="34"/>
      <c r="H110" s="34"/>
      <c r="I110" s="34"/>
      <c r="J110" s="34"/>
      <c r="K110" s="34"/>
      <c r="L110" s="34"/>
      <c r="M110" s="148"/>
      <c r="N110" s="149"/>
      <c r="O110" s="136">
        <f t="shared" si="18"/>
        <v>0</v>
      </c>
      <c r="P110" s="66">
        <f t="shared" si="18"/>
        <v>0</v>
      </c>
      <c r="Q110" s="67"/>
      <c r="R110" s="67"/>
      <c r="S110" s="67"/>
      <c r="T110" s="67"/>
      <c r="U110" s="67"/>
      <c r="V110" s="67"/>
      <c r="W110" s="67"/>
      <c r="X110" s="67"/>
      <c r="Y110" s="3"/>
      <c r="Z110" s="3"/>
      <c r="AA110" s="3"/>
      <c r="AB110" s="3"/>
      <c r="AC110" s="3"/>
      <c r="AD110" s="3"/>
      <c r="AE110" s="3"/>
      <c r="AS110" s="19"/>
      <c r="AT110" s="19"/>
      <c r="AU110" s="19"/>
      <c r="AV110" s="19"/>
      <c r="AW110" s="3"/>
      <c r="AX110" s="3"/>
      <c r="AY110" s="3"/>
      <c r="AZ110" s="3"/>
      <c r="BA110" s="3"/>
      <c r="BB110" s="5"/>
      <c r="BC110" s="5"/>
      <c r="BD110" s="30" t="str">
        <f>IF($N110&gt;$C110,"Egresos por abandono no puede ser mayor que el Total Ambos sexos","")</f>
        <v/>
      </c>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32"/>
      <c r="CP110" s="107"/>
      <c r="CQ110" s="107"/>
      <c r="CR110" s="107">
        <f>IF($N110&gt;$C110,1,0)</f>
        <v>0</v>
      </c>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row>
    <row r="111" spans="1:122" s="24" customFormat="1" ht="15.75" customHeight="1" x14ac:dyDescent="0.2">
      <c r="A111" s="542" t="s">
        <v>128</v>
      </c>
      <c r="B111" s="542"/>
      <c r="C111" s="150">
        <f>SUM(D111:E111)</f>
        <v>0</v>
      </c>
      <c r="D111" s="150">
        <f t="shared" si="17"/>
        <v>0</v>
      </c>
      <c r="E111" s="150">
        <f t="shared" si="17"/>
        <v>0</v>
      </c>
      <c r="F111" s="37"/>
      <c r="G111" s="37"/>
      <c r="H111" s="37"/>
      <c r="I111" s="37"/>
      <c r="J111" s="37"/>
      <c r="K111" s="37"/>
      <c r="L111" s="37"/>
      <c r="M111" s="151"/>
      <c r="N111" s="152"/>
      <c r="O111" s="137">
        <f t="shared" si="18"/>
        <v>0</v>
      </c>
      <c r="P111" s="127">
        <f t="shared" si="18"/>
        <v>0</v>
      </c>
      <c r="Q111" s="67"/>
      <c r="R111" s="67"/>
      <c r="S111" s="67"/>
      <c r="T111" s="67"/>
      <c r="U111" s="67"/>
      <c r="V111" s="67"/>
      <c r="W111" s="67"/>
      <c r="X111" s="67"/>
      <c r="Y111" s="3"/>
      <c r="Z111" s="3"/>
      <c r="AA111" s="3"/>
      <c r="AB111" s="3"/>
      <c r="AC111" s="3"/>
      <c r="AD111" s="3"/>
      <c r="AE111" s="3"/>
      <c r="AS111" s="19"/>
      <c r="AT111" s="19"/>
      <c r="AU111" s="19"/>
      <c r="AV111" s="19"/>
      <c r="AW111" s="3"/>
      <c r="AX111" s="3"/>
      <c r="AY111" s="3"/>
      <c r="AZ111" s="3"/>
      <c r="BA111" s="3"/>
      <c r="BB111" s="5"/>
      <c r="BC111" s="5"/>
      <c r="BD111" s="30" t="str">
        <f>IF($N111&gt;$C111,"Egresos por abandono no puede ser mayor que el Total Ambos sexos","")</f>
        <v/>
      </c>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32"/>
      <c r="CP111" s="107"/>
      <c r="CQ111" s="107"/>
      <c r="CR111" s="107">
        <f>IF($N111&gt;$C111,1,0)</f>
        <v>0</v>
      </c>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row>
    <row r="112" spans="1:122" s="24" customFormat="1" ht="15.75" customHeight="1" x14ac:dyDescent="0.2">
      <c r="A112" s="539" t="s">
        <v>129</v>
      </c>
      <c r="B112" s="539"/>
      <c r="C112" s="153">
        <f t="shared" ref="C112:X112" si="19">SUM(C109:C111)</f>
        <v>0</v>
      </c>
      <c r="D112" s="153">
        <f t="shared" si="19"/>
        <v>0</v>
      </c>
      <c r="E112" s="153">
        <f t="shared" si="19"/>
        <v>0</v>
      </c>
      <c r="F112" s="153">
        <f t="shared" si="19"/>
        <v>0</v>
      </c>
      <c r="G112" s="153">
        <f t="shared" si="19"/>
        <v>0</v>
      </c>
      <c r="H112" s="153">
        <f t="shared" si="19"/>
        <v>0</v>
      </c>
      <c r="I112" s="153">
        <f t="shared" si="19"/>
        <v>0</v>
      </c>
      <c r="J112" s="153">
        <f t="shared" si="19"/>
        <v>0</v>
      </c>
      <c r="K112" s="153">
        <f t="shared" si="19"/>
        <v>0</v>
      </c>
      <c r="L112" s="153">
        <f t="shared" si="19"/>
        <v>0</v>
      </c>
      <c r="M112" s="154">
        <f t="shared" si="19"/>
        <v>0</v>
      </c>
      <c r="N112" s="155">
        <f t="shared" si="19"/>
        <v>0</v>
      </c>
      <c r="O112" s="139">
        <f t="shared" si="19"/>
        <v>0</v>
      </c>
      <c r="P112" s="138">
        <f t="shared" si="19"/>
        <v>0</v>
      </c>
      <c r="Q112" s="56">
        <f t="shared" si="19"/>
        <v>0</v>
      </c>
      <c r="R112" s="138">
        <f t="shared" si="19"/>
        <v>0</v>
      </c>
      <c r="S112" s="56">
        <f t="shared" si="19"/>
        <v>0</v>
      </c>
      <c r="T112" s="138">
        <f t="shared" si="19"/>
        <v>0</v>
      </c>
      <c r="U112" s="56">
        <f t="shared" si="19"/>
        <v>0</v>
      </c>
      <c r="V112" s="138">
        <f t="shared" si="19"/>
        <v>0</v>
      </c>
      <c r="W112" s="56">
        <f t="shared" si="19"/>
        <v>0</v>
      </c>
      <c r="X112" s="56">
        <f t="shared" si="19"/>
        <v>0</v>
      </c>
      <c r="Y112" s="3"/>
      <c r="Z112" s="3"/>
      <c r="AA112" s="3"/>
      <c r="AB112" s="3"/>
      <c r="AC112" s="3"/>
      <c r="AD112" s="3"/>
      <c r="AE112" s="3"/>
      <c r="AS112" s="19"/>
      <c r="AT112" s="19"/>
      <c r="AU112" s="19"/>
      <c r="AV112" s="19"/>
      <c r="AW112" s="3"/>
      <c r="AX112" s="3"/>
      <c r="AY112" s="3"/>
      <c r="AZ112" s="3"/>
      <c r="BA112" s="3"/>
      <c r="BB112" s="5"/>
      <c r="BC112" s="5"/>
      <c r="BD112" s="30" t="str">
        <f>IF($N112&gt;$C112,"Egresos por abandono no puede ser mayor que el Total Ambos sexos","")</f>
        <v/>
      </c>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32"/>
      <c r="CP112" s="107"/>
      <c r="CQ112" s="107"/>
      <c r="CR112" s="107">
        <f>IF($N112&gt;$C112,1,0)</f>
        <v>0</v>
      </c>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row>
    <row r="113" spans="1:130" s="24" customFormat="1" ht="15.75" customHeight="1" x14ac:dyDescent="0.2">
      <c r="A113" s="543" t="s">
        <v>130</v>
      </c>
      <c r="B113" s="543"/>
      <c r="C113" s="156">
        <f>SUM(D113:E113)</f>
        <v>0</v>
      </c>
      <c r="D113" s="156">
        <f t="shared" ref="D113:E116" si="20">+F113+H113+J113+L113</f>
        <v>0</v>
      </c>
      <c r="E113" s="156">
        <f t="shared" si="20"/>
        <v>0</v>
      </c>
      <c r="F113" s="67"/>
      <c r="G113" s="67"/>
      <c r="H113" s="67"/>
      <c r="I113" s="67"/>
      <c r="J113" s="67"/>
      <c r="K113" s="67"/>
      <c r="L113" s="67"/>
      <c r="M113" s="157"/>
      <c r="N113" s="158"/>
      <c r="O113" s="28" t="str">
        <f t="shared" ref="O113:O118" si="21">+BB113</f>
        <v/>
      </c>
      <c r="P113" s="3"/>
      <c r="Q113" s="3"/>
      <c r="R113" s="3"/>
      <c r="S113" s="3"/>
      <c r="T113" s="3"/>
      <c r="U113" s="3"/>
      <c r="V113" s="3"/>
      <c r="W113" s="3"/>
      <c r="X113" s="3"/>
      <c r="Y113" s="3"/>
      <c r="Z113" s="3"/>
      <c r="AA113" s="3"/>
      <c r="AB113" s="3"/>
      <c r="AC113" s="3"/>
      <c r="AQ113" s="19"/>
      <c r="AR113" s="19"/>
      <c r="AS113" s="19"/>
      <c r="AT113" s="19"/>
      <c r="AU113" s="3"/>
      <c r="AV113" s="3"/>
      <c r="AW113" s="3"/>
      <c r="AX113" s="3"/>
      <c r="AY113" s="3"/>
      <c r="AZ113" s="5"/>
      <c r="BA113" s="5"/>
      <c r="BB113" s="30" t="str">
        <f t="shared" ref="BB113:BB118" si="22">IF($N113&gt;$C113,"Egresos por abandono no puede ser mayor que el Total Ambos sexos","")</f>
        <v/>
      </c>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32"/>
      <c r="CN113" s="107"/>
      <c r="CO113" s="107"/>
      <c r="CP113" s="107">
        <f t="shared" ref="CP113:CP118" si="23">IF($N113&gt;$C113,1,0)</f>
        <v>0</v>
      </c>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row>
    <row r="114" spans="1:130" s="24" customFormat="1" ht="15.75" customHeight="1" x14ac:dyDescent="0.2">
      <c r="A114" s="453" t="s">
        <v>131</v>
      </c>
      <c r="B114" s="453"/>
      <c r="C114" s="147">
        <f>SUM(D114:E114)</f>
        <v>0</v>
      </c>
      <c r="D114" s="147">
        <f t="shared" si="20"/>
        <v>0</v>
      </c>
      <c r="E114" s="147">
        <f t="shared" si="20"/>
        <v>0</v>
      </c>
      <c r="F114" s="34"/>
      <c r="G114" s="34"/>
      <c r="H114" s="34"/>
      <c r="I114" s="34"/>
      <c r="J114" s="34"/>
      <c r="K114" s="34"/>
      <c r="L114" s="34"/>
      <c r="M114" s="148"/>
      <c r="N114" s="159"/>
      <c r="O114" s="28" t="str">
        <f t="shared" si="21"/>
        <v/>
      </c>
      <c r="P114" s="3"/>
      <c r="Q114" s="3"/>
      <c r="R114" s="3"/>
      <c r="S114" s="3"/>
      <c r="T114" s="3"/>
      <c r="U114" s="3"/>
      <c r="V114" s="3"/>
      <c r="W114" s="3"/>
      <c r="X114" s="3"/>
      <c r="Y114" s="3"/>
      <c r="Z114" s="3"/>
      <c r="AA114" s="3"/>
      <c r="AB114" s="3"/>
      <c r="AC114" s="3"/>
      <c r="AQ114" s="19"/>
      <c r="AR114" s="19"/>
      <c r="AS114" s="19"/>
      <c r="AT114" s="19"/>
      <c r="AU114" s="3"/>
      <c r="AV114" s="3"/>
      <c r="AW114" s="3"/>
      <c r="AX114" s="3"/>
      <c r="AY114" s="3"/>
      <c r="AZ114" s="5"/>
      <c r="BA114" s="5"/>
      <c r="BB114" s="30" t="str">
        <f t="shared" si="22"/>
        <v/>
      </c>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32"/>
      <c r="CN114" s="107"/>
      <c r="CO114" s="107"/>
      <c r="CP114" s="107">
        <f t="shared" si="23"/>
        <v>0</v>
      </c>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row>
    <row r="115" spans="1:130" s="24" customFormat="1" ht="15.75" customHeight="1" x14ac:dyDescent="0.2">
      <c r="A115" s="453" t="s">
        <v>132</v>
      </c>
      <c r="B115" s="453"/>
      <c r="C115" s="147">
        <f>SUM(D115:E115)</f>
        <v>0</v>
      </c>
      <c r="D115" s="147">
        <f t="shared" si="20"/>
        <v>0</v>
      </c>
      <c r="E115" s="147">
        <f t="shared" si="20"/>
        <v>0</v>
      </c>
      <c r="F115" s="34"/>
      <c r="G115" s="34"/>
      <c r="H115" s="34"/>
      <c r="I115" s="34"/>
      <c r="J115" s="34"/>
      <c r="K115" s="34"/>
      <c r="L115" s="34"/>
      <c r="M115" s="148"/>
      <c r="N115" s="159"/>
      <c r="O115" s="28" t="str">
        <f t="shared" si="21"/>
        <v/>
      </c>
      <c r="P115" s="3"/>
      <c r="Q115" s="3"/>
      <c r="R115" s="3"/>
      <c r="S115" s="3"/>
      <c r="T115" s="3"/>
      <c r="U115" s="3"/>
      <c r="V115" s="3"/>
      <c r="W115" s="3"/>
      <c r="X115" s="3"/>
      <c r="Y115" s="3"/>
      <c r="Z115" s="3"/>
      <c r="AA115" s="3"/>
      <c r="AB115" s="3"/>
      <c r="AC115" s="3"/>
      <c r="AQ115" s="19"/>
      <c r="AR115" s="19"/>
      <c r="AS115" s="19"/>
      <c r="AT115" s="19"/>
      <c r="AU115" s="3"/>
      <c r="AV115" s="3"/>
      <c r="AW115" s="3"/>
      <c r="AX115" s="3"/>
      <c r="AY115" s="3"/>
      <c r="AZ115" s="5"/>
      <c r="BA115" s="5"/>
      <c r="BB115" s="30" t="str">
        <f t="shared" si="22"/>
        <v/>
      </c>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32"/>
      <c r="CN115" s="107"/>
      <c r="CO115" s="107"/>
      <c r="CP115" s="107">
        <f t="shared" si="23"/>
        <v>0</v>
      </c>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30" s="24" customFormat="1" ht="15.75" customHeight="1" x14ac:dyDescent="0.2">
      <c r="A116" s="538" t="s">
        <v>133</v>
      </c>
      <c r="B116" s="538"/>
      <c r="C116" s="150">
        <f>SUM(D116:E116)</f>
        <v>0</v>
      </c>
      <c r="D116" s="150">
        <f t="shared" si="20"/>
        <v>0</v>
      </c>
      <c r="E116" s="150">
        <f t="shared" si="20"/>
        <v>0</v>
      </c>
      <c r="F116" s="37"/>
      <c r="G116" s="37"/>
      <c r="H116" s="37"/>
      <c r="I116" s="37"/>
      <c r="J116" s="37"/>
      <c r="K116" s="37"/>
      <c r="L116" s="37"/>
      <c r="M116" s="151"/>
      <c r="N116" s="160"/>
      <c r="O116" s="28" t="str">
        <f t="shared" si="21"/>
        <v/>
      </c>
      <c r="P116" s="3"/>
      <c r="Q116" s="3"/>
      <c r="R116" s="3"/>
      <c r="S116" s="3"/>
      <c r="T116" s="3"/>
      <c r="U116" s="3"/>
      <c r="V116" s="3"/>
      <c r="W116" s="3"/>
      <c r="X116" s="3"/>
      <c r="Y116" s="3"/>
      <c r="Z116" s="3"/>
      <c r="AA116" s="3"/>
      <c r="AB116" s="3"/>
      <c r="AC116" s="3"/>
      <c r="AQ116" s="19"/>
      <c r="AR116" s="19"/>
      <c r="AS116" s="19"/>
      <c r="AT116" s="19"/>
      <c r="AU116" s="3"/>
      <c r="AV116" s="3"/>
      <c r="AW116" s="3"/>
      <c r="AX116" s="3"/>
      <c r="AY116" s="3"/>
      <c r="AZ116" s="5"/>
      <c r="BA116" s="5"/>
      <c r="BB116" s="30" t="str">
        <f t="shared" si="22"/>
        <v/>
      </c>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32"/>
      <c r="CN116" s="107"/>
      <c r="CO116" s="107"/>
      <c r="CP116" s="107">
        <f t="shared" si="23"/>
        <v>0</v>
      </c>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row>
    <row r="117" spans="1:130" s="24" customFormat="1" ht="15.75" customHeight="1" x14ac:dyDescent="0.2">
      <c r="A117" s="539" t="s">
        <v>129</v>
      </c>
      <c r="B117" s="539"/>
      <c r="C117" s="153">
        <f t="shared" ref="C117:N117" si="24">SUM(C113:C116)</f>
        <v>0</v>
      </c>
      <c r="D117" s="153">
        <f t="shared" si="24"/>
        <v>0</v>
      </c>
      <c r="E117" s="153">
        <f t="shared" si="24"/>
        <v>0</v>
      </c>
      <c r="F117" s="153">
        <f t="shared" si="24"/>
        <v>0</v>
      </c>
      <c r="G117" s="153">
        <f t="shared" si="24"/>
        <v>0</v>
      </c>
      <c r="H117" s="153">
        <f t="shared" si="24"/>
        <v>0</v>
      </c>
      <c r="I117" s="153">
        <f t="shared" si="24"/>
        <v>0</v>
      </c>
      <c r="J117" s="153">
        <f t="shared" si="24"/>
        <v>0</v>
      </c>
      <c r="K117" s="153">
        <f t="shared" si="24"/>
        <v>0</v>
      </c>
      <c r="L117" s="153">
        <f t="shared" si="24"/>
        <v>0</v>
      </c>
      <c r="M117" s="154">
        <f t="shared" si="24"/>
        <v>0</v>
      </c>
      <c r="N117" s="161">
        <f t="shared" si="24"/>
        <v>0</v>
      </c>
      <c r="O117" s="28" t="str">
        <f t="shared" si="21"/>
        <v/>
      </c>
      <c r="P117" s="3"/>
      <c r="Q117" s="3"/>
      <c r="R117" s="3"/>
      <c r="S117" s="3"/>
      <c r="T117" s="3"/>
      <c r="U117" s="3"/>
      <c r="V117" s="3"/>
      <c r="W117" s="3"/>
      <c r="X117" s="3"/>
      <c r="Y117" s="3"/>
      <c r="Z117" s="3"/>
      <c r="AA117" s="3"/>
      <c r="AB117" s="3"/>
      <c r="AC117" s="3"/>
      <c r="AQ117" s="19"/>
      <c r="AR117" s="19"/>
      <c r="AS117" s="19"/>
      <c r="AT117" s="19"/>
      <c r="AU117" s="3"/>
      <c r="AV117" s="3"/>
      <c r="AW117" s="3"/>
      <c r="AX117" s="3"/>
      <c r="AY117" s="3"/>
      <c r="AZ117" s="5"/>
      <c r="BA117" s="5"/>
      <c r="BB117" s="30" t="str">
        <f t="shared" si="22"/>
        <v/>
      </c>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32"/>
      <c r="CN117" s="107"/>
      <c r="CO117" s="107"/>
      <c r="CP117" s="107">
        <f t="shared" si="23"/>
        <v>0</v>
      </c>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row>
    <row r="118" spans="1:130" s="24" customFormat="1" ht="15.75" customHeight="1" x14ac:dyDescent="0.15">
      <c r="A118" s="540" t="s">
        <v>134</v>
      </c>
      <c r="B118" s="540"/>
      <c r="C118" s="162">
        <f>+C112+C117</f>
        <v>0</v>
      </c>
      <c r="D118" s="162">
        <f t="shared" ref="D118:N118" si="25">+D112+D117</f>
        <v>0</v>
      </c>
      <c r="E118" s="162">
        <f t="shared" si="25"/>
        <v>0</v>
      </c>
      <c r="F118" s="162">
        <f t="shared" si="25"/>
        <v>0</v>
      </c>
      <c r="G118" s="162">
        <f t="shared" si="25"/>
        <v>0</v>
      </c>
      <c r="H118" s="162">
        <f t="shared" si="25"/>
        <v>0</v>
      </c>
      <c r="I118" s="162">
        <f t="shared" si="25"/>
        <v>0</v>
      </c>
      <c r="J118" s="162">
        <f t="shared" si="25"/>
        <v>0</v>
      </c>
      <c r="K118" s="162">
        <f t="shared" si="25"/>
        <v>0</v>
      </c>
      <c r="L118" s="162">
        <f t="shared" si="25"/>
        <v>0</v>
      </c>
      <c r="M118" s="163">
        <f t="shared" si="25"/>
        <v>0</v>
      </c>
      <c r="N118" s="164">
        <f t="shared" si="25"/>
        <v>0</v>
      </c>
      <c r="O118" s="28" t="str">
        <f t="shared" si="21"/>
        <v/>
      </c>
      <c r="P118" s="3"/>
      <c r="Q118" s="3"/>
      <c r="R118" s="3"/>
      <c r="S118" s="3"/>
      <c r="T118" s="3"/>
      <c r="U118" s="3"/>
      <c r="V118" s="3"/>
      <c r="W118" s="3"/>
      <c r="X118" s="3"/>
      <c r="Y118" s="3"/>
      <c r="Z118" s="3"/>
      <c r="AA118" s="3"/>
      <c r="AB118" s="3"/>
      <c r="AC118" s="3"/>
      <c r="AS118" s="5"/>
      <c r="AT118" s="5"/>
      <c r="AU118" s="5"/>
      <c r="AV118" s="5"/>
      <c r="AW118" s="5"/>
      <c r="AX118" s="5"/>
      <c r="AY118" s="5"/>
      <c r="AZ118" s="5"/>
      <c r="BA118" s="5"/>
      <c r="BB118" s="30" t="str">
        <f t="shared" si="22"/>
        <v/>
      </c>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32"/>
      <c r="CN118" s="107"/>
      <c r="CO118" s="107"/>
      <c r="CP118" s="107">
        <f t="shared" si="23"/>
        <v>0</v>
      </c>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row>
    <row r="119" spans="1:130" s="24" customFormat="1" ht="23.25" customHeight="1" x14ac:dyDescent="0.2">
      <c r="A119" s="77" t="s">
        <v>138</v>
      </c>
      <c r="B119" s="77"/>
      <c r="C119" s="77"/>
      <c r="D119" s="19"/>
      <c r="E119" s="140"/>
      <c r="F119" s="140"/>
      <c r="G119" s="141"/>
      <c r="H119" s="141"/>
      <c r="I119" s="102"/>
      <c r="J119" s="103"/>
      <c r="K119" s="103"/>
      <c r="L119" s="103"/>
      <c r="M119" s="103"/>
      <c r="N119" s="165"/>
      <c r="O119" s="28"/>
      <c r="P119" s="3"/>
      <c r="Q119" s="3"/>
      <c r="R119" s="3"/>
      <c r="S119" s="3"/>
      <c r="T119" s="3"/>
      <c r="U119" s="3"/>
      <c r="V119" s="3"/>
      <c r="W119" s="3"/>
      <c r="X119" s="3"/>
      <c r="Y119" s="3"/>
      <c r="Z119" s="3"/>
      <c r="AA119" s="3"/>
      <c r="AB119" s="3"/>
      <c r="AC119" s="3"/>
      <c r="AS119" s="5"/>
      <c r="AT119" s="5"/>
      <c r="AU119" s="5"/>
      <c r="AV119" s="5"/>
      <c r="AW119" s="5"/>
      <c r="AX119" s="5"/>
      <c r="AY119" s="5"/>
      <c r="AZ119" s="5"/>
      <c r="BA119" s="5"/>
      <c r="BB119" s="5"/>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32"/>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row>
    <row r="120" spans="1:130" s="24" customFormat="1" ht="15.75" customHeight="1" x14ac:dyDescent="0.15">
      <c r="A120" s="490" t="s">
        <v>3</v>
      </c>
      <c r="B120" s="491"/>
      <c r="C120" s="518" t="s">
        <v>52</v>
      </c>
      <c r="D120" s="534"/>
      <c r="E120" s="519"/>
      <c r="F120" s="518" t="s">
        <v>94</v>
      </c>
      <c r="G120" s="519"/>
      <c r="H120" s="518" t="s">
        <v>95</v>
      </c>
      <c r="I120" s="519"/>
      <c r="J120" s="518" t="s">
        <v>96</v>
      </c>
      <c r="K120" s="519"/>
      <c r="L120" s="518" t="s">
        <v>97</v>
      </c>
      <c r="M120" s="519"/>
      <c r="N120" s="165"/>
      <c r="O120" s="28"/>
      <c r="P120" s="3"/>
      <c r="Q120" s="3"/>
      <c r="R120" s="3"/>
      <c r="S120" s="3"/>
      <c r="T120" s="3"/>
      <c r="U120" s="3"/>
      <c r="V120" s="3"/>
      <c r="W120" s="3"/>
      <c r="X120" s="3"/>
      <c r="Y120" s="3"/>
      <c r="Z120" s="3"/>
      <c r="AA120" s="3"/>
      <c r="AB120" s="3"/>
      <c r="AC120" s="3"/>
      <c r="AS120" s="5"/>
      <c r="AT120" s="5"/>
      <c r="AU120" s="5"/>
      <c r="AV120" s="5"/>
      <c r="AW120" s="5"/>
      <c r="AX120" s="5"/>
      <c r="AY120" s="5"/>
      <c r="AZ120" s="5"/>
      <c r="BA120" s="5"/>
      <c r="BB120" s="5"/>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32"/>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row>
    <row r="121" spans="1:130" s="24" customFormat="1" ht="21" customHeight="1" x14ac:dyDescent="0.15">
      <c r="A121" s="492"/>
      <c r="B121" s="493"/>
      <c r="C121" s="400" t="s">
        <v>98</v>
      </c>
      <c r="D121" s="400" t="s">
        <v>48</v>
      </c>
      <c r="E121" s="400" t="s">
        <v>70</v>
      </c>
      <c r="F121" s="400" t="s">
        <v>48</v>
      </c>
      <c r="G121" s="400" t="s">
        <v>70</v>
      </c>
      <c r="H121" s="400" t="s">
        <v>48</v>
      </c>
      <c r="I121" s="400" t="s">
        <v>70</v>
      </c>
      <c r="J121" s="400" t="s">
        <v>48</v>
      </c>
      <c r="K121" s="400" t="s">
        <v>70</v>
      </c>
      <c r="L121" s="400" t="s">
        <v>48</v>
      </c>
      <c r="M121" s="400" t="s">
        <v>70</v>
      </c>
      <c r="N121" s="165"/>
      <c r="O121" s="28"/>
      <c r="P121" s="3"/>
      <c r="Q121" s="3"/>
      <c r="R121" s="3"/>
      <c r="S121" s="3"/>
      <c r="T121" s="3"/>
      <c r="U121" s="3"/>
      <c r="V121" s="3"/>
      <c r="W121" s="3"/>
      <c r="X121" s="3"/>
      <c r="Y121" s="3"/>
      <c r="Z121" s="3"/>
      <c r="AA121" s="3"/>
      <c r="AB121" s="3"/>
      <c r="AC121" s="3"/>
      <c r="AS121" s="5"/>
      <c r="AT121" s="5"/>
      <c r="AU121" s="5"/>
      <c r="AV121" s="5"/>
      <c r="AW121" s="5"/>
      <c r="AX121" s="5"/>
      <c r="AY121" s="5"/>
      <c r="AZ121" s="5"/>
      <c r="BA121" s="5"/>
      <c r="BB121" s="5"/>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32"/>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row>
    <row r="122" spans="1:130" s="24" customFormat="1" ht="15.75" customHeight="1" x14ac:dyDescent="0.15">
      <c r="A122" s="479" t="s">
        <v>139</v>
      </c>
      <c r="B122" s="480"/>
      <c r="C122" s="143">
        <f>SUM(D122:E122)</f>
        <v>0</v>
      </c>
      <c r="D122" s="144">
        <f>+F122+H122+J122+L122</f>
        <v>0</v>
      </c>
      <c r="E122" s="144">
        <f>+G122+I122+K122+M122</f>
        <v>0</v>
      </c>
      <c r="F122" s="27"/>
      <c r="G122" s="27"/>
      <c r="H122" s="27"/>
      <c r="I122" s="27"/>
      <c r="J122" s="27"/>
      <c r="K122" s="27"/>
      <c r="L122" s="27"/>
      <c r="M122" s="27"/>
      <c r="N122" s="165"/>
      <c r="O122" s="28"/>
      <c r="P122" s="3"/>
      <c r="Q122" s="3"/>
      <c r="R122" s="3"/>
      <c r="S122" s="3"/>
      <c r="T122" s="3"/>
      <c r="U122" s="3"/>
      <c r="V122" s="3"/>
      <c r="W122" s="3"/>
      <c r="X122" s="3"/>
      <c r="Y122" s="3"/>
      <c r="Z122" s="3"/>
      <c r="AA122" s="3"/>
      <c r="AB122" s="3"/>
      <c r="AC122" s="3"/>
      <c r="AS122" s="5"/>
      <c r="AT122" s="5"/>
      <c r="AU122" s="5"/>
      <c r="AV122" s="5"/>
      <c r="AW122" s="5"/>
      <c r="AX122" s="5"/>
      <c r="AY122" s="5"/>
      <c r="AZ122" s="5"/>
      <c r="BA122" s="5"/>
      <c r="BB122" s="5"/>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32"/>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row>
    <row r="123" spans="1:130" s="24" customFormat="1" ht="15.75" customHeight="1" x14ac:dyDescent="0.15">
      <c r="A123" s="481" t="s">
        <v>140</v>
      </c>
      <c r="B123" s="482"/>
      <c r="C123" s="166">
        <f>SUM(D123:E123)</f>
        <v>0</v>
      </c>
      <c r="D123" s="166">
        <f>+F123+H123+J123+L123</f>
        <v>0</v>
      </c>
      <c r="E123" s="166">
        <f>+G123+I123+K123+M123</f>
        <v>0</v>
      </c>
      <c r="F123" s="48"/>
      <c r="G123" s="48"/>
      <c r="H123" s="48"/>
      <c r="I123" s="48"/>
      <c r="J123" s="48"/>
      <c r="K123" s="48"/>
      <c r="L123" s="48"/>
      <c r="M123" s="48"/>
      <c r="N123" s="165"/>
      <c r="O123" s="28"/>
      <c r="P123" s="3"/>
      <c r="Q123" s="3"/>
      <c r="R123" s="3"/>
      <c r="S123" s="3"/>
      <c r="T123" s="3"/>
      <c r="U123" s="3"/>
      <c r="V123" s="3"/>
      <c r="W123" s="3"/>
      <c r="X123" s="3"/>
      <c r="Y123" s="3"/>
      <c r="Z123" s="3"/>
      <c r="AA123" s="3"/>
      <c r="AB123" s="3"/>
      <c r="AC123" s="3"/>
      <c r="AS123" s="5"/>
      <c r="AT123" s="5"/>
      <c r="AU123" s="5"/>
      <c r="AV123" s="5"/>
      <c r="AW123" s="5"/>
      <c r="AX123" s="5"/>
      <c r="AY123" s="5"/>
      <c r="AZ123" s="5"/>
      <c r="BA123" s="5"/>
      <c r="BB123" s="5"/>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32"/>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row>
    <row r="124" spans="1:130" s="19" customFormat="1" ht="30.75" customHeight="1" x14ac:dyDescent="0.2">
      <c r="A124" s="77" t="s">
        <v>141</v>
      </c>
      <c r="B124" s="77"/>
      <c r="C124" s="77"/>
      <c r="D124" s="77"/>
      <c r="E124" s="77"/>
      <c r="F124" s="72"/>
      <c r="G124" s="72"/>
      <c r="H124" s="102"/>
      <c r="I124" s="167"/>
      <c r="J124" s="167"/>
      <c r="K124" s="168"/>
      <c r="L124" s="169"/>
      <c r="M124" s="168"/>
      <c r="N124" s="168"/>
      <c r="O124" s="170"/>
      <c r="P124" s="170"/>
      <c r="Q124" s="171"/>
      <c r="R124" s="171"/>
      <c r="S124" s="171"/>
      <c r="T124" s="171"/>
      <c r="U124" s="171"/>
      <c r="V124" s="172"/>
      <c r="W124" s="171"/>
      <c r="X124" s="11"/>
      <c r="Y124" s="11"/>
      <c r="Z124" s="11"/>
      <c r="AA124" s="11"/>
      <c r="AB124" s="11"/>
      <c r="AC124" s="11"/>
      <c r="AD124" s="11"/>
      <c r="AE124" s="11"/>
      <c r="AF124" s="11"/>
      <c r="AG124" s="11"/>
      <c r="AH124" s="11"/>
      <c r="AI124" s="11"/>
      <c r="AJ124" s="11"/>
      <c r="AK124" s="11"/>
      <c r="AV124" s="5"/>
      <c r="AW124" s="5"/>
      <c r="AX124" s="5"/>
      <c r="AY124" s="5"/>
      <c r="AZ124" s="5"/>
      <c r="BA124" s="5"/>
      <c r="BB124" s="5"/>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32"/>
      <c r="CN124" s="107"/>
      <c r="CO124" s="107"/>
      <c r="CP124" s="107"/>
      <c r="CQ124" s="107"/>
      <c r="CR124" s="107"/>
      <c r="CS124" s="107"/>
      <c r="CT124" s="107"/>
      <c r="CU124" s="107"/>
      <c r="CV124" s="107"/>
      <c r="CW124" s="107"/>
      <c r="CX124" s="107"/>
      <c r="CY124" s="131"/>
      <c r="CZ124" s="131"/>
      <c r="DA124" s="131"/>
      <c r="DB124" s="131"/>
      <c r="DC124" s="131"/>
      <c r="DD124" s="131"/>
      <c r="DE124" s="131"/>
      <c r="DF124" s="131"/>
      <c r="DG124" s="131"/>
      <c r="DH124" s="131"/>
      <c r="DI124" s="131"/>
      <c r="DJ124" s="131"/>
      <c r="DK124" s="131"/>
      <c r="DL124" s="131"/>
      <c r="DM124" s="131"/>
      <c r="DN124" s="131"/>
      <c r="DO124" s="131"/>
      <c r="DP124" s="131"/>
    </row>
    <row r="125" spans="1:130" s="24" customFormat="1" ht="18.75" customHeight="1" x14ac:dyDescent="0.15">
      <c r="A125" s="478" t="s">
        <v>142</v>
      </c>
      <c r="B125" s="478"/>
      <c r="C125" s="478"/>
      <c r="D125" s="478" t="s">
        <v>52</v>
      </c>
      <c r="E125" s="478"/>
      <c r="F125" s="478"/>
      <c r="G125" s="547" t="s">
        <v>143</v>
      </c>
      <c r="H125" s="547"/>
      <c r="I125" s="548" t="s">
        <v>144</v>
      </c>
      <c r="J125" s="548"/>
      <c r="K125" s="548" t="s">
        <v>145</v>
      </c>
      <c r="L125" s="548"/>
      <c r="M125" s="547" t="s">
        <v>84</v>
      </c>
      <c r="N125" s="547"/>
      <c r="O125" s="547" t="s">
        <v>8</v>
      </c>
      <c r="P125" s="547"/>
      <c r="Q125" s="521" t="s">
        <v>86</v>
      </c>
      <c r="R125" s="521"/>
      <c r="S125" s="521" t="s">
        <v>87</v>
      </c>
      <c r="T125" s="521"/>
      <c r="U125" s="521" t="s">
        <v>88</v>
      </c>
      <c r="V125" s="521"/>
      <c r="W125" s="521" t="s">
        <v>89</v>
      </c>
      <c r="X125" s="521"/>
      <c r="Y125" s="521" t="s">
        <v>90</v>
      </c>
      <c r="Z125" s="521"/>
      <c r="AA125" s="521" t="s">
        <v>91</v>
      </c>
      <c r="AB125" s="521"/>
      <c r="AC125" s="521" t="s">
        <v>92</v>
      </c>
      <c r="AD125" s="521"/>
      <c r="AE125" s="521" t="s">
        <v>93</v>
      </c>
      <c r="AF125" s="521"/>
      <c r="AG125" s="521" t="s">
        <v>94</v>
      </c>
      <c r="AH125" s="521"/>
      <c r="AI125" s="521" t="s">
        <v>95</v>
      </c>
      <c r="AJ125" s="521"/>
      <c r="AK125" s="521" t="s">
        <v>96</v>
      </c>
      <c r="AL125" s="521"/>
      <c r="AM125" s="521" t="s">
        <v>97</v>
      </c>
      <c r="AN125" s="518"/>
      <c r="AO125" s="551" t="s">
        <v>146</v>
      </c>
      <c r="AP125" s="553" t="s">
        <v>147</v>
      </c>
      <c r="AQ125" s="555" t="s">
        <v>148</v>
      </c>
      <c r="AR125" s="555"/>
      <c r="AY125" s="5"/>
      <c r="AZ125" s="476" t="s">
        <v>143</v>
      </c>
      <c r="BA125" s="477"/>
      <c r="BB125" s="549" t="s">
        <v>144</v>
      </c>
      <c r="BC125" s="550"/>
      <c r="BD125" s="549" t="s">
        <v>145</v>
      </c>
      <c r="BE125" s="550"/>
      <c r="BF125" s="476" t="s">
        <v>84</v>
      </c>
      <c r="BG125" s="477"/>
      <c r="BH125" s="476" t="s">
        <v>8</v>
      </c>
      <c r="BI125" s="477"/>
      <c r="BJ125" s="518" t="s">
        <v>86</v>
      </c>
      <c r="BK125" s="519"/>
      <c r="BL125" s="518" t="s">
        <v>87</v>
      </c>
      <c r="BM125" s="519"/>
      <c r="BN125" s="518" t="s">
        <v>88</v>
      </c>
      <c r="BO125" s="519"/>
      <c r="BP125" s="518" t="s">
        <v>89</v>
      </c>
      <c r="BQ125" s="519"/>
      <c r="BR125" s="518" t="s">
        <v>90</v>
      </c>
      <c r="BS125" s="519"/>
      <c r="BT125" s="518" t="s">
        <v>91</v>
      </c>
      <c r="BU125" s="519"/>
      <c r="BV125" s="518" t="s">
        <v>92</v>
      </c>
      <c r="BW125" s="519"/>
      <c r="BX125" s="518" t="s">
        <v>93</v>
      </c>
      <c r="BY125" s="519"/>
      <c r="BZ125" s="518" t="s">
        <v>94</v>
      </c>
      <c r="CA125" s="519"/>
      <c r="CB125" s="518" t="s">
        <v>95</v>
      </c>
      <c r="CC125" s="519"/>
      <c r="CD125" s="518" t="s">
        <v>96</v>
      </c>
      <c r="CE125" s="519"/>
      <c r="CF125" s="518" t="s">
        <v>97</v>
      </c>
      <c r="CG125" s="519"/>
      <c r="CH125" s="107"/>
      <c r="CI125" s="107"/>
      <c r="CJ125" s="107"/>
      <c r="CK125" s="107"/>
      <c r="CL125" s="107"/>
      <c r="CM125" s="132"/>
      <c r="CN125" s="107"/>
      <c r="CO125" s="107"/>
      <c r="CP125" s="476" t="s">
        <v>143</v>
      </c>
      <c r="CQ125" s="477"/>
      <c r="CR125" s="549" t="s">
        <v>144</v>
      </c>
      <c r="CS125" s="550"/>
      <c r="CT125" s="549" t="s">
        <v>145</v>
      </c>
      <c r="CU125" s="550"/>
      <c r="CV125" s="476" t="s">
        <v>84</v>
      </c>
      <c r="CW125" s="477"/>
      <c r="CX125" s="476" t="s">
        <v>8</v>
      </c>
      <c r="CY125" s="477"/>
      <c r="CZ125" s="518" t="s">
        <v>86</v>
      </c>
      <c r="DA125" s="519"/>
      <c r="DB125" s="518" t="s">
        <v>87</v>
      </c>
      <c r="DC125" s="519"/>
      <c r="DD125" s="518" t="s">
        <v>88</v>
      </c>
      <c r="DE125" s="519"/>
      <c r="DF125" s="518" t="s">
        <v>89</v>
      </c>
      <c r="DG125" s="519"/>
      <c r="DH125" s="518" t="s">
        <v>90</v>
      </c>
      <c r="DI125" s="519"/>
      <c r="DJ125" s="518" t="s">
        <v>91</v>
      </c>
      <c r="DK125" s="519"/>
      <c r="DL125" s="518" t="s">
        <v>92</v>
      </c>
      <c r="DM125" s="519"/>
      <c r="DN125" s="518" t="s">
        <v>93</v>
      </c>
      <c r="DO125" s="519"/>
      <c r="DP125" s="518" t="s">
        <v>94</v>
      </c>
      <c r="DQ125" s="519"/>
      <c r="DR125" s="518" t="s">
        <v>95</v>
      </c>
      <c r="DS125" s="519"/>
      <c r="DT125" s="518" t="s">
        <v>96</v>
      </c>
      <c r="DU125" s="519"/>
      <c r="DV125" s="518" t="s">
        <v>97</v>
      </c>
      <c r="DW125" s="519"/>
      <c r="DX125" s="107"/>
      <c r="DY125" s="107"/>
      <c r="DZ125" s="107"/>
    </row>
    <row r="126" spans="1:130" s="24" customFormat="1" ht="21" x14ac:dyDescent="0.15">
      <c r="A126" s="478"/>
      <c r="B126" s="478"/>
      <c r="C126" s="478"/>
      <c r="D126" s="396" t="s">
        <v>149</v>
      </c>
      <c r="E126" s="174" t="s">
        <v>48</v>
      </c>
      <c r="F126" s="174" t="s">
        <v>70</v>
      </c>
      <c r="G126" s="398" t="s">
        <v>48</v>
      </c>
      <c r="H126" s="398" t="s">
        <v>70</v>
      </c>
      <c r="I126" s="398" t="s">
        <v>48</v>
      </c>
      <c r="J126" s="398" t="s">
        <v>70</v>
      </c>
      <c r="K126" s="398" t="s">
        <v>48</v>
      </c>
      <c r="L126" s="398" t="s">
        <v>70</v>
      </c>
      <c r="M126" s="398" t="s">
        <v>48</v>
      </c>
      <c r="N126" s="398" t="s">
        <v>70</v>
      </c>
      <c r="O126" s="398" t="s">
        <v>48</v>
      </c>
      <c r="P126" s="398" t="s">
        <v>70</v>
      </c>
      <c r="Q126" s="398" t="s">
        <v>48</v>
      </c>
      <c r="R126" s="398" t="s">
        <v>70</v>
      </c>
      <c r="S126" s="398" t="s">
        <v>48</v>
      </c>
      <c r="T126" s="398" t="s">
        <v>70</v>
      </c>
      <c r="U126" s="398" t="s">
        <v>48</v>
      </c>
      <c r="V126" s="398" t="s">
        <v>70</v>
      </c>
      <c r="W126" s="398" t="s">
        <v>48</v>
      </c>
      <c r="X126" s="398" t="s">
        <v>70</v>
      </c>
      <c r="Y126" s="398" t="s">
        <v>48</v>
      </c>
      <c r="Z126" s="398" t="s">
        <v>70</v>
      </c>
      <c r="AA126" s="398" t="s">
        <v>48</v>
      </c>
      <c r="AB126" s="398" t="s">
        <v>70</v>
      </c>
      <c r="AC126" s="398" t="s">
        <v>48</v>
      </c>
      <c r="AD126" s="398" t="s">
        <v>70</v>
      </c>
      <c r="AE126" s="398" t="s">
        <v>48</v>
      </c>
      <c r="AF126" s="398" t="s">
        <v>70</v>
      </c>
      <c r="AG126" s="398" t="s">
        <v>48</v>
      </c>
      <c r="AH126" s="398" t="s">
        <v>70</v>
      </c>
      <c r="AI126" s="398" t="s">
        <v>48</v>
      </c>
      <c r="AJ126" s="398" t="s">
        <v>70</v>
      </c>
      <c r="AK126" s="398" t="s">
        <v>48</v>
      </c>
      <c r="AL126" s="398" t="s">
        <v>70</v>
      </c>
      <c r="AM126" s="398" t="s">
        <v>48</v>
      </c>
      <c r="AN126" s="407" t="s">
        <v>70</v>
      </c>
      <c r="AO126" s="552"/>
      <c r="AP126" s="554"/>
      <c r="AQ126" s="177" t="s">
        <v>48</v>
      </c>
      <c r="AR126" s="177" t="s">
        <v>70</v>
      </c>
      <c r="AY126" s="5"/>
      <c r="AZ126" s="398" t="s">
        <v>48</v>
      </c>
      <c r="BA126" s="398" t="s">
        <v>70</v>
      </c>
      <c r="BB126" s="398" t="s">
        <v>48</v>
      </c>
      <c r="BC126" s="398" t="s">
        <v>70</v>
      </c>
      <c r="BD126" s="398" t="s">
        <v>48</v>
      </c>
      <c r="BE126" s="398" t="s">
        <v>70</v>
      </c>
      <c r="BF126" s="398" t="s">
        <v>48</v>
      </c>
      <c r="BG126" s="398" t="s">
        <v>70</v>
      </c>
      <c r="BH126" s="398" t="s">
        <v>48</v>
      </c>
      <c r="BI126" s="398" t="s">
        <v>70</v>
      </c>
      <c r="BJ126" s="398" t="s">
        <v>48</v>
      </c>
      <c r="BK126" s="398" t="s">
        <v>70</v>
      </c>
      <c r="BL126" s="398" t="s">
        <v>48</v>
      </c>
      <c r="BM126" s="398" t="s">
        <v>70</v>
      </c>
      <c r="BN126" s="398" t="s">
        <v>48</v>
      </c>
      <c r="BO126" s="398" t="s">
        <v>70</v>
      </c>
      <c r="BP126" s="398" t="s">
        <v>48</v>
      </c>
      <c r="BQ126" s="398" t="s">
        <v>70</v>
      </c>
      <c r="BR126" s="398" t="s">
        <v>48</v>
      </c>
      <c r="BS126" s="398" t="s">
        <v>70</v>
      </c>
      <c r="BT126" s="398" t="s">
        <v>48</v>
      </c>
      <c r="BU126" s="398" t="s">
        <v>70</v>
      </c>
      <c r="BV126" s="398" t="s">
        <v>48</v>
      </c>
      <c r="BW126" s="398" t="s">
        <v>70</v>
      </c>
      <c r="BX126" s="398" t="s">
        <v>48</v>
      </c>
      <c r="BY126" s="398" t="s">
        <v>70</v>
      </c>
      <c r="BZ126" s="398" t="s">
        <v>48</v>
      </c>
      <c r="CA126" s="398" t="s">
        <v>70</v>
      </c>
      <c r="CB126" s="398" t="s">
        <v>48</v>
      </c>
      <c r="CC126" s="398" t="s">
        <v>70</v>
      </c>
      <c r="CD126" s="398" t="s">
        <v>48</v>
      </c>
      <c r="CE126" s="398" t="s">
        <v>70</v>
      </c>
      <c r="CF126" s="398" t="s">
        <v>48</v>
      </c>
      <c r="CG126" s="407" t="s">
        <v>70</v>
      </c>
      <c r="CH126" s="107"/>
      <c r="CI126" s="107"/>
      <c r="CJ126" s="107"/>
      <c r="CK126" s="107"/>
      <c r="CL126" s="107"/>
      <c r="CM126" s="132"/>
      <c r="CN126" s="107"/>
      <c r="CO126" s="107"/>
      <c r="CP126" s="398" t="s">
        <v>48</v>
      </c>
      <c r="CQ126" s="398" t="s">
        <v>70</v>
      </c>
      <c r="CR126" s="398" t="s">
        <v>48</v>
      </c>
      <c r="CS126" s="398" t="s">
        <v>70</v>
      </c>
      <c r="CT126" s="398" t="s">
        <v>48</v>
      </c>
      <c r="CU126" s="398" t="s">
        <v>70</v>
      </c>
      <c r="CV126" s="398" t="s">
        <v>48</v>
      </c>
      <c r="CW126" s="398" t="s">
        <v>70</v>
      </c>
      <c r="CX126" s="398" t="s">
        <v>48</v>
      </c>
      <c r="CY126" s="398" t="s">
        <v>70</v>
      </c>
      <c r="CZ126" s="398" t="s">
        <v>48</v>
      </c>
      <c r="DA126" s="398" t="s">
        <v>70</v>
      </c>
      <c r="DB126" s="398" t="s">
        <v>48</v>
      </c>
      <c r="DC126" s="398" t="s">
        <v>70</v>
      </c>
      <c r="DD126" s="398" t="s">
        <v>48</v>
      </c>
      <c r="DE126" s="398" t="s">
        <v>70</v>
      </c>
      <c r="DF126" s="398" t="s">
        <v>48</v>
      </c>
      <c r="DG126" s="398" t="s">
        <v>70</v>
      </c>
      <c r="DH126" s="398" t="s">
        <v>48</v>
      </c>
      <c r="DI126" s="398" t="s">
        <v>70</v>
      </c>
      <c r="DJ126" s="398" t="s">
        <v>48</v>
      </c>
      <c r="DK126" s="398" t="s">
        <v>70</v>
      </c>
      <c r="DL126" s="398" t="s">
        <v>48</v>
      </c>
      <c r="DM126" s="398" t="s">
        <v>70</v>
      </c>
      <c r="DN126" s="398" t="s">
        <v>48</v>
      </c>
      <c r="DO126" s="398" t="s">
        <v>70</v>
      </c>
      <c r="DP126" s="398" t="s">
        <v>48</v>
      </c>
      <c r="DQ126" s="398" t="s">
        <v>70</v>
      </c>
      <c r="DR126" s="398" t="s">
        <v>48</v>
      </c>
      <c r="DS126" s="398" t="s">
        <v>70</v>
      </c>
      <c r="DT126" s="398" t="s">
        <v>48</v>
      </c>
      <c r="DU126" s="398" t="s">
        <v>70</v>
      </c>
      <c r="DV126" s="398" t="s">
        <v>48</v>
      </c>
      <c r="DW126" s="407" t="s">
        <v>70</v>
      </c>
      <c r="DX126" s="107"/>
      <c r="DY126" s="107"/>
      <c r="DZ126" s="107"/>
    </row>
    <row r="127" spans="1:130" s="24" customFormat="1" ht="15.75" customHeight="1" x14ac:dyDescent="0.15">
      <c r="A127" s="178" t="s">
        <v>150</v>
      </c>
      <c r="B127" s="404"/>
      <c r="C127" s="180"/>
      <c r="D127" s="181">
        <f>SUM(E127:F127)</f>
        <v>119</v>
      </c>
      <c r="E127" s="181">
        <f>+G127+I127+K127+M127+O127+Q127+S127+U127+W127+Y127+AA127+AC127+AE127+AG127+AI127+AK127+AM127</f>
        <v>63</v>
      </c>
      <c r="F127" s="181">
        <f>+H127+J127+L127+N127+P127+R127+T127+V127+X127+Z127+AB127+AD127+AF127+AH127+AJ127+AL127+AN127</f>
        <v>56</v>
      </c>
      <c r="G127" s="182">
        <v>8</v>
      </c>
      <c r="H127" s="182">
        <v>6</v>
      </c>
      <c r="I127" s="182">
        <v>36</v>
      </c>
      <c r="J127" s="182">
        <v>18</v>
      </c>
      <c r="K127" s="182">
        <v>14</v>
      </c>
      <c r="L127" s="182">
        <v>20</v>
      </c>
      <c r="M127" s="182"/>
      <c r="N127" s="182">
        <v>2</v>
      </c>
      <c r="O127" s="182"/>
      <c r="P127" s="182"/>
      <c r="Q127" s="182"/>
      <c r="R127" s="182">
        <v>1</v>
      </c>
      <c r="S127" s="182">
        <v>1</v>
      </c>
      <c r="T127" s="182"/>
      <c r="U127" s="182"/>
      <c r="V127" s="182">
        <v>2</v>
      </c>
      <c r="W127" s="182"/>
      <c r="X127" s="182">
        <v>1</v>
      </c>
      <c r="Y127" s="182"/>
      <c r="Z127" s="182"/>
      <c r="AA127" s="182"/>
      <c r="AB127" s="182">
        <v>2</v>
      </c>
      <c r="AC127" s="182">
        <v>2</v>
      </c>
      <c r="AD127" s="182">
        <v>2</v>
      </c>
      <c r="AE127" s="182">
        <v>2</v>
      </c>
      <c r="AF127" s="182">
        <v>2</v>
      </c>
      <c r="AG127" s="182"/>
      <c r="AH127" s="182"/>
      <c r="AI127" s="182"/>
      <c r="AJ127" s="182"/>
      <c r="AK127" s="182"/>
      <c r="AL127" s="182"/>
      <c r="AM127" s="182"/>
      <c r="AN127" s="183"/>
      <c r="AO127" s="184"/>
      <c r="AP127" s="182"/>
      <c r="AQ127" s="182"/>
      <c r="AR127" s="182"/>
      <c r="AS127" s="28" t="str">
        <f>$AZ127&amp;""&amp;$BA127&amp;""&amp;$BB127&amp;""&amp;$BC127&amp;""&amp;$BD127&amp;""&amp;$BE127&amp;""&amp;$BF127&amp;""&amp;$BG127&amp;""&amp;$BH127&amp;""&amp;$BI127&amp;""&amp;$BJ127&amp;""&amp;$BK127&amp;""&amp;$BL127&amp;""&amp;$BM127&amp;""&amp;$BN127&amp;""&amp;$BO127&amp;""&amp;$BP127&amp;""&amp;$BQ127&amp;""&amp;$BR127&amp;""&amp;$BS127&amp;""&amp;$BT127&amp;""&amp;$BU127&amp;""&amp;$BV127&amp;""&amp;$BD128&amp;""&amp;$BE128&amp;""&amp;$BF128&amp;""&amp;$BG128</f>
        <v/>
      </c>
      <c r="AT127" s="3"/>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07"/>
      <c r="CI127" s="107"/>
      <c r="CJ127" s="107"/>
      <c r="CK127" s="107"/>
      <c r="CL127" s="107"/>
      <c r="CM127" s="132"/>
      <c r="CN127" s="107"/>
      <c r="CO127" s="107"/>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107"/>
      <c r="DY127" s="107"/>
      <c r="DZ127" s="107"/>
    </row>
    <row r="128" spans="1:130" s="24" customFormat="1" ht="24.75" customHeight="1" x14ac:dyDescent="0.15">
      <c r="A128" s="570" t="s">
        <v>151</v>
      </c>
      <c r="B128" s="571"/>
      <c r="C128" s="572"/>
      <c r="D128" s="573"/>
      <c r="E128" s="574"/>
      <c r="F128" s="574"/>
      <c r="G128" s="574"/>
      <c r="H128" s="574"/>
      <c r="I128" s="574"/>
      <c r="J128" s="574"/>
      <c r="K128" s="574"/>
      <c r="L128" s="574"/>
      <c r="M128" s="574"/>
      <c r="N128" s="574"/>
      <c r="O128" s="574"/>
      <c r="P128" s="574"/>
      <c r="Q128" s="574"/>
      <c r="R128" s="574"/>
      <c r="S128" s="574"/>
      <c r="T128" s="5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5"/>
      <c r="AS128" s="28" t="str">
        <f>$BW127&amp;""&amp;$BX127&amp;""&amp;$BY127&amp;""&amp;$BZ127&amp;""&amp;$CA127&amp;""&amp;$CB127&amp;""&amp;$CC127&amp;""&amp;$CD127&amp;""&amp;$CE127&amp;""&amp;$CF127&amp;""&amp;$CG127</f>
        <v/>
      </c>
      <c r="AT128" s="3"/>
      <c r="BD128" s="30" t="str">
        <f>IF($AO127&lt;=$F127,"","Las gestantes ingresadas al Programa NO debe ser mayor al Total de Mujeres ingresadas")</f>
        <v/>
      </c>
      <c r="BE128" s="30" t="str">
        <f>IF($AP127&lt;=$F127,"","Las madres de hijos menor de 2 años NO DEBE ser mayor al Total de Mujeres ingresadas al Programa")</f>
        <v/>
      </c>
      <c r="BF128" s="30" t="str">
        <f>IF(($AQ127)&lt;=$E127,"","Los ingresos de Pueblos originarios Hombres NO DEBE ser mayor al Total de ingresos Hombres del Programa")</f>
        <v/>
      </c>
      <c r="BG128" s="30" t="str">
        <f>IF($AR127&lt;=$F127,"","Los ingresos de Pueblos originarios Mujeres NO DEBE ser mayor al Total de ingresos Mujeres del Programa")</f>
        <v/>
      </c>
      <c r="BH128" s="5"/>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30">
        <f>IF($AO127&lt;=$F127,0,1)</f>
        <v>0</v>
      </c>
      <c r="CQ128" s="30">
        <f>IF($AP127&lt;=$F127,0,1)</f>
        <v>0</v>
      </c>
      <c r="CR128" s="30">
        <f>IF(($AQ127)&lt;=$E127,0,1)</f>
        <v>0</v>
      </c>
      <c r="CS128" s="30">
        <f>IF($AR127&lt;=$F127,0,1)</f>
        <v>0</v>
      </c>
      <c r="CT128" s="5"/>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row>
    <row r="129" spans="1:120" s="24" customFormat="1" ht="15.75" customHeight="1" x14ac:dyDescent="0.15">
      <c r="A129" s="562" t="s">
        <v>152</v>
      </c>
      <c r="B129" s="577" t="s">
        <v>153</v>
      </c>
      <c r="C129" s="578"/>
      <c r="D129" s="185">
        <f t="shared" ref="D129:D136" si="26">SUM(E129:F129)</f>
        <v>0</v>
      </c>
      <c r="E129" s="185">
        <f t="shared" ref="E129:F136" si="27">+G129+I129+K129+M129+O129+Q129+S129+U129+W129+Y129+AA129+AC129+AE129+AG129+AI129+AK129+AM129</f>
        <v>0</v>
      </c>
      <c r="F129" s="185">
        <f t="shared" si="27"/>
        <v>0</v>
      </c>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96"/>
      <c r="AO129" s="159"/>
      <c r="AP129" s="34"/>
      <c r="AQ129" s="27"/>
      <c r="AR129" s="27"/>
      <c r="AS129" s="28" t="str">
        <f t="shared" ref="AS129:AS160" si="28">$BD129&amp;" "&amp;$BE129&amp;""&amp;$BF129&amp;""&amp;$BG129</f>
        <v xml:space="preserve"> </v>
      </c>
      <c r="AT129" s="3"/>
      <c r="BD129" s="30" t="str">
        <f t="shared" ref="BD129:BD160" si="29">IF($AO129&lt;=$F129,"","Las gestantes ingresadas al Programa NO debe ser mayor al Total de Mujeres ingresadas")</f>
        <v/>
      </c>
      <c r="BE129" s="30" t="str">
        <f t="shared" ref="BE129:BE160" si="30">IF($AP129&lt;=$F129,"","Las madres de hijos menor de 2 años NO DEBE ser mayor al Total de Mujeres ingresadas al Programa")</f>
        <v/>
      </c>
      <c r="BF129" s="30" t="str">
        <f>IF(($AQ129)&lt;=$E129,"","Los ingresos de Pueblos originarios Hombres NO DEBE ser mayor al Total de ingresos Hombres del Programa")</f>
        <v/>
      </c>
      <c r="BG129" s="30" t="str">
        <f>IF($AR129&lt;=$F129,"","Los ingresos de Pueblos originarios Mujeres NO DEBE ser mayor al Total de ingresos Mujeres del Programa")</f>
        <v/>
      </c>
      <c r="BH129" s="5"/>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30">
        <f t="shared" ref="CP129:CP160" si="31">IF($AO129&lt;=$F129,0,1)</f>
        <v>0</v>
      </c>
      <c r="CQ129" s="30">
        <f t="shared" ref="CQ129:CQ160" si="32">IF($AP129&lt;=$F129,0,1)</f>
        <v>0</v>
      </c>
      <c r="CR129" s="30">
        <f>IF(($AQ129)&lt;=$E129,0,1)</f>
        <v>0</v>
      </c>
      <c r="CS129" s="30">
        <f>IF($AR129&lt;=$F129,0,1)</f>
        <v>0</v>
      </c>
      <c r="CT129" s="5"/>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row>
    <row r="130" spans="1:120" s="24" customFormat="1" ht="15.75" customHeight="1" x14ac:dyDescent="0.15">
      <c r="A130" s="576"/>
      <c r="B130" s="579" t="s">
        <v>154</v>
      </c>
      <c r="C130" s="580"/>
      <c r="D130" s="186">
        <f t="shared" si="26"/>
        <v>0</v>
      </c>
      <c r="E130" s="186">
        <f t="shared" si="27"/>
        <v>0</v>
      </c>
      <c r="F130" s="186">
        <f t="shared" si="27"/>
        <v>0</v>
      </c>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99"/>
      <c r="AO130" s="160"/>
      <c r="AP130" s="37"/>
      <c r="AQ130" s="48"/>
      <c r="AR130" s="48"/>
      <c r="AS130" s="28" t="str">
        <f t="shared" si="28"/>
        <v xml:space="preserve"> </v>
      </c>
      <c r="AT130" s="3"/>
      <c r="BD130" s="30" t="str">
        <f t="shared" si="29"/>
        <v/>
      </c>
      <c r="BE130" s="30" t="str">
        <f t="shared" si="30"/>
        <v/>
      </c>
      <c r="BF130" s="30" t="str">
        <f t="shared" ref="BF130:BF160" si="33">IF(($AQ130)&lt;=$E130,"","Los ingresos de Pueblos originarios Hombres NO DEBE ser mayor al Total de ingresos Hombres del Programa")</f>
        <v/>
      </c>
      <c r="BG130" s="30" t="str">
        <f t="shared" ref="BG130:BG160" si="34">IF($AR130&lt;=$F130,"","Los ingresos de Pueblos originarios Mujeres NO DEBE ser mayor al Total de ingresos Mujeres del Programa")</f>
        <v/>
      </c>
      <c r="BH130" s="5"/>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30">
        <f t="shared" si="31"/>
        <v>0</v>
      </c>
      <c r="CQ130" s="30">
        <f t="shared" si="32"/>
        <v>0</v>
      </c>
      <c r="CR130" s="30">
        <f t="shared" ref="CR130:CR160" si="35">IF(($AQ130)&lt;=$E130,0,1)</f>
        <v>0</v>
      </c>
      <c r="CS130" s="30">
        <f t="shared" ref="CS130:CS160" si="36">IF($AR130&lt;=$F130,0,1)</f>
        <v>0</v>
      </c>
      <c r="CT130" s="5"/>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row>
    <row r="131" spans="1:120" s="24" customFormat="1" ht="15.75" customHeight="1" x14ac:dyDescent="0.15">
      <c r="A131" s="556" t="s">
        <v>155</v>
      </c>
      <c r="B131" s="556"/>
      <c r="C131" s="557"/>
      <c r="D131" s="187">
        <f t="shared" si="26"/>
        <v>0</v>
      </c>
      <c r="E131" s="187">
        <f>+AG131+AI131+AK131+AM131</f>
        <v>0</v>
      </c>
      <c r="F131" s="187">
        <f>+AH131+AJ131+AL131+AN131</f>
        <v>0</v>
      </c>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67"/>
      <c r="AH131" s="67"/>
      <c r="AI131" s="67"/>
      <c r="AJ131" s="67"/>
      <c r="AK131" s="67"/>
      <c r="AL131" s="67"/>
      <c r="AM131" s="67"/>
      <c r="AN131" s="135"/>
      <c r="AO131" s="189"/>
      <c r="AP131" s="190"/>
      <c r="AQ131" s="67"/>
      <c r="AR131" s="67"/>
      <c r="AS131" s="28" t="str">
        <f t="shared" si="28"/>
        <v xml:space="preserve"> </v>
      </c>
      <c r="AT131" s="3"/>
      <c r="BD131" s="30" t="str">
        <f t="shared" si="29"/>
        <v/>
      </c>
      <c r="BE131" s="30" t="str">
        <f t="shared" si="30"/>
        <v/>
      </c>
      <c r="BF131" s="30" t="str">
        <f t="shared" si="33"/>
        <v/>
      </c>
      <c r="BG131" s="30" t="str">
        <f t="shared" si="34"/>
        <v/>
      </c>
      <c r="BH131" s="5"/>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30">
        <f t="shared" si="31"/>
        <v>0</v>
      </c>
      <c r="CQ131" s="30">
        <f t="shared" si="32"/>
        <v>0</v>
      </c>
      <c r="CR131" s="30">
        <f t="shared" si="35"/>
        <v>0</v>
      </c>
      <c r="CS131" s="30">
        <f t="shared" si="36"/>
        <v>0</v>
      </c>
      <c r="CT131" s="5"/>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24" customFormat="1" ht="15.75" customHeight="1" x14ac:dyDescent="0.15">
      <c r="A132" s="558" t="s">
        <v>156</v>
      </c>
      <c r="B132" s="558"/>
      <c r="C132" s="559"/>
      <c r="D132" s="191">
        <f t="shared" si="26"/>
        <v>0</v>
      </c>
      <c r="E132" s="191">
        <f>+G132+I132+K132+M132</f>
        <v>0</v>
      </c>
      <c r="F132" s="191">
        <f>+H132+J132+L132+N132</f>
        <v>0</v>
      </c>
      <c r="G132" s="34"/>
      <c r="H132" s="34"/>
      <c r="I132" s="34"/>
      <c r="J132" s="34"/>
      <c r="K132" s="34"/>
      <c r="L132" s="34"/>
      <c r="M132" s="98"/>
      <c r="N132" s="34"/>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3"/>
      <c r="AO132" s="159"/>
      <c r="AP132" s="34"/>
      <c r="AQ132" s="34"/>
      <c r="AR132" s="34"/>
      <c r="AS132" s="28" t="str">
        <f t="shared" si="28"/>
        <v xml:space="preserve"> </v>
      </c>
      <c r="AT132" s="3"/>
      <c r="BD132" s="30" t="str">
        <f t="shared" si="29"/>
        <v/>
      </c>
      <c r="BE132" s="30" t="str">
        <f t="shared" si="30"/>
        <v/>
      </c>
      <c r="BF132" s="30" t="str">
        <f t="shared" si="33"/>
        <v/>
      </c>
      <c r="BG132" s="30" t="str">
        <f t="shared" si="34"/>
        <v/>
      </c>
      <c r="BH132" s="5"/>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30">
        <f t="shared" si="31"/>
        <v>0</v>
      </c>
      <c r="CQ132" s="30">
        <f t="shared" si="32"/>
        <v>0</v>
      </c>
      <c r="CR132" s="30">
        <f t="shared" si="35"/>
        <v>0</v>
      </c>
      <c r="CS132" s="30">
        <f t="shared" si="36"/>
        <v>0</v>
      </c>
      <c r="CT132" s="5"/>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row>
    <row r="133" spans="1:120" s="24" customFormat="1" ht="15.75" customHeight="1" x14ac:dyDescent="0.15">
      <c r="A133" s="560" t="s">
        <v>157</v>
      </c>
      <c r="B133" s="560"/>
      <c r="C133" s="561"/>
      <c r="D133" s="194">
        <f t="shared" si="26"/>
        <v>0</v>
      </c>
      <c r="E133" s="194">
        <f t="shared" si="27"/>
        <v>0</v>
      </c>
      <c r="F133" s="194">
        <f t="shared" si="27"/>
        <v>0</v>
      </c>
      <c r="G133" s="37"/>
      <c r="H133" s="37"/>
      <c r="I133" s="37"/>
      <c r="J133" s="37"/>
      <c r="K133" s="37"/>
      <c r="L133" s="37"/>
      <c r="M133" s="99"/>
      <c r="N133" s="48"/>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195"/>
      <c r="AO133" s="196"/>
      <c r="AP133" s="48"/>
      <c r="AQ133" s="37"/>
      <c r="AR133" s="37"/>
      <c r="AS133" s="28" t="str">
        <f t="shared" si="28"/>
        <v xml:space="preserve"> </v>
      </c>
      <c r="AT133" s="3"/>
      <c r="BD133" s="30" t="str">
        <f t="shared" si="29"/>
        <v/>
      </c>
      <c r="BE133" s="30" t="str">
        <f t="shared" si="30"/>
        <v/>
      </c>
      <c r="BF133" s="30" t="str">
        <f t="shared" si="33"/>
        <v/>
      </c>
      <c r="BG133" s="30" t="str">
        <f t="shared" si="34"/>
        <v/>
      </c>
      <c r="BH133" s="5"/>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30">
        <f t="shared" si="31"/>
        <v>0</v>
      </c>
      <c r="CQ133" s="30">
        <f t="shared" si="32"/>
        <v>0</v>
      </c>
      <c r="CR133" s="30">
        <f t="shared" si="35"/>
        <v>0</v>
      </c>
      <c r="CS133" s="30">
        <f t="shared" si="36"/>
        <v>0</v>
      </c>
      <c r="CT133" s="5"/>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row>
    <row r="134" spans="1:120" s="24" customFormat="1" ht="17.25" customHeight="1" x14ac:dyDescent="0.15">
      <c r="A134" s="562" t="s">
        <v>158</v>
      </c>
      <c r="B134" s="563"/>
      <c r="C134" s="564"/>
      <c r="D134" s="185">
        <f t="shared" si="26"/>
        <v>0</v>
      </c>
      <c r="E134" s="185">
        <f t="shared" si="27"/>
        <v>0</v>
      </c>
      <c r="F134" s="185">
        <f t="shared" si="27"/>
        <v>0</v>
      </c>
      <c r="G134" s="27"/>
      <c r="H134" s="27"/>
      <c r="I134" s="27"/>
      <c r="J134" s="27"/>
      <c r="K134" s="27"/>
      <c r="L134" s="27"/>
      <c r="M134" s="96"/>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96"/>
      <c r="AO134" s="197"/>
      <c r="AP134" s="27"/>
      <c r="AQ134" s="27"/>
      <c r="AR134" s="27"/>
      <c r="AS134" s="28" t="str">
        <f t="shared" si="28"/>
        <v xml:space="preserve"> </v>
      </c>
      <c r="AT134" s="3"/>
      <c r="BD134" s="30" t="str">
        <f t="shared" si="29"/>
        <v/>
      </c>
      <c r="BE134" s="30" t="str">
        <f t="shared" si="30"/>
        <v/>
      </c>
      <c r="BF134" s="30" t="str">
        <f t="shared" si="33"/>
        <v/>
      </c>
      <c r="BG134" s="30" t="str">
        <f t="shared" si="34"/>
        <v/>
      </c>
      <c r="BH134" s="5"/>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30">
        <f t="shared" si="31"/>
        <v>0</v>
      </c>
      <c r="CQ134" s="30">
        <f t="shared" si="32"/>
        <v>0</v>
      </c>
      <c r="CR134" s="30">
        <f t="shared" si="35"/>
        <v>0</v>
      </c>
      <c r="CS134" s="30">
        <f t="shared" si="36"/>
        <v>0</v>
      </c>
      <c r="CT134" s="5"/>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row>
    <row r="135" spans="1:120" s="24" customFormat="1" ht="18.75" customHeight="1" x14ac:dyDescent="0.15">
      <c r="A135" s="565" t="s">
        <v>159</v>
      </c>
      <c r="B135" s="566"/>
      <c r="C135" s="567"/>
      <c r="D135" s="198">
        <f t="shared" si="26"/>
        <v>0</v>
      </c>
      <c r="E135" s="198">
        <f t="shared" si="27"/>
        <v>0</v>
      </c>
      <c r="F135" s="198">
        <f t="shared" si="27"/>
        <v>0</v>
      </c>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99"/>
      <c r="AO135" s="200"/>
      <c r="AP135" s="128"/>
      <c r="AQ135" s="128"/>
      <c r="AR135" s="128"/>
      <c r="AS135" s="28" t="str">
        <f t="shared" si="28"/>
        <v xml:space="preserve"> </v>
      </c>
      <c r="AT135" s="3"/>
      <c r="BD135" s="30" t="str">
        <f t="shared" si="29"/>
        <v/>
      </c>
      <c r="BE135" s="30" t="str">
        <f t="shared" si="30"/>
        <v/>
      </c>
      <c r="BF135" s="30" t="str">
        <f t="shared" si="33"/>
        <v/>
      </c>
      <c r="BG135" s="30" t="str">
        <f t="shared" si="34"/>
        <v/>
      </c>
      <c r="BH135" s="5"/>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30">
        <f t="shared" si="31"/>
        <v>0</v>
      </c>
      <c r="CQ135" s="30">
        <f t="shared" si="32"/>
        <v>0</v>
      </c>
      <c r="CR135" s="30">
        <f t="shared" si="35"/>
        <v>0</v>
      </c>
      <c r="CS135" s="30">
        <f t="shared" si="36"/>
        <v>0</v>
      </c>
      <c r="CT135" s="5"/>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row>
    <row r="136" spans="1:120" s="24" customFormat="1" ht="21.75" customHeight="1" x14ac:dyDescent="0.15">
      <c r="A136" s="568" t="s">
        <v>160</v>
      </c>
      <c r="B136" s="568"/>
      <c r="C136" s="569"/>
      <c r="D136" s="181">
        <f t="shared" si="26"/>
        <v>0</v>
      </c>
      <c r="E136" s="181">
        <f t="shared" si="27"/>
        <v>0</v>
      </c>
      <c r="F136" s="181">
        <f t="shared" si="27"/>
        <v>0</v>
      </c>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3"/>
      <c r="AO136" s="184"/>
      <c r="AP136" s="182"/>
      <c r="AQ136" s="182"/>
      <c r="AR136" s="182"/>
      <c r="AS136" s="28" t="str">
        <f t="shared" si="28"/>
        <v xml:space="preserve"> </v>
      </c>
      <c r="AT136" s="3"/>
      <c r="BD136" s="30" t="str">
        <f t="shared" si="29"/>
        <v/>
      </c>
      <c r="BE136" s="30" t="str">
        <f t="shared" si="30"/>
        <v/>
      </c>
      <c r="BF136" s="30" t="str">
        <f t="shared" si="33"/>
        <v/>
      </c>
      <c r="BG136" s="30" t="str">
        <f t="shared" si="34"/>
        <v/>
      </c>
      <c r="BH136" s="5"/>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30">
        <f t="shared" si="31"/>
        <v>0</v>
      </c>
      <c r="CQ136" s="30">
        <f t="shared" si="32"/>
        <v>0</v>
      </c>
      <c r="CR136" s="30">
        <f t="shared" si="35"/>
        <v>0</v>
      </c>
      <c r="CS136" s="30">
        <f t="shared" si="36"/>
        <v>0</v>
      </c>
      <c r="CT136" s="5"/>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row>
    <row r="137" spans="1:120" s="24" customFormat="1" ht="15.75" customHeight="1" x14ac:dyDescent="0.15">
      <c r="A137" s="581" t="s">
        <v>161</v>
      </c>
      <c r="B137" s="582"/>
      <c r="C137" s="583"/>
      <c r="D137" s="56">
        <f>SUM(E137:F137)</f>
        <v>120</v>
      </c>
      <c r="E137" s="56">
        <f>+G137+I137+K137+M137+O137+Q137+S137+U137+W137+Y137+AA137+AC137+AE137+AG137+AI137+AK137+AM137</f>
        <v>63</v>
      </c>
      <c r="F137" s="56">
        <f>+H137+J137+L137+N137+P137+R137+T137+V137+X137+Z137+AB137+AD137+AF137+AH137+AJ137+AL137+AN137</f>
        <v>57</v>
      </c>
      <c r="G137" s="201">
        <v>8</v>
      </c>
      <c r="H137" s="201">
        <v>6</v>
      </c>
      <c r="I137" s="201">
        <v>36</v>
      </c>
      <c r="J137" s="201">
        <v>18</v>
      </c>
      <c r="K137" s="201">
        <v>14</v>
      </c>
      <c r="L137" s="201">
        <v>20</v>
      </c>
      <c r="M137" s="201"/>
      <c r="N137" s="201">
        <v>2</v>
      </c>
      <c r="O137" s="201"/>
      <c r="P137" s="201"/>
      <c r="Q137" s="201"/>
      <c r="R137" s="201">
        <v>1</v>
      </c>
      <c r="S137" s="201">
        <v>1</v>
      </c>
      <c r="T137" s="201"/>
      <c r="U137" s="201"/>
      <c r="V137" s="201">
        <v>2</v>
      </c>
      <c r="W137" s="201"/>
      <c r="X137" s="201">
        <v>2</v>
      </c>
      <c r="Y137" s="201"/>
      <c r="Z137" s="201"/>
      <c r="AA137" s="201"/>
      <c r="AB137" s="201">
        <v>2</v>
      </c>
      <c r="AC137" s="201">
        <v>2</v>
      </c>
      <c r="AD137" s="201">
        <v>2</v>
      </c>
      <c r="AE137" s="201">
        <v>2</v>
      </c>
      <c r="AF137" s="201">
        <v>2</v>
      </c>
      <c r="AG137" s="201"/>
      <c r="AH137" s="201"/>
      <c r="AI137" s="201"/>
      <c r="AJ137" s="201"/>
      <c r="AK137" s="201"/>
      <c r="AL137" s="201"/>
      <c r="AM137" s="201"/>
      <c r="AN137" s="202"/>
      <c r="AO137" s="203"/>
      <c r="AP137" s="201"/>
      <c r="AQ137" s="201"/>
      <c r="AR137" s="201"/>
      <c r="AS137" s="28" t="str">
        <f t="shared" si="28"/>
        <v xml:space="preserve"> </v>
      </c>
      <c r="AT137" s="3"/>
      <c r="BD137" s="30"/>
      <c r="BE137" s="30"/>
      <c r="BF137" s="30" t="str">
        <f t="shared" si="33"/>
        <v/>
      </c>
      <c r="BG137" s="30" t="str">
        <f t="shared" si="34"/>
        <v/>
      </c>
      <c r="BH137" s="5"/>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30"/>
      <c r="CQ137" s="30"/>
      <c r="CR137" s="30">
        <f t="shared" si="35"/>
        <v>0</v>
      </c>
      <c r="CS137" s="30">
        <f t="shared" si="36"/>
        <v>0</v>
      </c>
      <c r="CT137" s="5"/>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row>
    <row r="138" spans="1:120" s="24" customFormat="1" ht="21.75" customHeight="1" x14ac:dyDescent="0.15">
      <c r="A138" s="584" t="s">
        <v>162</v>
      </c>
      <c r="B138" s="585" t="s">
        <v>163</v>
      </c>
      <c r="C138" s="557"/>
      <c r="D138" s="187">
        <f t="shared" ref="D138:D159" si="37">SUM(E138:F138)</f>
        <v>0</v>
      </c>
      <c r="E138" s="187">
        <f t="shared" ref="E138:F159" si="38">+G138+I138+K138+M138+O138+Q138+S138+U138+W138+Y138+AA138+AC138+AE138+AG138+AI138+AK138+AM138</f>
        <v>0</v>
      </c>
      <c r="F138" s="187">
        <f t="shared" si="38"/>
        <v>0</v>
      </c>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135"/>
      <c r="AO138" s="158"/>
      <c r="AP138" s="67"/>
      <c r="AQ138" s="67"/>
      <c r="AR138" s="67"/>
      <c r="AS138" s="28" t="str">
        <f t="shared" si="28"/>
        <v xml:space="preserve"> </v>
      </c>
      <c r="AT138" s="3"/>
      <c r="BD138" s="30" t="str">
        <f t="shared" si="29"/>
        <v/>
      </c>
      <c r="BE138" s="30" t="str">
        <f t="shared" si="30"/>
        <v/>
      </c>
      <c r="BF138" s="30" t="str">
        <f t="shared" si="33"/>
        <v/>
      </c>
      <c r="BG138" s="30" t="str">
        <f t="shared" si="34"/>
        <v/>
      </c>
      <c r="BH138" s="5"/>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30">
        <f t="shared" si="31"/>
        <v>0</v>
      </c>
      <c r="CQ138" s="30">
        <f t="shared" si="32"/>
        <v>0</v>
      </c>
      <c r="CR138" s="30">
        <f t="shared" si="35"/>
        <v>0</v>
      </c>
      <c r="CS138" s="30">
        <f t="shared" si="36"/>
        <v>0</v>
      </c>
      <c r="CT138" s="5"/>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row>
    <row r="139" spans="1:120" s="24" customFormat="1" ht="15.75" customHeight="1" x14ac:dyDescent="0.15">
      <c r="A139" s="584"/>
      <c r="B139" s="586" t="s">
        <v>164</v>
      </c>
      <c r="C139" s="559"/>
      <c r="D139" s="191">
        <f t="shared" si="37"/>
        <v>2</v>
      </c>
      <c r="E139" s="191">
        <f t="shared" si="38"/>
        <v>0</v>
      </c>
      <c r="F139" s="191">
        <f t="shared" si="38"/>
        <v>2</v>
      </c>
      <c r="G139" s="34"/>
      <c r="H139" s="34"/>
      <c r="I139" s="34"/>
      <c r="J139" s="34"/>
      <c r="K139" s="34"/>
      <c r="L139" s="34">
        <v>2</v>
      </c>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98"/>
      <c r="AO139" s="159"/>
      <c r="AP139" s="34"/>
      <c r="AQ139" s="34"/>
      <c r="AR139" s="34"/>
      <c r="AS139" s="28" t="str">
        <f t="shared" si="28"/>
        <v xml:space="preserve"> </v>
      </c>
      <c r="AT139" s="3"/>
      <c r="BD139" s="30" t="str">
        <f t="shared" si="29"/>
        <v/>
      </c>
      <c r="BE139" s="30" t="str">
        <f t="shared" si="30"/>
        <v/>
      </c>
      <c r="BF139" s="30" t="str">
        <f t="shared" si="33"/>
        <v/>
      </c>
      <c r="BG139" s="30" t="str">
        <f t="shared" si="34"/>
        <v/>
      </c>
      <c r="BH139" s="5"/>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30">
        <f t="shared" si="31"/>
        <v>0</v>
      </c>
      <c r="CQ139" s="30">
        <f t="shared" si="32"/>
        <v>0</v>
      </c>
      <c r="CR139" s="30">
        <f t="shared" si="35"/>
        <v>0</v>
      </c>
      <c r="CS139" s="30">
        <f t="shared" si="36"/>
        <v>0</v>
      </c>
      <c r="CT139" s="5"/>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row>
    <row r="140" spans="1:120" s="24" customFormat="1" ht="15.75" customHeight="1" x14ac:dyDescent="0.15">
      <c r="A140" s="584"/>
      <c r="B140" s="586" t="s">
        <v>165</v>
      </c>
      <c r="C140" s="559"/>
      <c r="D140" s="191">
        <f t="shared" si="37"/>
        <v>10</v>
      </c>
      <c r="E140" s="191">
        <f t="shared" si="38"/>
        <v>2</v>
      </c>
      <c r="F140" s="191">
        <f t="shared" si="38"/>
        <v>8</v>
      </c>
      <c r="G140" s="34"/>
      <c r="H140" s="34"/>
      <c r="I140" s="34"/>
      <c r="J140" s="34"/>
      <c r="K140" s="34"/>
      <c r="L140" s="34"/>
      <c r="M140" s="34"/>
      <c r="N140" s="34">
        <v>2</v>
      </c>
      <c r="O140" s="34"/>
      <c r="P140" s="34"/>
      <c r="Q140" s="34"/>
      <c r="R140" s="34"/>
      <c r="S140" s="34"/>
      <c r="T140" s="34"/>
      <c r="U140" s="34"/>
      <c r="V140" s="34">
        <v>2</v>
      </c>
      <c r="W140" s="34"/>
      <c r="X140" s="34"/>
      <c r="Y140" s="34"/>
      <c r="Z140" s="34"/>
      <c r="AA140" s="34"/>
      <c r="AB140" s="34">
        <v>2</v>
      </c>
      <c r="AC140" s="34">
        <v>2</v>
      </c>
      <c r="AD140" s="34">
        <v>2</v>
      </c>
      <c r="AE140" s="34"/>
      <c r="AF140" s="34"/>
      <c r="AG140" s="34"/>
      <c r="AH140" s="34"/>
      <c r="AI140" s="34"/>
      <c r="AJ140" s="34"/>
      <c r="AK140" s="34"/>
      <c r="AL140" s="34"/>
      <c r="AM140" s="34"/>
      <c r="AN140" s="98"/>
      <c r="AO140" s="159"/>
      <c r="AP140" s="34"/>
      <c r="AQ140" s="34"/>
      <c r="AR140" s="34"/>
      <c r="AS140" s="28" t="str">
        <f t="shared" si="28"/>
        <v xml:space="preserve"> </v>
      </c>
      <c r="AT140" s="3"/>
      <c r="BD140" s="30" t="str">
        <f t="shared" si="29"/>
        <v/>
      </c>
      <c r="BE140" s="30" t="str">
        <f t="shared" si="30"/>
        <v/>
      </c>
      <c r="BF140" s="30" t="str">
        <f t="shared" si="33"/>
        <v/>
      </c>
      <c r="BG140" s="30" t="str">
        <f t="shared" si="34"/>
        <v/>
      </c>
      <c r="BH140" s="5"/>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30">
        <f t="shared" si="31"/>
        <v>0</v>
      </c>
      <c r="CQ140" s="30">
        <f t="shared" si="32"/>
        <v>0</v>
      </c>
      <c r="CR140" s="30">
        <f t="shared" si="35"/>
        <v>0</v>
      </c>
      <c r="CS140" s="30">
        <f t="shared" si="36"/>
        <v>0</v>
      </c>
      <c r="CT140" s="5"/>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row>
    <row r="141" spans="1:120" s="24" customFormat="1" ht="15.75" customHeight="1" x14ac:dyDescent="0.15">
      <c r="A141" s="584"/>
      <c r="B141" s="586" t="s">
        <v>166</v>
      </c>
      <c r="C141" s="559"/>
      <c r="D141" s="191">
        <f>SUM(F141:F141)</f>
        <v>0</v>
      </c>
      <c r="E141" s="204"/>
      <c r="F141" s="191">
        <f>+J141+L141+N141+P141+R141+T141+V141+X141+Z141+AB141+AD141+AF141+AH141+AJ141+AL141+AN141</f>
        <v>0</v>
      </c>
      <c r="G141" s="192"/>
      <c r="H141" s="192"/>
      <c r="I141" s="192"/>
      <c r="J141" s="34"/>
      <c r="K141" s="192"/>
      <c r="L141" s="34"/>
      <c r="M141" s="192"/>
      <c r="N141" s="34"/>
      <c r="O141" s="192"/>
      <c r="P141" s="34"/>
      <c r="Q141" s="192"/>
      <c r="R141" s="34"/>
      <c r="S141" s="192"/>
      <c r="T141" s="34"/>
      <c r="U141" s="192"/>
      <c r="V141" s="34"/>
      <c r="W141" s="192"/>
      <c r="X141" s="34"/>
      <c r="Y141" s="192"/>
      <c r="Z141" s="34"/>
      <c r="AA141" s="192"/>
      <c r="AB141" s="34"/>
      <c r="AC141" s="192"/>
      <c r="AD141" s="34"/>
      <c r="AE141" s="192"/>
      <c r="AF141" s="34"/>
      <c r="AG141" s="192"/>
      <c r="AH141" s="192"/>
      <c r="AI141" s="192"/>
      <c r="AJ141" s="192"/>
      <c r="AK141" s="192"/>
      <c r="AL141" s="192"/>
      <c r="AM141" s="192"/>
      <c r="AN141" s="192"/>
      <c r="AO141" s="205"/>
      <c r="AP141" s="34"/>
      <c r="AQ141" s="192"/>
      <c r="AR141" s="34"/>
      <c r="AS141" s="28" t="str">
        <f t="shared" si="28"/>
        <v xml:space="preserve"> </v>
      </c>
      <c r="AT141" s="3"/>
      <c r="BD141" s="30" t="str">
        <f t="shared" si="29"/>
        <v/>
      </c>
      <c r="BE141" s="30" t="str">
        <f t="shared" si="30"/>
        <v/>
      </c>
      <c r="BF141" s="30" t="str">
        <f t="shared" si="33"/>
        <v/>
      </c>
      <c r="BG141" s="30" t="str">
        <f t="shared" si="34"/>
        <v/>
      </c>
      <c r="BH141" s="5"/>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30">
        <f t="shared" si="31"/>
        <v>0</v>
      </c>
      <c r="CQ141" s="30">
        <f t="shared" si="32"/>
        <v>0</v>
      </c>
      <c r="CR141" s="30">
        <f t="shared" si="35"/>
        <v>0</v>
      </c>
      <c r="CS141" s="30">
        <f t="shared" si="36"/>
        <v>0</v>
      </c>
      <c r="CT141" s="5"/>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row>
    <row r="142" spans="1:120" s="24" customFormat="1" ht="15.75" customHeight="1" x14ac:dyDescent="0.15">
      <c r="A142" s="584"/>
      <c r="B142" s="586" t="s">
        <v>167</v>
      </c>
      <c r="C142" s="559"/>
      <c r="D142" s="191">
        <f t="shared" si="37"/>
        <v>0</v>
      </c>
      <c r="E142" s="191">
        <f t="shared" si="38"/>
        <v>0</v>
      </c>
      <c r="F142" s="191">
        <f t="shared" si="38"/>
        <v>0</v>
      </c>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98"/>
      <c r="AO142" s="159"/>
      <c r="AP142" s="34"/>
      <c r="AQ142" s="34"/>
      <c r="AR142" s="34"/>
      <c r="AS142" s="28" t="str">
        <f t="shared" si="28"/>
        <v xml:space="preserve"> </v>
      </c>
      <c r="AT142" s="3"/>
      <c r="BD142" s="30" t="str">
        <f t="shared" si="29"/>
        <v/>
      </c>
      <c r="BE142" s="30" t="str">
        <f t="shared" si="30"/>
        <v/>
      </c>
      <c r="BF142" s="30" t="str">
        <f t="shared" si="33"/>
        <v/>
      </c>
      <c r="BG142" s="30" t="str">
        <f t="shared" si="34"/>
        <v/>
      </c>
      <c r="BH142" s="5"/>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30">
        <f t="shared" si="31"/>
        <v>0</v>
      </c>
      <c r="CQ142" s="30">
        <f t="shared" si="32"/>
        <v>0</v>
      </c>
      <c r="CR142" s="30">
        <f t="shared" si="35"/>
        <v>0</v>
      </c>
      <c r="CS142" s="30">
        <f t="shared" si="36"/>
        <v>0</v>
      </c>
      <c r="CT142" s="5"/>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row>
    <row r="143" spans="1:120" s="24" customFormat="1" ht="15.75" customHeight="1" x14ac:dyDescent="0.15">
      <c r="A143" s="584"/>
      <c r="B143" s="587" t="s">
        <v>168</v>
      </c>
      <c r="C143" s="588"/>
      <c r="D143" s="191">
        <f t="shared" si="37"/>
        <v>0</v>
      </c>
      <c r="E143" s="191">
        <f t="shared" si="38"/>
        <v>0</v>
      </c>
      <c r="F143" s="191">
        <f t="shared" si="38"/>
        <v>0</v>
      </c>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98"/>
      <c r="AO143" s="159"/>
      <c r="AP143" s="34"/>
      <c r="AQ143" s="34"/>
      <c r="AR143" s="34"/>
      <c r="AS143" s="28" t="str">
        <f t="shared" si="28"/>
        <v xml:space="preserve"> </v>
      </c>
      <c r="AT143" s="3"/>
      <c r="BD143" s="30" t="str">
        <f t="shared" si="29"/>
        <v/>
      </c>
      <c r="BE143" s="30" t="str">
        <f t="shared" si="30"/>
        <v/>
      </c>
      <c r="BF143" s="30" t="str">
        <f t="shared" si="33"/>
        <v/>
      </c>
      <c r="BG143" s="30" t="str">
        <f t="shared" si="34"/>
        <v/>
      </c>
      <c r="BH143" s="5"/>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30">
        <f t="shared" si="31"/>
        <v>0</v>
      </c>
      <c r="CQ143" s="30">
        <f t="shared" si="32"/>
        <v>0</v>
      </c>
      <c r="CR143" s="30">
        <f t="shared" si="35"/>
        <v>0</v>
      </c>
      <c r="CS143" s="30">
        <f t="shared" si="36"/>
        <v>0</v>
      </c>
      <c r="CT143" s="5"/>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row>
    <row r="144" spans="1:120" s="24" customFormat="1" ht="15.75" customHeight="1" x14ac:dyDescent="0.15">
      <c r="A144" s="584"/>
      <c r="B144" s="589" t="s">
        <v>169</v>
      </c>
      <c r="C144" s="590"/>
      <c r="D144" s="191">
        <f t="shared" si="37"/>
        <v>2</v>
      </c>
      <c r="E144" s="191">
        <f t="shared" si="38"/>
        <v>2</v>
      </c>
      <c r="F144" s="191">
        <f t="shared" si="38"/>
        <v>0</v>
      </c>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v>2</v>
      </c>
      <c r="AF144" s="34"/>
      <c r="AG144" s="34"/>
      <c r="AH144" s="34"/>
      <c r="AI144" s="34"/>
      <c r="AJ144" s="34"/>
      <c r="AK144" s="34"/>
      <c r="AL144" s="34"/>
      <c r="AM144" s="34"/>
      <c r="AN144" s="98"/>
      <c r="AO144" s="159"/>
      <c r="AP144" s="34"/>
      <c r="AQ144" s="34"/>
      <c r="AR144" s="34"/>
      <c r="AS144" s="28" t="str">
        <f t="shared" si="28"/>
        <v xml:space="preserve"> </v>
      </c>
      <c r="AT144" s="3"/>
      <c r="BD144" s="30" t="str">
        <f t="shared" si="29"/>
        <v/>
      </c>
      <c r="BE144" s="30" t="str">
        <f t="shared" si="30"/>
        <v/>
      </c>
      <c r="BF144" s="30" t="str">
        <f t="shared" si="33"/>
        <v/>
      </c>
      <c r="BG144" s="30" t="str">
        <f t="shared" si="34"/>
        <v/>
      </c>
      <c r="BH144" s="5"/>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30">
        <f t="shared" si="31"/>
        <v>0</v>
      </c>
      <c r="CQ144" s="30">
        <f t="shared" si="32"/>
        <v>0</v>
      </c>
      <c r="CR144" s="30">
        <f t="shared" si="35"/>
        <v>0</v>
      </c>
      <c r="CS144" s="30">
        <f t="shared" si="36"/>
        <v>0</v>
      </c>
      <c r="CT144" s="5"/>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row>
    <row r="145" spans="1:120" s="24" customFormat="1" ht="15.75" customHeight="1" x14ac:dyDescent="0.15">
      <c r="A145" s="584"/>
      <c r="B145" s="591" t="s">
        <v>170</v>
      </c>
      <c r="C145" s="592"/>
      <c r="D145" s="194">
        <f t="shared" si="37"/>
        <v>2</v>
      </c>
      <c r="E145" s="194">
        <f t="shared" si="38"/>
        <v>0</v>
      </c>
      <c r="F145" s="194">
        <f t="shared" si="38"/>
        <v>2</v>
      </c>
      <c r="G145" s="37"/>
      <c r="H145" s="37"/>
      <c r="I145" s="37"/>
      <c r="J145" s="37"/>
      <c r="K145" s="37"/>
      <c r="L145" s="37">
        <v>2</v>
      </c>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195"/>
      <c r="AO145" s="160"/>
      <c r="AP145" s="37"/>
      <c r="AQ145" s="37"/>
      <c r="AR145" s="37"/>
      <c r="AS145" s="28" t="str">
        <f t="shared" si="28"/>
        <v xml:space="preserve"> </v>
      </c>
      <c r="AT145" s="3"/>
      <c r="BD145" s="30" t="str">
        <f t="shared" si="29"/>
        <v/>
      </c>
      <c r="BE145" s="30" t="str">
        <f t="shared" si="30"/>
        <v/>
      </c>
      <c r="BF145" s="30" t="str">
        <f t="shared" si="33"/>
        <v/>
      </c>
      <c r="BG145" s="30" t="str">
        <f t="shared" si="34"/>
        <v/>
      </c>
      <c r="BH145" s="5"/>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30">
        <f t="shared" si="31"/>
        <v>0</v>
      </c>
      <c r="CQ145" s="30">
        <f t="shared" si="32"/>
        <v>0</v>
      </c>
      <c r="CR145" s="30">
        <f t="shared" si="35"/>
        <v>0</v>
      </c>
      <c r="CS145" s="30">
        <f t="shared" si="36"/>
        <v>0</v>
      </c>
      <c r="CT145" s="5"/>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row>
    <row r="146" spans="1:120" s="24" customFormat="1" ht="27.75" customHeight="1" x14ac:dyDescent="0.15">
      <c r="A146" s="598" t="s">
        <v>171</v>
      </c>
      <c r="B146" s="600" t="s">
        <v>172</v>
      </c>
      <c r="C146" s="601"/>
      <c r="D146" s="185">
        <f t="shared" si="37"/>
        <v>0</v>
      </c>
      <c r="E146" s="185">
        <f t="shared" si="38"/>
        <v>0</v>
      </c>
      <c r="F146" s="185">
        <f t="shared" si="38"/>
        <v>0</v>
      </c>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96"/>
      <c r="AO146" s="197"/>
      <c r="AP146" s="27"/>
      <c r="AQ146" s="27"/>
      <c r="AR146" s="27"/>
      <c r="AS146" s="28" t="str">
        <f t="shared" si="28"/>
        <v xml:space="preserve"> </v>
      </c>
      <c r="AT146" s="3"/>
      <c r="BD146" s="30" t="str">
        <f t="shared" si="29"/>
        <v/>
      </c>
      <c r="BE146" s="30" t="str">
        <f t="shared" si="30"/>
        <v/>
      </c>
      <c r="BF146" s="30" t="str">
        <f t="shared" si="33"/>
        <v/>
      </c>
      <c r="BG146" s="30" t="str">
        <f t="shared" si="34"/>
        <v/>
      </c>
      <c r="BH146" s="5"/>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30">
        <f t="shared" si="31"/>
        <v>0</v>
      </c>
      <c r="CQ146" s="30">
        <f t="shared" si="32"/>
        <v>0</v>
      </c>
      <c r="CR146" s="30">
        <f t="shared" si="35"/>
        <v>0</v>
      </c>
      <c r="CS146" s="30">
        <f t="shared" si="36"/>
        <v>0</v>
      </c>
      <c r="CT146" s="5"/>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row>
    <row r="147" spans="1:120" s="24" customFormat="1" ht="29.25" customHeight="1" x14ac:dyDescent="0.15">
      <c r="A147" s="584"/>
      <c r="B147" s="586" t="s">
        <v>173</v>
      </c>
      <c r="C147" s="559"/>
      <c r="D147" s="191">
        <f t="shared" si="37"/>
        <v>0</v>
      </c>
      <c r="E147" s="191">
        <f t="shared" si="38"/>
        <v>0</v>
      </c>
      <c r="F147" s="191">
        <f t="shared" si="38"/>
        <v>0</v>
      </c>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98"/>
      <c r="AO147" s="159"/>
      <c r="AP147" s="34"/>
      <c r="AQ147" s="34"/>
      <c r="AR147" s="34"/>
      <c r="AS147" s="28" t="str">
        <f t="shared" si="28"/>
        <v xml:space="preserve"> </v>
      </c>
      <c r="AT147" s="3"/>
      <c r="BD147" s="30" t="str">
        <f t="shared" si="29"/>
        <v/>
      </c>
      <c r="BE147" s="30" t="str">
        <f t="shared" si="30"/>
        <v/>
      </c>
      <c r="BF147" s="30" t="str">
        <f t="shared" si="33"/>
        <v/>
      </c>
      <c r="BG147" s="30" t="str">
        <f t="shared" si="34"/>
        <v/>
      </c>
      <c r="BH147" s="5"/>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30">
        <f t="shared" si="31"/>
        <v>0</v>
      </c>
      <c r="CQ147" s="30">
        <f t="shared" si="32"/>
        <v>0</v>
      </c>
      <c r="CR147" s="30">
        <f t="shared" si="35"/>
        <v>0</v>
      </c>
      <c r="CS147" s="30">
        <f t="shared" si="36"/>
        <v>0</v>
      </c>
      <c r="CT147" s="5"/>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24" customFormat="1" ht="15.75" customHeight="1" x14ac:dyDescent="0.15">
      <c r="A148" s="599"/>
      <c r="B148" s="579" t="s">
        <v>174</v>
      </c>
      <c r="C148" s="580"/>
      <c r="D148" s="186">
        <f t="shared" si="37"/>
        <v>0</v>
      </c>
      <c r="E148" s="186">
        <f t="shared" si="38"/>
        <v>0</v>
      </c>
      <c r="F148" s="186">
        <f t="shared" si="38"/>
        <v>0</v>
      </c>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99"/>
      <c r="AO148" s="196"/>
      <c r="AP148" s="48"/>
      <c r="AQ148" s="48"/>
      <c r="AR148" s="48"/>
      <c r="AS148" s="28" t="str">
        <f t="shared" si="28"/>
        <v xml:space="preserve"> </v>
      </c>
      <c r="AT148" s="3"/>
      <c r="BD148" s="30" t="str">
        <f t="shared" si="29"/>
        <v/>
      </c>
      <c r="BE148" s="30" t="str">
        <f t="shared" si="30"/>
        <v/>
      </c>
      <c r="BF148" s="30" t="str">
        <f t="shared" si="33"/>
        <v/>
      </c>
      <c r="BG148" s="30" t="str">
        <f t="shared" si="34"/>
        <v/>
      </c>
      <c r="BH148" s="5"/>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0">
        <f t="shared" si="31"/>
        <v>0</v>
      </c>
      <c r="CQ148" s="30">
        <f t="shared" si="32"/>
        <v>0</v>
      </c>
      <c r="CR148" s="30">
        <f t="shared" si="35"/>
        <v>0</v>
      </c>
      <c r="CS148" s="30">
        <f t="shared" si="36"/>
        <v>0</v>
      </c>
      <c r="CT148" s="5"/>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row>
    <row r="149" spans="1:120" s="24" customFormat="1" ht="15.75" customHeight="1" x14ac:dyDescent="0.15">
      <c r="A149" s="598" t="s">
        <v>175</v>
      </c>
      <c r="B149" s="577" t="s">
        <v>176</v>
      </c>
      <c r="C149" s="578"/>
      <c r="D149" s="185">
        <f t="shared" si="37"/>
        <v>28</v>
      </c>
      <c r="E149" s="185">
        <f t="shared" ref="E149:F152" si="39">+G149+I149+K149+M149+O149</f>
        <v>20</v>
      </c>
      <c r="F149" s="185">
        <f t="shared" si="39"/>
        <v>8</v>
      </c>
      <c r="G149" s="27"/>
      <c r="H149" s="27"/>
      <c r="I149" s="27">
        <v>16</v>
      </c>
      <c r="J149" s="27">
        <v>4</v>
      </c>
      <c r="K149" s="27">
        <v>4</v>
      </c>
      <c r="L149" s="27">
        <v>4</v>
      </c>
      <c r="M149" s="27"/>
      <c r="N149" s="27"/>
      <c r="O149" s="27"/>
      <c r="P149" s="27"/>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3"/>
      <c r="AO149" s="197"/>
      <c r="AP149" s="190"/>
      <c r="AQ149" s="27"/>
      <c r="AR149" s="27"/>
      <c r="AS149" s="28" t="str">
        <f t="shared" si="28"/>
        <v xml:space="preserve"> </v>
      </c>
      <c r="AT149" s="3"/>
      <c r="BD149" s="30" t="str">
        <f t="shared" si="29"/>
        <v/>
      </c>
      <c r="BE149" s="30" t="str">
        <f t="shared" si="30"/>
        <v/>
      </c>
      <c r="BF149" s="30" t="str">
        <f t="shared" si="33"/>
        <v/>
      </c>
      <c r="BG149" s="30" t="str">
        <f t="shared" si="34"/>
        <v/>
      </c>
      <c r="BH149" s="5"/>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30">
        <f t="shared" si="31"/>
        <v>0</v>
      </c>
      <c r="CQ149" s="30">
        <f t="shared" si="32"/>
        <v>0</v>
      </c>
      <c r="CR149" s="30">
        <f t="shared" si="35"/>
        <v>0</v>
      </c>
      <c r="CS149" s="30">
        <f t="shared" si="36"/>
        <v>0</v>
      </c>
      <c r="CT149" s="5"/>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row>
    <row r="150" spans="1:120" s="24" customFormat="1" ht="29.25" customHeight="1" x14ac:dyDescent="0.15">
      <c r="A150" s="584"/>
      <c r="B150" s="586" t="s">
        <v>177</v>
      </c>
      <c r="C150" s="559"/>
      <c r="D150" s="191">
        <f t="shared" si="37"/>
        <v>2</v>
      </c>
      <c r="E150" s="191">
        <f t="shared" si="39"/>
        <v>0</v>
      </c>
      <c r="F150" s="191">
        <f t="shared" si="39"/>
        <v>2</v>
      </c>
      <c r="G150" s="34"/>
      <c r="H150" s="34"/>
      <c r="I150" s="34"/>
      <c r="J150" s="34">
        <v>2</v>
      </c>
      <c r="K150" s="34"/>
      <c r="L150" s="34"/>
      <c r="M150" s="34"/>
      <c r="N150" s="34"/>
      <c r="O150" s="34"/>
      <c r="P150" s="34"/>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3"/>
      <c r="AO150" s="159"/>
      <c r="AP150" s="192"/>
      <c r="AQ150" s="34"/>
      <c r="AR150" s="34"/>
      <c r="AS150" s="28" t="str">
        <f t="shared" si="28"/>
        <v xml:space="preserve"> </v>
      </c>
      <c r="AT150" s="3"/>
      <c r="BD150" s="30" t="str">
        <f t="shared" si="29"/>
        <v/>
      </c>
      <c r="BE150" s="30" t="str">
        <f t="shared" si="30"/>
        <v/>
      </c>
      <c r="BF150" s="30" t="str">
        <f t="shared" si="33"/>
        <v/>
      </c>
      <c r="BG150" s="30" t="str">
        <f t="shared" si="34"/>
        <v/>
      </c>
      <c r="BH150" s="5"/>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30">
        <f t="shared" si="31"/>
        <v>0</v>
      </c>
      <c r="CQ150" s="30">
        <f t="shared" si="32"/>
        <v>0</v>
      </c>
      <c r="CR150" s="30">
        <f t="shared" si="35"/>
        <v>0</v>
      </c>
      <c r="CS150" s="30">
        <f t="shared" si="36"/>
        <v>0</v>
      </c>
      <c r="CT150" s="5"/>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row>
    <row r="151" spans="1:120" s="24" customFormat="1" ht="25.5" customHeight="1" x14ac:dyDescent="0.15">
      <c r="A151" s="584"/>
      <c r="B151" s="586" t="s">
        <v>178</v>
      </c>
      <c r="C151" s="559"/>
      <c r="D151" s="191">
        <f t="shared" si="37"/>
        <v>0</v>
      </c>
      <c r="E151" s="191">
        <f t="shared" si="39"/>
        <v>0</v>
      </c>
      <c r="F151" s="191">
        <f t="shared" si="39"/>
        <v>0</v>
      </c>
      <c r="G151" s="34"/>
      <c r="H151" s="34"/>
      <c r="I151" s="34"/>
      <c r="J151" s="34"/>
      <c r="K151" s="34"/>
      <c r="L151" s="34"/>
      <c r="M151" s="34"/>
      <c r="N151" s="34"/>
      <c r="O151" s="34"/>
      <c r="P151" s="34"/>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3"/>
      <c r="AO151" s="159"/>
      <c r="AP151" s="192"/>
      <c r="AQ151" s="34"/>
      <c r="AR151" s="34"/>
      <c r="AS151" s="28" t="str">
        <f t="shared" si="28"/>
        <v xml:space="preserve"> </v>
      </c>
      <c r="AT151" s="3"/>
      <c r="BD151" s="30" t="str">
        <f t="shared" si="29"/>
        <v/>
      </c>
      <c r="BE151" s="30" t="str">
        <f t="shared" si="30"/>
        <v/>
      </c>
      <c r="BF151" s="30" t="str">
        <f t="shared" si="33"/>
        <v/>
      </c>
      <c r="BG151" s="30" t="str">
        <f t="shared" si="34"/>
        <v/>
      </c>
      <c r="BH151" s="5"/>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30">
        <f t="shared" si="31"/>
        <v>0</v>
      </c>
      <c r="CQ151" s="30">
        <f t="shared" si="32"/>
        <v>0</v>
      </c>
      <c r="CR151" s="30">
        <f t="shared" si="35"/>
        <v>0</v>
      </c>
      <c r="CS151" s="30">
        <f t="shared" si="36"/>
        <v>0</v>
      </c>
      <c r="CT151" s="5"/>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row>
    <row r="152" spans="1:120" s="24" customFormat="1" ht="51" customHeight="1" x14ac:dyDescent="0.15">
      <c r="A152" s="584"/>
      <c r="B152" s="602" t="s">
        <v>179</v>
      </c>
      <c r="C152" s="561"/>
      <c r="D152" s="194">
        <f t="shared" si="37"/>
        <v>48</v>
      </c>
      <c r="E152" s="194">
        <f t="shared" si="39"/>
        <v>24</v>
      </c>
      <c r="F152" s="194">
        <f t="shared" si="39"/>
        <v>24</v>
      </c>
      <c r="G152" s="37">
        <v>2</v>
      </c>
      <c r="H152" s="37">
        <v>4</v>
      </c>
      <c r="I152" s="37">
        <v>14</v>
      </c>
      <c r="J152" s="37">
        <v>10</v>
      </c>
      <c r="K152" s="37">
        <v>8</v>
      </c>
      <c r="L152" s="37">
        <v>10</v>
      </c>
      <c r="M152" s="37"/>
      <c r="N152" s="37"/>
      <c r="O152" s="37"/>
      <c r="P152" s="37"/>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7"/>
      <c r="AO152" s="160"/>
      <c r="AP152" s="206"/>
      <c r="AQ152" s="37"/>
      <c r="AR152" s="37"/>
      <c r="AS152" s="28" t="str">
        <f t="shared" si="28"/>
        <v xml:space="preserve"> </v>
      </c>
      <c r="AT152" s="3"/>
      <c r="BD152" s="30" t="str">
        <f t="shared" si="29"/>
        <v/>
      </c>
      <c r="BE152" s="30" t="str">
        <f t="shared" si="30"/>
        <v/>
      </c>
      <c r="BF152" s="30" t="str">
        <f t="shared" si="33"/>
        <v/>
      </c>
      <c r="BG152" s="30" t="str">
        <f t="shared" si="34"/>
        <v/>
      </c>
      <c r="BH152" s="5"/>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30">
        <f t="shared" si="31"/>
        <v>0</v>
      </c>
      <c r="CQ152" s="30">
        <f t="shared" si="32"/>
        <v>0</v>
      </c>
      <c r="CR152" s="30">
        <f t="shared" si="35"/>
        <v>0</v>
      </c>
      <c r="CS152" s="30">
        <f t="shared" si="36"/>
        <v>0</v>
      </c>
      <c r="CT152" s="5"/>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row>
    <row r="153" spans="1:120" s="24" customFormat="1" ht="15" customHeight="1" x14ac:dyDescent="0.15">
      <c r="A153" s="593" t="s">
        <v>180</v>
      </c>
      <c r="B153" s="593"/>
      <c r="C153" s="578"/>
      <c r="D153" s="185">
        <f t="shared" si="37"/>
        <v>8</v>
      </c>
      <c r="E153" s="185">
        <f t="shared" si="38"/>
        <v>0</v>
      </c>
      <c r="F153" s="185">
        <f t="shared" si="38"/>
        <v>8</v>
      </c>
      <c r="G153" s="27"/>
      <c r="H153" s="27"/>
      <c r="I153" s="27"/>
      <c r="J153" s="27">
        <v>2</v>
      </c>
      <c r="K153" s="27"/>
      <c r="L153" s="27">
        <v>2</v>
      </c>
      <c r="M153" s="27"/>
      <c r="N153" s="27"/>
      <c r="O153" s="27"/>
      <c r="P153" s="27"/>
      <c r="Q153" s="27"/>
      <c r="R153" s="27"/>
      <c r="S153" s="27"/>
      <c r="T153" s="27"/>
      <c r="U153" s="27"/>
      <c r="V153" s="27"/>
      <c r="W153" s="27"/>
      <c r="X153" s="27">
        <v>2</v>
      </c>
      <c r="Y153" s="27"/>
      <c r="Z153" s="27"/>
      <c r="AA153" s="27"/>
      <c r="AB153" s="27"/>
      <c r="AC153" s="27"/>
      <c r="AD153" s="27"/>
      <c r="AE153" s="27"/>
      <c r="AF153" s="27">
        <v>2</v>
      </c>
      <c r="AG153" s="27"/>
      <c r="AH153" s="27"/>
      <c r="AI153" s="27"/>
      <c r="AJ153" s="27"/>
      <c r="AK153" s="27"/>
      <c r="AL153" s="27"/>
      <c r="AM153" s="27"/>
      <c r="AN153" s="96"/>
      <c r="AO153" s="197"/>
      <c r="AP153" s="27"/>
      <c r="AQ153" s="27"/>
      <c r="AR153" s="27"/>
      <c r="AS153" s="28" t="str">
        <f t="shared" si="28"/>
        <v xml:space="preserve"> </v>
      </c>
      <c r="AT153" s="3"/>
      <c r="BD153" s="30" t="str">
        <f t="shared" si="29"/>
        <v/>
      </c>
      <c r="BE153" s="30" t="str">
        <f t="shared" si="30"/>
        <v/>
      </c>
      <c r="BF153" s="30" t="str">
        <f t="shared" si="33"/>
        <v/>
      </c>
      <c r="BG153" s="30" t="str">
        <f t="shared" si="34"/>
        <v/>
      </c>
      <c r="BH153" s="5"/>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30">
        <f t="shared" si="31"/>
        <v>0</v>
      </c>
      <c r="CQ153" s="30">
        <f t="shared" si="32"/>
        <v>0</v>
      </c>
      <c r="CR153" s="30">
        <f t="shared" si="35"/>
        <v>0</v>
      </c>
      <c r="CS153" s="30">
        <f t="shared" si="36"/>
        <v>0</v>
      </c>
      <c r="CT153" s="5"/>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row>
    <row r="154" spans="1:120" s="24" customFormat="1" ht="13.5" customHeight="1" x14ac:dyDescent="0.15">
      <c r="A154" s="558" t="s">
        <v>181</v>
      </c>
      <c r="B154" s="558"/>
      <c r="C154" s="559"/>
      <c r="D154" s="191">
        <f t="shared" si="37"/>
        <v>0</v>
      </c>
      <c r="E154" s="191">
        <f t="shared" si="38"/>
        <v>0</v>
      </c>
      <c r="F154" s="191">
        <f t="shared" si="38"/>
        <v>0</v>
      </c>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98"/>
      <c r="AO154" s="205"/>
      <c r="AP154" s="192"/>
      <c r="AQ154" s="34"/>
      <c r="AR154" s="34"/>
      <c r="AS154" s="28" t="str">
        <f t="shared" si="28"/>
        <v xml:space="preserve"> </v>
      </c>
      <c r="AT154" s="3"/>
      <c r="BD154" s="30" t="str">
        <f t="shared" si="29"/>
        <v/>
      </c>
      <c r="BE154" s="30" t="str">
        <f t="shared" si="30"/>
        <v/>
      </c>
      <c r="BF154" s="30" t="str">
        <f t="shared" si="33"/>
        <v/>
      </c>
      <c r="BG154" s="30" t="str">
        <f t="shared" si="34"/>
        <v/>
      </c>
      <c r="BH154" s="5"/>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30">
        <f t="shared" si="31"/>
        <v>0</v>
      </c>
      <c r="CQ154" s="30">
        <f t="shared" si="32"/>
        <v>0</v>
      </c>
      <c r="CR154" s="30">
        <f t="shared" si="35"/>
        <v>0</v>
      </c>
      <c r="CS154" s="30">
        <f t="shared" si="36"/>
        <v>0</v>
      </c>
      <c r="CT154" s="5"/>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row>
    <row r="155" spans="1:120" s="24" customFormat="1" ht="15" customHeight="1" x14ac:dyDescent="0.15">
      <c r="A155" s="594" t="s">
        <v>182</v>
      </c>
      <c r="B155" s="595"/>
      <c r="C155" s="596"/>
      <c r="D155" s="191">
        <f t="shared" si="37"/>
        <v>0</v>
      </c>
      <c r="E155" s="191">
        <f t="shared" si="38"/>
        <v>0</v>
      </c>
      <c r="F155" s="191">
        <f t="shared" si="38"/>
        <v>0</v>
      </c>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98"/>
      <c r="AO155" s="205"/>
      <c r="AP155" s="192"/>
      <c r="AQ155" s="34"/>
      <c r="AR155" s="34"/>
      <c r="AS155" s="28" t="str">
        <f t="shared" si="28"/>
        <v xml:space="preserve"> </v>
      </c>
      <c r="AT155" s="3"/>
      <c r="BD155" s="30" t="str">
        <f t="shared" si="29"/>
        <v/>
      </c>
      <c r="BE155" s="30" t="str">
        <f t="shared" si="30"/>
        <v/>
      </c>
      <c r="BF155" s="30" t="str">
        <f t="shared" si="33"/>
        <v/>
      </c>
      <c r="BG155" s="30" t="str">
        <f t="shared" si="34"/>
        <v/>
      </c>
      <c r="BH155" s="5"/>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30">
        <f t="shared" si="31"/>
        <v>0</v>
      </c>
      <c r="CQ155" s="30">
        <f t="shared" si="32"/>
        <v>0</v>
      </c>
      <c r="CR155" s="30">
        <f t="shared" si="35"/>
        <v>0</v>
      </c>
      <c r="CS155" s="30">
        <f t="shared" si="36"/>
        <v>0</v>
      </c>
      <c r="CT155" s="5"/>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row>
    <row r="156" spans="1:120" s="24" customFormat="1" ht="12" customHeight="1" x14ac:dyDescent="0.15">
      <c r="A156" s="486" t="s">
        <v>183</v>
      </c>
      <c r="B156" s="597"/>
      <c r="C156" s="487"/>
      <c r="D156" s="191">
        <f t="shared" si="37"/>
        <v>1</v>
      </c>
      <c r="E156" s="191">
        <f t="shared" si="38"/>
        <v>1</v>
      </c>
      <c r="F156" s="191">
        <f t="shared" si="38"/>
        <v>0</v>
      </c>
      <c r="G156" s="34"/>
      <c r="H156" s="34"/>
      <c r="I156" s="34"/>
      <c r="J156" s="34"/>
      <c r="K156" s="34"/>
      <c r="L156" s="34"/>
      <c r="M156" s="34"/>
      <c r="N156" s="34"/>
      <c r="O156" s="34"/>
      <c r="P156" s="34"/>
      <c r="Q156" s="34"/>
      <c r="R156" s="34"/>
      <c r="S156" s="34">
        <v>1</v>
      </c>
      <c r="T156" s="34"/>
      <c r="U156" s="34"/>
      <c r="V156" s="34"/>
      <c r="W156" s="34"/>
      <c r="X156" s="34"/>
      <c r="Y156" s="34"/>
      <c r="Z156" s="34"/>
      <c r="AA156" s="34"/>
      <c r="AB156" s="34"/>
      <c r="AC156" s="34"/>
      <c r="AD156" s="34"/>
      <c r="AE156" s="34"/>
      <c r="AF156" s="34"/>
      <c r="AG156" s="34"/>
      <c r="AH156" s="34"/>
      <c r="AI156" s="34"/>
      <c r="AJ156" s="34"/>
      <c r="AK156" s="34"/>
      <c r="AL156" s="34"/>
      <c r="AM156" s="34"/>
      <c r="AN156" s="98"/>
      <c r="AO156" s="159"/>
      <c r="AP156" s="159"/>
      <c r="AQ156" s="34"/>
      <c r="AR156" s="34"/>
      <c r="AS156" s="28" t="str">
        <f t="shared" si="28"/>
        <v xml:space="preserve"> </v>
      </c>
      <c r="AT156" s="3"/>
      <c r="BD156" s="30" t="str">
        <f t="shared" si="29"/>
        <v/>
      </c>
      <c r="BE156" s="30" t="str">
        <f t="shared" si="30"/>
        <v/>
      </c>
      <c r="BF156" s="30" t="str">
        <f t="shared" si="33"/>
        <v/>
      </c>
      <c r="BG156" s="30" t="str">
        <f t="shared" si="34"/>
        <v/>
      </c>
      <c r="BH156" s="5"/>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30">
        <f t="shared" si="31"/>
        <v>0</v>
      </c>
      <c r="CQ156" s="30">
        <f t="shared" si="32"/>
        <v>0</v>
      </c>
      <c r="CR156" s="30">
        <f t="shared" si="35"/>
        <v>0</v>
      </c>
      <c r="CS156" s="30">
        <f t="shared" si="36"/>
        <v>0</v>
      </c>
      <c r="CT156" s="5"/>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row>
    <row r="157" spans="1:120" s="24" customFormat="1" ht="15.75" customHeight="1" x14ac:dyDescent="0.15">
      <c r="A157" s="486" t="s">
        <v>184</v>
      </c>
      <c r="B157" s="597"/>
      <c r="C157" s="487"/>
      <c r="D157" s="191">
        <f t="shared" si="37"/>
        <v>0</v>
      </c>
      <c r="E157" s="191">
        <f t="shared" si="38"/>
        <v>0</v>
      </c>
      <c r="F157" s="191">
        <f t="shared" si="38"/>
        <v>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98"/>
      <c r="AO157" s="159"/>
      <c r="AP157" s="34"/>
      <c r="AQ157" s="34"/>
      <c r="AR157" s="34"/>
      <c r="AS157" s="28" t="str">
        <f t="shared" si="28"/>
        <v xml:space="preserve"> </v>
      </c>
      <c r="AT157" s="3"/>
      <c r="BD157" s="30" t="str">
        <f t="shared" si="29"/>
        <v/>
      </c>
      <c r="BE157" s="30" t="str">
        <f t="shared" si="30"/>
        <v/>
      </c>
      <c r="BF157" s="30" t="str">
        <f t="shared" si="33"/>
        <v/>
      </c>
      <c r="BG157" s="30" t="str">
        <f t="shared" si="34"/>
        <v/>
      </c>
      <c r="BH157" s="5"/>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30">
        <f t="shared" si="31"/>
        <v>0</v>
      </c>
      <c r="CQ157" s="30">
        <f t="shared" si="32"/>
        <v>0</v>
      </c>
      <c r="CR157" s="30">
        <f t="shared" si="35"/>
        <v>0</v>
      </c>
      <c r="CS157" s="30">
        <f t="shared" si="36"/>
        <v>0</v>
      </c>
      <c r="CT157" s="5"/>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row>
    <row r="158" spans="1:120" s="24" customFormat="1" ht="15.75" customHeight="1" x14ac:dyDescent="0.15">
      <c r="A158" s="486" t="s">
        <v>185</v>
      </c>
      <c r="B158" s="597"/>
      <c r="C158" s="487"/>
      <c r="D158" s="191">
        <f t="shared" si="37"/>
        <v>9</v>
      </c>
      <c r="E158" s="191">
        <f t="shared" si="38"/>
        <v>6</v>
      </c>
      <c r="F158" s="191">
        <f t="shared" si="38"/>
        <v>3</v>
      </c>
      <c r="G158" s="34">
        <v>4</v>
      </c>
      <c r="H158" s="34">
        <v>2</v>
      </c>
      <c r="I158" s="34">
        <v>2</v>
      </c>
      <c r="J158" s="34"/>
      <c r="K158" s="34"/>
      <c r="L158" s="34"/>
      <c r="M158" s="34"/>
      <c r="N158" s="34"/>
      <c r="O158" s="34"/>
      <c r="P158" s="34"/>
      <c r="Q158" s="34"/>
      <c r="R158" s="34">
        <v>1</v>
      </c>
      <c r="S158" s="34"/>
      <c r="T158" s="34"/>
      <c r="U158" s="34"/>
      <c r="V158" s="34"/>
      <c r="W158" s="34"/>
      <c r="X158" s="34"/>
      <c r="Y158" s="34"/>
      <c r="Z158" s="34"/>
      <c r="AA158" s="34"/>
      <c r="AB158" s="34"/>
      <c r="AC158" s="34"/>
      <c r="AD158" s="34"/>
      <c r="AE158" s="34"/>
      <c r="AF158" s="34"/>
      <c r="AG158" s="34"/>
      <c r="AH158" s="34"/>
      <c r="AI158" s="34"/>
      <c r="AJ158" s="34"/>
      <c r="AK158" s="34"/>
      <c r="AL158" s="34"/>
      <c r="AM158" s="34"/>
      <c r="AN158" s="98"/>
      <c r="AO158" s="159"/>
      <c r="AP158" s="34"/>
      <c r="AQ158" s="34"/>
      <c r="AR158" s="34"/>
      <c r="AS158" s="28" t="str">
        <f t="shared" si="28"/>
        <v xml:space="preserve"> </v>
      </c>
      <c r="AT158" s="3"/>
      <c r="BD158" s="30" t="str">
        <f t="shared" si="29"/>
        <v/>
      </c>
      <c r="BE158" s="30" t="str">
        <f t="shared" si="30"/>
        <v/>
      </c>
      <c r="BF158" s="30" t="str">
        <f t="shared" si="33"/>
        <v/>
      </c>
      <c r="BG158" s="30" t="str">
        <f t="shared" si="34"/>
        <v/>
      </c>
      <c r="BH158" s="5"/>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30">
        <f t="shared" si="31"/>
        <v>0</v>
      </c>
      <c r="CQ158" s="30">
        <f t="shared" si="32"/>
        <v>0</v>
      </c>
      <c r="CR158" s="30">
        <f t="shared" si="35"/>
        <v>0</v>
      </c>
      <c r="CS158" s="30">
        <f t="shared" si="36"/>
        <v>0</v>
      </c>
      <c r="CT158" s="5"/>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row>
    <row r="159" spans="1:120" s="24" customFormat="1" ht="15.75" customHeight="1" x14ac:dyDescent="0.15">
      <c r="A159" s="486" t="s">
        <v>186</v>
      </c>
      <c r="B159" s="597"/>
      <c r="C159" s="487"/>
      <c r="D159" s="191">
        <f t="shared" si="37"/>
        <v>0</v>
      </c>
      <c r="E159" s="191">
        <f t="shared" si="38"/>
        <v>0</v>
      </c>
      <c r="F159" s="191">
        <f t="shared" si="38"/>
        <v>0</v>
      </c>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98"/>
      <c r="AO159" s="159"/>
      <c r="AP159" s="34"/>
      <c r="AQ159" s="34"/>
      <c r="AR159" s="34"/>
      <c r="AS159" s="28" t="str">
        <f t="shared" si="28"/>
        <v xml:space="preserve"> </v>
      </c>
      <c r="AT159" s="3"/>
      <c r="BD159" s="30" t="str">
        <f t="shared" si="29"/>
        <v/>
      </c>
      <c r="BE159" s="30" t="str">
        <f t="shared" si="30"/>
        <v/>
      </c>
      <c r="BF159" s="30" t="str">
        <f t="shared" si="33"/>
        <v/>
      </c>
      <c r="BG159" s="30" t="str">
        <f t="shared" si="34"/>
        <v/>
      </c>
      <c r="BH159" s="5"/>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30">
        <f t="shared" si="31"/>
        <v>0</v>
      </c>
      <c r="CQ159" s="30">
        <f t="shared" si="32"/>
        <v>0</v>
      </c>
      <c r="CR159" s="30">
        <f t="shared" si="35"/>
        <v>0</v>
      </c>
      <c r="CS159" s="30">
        <f t="shared" si="36"/>
        <v>0</v>
      </c>
      <c r="CT159" s="5"/>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row>
    <row r="160" spans="1:120" s="24" customFormat="1" ht="15.75" customHeight="1" x14ac:dyDescent="0.15">
      <c r="A160" s="576" t="s">
        <v>187</v>
      </c>
      <c r="B160" s="603"/>
      <c r="C160" s="604"/>
      <c r="D160" s="208">
        <f>SUM(E160:F160)</f>
        <v>8</v>
      </c>
      <c r="E160" s="208">
        <f>+G160+I160+K160+M160+O160+Q160+S160+U160+W160+Y160+AA160+AC160+AE160+AG160+AI160+AK160+AM160</f>
        <v>8</v>
      </c>
      <c r="F160" s="208">
        <f>+H160+J160+L160+N160+P160+R160+T160+V160+X160+Z160+AB160+AD160+AF160+AH160+AJ160+AL160+AN160</f>
        <v>0</v>
      </c>
      <c r="G160" s="48">
        <v>2</v>
      </c>
      <c r="H160" s="48"/>
      <c r="I160" s="48">
        <v>4</v>
      </c>
      <c r="J160" s="48"/>
      <c r="K160" s="48">
        <v>2</v>
      </c>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99"/>
      <c r="AO160" s="209"/>
      <c r="AP160" s="210"/>
      <c r="AQ160" s="48"/>
      <c r="AR160" s="48"/>
      <c r="AS160" s="28" t="str">
        <f t="shared" si="28"/>
        <v xml:space="preserve"> </v>
      </c>
      <c r="AT160" s="3"/>
      <c r="BD160" s="30" t="str">
        <f t="shared" si="29"/>
        <v/>
      </c>
      <c r="BE160" s="30" t="str">
        <f t="shared" si="30"/>
        <v/>
      </c>
      <c r="BF160" s="30" t="str">
        <f t="shared" si="33"/>
        <v/>
      </c>
      <c r="BG160" s="30" t="str">
        <f t="shared" si="34"/>
        <v/>
      </c>
      <c r="BH160" s="5"/>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30">
        <f t="shared" si="31"/>
        <v>0</v>
      </c>
      <c r="CQ160" s="30">
        <f t="shared" si="32"/>
        <v>0</v>
      </c>
      <c r="CR160" s="30">
        <f t="shared" si="35"/>
        <v>0</v>
      </c>
      <c r="CS160" s="30">
        <f t="shared" si="36"/>
        <v>0</v>
      </c>
      <c r="CT160" s="5"/>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row>
    <row r="161" spans="1:143" s="24" customFormat="1" ht="28.5" customHeight="1" x14ac:dyDescent="0.25">
      <c r="A161" s="77" t="s">
        <v>188</v>
      </c>
      <c r="B161" s="77"/>
      <c r="C161" s="77"/>
      <c r="D161" s="77"/>
      <c r="E161" s="77"/>
      <c r="F161" s="72"/>
      <c r="G161" s="72"/>
      <c r="H161" s="102"/>
      <c r="I161" s="167"/>
      <c r="J161" s="167"/>
      <c r="K161" s="211"/>
      <c r="L161" s="211"/>
      <c r="M161" s="211"/>
      <c r="N161" s="211"/>
      <c r="O161" s="212"/>
      <c r="P161" s="212"/>
      <c r="Q161" s="171"/>
      <c r="R161" s="171"/>
      <c r="S161" s="212"/>
      <c r="T161" s="212"/>
      <c r="U161" s="171"/>
      <c r="V161" s="171"/>
      <c r="W161" s="17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5"/>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s="213"/>
      <c r="CO161" s="213"/>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row>
    <row r="162" spans="1:143" s="24" customFormat="1" ht="15.75" customHeight="1" x14ac:dyDescent="0.25">
      <c r="A162" s="605" t="s">
        <v>189</v>
      </c>
      <c r="B162" s="605"/>
      <c r="C162" s="605"/>
      <c r="D162" s="478" t="s">
        <v>52</v>
      </c>
      <c r="E162" s="478"/>
      <c r="F162" s="478"/>
      <c r="G162" s="547" t="s">
        <v>143</v>
      </c>
      <c r="H162" s="547"/>
      <c r="I162" s="548" t="s">
        <v>144</v>
      </c>
      <c r="J162" s="548"/>
      <c r="K162" s="548" t="s">
        <v>145</v>
      </c>
      <c r="L162" s="548"/>
      <c r="M162" s="547" t="s">
        <v>84</v>
      </c>
      <c r="N162" s="547"/>
      <c r="O162" s="547" t="s">
        <v>8</v>
      </c>
      <c r="P162" s="547"/>
      <c r="Q162" s="521" t="s">
        <v>86</v>
      </c>
      <c r="R162" s="521"/>
      <c r="S162" s="521" t="s">
        <v>87</v>
      </c>
      <c r="T162" s="521"/>
      <c r="U162" s="521" t="s">
        <v>88</v>
      </c>
      <c r="V162" s="521"/>
      <c r="W162" s="521" t="s">
        <v>89</v>
      </c>
      <c r="X162" s="521"/>
      <c r="Y162" s="521" t="s">
        <v>90</v>
      </c>
      <c r="Z162" s="521"/>
      <c r="AA162" s="521" t="s">
        <v>91</v>
      </c>
      <c r="AB162" s="521"/>
      <c r="AC162" s="521" t="s">
        <v>92</v>
      </c>
      <c r="AD162" s="521"/>
      <c r="AE162" s="521" t="s">
        <v>93</v>
      </c>
      <c r="AF162" s="521"/>
      <c r="AG162" s="521" t="s">
        <v>94</v>
      </c>
      <c r="AH162" s="521"/>
      <c r="AI162" s="521" t="s">
        <v>95</v>
      </c>
      <c r="AJ162" s="521"/>
      <c r="AK162" s="521" t="s">
        <v>96</v>
      </c>
      <c r="AL162" s="521"/>
      <c r="AM162" s="521" t="s">
        <v>97</v>
      </c>
      <c r="AN162" s="518"/>
      <c r="AO162" s="607" t="s">
        <v>136</v>
      </c>
      <c r="AP162" s="609" t="s">
        <v>146</v>
      </c>
      <c r="AQ162" s="553" t="s">
        <v>147</v>
      </c>
      <c r="AR162" s="611" t="s">
        <v>148</v>
      </c>
      <c r="AS162" s="611"/>
      <c r="AZ162" s="476" t="s">
        <v>143</v>
      </c>
      <c r="BA162" s="477"/>
      <c r="BB162" s="549" t="s">
        <v>144</v>
      </c>
      <c r="BC162" s="550"/>
      <c r="BD162" s="549" t="s">
        <v>145</v>
      </c>
      <c r="BE162" s="550"/>
      <c r="BF162" s="476" t="s">
        <v>84</v>
      </c>
      <c r="BG162" s="477"/>
      <c r="BH162" s="476" t="s">
        <v>8</v>
      </c>
      <c r="BI162" s="477"/>
      <c r="BJ162" s="518" t="s">
        <v>86</v>
      </c>
      <c r="BK162" s="519"/>
      <c r="BL162" s="518" t="s">
        <v>87</v>
      </c>
      <c r="BM162" s="519"/>
      <c r="BN162" s="518" t="s">
        <v>88</v>
      </c>
      <c r="BO162" s="519"/>
      <c r="BP162" s="518" t="s">
        <v>89</v>
      </c>
      <c r="BQ162" s="519"/>
      <c r="BR162" s="518" t="s">
        <v>90</v>
      </c>
      <c r="BS162" s="519"/>
      <c r="BT162" s="518" t="s">
        <v>91</v>
      </c>
      <c r="BU162" s="519"/>
      <c r="BV162" s="518" t="s">
        <v>92</v>
      </c>
      <c r="BW162" s="519"/>
      <c r="BX162" s="518" t="s">
        <v>93</v>
      </c>
      <c r="BY162" s="519"/>
      <c r="BZ162" s="518" t="s">
        <v>94</v>
      </c>
      <c r="CA162" s="519"/>
      <c r="CB162" s="518" t="s">
        <v>95</v>
      </c>
      <c r="CC162" s="519"/>
      <c r="CD162" s="518" t="s">
        <v>96</v>
      </c>
      <c r="CE162" s="519"/>
      <c r="CF162" s="518" t="s">
        <v>97</v>
      </c>
      <c r="CG162" s="519"/>
      <c r="CH162"/>
      <c r="CI162"/>
      <c r="CJ162"/>
      <c r="CK162"/>
      <c r="CL162"/>
      <c r="CM162"/>
      <c r="CN162" s="213"/>
      <c r="CO162" s="213"/>
      <c r="CP162" s="476" t="s">
        <v>143</v>
      </c>
      <c r="CQ162" s="477"/>
      <c r="CR162" s="549" t="s">
        <v>144</v>
      </c>
      <c r="CS162" s="550"/>
      <c r="CT162" s="549" t="s">
        <v>145</v>
      </c>
      <c r="CU162" s="550"/>
      <c r="CV162" s="476" t="s">
        <v>84</v>
      </c>
      <c r="CW162" s="477"/>
      <c r="CX162" s="476" t="s">
        <v>8</v>
      </c>
      <c r="CY162" s="477"/>
      <c r="CZ162" s="518" t="s">
        <v>86</v>
      </c>
      <c r="DA162" s="519"/>
      <c r="DB162" s="518" t="s">
        <v>87</v>
      </c>
      <c r="DC162" s="519"/>
      <c r="DD162" s="518" t="s">
        <v>88</v>
      </c>
      <c r="DE162" s="519"/>
      <c r="DF162" s="518" t="s">
        <v>89</v>
      </c>
      <c r="DG162" s="519"/>
      <c r="DH162" s="518" t="s">
        <v>90</v>
      </c>
      <c r="DI162" s="519"/>
      <c r="DJ162" s="518" t="s">
        <v>91</v>
      </c>
      <c r="DK162" s="519"/>
      <c r="DL162" s="518" t="s">
        <v>92</v>
      </c>
      <c r="DM162" s="519"/>
      <c r="DN162" s="518" t="s">
        <v>93</v>
      </c>
      <c r="DO162" s="519"/>
      <c r="DP162" s="518" t="s">
        <v>94</v>
      </c>
      <c r="DQ162" s="519"/>
      <c r="DR162" s="518" t="s">
        <v>95</v>
      </c>
      <c r="DS162" s="519"/>
      <c r="DT162" s="518" t="s">
        <v>96</v>
      </c>
      <c r="DU162" s="519"/>
      <c r="DV162" s="518" t="s">
        <v>97</v>
      </c>
      <c r="DW162" s="519"/>
      <c r="DX162"/>
      <c r="DY162"/>
      <c r="DZ162"/>
      <c r="EA162"/>
      <c r="EB162"/>
      <c r="EC162"/>
      <c r="ED162"/>
    </row>
    <row r="163" spans="1:143" s="24" customFormat="1" ht="26.25" customHeight="1" x14ac:dyDescent="0.25">
      <c r="A163" s="606"/>
      <c r="B163" s="606"/>
      <c r="C163" s="606"/>
      <c r="D163" s="396" t="s">
        <v>149</v>
      </c>
      <c r="E163" s="174" t="s">
        <v>48</v>
      </c>
      <c r="F163" s="174" t="s">
        <v>70</v>
      </c>
      <c r="G163" s="398" t="s">
        <v>48</v>
      </c>
      <c r="H163" s="398" t="s">
        <v>70</v>
      </c>
      <c r="I163" s="398" t="s">
        <v>48</v>
      </c>
      <c r="J163" s="398" t="s">
        <v>70</v>
      </c>
      <c r="K163" s="398" t="s">
        <v>48</v>
      </c>
      <c r="L163" s="398" t="s">
        <v>70</v>
      </c>
      <c r="M163" s="398" t="s">
        <v>48</v>
      </c>
      <c r="N163" s="398" t="s">
        <v>70</v>
      </c>
      <c r="O163" s="398" t="s">
        <v>48</v>
      </c>
      <c r="P163" s="398" t="s">
        <v>70</v>
      </c>
      <c r="Q163" s="398" t="s">
        <v>48</v>
      </c>
      <c r="R163" s="398" t="s">
        <v>70</v>
      </c>
      <c r="S163" s="398" t="s">
        <v>48</v>
      </c>
      <c r="T163" s="398" t="s">
        <v>70</v>
      </c>
      <c r="U163" s="398" t="s">
        <v>48</v>
      </c>
      <c r="V163" s="398" t="s">
        <v>70</v>
      </c>
      <c r="W163" s="398" t="s">
        <v>48</v>
      </c>
      <c r="X163" s="398" t="s">
        <v>70</v>
      </c>
      <c r="Y163" s="398" t="s">
        <v>48</v>
      </c>
      <c r="Z163" s="398" t="s">
        <v>70</v>
      </c>
      <c r="AA163" s="398" t="s">
        <v>48</v>
      </c>
      <c r="AB163" s="398" t="s">
        <v>70</v>
      </c>
      <c r="AC163" s="398" t="s">
        <v>48</v>
      </c>
      <c r="AD163" s="398" t="s">
        <v>70</v>
      </c>
      <c r="AE163" s="398" t="s">
        <v>48</v>
      </c>
      <c r="AF163" s="398" t="s">
        <v>70</v>
      </c>
      <c r="AG163" s="398" t="s">
        <v>48</v>
      </c>
      <c r="AH163" s="398" t="s">
        <v>70</v>
      </c>
      <c r="AI163" s="398" t="s">
        <v>48</v>
      </c>
      <c r="AJ163" s="398" t="s">
        <v>70</v>
      </c>
      <c r="AK163" s="398" t="s">
        <v>48</v>
      </c>
      <c r="AL163" s="398" t="s">
        <v>70</v>
      </c>
      <c r="AM163" s="398" t="s">
        <v>48</v>
      </c>
      <c r="AN163" s="407" t="s">
        <v>70</v>
      </c>
      <c r="AO163" s="608"/>
      <c r="AP163" s="610"/>
      <c r="AQ163" s="554"/>
      <c r="AR163" s="214" t="s">
        <v>48</v>
      </c>
      <c r="AS163" s="214" t="s">
        <v>70</v>
      </c>
      <c r="AZ163" s="398" t="s">
        <v>48</v>
      </c>
      <c r="BA163" s="398" t="s">
        <v>70</v>
      </c>
      <c r="BB163" s="398" t="s">
        <v>48</v>
      </c>
      <c r="BC163" s="398" t="s">
        <v>70</v>
      </c>
      <c r="BD163" s="398" t="s">
        <v>48</v>
      </c>
      <c r="BE163" s="398" t="s">
        <v>70</v>
      </c>
      <c r="BF163" s="398" t="s">
        <v>48</v>
      </c>
      <c r="BG163" s="398" t="s">
        <v>70</v>
      </c>
      <c r="BH163" s="398" t="s">
        <v>48</v>
      </c>
      <c r="BI163" s="398" t="s">
        <v>70</v>
      </c>
      <c r="BJ163" s="398" t="s">
        <v>48</v>
      </c>
      <c r="BK163" s="398" t="s">
        <v>70</v>
      </c>
      <c r="BL163" s="398" t="s">
        <v>48</v>
      </c>
      <c r="BM163" s="398" t="s">
        <v>70</v>
      </c>
      <c r="BN163" s="398" t="s">
        <v>48</v>
      </c>
      <c r="BO163" s="398" t="s">
        <v>70</v>
      </c>
      <c r="BP163" s="398" t="s">
        <v>48</v>
      </c>
      <c r="BQ163" s="398" t="s">
        <v>70</v>
      </c>
      <c r="BR163" s="398" t="s">
        <v>48</v>
      </c>
      <c r="BS163" s="398" t="s">
        <v>70</v>
      </c>
      <c r="BT163" s="398" t="s">
        <v>48</v>
      </c>
      <c r="BU163" s="398" t="s">
        <v>70</v>
      </c>
      <c r="BV163" s="398" t="s">
        <v>48</v>
      </c>
      <c r="BW163" s="398" t="s">
        <v>70</v>
      </c>
      <c r="BX163" s="398" t="s">
        <v>48</v>
      </c>
      <c r="BY163" s="398" t="s">
        <v>70</v>
      </c>
      <c r="BZ163" s="398" t="s">
        <v>48</v>
      </c>
      <c r="CA163" s="398" t="s">
        <v>70</v>
      </c>
      <c r="CB163" s="398" t="s">
        <v>48</v>
      </c>
      <c r="CC163" s="398" t="s">
        <v>70</v>
      </c>
      <c r="CD163" s="398" t="s">
        <v>48</v>
      </c>
      <c r="CE163" s="398" t="s">
        <v>70</v>
      </c>
      <c r="CF163" s="398" t="s">
        <v>48</v>
      </c>
      <c r="CG163" s="407" t="s">
        <v>70</v>
      </c>
      <c r="CH163" s="213"/>
      <c r="CI163" s="213"/>
      <c r="CJ163" s="213"/>
      <c r="CK163" s="213"/>
      <c r="CL163" s="213"/>
      <c r="CM163" s="213"/>
      <c r="CN163" s="213"/>
      <c r="CO163" s="213"/>
      <c r="CP163" s="398" t="s">
        <v>48</v>
      </c>
      <c r="CQ163" s="398" t="s">
        <v>70</v>
      </c>
      <c r="CR163" s="398" t="s">
        <v>48</v>
      </c>
      <c r="CS163" s="398" t="s">
        <v>70</v>
      </c>
      <c r="CT163" s="398" t="s">
        <v>48</v>
      </c>
      <c r="CU163" s="398" t="s">
        <v>70</v>
      </c>
      <c r="CV163" s="398" t="s">
        <v>48</v>
      </c>
      <c r="CW163" s="398" t="s">
        <v>70</v>
      </c>
      <c r="CX163" s="398" t="s">
        <v>48</v>
      </c>
      <c r="CY163" s="398" t="s">
        <v>70</v>
      </c>
      <c r="CZ163" s="398" t="s">
        <v>48</v>
      </c>
      <c r="DA163" s="398" t="s">
        <v>70</v>
      </c>
      <c r="DB163" s="398" t="s">
        <v>48</v>
      </c>
      <c r="DC163" s="398" t="s">
        <v>70</v>
      </c>
      <c r="DD163" s="398" t="s">
        <v>48</v>
      </c>
      <c r="DE163" s="398" t="s">
        <v>70</v>
      </c>
      <c r="DF163" s="398" t="s">
        <v>48</v>
      </c>
      <c r="DG163" s="398" t="s">
        <v>70</v>
      </c>
      <c r="DH163" s="398" t="s">
        <v>48</v>
      </c>
      <c r="DI163" s="398" t="s">
        <v>70</v>
      </c>
      <c r="DJ163" s="398" t="s">
        <v>48</v>
      </c>
      <c r="DK163" s="398" t="s">
        <v>70</v>
      </c>
      <c r="DL163" s="398" t="s">
        <v>48</v>
      </c>
      <c r="DM163" s="398" t="s">
        <v>70</v>
      </c>
      <c r="DN163" s="398" t="s">
        <v>48</v>
      </c>
      <c r="DO163" s="398" t="s">
        <v>70</v>
      </c>
      <c r="DP163" s="398" t="s">
        <v>48</v>
      </c>
      <c r="DQ163" s="398" t="s">
        <v>70</v>
      </c>
      <c r="DR163" s="398" t="s">
        <v>48</v>
      </c>
      <c r="DS163" s="398" t="s">
        <v>70</v>
      </c>
      <c r="DT163" s="398" t="s">
        <v>48</v>
      </c>
      <c r="DU163" s="398" t="s">
        <v>70</v>
      </c>
      <c r="DV163" s="398" t="s">
        <v>48</v>
      </c>
      <c r="DW163" s="407" t="s">
        <v>70</v>
      </c>
      <c r="DX163"/>
      <c r="DY163"/>
      <c r="DZ163"/>
      <c r="EA163"/>
      <c r="EB163"/>
      <c r="EC163"/>
      <c r="ED163"/>
    </row>
    <row r="164" spans="1:143" s="11" customFormat="1" ht="15.75" customHeight="1" x14ac:dyDescent="0.25">
      <c r="A164" s="612" t="s">
        <v>190</v>
      </c>
      <c r="B164" s="612"/>
      <c r="C164" s="612"/>
      <c r="D164" s="181">
        <f>SUM(E164:F164)</f>
        <v>28</v>
      </c>
      <c r="E164" s="181">
        <f>+G164+I164+K164+M164+O164+Q164+S164+U164+W164+Y164+AA164+AC164+AE164+AG164+AI164+AK164+AM164</f>
        <v>17</v>
      </c>
      <c r="F164" s="181">
        <f>+H164+J164+L164+N164+P164+R164+T164+V164+X164+Z164+AB164+AD164+AF164+AH164+AJ164+AL164+AN164</f>
        <v>11</v>
      </c>
      <c r="G164" s="40">
        <v>2</v>
      </c>
      <c r="H164" s="40"/>
      <c r="I164" s="40">
        <v>4</v>
      </c>
      <c r="J164" s="40">
        <v>2</v>
      </c>
      <c r="K164" s="40"/>
      <c r="L164" s="40">
        <v>2</v>
      </c>
      <c r="M164" s="40">
        <v>2</v>
      </c>
      <c r="N164" s="40"/>
      <c r="O164" s="40"/>
      <c r="P164" s="40"/>
      <c r="Q164" s="40"/>
      <c r="R164" s="40">
        <v>1</v>
      </c>
      <c r="S164" s="40"/>
      <c r="T164" s="40"/>
      <c r="U164" s="40">
        <v>3</v>
      </c>
      <c r="V164" s="40">
        <v>4</v>
      </c>
      <c r="W164" s="40">
        <v>1</v>
      </c>
      <c r="X164" s="40"/>
      <c r="Y164" s="40">
        <v>2</v>
      </c>
      <c r="Z164" s="40"/>
      <c r="AA164" s="40">
        <v>2</v>
      </c>
      <c r="AB164" s="40">
        <v>2</v>
      </c>
      <c r="AC164" s="40">
        <v>1</v>
      </c>
      <c r="AD164" s="40"/>
      <c r="AE164" s="40"/>
      <c r="AF164" s="40"/>
      <c r="AG164" s="40"/>
      <c r="AH164" s="40"/>
      <c r="AI164" s="40"/>
      <c r="AJ164" s="40"/>
      <c r="AK164" s="40"/>
      <c r="AL164" s="40"/>
      <c r="AM164" s="40"/>
      <c r="AN164" s="215"/>
      <c r="AO164" s="216">
        <v>32</v>
      </c>
      <c r="AP164" s="217"/>
      <c r="AQ164" s="40"/>
      <c r="AR164" s="40"/>
      <c r="AS164" s="40"/>
      <c r="AT164" s="28" t="str">
        <f>$AZ164&amp;""&amp;$BA164&amp;""&amp;$BB164&amp;""&amp;$BC164&amp;""&amp;$BD164&amp;""&amp;$BE164&amp;""&amp;$BF164&amp;""&amp;$BG164&amp;""&amp;$BH164&amp;""&amp;$BI164&amp;""&amp;$BJ164&amp;""&amp;$BK164&amp;""&amp;$BL164&amp;""&amp;$BM164&amp;""&amp;$BN164&amp;""&amp;$BO164&amp;""&amp;$BP164&amp;""&amp;$BQ164&amp;""&amp;$BR164&amp;""&amp;$BS164&amp;""&amp;$BT164&amp;""&amp;$BU164&amp;""&amp;$BV164&amp;""&amp;$BC165&amp;""&amp;$BD165&amp;""&amp;$BE165&amp;""&amp;$BF165&amp;""&amp;$BG165</f>
        <v/>
      </c>
      <c r="AU164" s="3"/>
      <c r="AV164" s="24"/>
      <c r="AW164" s="24"/>
      <c r="AX164" s="24"/>
      <c r="AY164" s="24"/>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107"/>
      <c r="CI164" s="107"/>
      <c r="CJ164" s="107"/>
      <c r="CK164" s="107"/>
      <c r="CL164" s="107"/>
      <c r="CM164" s="213"/>
      <c r="CN164" s="213"/>
      <c r="CO164" s="213"/>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107"/>
      <c r="DY164" s="107"/>
      <c r="DZ164" s="107"/>
      <c r="EA164" s="107"/>
      <c r="EB164" s="107"/>
      <c r="EC164" s="213"/>
      <c r="ED164"/>
      <c r="EE164" s="24"/>
      <c r="EF164" s="24"/>
      <c r="EG164" s="24"/>
      <c r="EH164" s="24"/>
      <c r="EI164" s="24"/>
      <c r="EJ164" s="24"/>
      <c r="EK164" s="24"/>
      <c r="EL164" s="24"/>
      <c r="EM164" s="24"/>
    </row>
    <row r="165" spans="1:143" s="24" customFormat="1" ht="26.25" customHeight="1" x14ac:dyDescent="0.25">
      <c r="A165" s="613" t="s">
        <v>151</v>
      </c>
      <c r="B165" s="614"/>
      <c r="C165" s="614"/>
      <c r="D165" s="615"/>
      <c r="E165" s="616"/>
      <c r="F165" s="616"/>
      <c r="G165" s="616"/>
      <c r="H165" s="616"/>
      <c r="I165" s="616"/>
      <c r="J165" s="616"/>
      <c r="K165" s="616"/>
      <c r="L165" s="616"/>
      <c r="M165" s="616"/>
      <c r="N165" s="616"/>
      <c r="O165" s="616"/>
      <c r="P165" s="616"/>
      <c r="Q165" s="616"/>
      <c r="R165" s="616"/>
      <c r="S165" s="616"/>
      <c r="T165" s="616"/>
      <c r="U165" s="616"/>
      <c r="V165" s="616"/>
      <c r="W165" s="616"/>
      <c r="X165" s="616"/>
      <c r="Y165" s="616"/>
      <c r="Z165" s="616"/>
      <c r="AA165" s="616"/>
      <c r="AB165" s="616"/>
      <c r="AC165" s="616"/>
      <c r="AD165" s="616"/>
      <c r="AE165" s="616"/>
      <c r="AF165" s="616"/>
      <c r="AG165" s="616"/>
      <c r="AH165" s="616"/>
      <c r="AI165" s="616"/>
      <c r="AJ165" s="616"/>
      <c r="AK165" s="616"/>
      <c r="AL165" s="616"/>
      <c r="AM165" s="616"/>
      <c r="AN165" s="616"/>
      <c r="AO165" s="616"/>
      <c r="AP165" s="616"/>
      <c r="AQ165" s="616"/>
      <c r="AR165" s="616"/>
      <c r="AS165" s="617"/>
      <c r="AT165" s="28" t="str">
        <f>$BW164&amp;""&amp;$BX164&amp;""&amp;$BY164&amp;""&amp;$BZ164&amp;""&amp;$CA164&amp;""&amp;$CB164&amp;""&amp;$CC164&amp;""&amp;$CD164&amp;""&amp;$CE164&amp;""&amp;$CF164&amp;""&amp;$CG164</f>
        <v/>
      </c>
      <c r="AU165" s="3"/>
      <c r="BA165"/>
      <c r="BB165" s="213"/>
      <c r="BC165" s="30" t="str">
        <f>IF($AP164&lt;=$F164,"","Las gestantes egresadas del Programa NO debe ser mayor al Total de Mujeres egresadas")</f>
        <v/>
      </c>
      <c r="BD165" s="30" t="str">
        <f>IF($AQ164&lt;=$F164,"","Las madres de hijos menor de 2 años NO DEBE ser mayor al Total de Mujeres egresadas al Programa")</f>
        <v/>
      </c>
      <c r="BE165" s="30" t="str">
        <f>IF(($AR164)&lt;=$E164,"","Los egresos de Pueblos originarios Hombres NO DEBE ser mayor al Total de Egresos Hombres del Programa")</f>
        <v/>
      </c>
      <c r="BF165" s="30" t="str">
        <f>IF($AS164&lt;=$F164,"","Los egresos de Pueblos originarios Mujeres NO DEBE ser mayor al Total de Egresos Mujeres del Programa")</f>
        <v/>
      </c>
      <c r="BG165" s="30"/>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s="213"/>
      <c r="CO165" s="213"/>
      <c r="CP165" s="30">
        <f>IF($AP164&lt;=$F164,0,1)</f>
        <v>0</v>
      </c>
      <c r="CQ165" s="30">
        <f>IF($AQ164&lt;=$F164,0,1)</f>
        <v>0</v>
      </c>
      <c r="CR165" s="30">
        <f>IF(($AR164)&lt;=$E164,0,1)</f>
        <v>0</v>
      </c>
      <c r="CS165" s="30">
        <f>IF($AS164&lt;=$F164,0,1)</f>
        <v>0</v>
      </c>
      <c r="CT165" s="107"/>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row>
    <row r="166" spans="1:143" s="24" customFormat="1" ht="13.5" customHeight="1" x14ac:dyDescent="0.15">
      <c r="A166" s="618" t="s">
        <v>152</v>
      </c>
      <c r="B166" s="593" t="s">
        <v>153</v>
      </c>
      <c r="C166" s="578"/>
      <c r="D166" s="185">
        <f t="shared" ref="D166:D173" si="40">SUM(E166:F166)</f>
        <v>0</v>
      </c>
      <c r="E166" s="185">
        <f>+G166+I166+K166+M166+O166+Q166+S166+U166+W166+Y166+AA166+AC166+AE166+AG166+AI166+AK166+AM166</f>
        <v>0</v>
      </c>
      <c r="F166" s="185">
        <f>+H166+J166+L166+N166+P166+R166+T166+V166+X166+Z166+AB166+AD166+AF166+AH166+AJ166+AL166+AN166</f>
        <v>0</v>
      </c>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96"/>
      <c r="AO166" s="218"/>
      <c r="AP166" s="159"/>
      <c r="AQ166" s="34"/>
      <c r="AR166" s="27"/>
      <c r="AS166" s="27"/>
      <c r="AT166" s="28" t="str">
        <f t="shared" ref="AT166:AT173" si="41">$BC166&amp;" "&amp;$BD166&amp;""&amp;$BE166&amp;""&amp;$BF166&amp;""&amp;$BG166</f>
        <v xml:space="preserve"> </v>
      </c>
      <c r="AY166" s="5"/>
      <c r="AZ166" s="5"/>
      <c r="BA166" s="5"/>
      <c r="BB166" s="5"/>
      <c r="BC166" s="30" t="str">
        <f t="shared" ref="BC166:BC197" si="42">IF($AP166&lt;=$F166,"","Las gestantes egresadas del Programa NO debe ser mayor al Total de Mujeres egresadas")</f>
        <v/>
      </c>
      <c r="BD166" s="30" t="str">
        <f t="shared" ref="BD166:BD197" si="43">IF($AQ166&lt;=$F166,"","Las madres de hijos menor de 2 años NO DEBE ser mayor al Total de Mujeres egresadas al Programa")</f>
        <v/>
      </c>
      <c r="BE166" s="30" t="str">
        <f>IF(($AR166)&lt;=$E166,"","Los egresos de Pueblos orininarios Hombres NO DEBE ser mayor al Total de Egresos Hombres del Programa")</f>
        <v/>
      </c>
      <c r="BF166" s="30" t="str">
        <f>IF($AS166&lt;=$F166,"","Los egresos de Pueblos originarios Mujeres NO DEBE ser mayor al Total de Egresos Mujeres del Programa")</f>
        <v/>
      </c>
      <c r="BG166" s="30"/>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32"/>
      <c r="CN166" s="107"/>
      <c r="CO166" s="107"/>
      <c r="CP166" s="30">
        <f t="shared" ref="CP166:CP197" si="44">IF($AP166&lt;=$F166,0,1)</f>
        <v>0</v>
      </c>
      <c r="CQ166" s="30">
        <f t="shared" ref="CQ166:CQ197" si="45">IF($AQ166&lt;=$F166,0,1)</f>
        <v>0</v>
      </c>
      <c r="CR166" s="30">
        <f t="shared" ref="CR166:CR197" si="46">IF(($AR166)&lt;=$E166,0,1)</f>
        <v>0</v>
      </c>
      <c r="CS166" s="30">
        <f t="shared" ref="CS166:CS197" si="47">IF($AS166&lt;=$F166,0,1)</f>
        <v>0</v>
      </c>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row>
    <row r="167" spans="1:143" s="24" customFormat="1" ht="13.5" customHeight="1" x14ac:dyDescent="0.15">
      <c r="A167" s="619"/>
      <c r="B167" s="620" t="s">
        <v>154</v>
      </c>
      <c r="C167" s="580"/>
      <c r="D167" s="186">
        <f t="shared" si="40"/>
        <v>0</v>
      </c>
      <c r="E167" s="186">
        <f>+G167+I167+K167+M167+O167+Q167+S167+U167+W167+Y167+AA167+AC167+AE167+AG167+AI167+AK167+AM167</f>
        <v>0</v>
      </c>
      <c r="F167" s="186">
        <f>+H167+J167+L167+N167+P167+R167+T167+V167+X167+Z167+AB167+AD167+AF167+AH167+AJ167+AL167+AN167</f>
        <v>0</v>
      </c>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99"/>
      <c r="AO167" s="216"/>
      <c r="AP167" s="196"/>
      <c r="AQ167" s="48"/>
      <c r="AR167" s="48"/>
      <c r="AS167" s="48"/>
      <c r="AT167" s="28" t="str">
        <f t="shared" si="41"/>
        <v xml:space="preserve"> </v>
      </c>
      <c r="AY167" s="5"/>
      <c r="AZ167" s="5"/>
      <c r="BA167" s="5"/>
      <c r="BB167" s="5"/>
      <c r="BC167" s="30" t="str">
        <f t="shared" si="42"/>
        <v/>
      </c>
      <c r="BD167" s="30" t="str">
        <f t="shared" si="43"/>
        <v/>
      </c>
      <c r="BE167" s="30" t="str">
        <f t="shared" ref="BE167:BE197" si="48">IF(($AR167)&lt;=$E167,"","Los egresos de Pueblos orininarios Hombres NO DEBE ser mayor al Total de Egresos Hombres del Programa")</f>
        <v/>
      </c>
      <c r="BF167" s="30" t="str">
        <f t="shared" ref="BF167:BF197" si="49">IF($AS167&lt;=$F167,"","Los egresos de Pueblos originarios Mujeres NO DEBE ser mayor al Total de Egresos Mujeres del Programa")</f>
        <v/>
      </c>
      <c r="BG167" s="30"/>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32"/>
      <c r="CN167" s="107"/>
      <c r="CO167" s="107"/>
      <c r="CP167" s="30">
        <f t="shared" si="44"/>
        <v>0</v>
      </c>
      <c r="CQ167" s="30">
        <f t="shared" si="45"/>
        <v>0</v>
      </c>
      <c r="CR167" s="30">
        <f t="shared" si="46"/>
        <v>0</v>
      </c>
      <c r="CS167" s="30">
        <f t="shared" si="47"/>
        <v>0</v>
      </c>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row>
    <row r="168" spans="1:143" s="24" customFormat="1" ht="24.75" customHeight="1" x14ac:dyDescent="0.2">
      <c r="A168" s="556" t="s">
        <v>155</v>
      </c>
      <c r="B168" s="556"/>
      <c r="C168" s="557"/>
      <c r="D168" s="187">
        <f t="shared" si="40"/>
        <v>0</v>
      </c>
      <c r="E168" s="187">
        <f>+AG168+AI168+AK168+AM168</f>
        <v>0</v>
      </c>
      <c r="F168" s="187">
        <f>+AH168+AJ168+AL168+AN168</f>
        <v>0</v>
      </c>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67"/>
      <c r="AH168" s="67"/>
      <c r="AI168" s="67"/>
      <c r="AJ168" s="67"/>
      <c r="AK168" s="67"/>
      <c r="AL168" s="67"/>
      <c r="AM168" s="67"/>
      <c r="AN168" s="135"/>
      <c r="AO168" s="218"/>
      <c r="AP168" s="219"/>
      <c r="AQ168" s="188"/>
      <c r="AR168" s="67"/>
      <c r="AS168" s="67"/>
      <c r="AT168" s="28" t="str">
        <f t="shared" si="41"/>
        <v xml:space="preserve"> </v>
      </c>
      <c r="AY168" s="5"/>
      <c r="AZ168" s="5"/>
      <c r="BA168" s="5"/>
      <c r="BB168" s="5"/>
      <c r="BC168" s="30" t="str">
        <f t="shared" si="42"/>
        <v/>
      </c>
      <c r="BD168" s="30" t="str">
        <f t="shared" si="43"/>
        <v/>
      </c>
      <c r="BE168" s="30" t="str">
        <f t="shared" si="48"/>
        <v/>
      </c>
      <c r="BF168" s="30" t="str">
        <f t="shared" si="49"/>
        <v/>
      </c>
      <c r="BG168" s="30"/>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32"/>
      <c r="CN168" s="107"/>
      <c r="CO168" s="107"/>
      <c r="CP168" s="30">
        <f t="shared" si="44"/>
        <v>0</v>
      </c>
      <c r="CQ168" s="30">
        <f t="shared" si="45"/>
        <v>0</v>
      </c>
      <c r="CR168" s="30">
        <f t="shared" si="46"/>
        <v>0</v>
      </c>
      <c r="CS168" s="30">
        <f t="shared" si="47"/>
        <v>0</v>
      </c>
      <c r="CT168" s="107"/>
      <c r="CU168" s="107"/>
      <c r="CV168" s="107"/>
      <c r="CW168" s="131"/>
      <c r="CX168" s="131"/>
      <c r="CY168" s="107"/>
      <c r="CZ168" s="107"/>
      <c r="DA168" s="107"/>
      <c r="DB168" s="107"/>
      <c r="DC168" s="107"/>
      <c r="DD168" s="107"/>
      <c r="DE168" s="107"/>
      <c r="DF168" s="107"/>
      <c r="DG168" s="107"/>
      <c r="DH168" s="107"/>
      <c r="DI168" s="107"/>
      <c r="DJ168" s="107"/>
      <c r="DK168" s="107"/>
      <c r="DL168" s="107"/>
      <c r="DM168" s="107"/>
      <c r="DN168" s="107"/>
      <c r="DO168" s="107"/>
      <c r="DP168" s="107"/>
    </row>
    <row r="169" spans="1:143" s="24" customFormat="1" ht="18" customHeight="1" x14ac:dyDescent="0.15">
      <c r="A169" s="558" t="s">
        <v>156</v>
      </c>
      <c r="B169" s="558"/>
      <c r="C169" s="559"/>
      <c r="D169" s="191">
        <f t="shared" si="40"/>
        <v>0</v>
      </c>
      <c r="E169" s="191">
        <f>+G169+I169+K169+M169</f>
        <v>0</v>
      </c>
      <c r="F169" s="191">
        <f>+H169+J169+L169+N169</f>
        <v>0</v>
      </c>
      <c r="G169" s="34"/>
      <c r="H169" s="34"/>
      <c r="I169" s="34"/>
      <c r="J169" s="34"/>
      <c r="K169" s="34"/>
      <c r="L169" s="34"/>
      <c r="M169" s="48"/>
      <c r="N169" s="48"/>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3"/>
      <c r="AO169" s="220">
        <v>2</v>
      </c>
      <c r="AP169" s="221"/>
      <c r="AQ169" s="34"/>
      <c r="AR169" s="34"/>
      <c r="AS169" s="34"/>
      <c r="AT169" s="28" t="str">
        <f t="shared" si="41"/>
        <v xml:space="preserve"> </v>
      </c>
      <c r="AY169" s="5"/>
      <c r="AZ169" s="5"/>
      <c r="BA169" s="5"/>
      <c r="BB169" s="5"/>
      <c r="BC169" s="30" t="str">
        <f t="shared" si="42"/>
        <v/>
      </c>
      <c r="BD169" s="30" t="str">
        <f t="shared" si="43"/>
        <v/>
      </c>
      <c r="BE169" s="30" t="str">
        <f t="shared" si="48"/>
        <v/>
      </c>
      <c r="BF169" s="30" t="str">
        <f t="shared" si="49"/>
        <v/>
      </c>
      <c r="BG169" s="30"/>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32"/>
      <c r="CN169" s="107"/>
      <c r="CO169" s="107"/>
      <c r="CP169" s="30">
        <f t="shared" si="44"/>
        <v>0</v>
      </c>
      <c r="CQ169" s="30">
        <f t="shared" si="45"/>
        <v>0</v>
      </c>
      <c r="CR169" s="30">
        <f t="shared" si="46"/>
        <v>0</v>
      </c>
      <c r="CS169" s="30">
        <f t="shared" si="47"/>
        <v>0</v>
      </c>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row>
    <row r="170" spans="1:143" s="24" customFormat="1" ht="15.75" customHeight="1" x14ac:dyDescent="0.15">
      <c r="A170" s="560" t="s">
        <v>157</v>
      </c>
      <c r="B170" s="560"/>
      <c r="C170" s="561"/>
      <c r="D170" s="194">
        <f t="shared" si="40"/>
        <v>0</v>
      </c>
      <c r="E170" s="194">
        <f t="shared" ref="E170:F173" si="50">+G170+I170+K170+M170+O170+Q170+S170+U170+W170+Y170+AA170+AC170+AE170+AG170+AI170+AK170+AM170</f>
        <v>0</v>
      </c>
      <c r="F170" s="194">
        <f t="shared" si="50"/>
        <v>0</v>
      </c>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195"/>
      <c r="AO170" s="216"/>
      <c r="AP170" s="222"/>
      <c r="AQ170" s="37"/>
      <c r="AR170" s="37"/>
      <c r="AS170" s="37"/>
      <c r="AT170" s="28" t="str">
        <f t="shared" si="41"/>
        <v xml:space="preserve"> </v>
      </c>
      <c r="AY170" s="5"/>
      <c r="AZ170" s="5"/>
      <c r="BA170" s="5"/>
      <c r="BB170" s="5"/>
      <c r="BC170" s="30" t="str">
        <f t="shared" si="42"/>
        <v/>
      </c>
      <c r="BD170" s="30" t="str">
        <f t="shared" si="43"/>
        <v/>
      </c>
      <c r="BE170" s="30" t="str">
        <f t="shared" si="48"/>
        <v/>
      </c>
      <c r="BF170" s="30" t="str">
        <f t="shared" si="49"/>
        <v/>
      </c>
      <c r="BG170" s="30"/>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32"/>
      <c r="CN170" s="107"/>
      <c r="CO170" s="107"/>
      <c r="CP170" s="30">
        <f t="shared" si="44"/>
        <v>0</v>
      </c>
      <c r="CQ170" s="30">
        <f t="shared" si="45"/>
        <v>0</v>
      </c>
      <c r="CR170" s="30">
        <f t="shared" si="46"/>
        <v>0</v>
      </c>
      <c r="CS170" s="30">
        <f t="shared" si="47"/>
        <v>0</v>
      </c>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row>
    <row r="171" spans="1:143" s="24" customFormat="1" ht="19.5" customHeight="1" x14ac:dyDescent="0.15">
      <c r="A171" s="562" t="s">
        <v>158</v>
      </c>
      <c r="B171" s="563"/>
      <c r="C171" s="564"/>
      <c r="D171" s="185">
        <f t="shared" si="40"/>
        <v>0</v>
      </c>
      <c r="E171" s="185">
        <f t="shared" si="50"/>
        <v>0</v>
      </c>
      <c r="F171" s="185">
        <f t="shared" si="50"/>
        <v>0</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96"/>
      <c r="AO171" s="218"/>
      <c r="AP171" s="197"/>
      <c r="AQ171" s="27"/>
      <c r="AR171" s="27"/>
      <c r="AS171" s="27"/>
      <c r="AT171" s="28" t="str">
        <f t="shared" si="41"/>
        <v xml:space="preserve"> </v>
      </c>
      <c r="AY171" s="5"/>
      <c r="AZ171" s="5"/>
      <c r="BA171" s="5"/>
      <c r="BB171" s="5"/>
      <c r="BC171" s="30" t="str">
        <f t="shared" si="42"/>
        <v/>
      </c>
      <c r="BD171" s="30" t="str">
        <f t="shared" si="43"/>
        <v/>
      </c>
      <c r="BE171" s="30" t="str">
        <f t="shared" si="48"/>
        <v/>
      </c>
      <c r="BF171" s="30" t="str">
        <f t="shared" si="49"/>
        <v/>
      </c>
      <c r="BG171" s="30"/>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32"/>
      <c r="CN171" s="107"/>
      <c r="CO171" s="107"/>
      <c r="CP171" s="30">
        <f t="shared" si="44"/>
        <v>0</v>
      </c>
      <c r="CQ171" s="30">
        <f t="shared" si="45"/>
        <v>0</v>
      </c>
      <c r="CR171" s="30">
        <f t="shared" si="46"/>
        <v>0</v>
      </c>
      <c r="CS171" s="30">
        <f t="shared" si="47"/>
        <v>0</v>
      </c>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row>
    <row r="172" spans="1:143" s="24" customFormat="1" ht="23.25" customHeight="1" x14ac:dyDescent="0.15">
      <c r="A172" s="565" t="s">
        <v>159</v>
      </c>
      <c r="B172" s="566"/>
      <c r="C172" s="223"/>
      <c r="D172" s="198">
        <f t="shared" si="40"/>
        <v>0</v>
      </c>
      <c r="E172" s="198">
        <f t="shared" si="50"/>
        <v>0</v>
      </c>
      <c r="F172" s="198">
        <f t="shared" si="50"/>
        <v>0</v>
      </c>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215"/>
      <c r="AO172" s="224"/>
      <c r="AP172" s="225"/>
      <c r="AQ172" s="182"/>
      <c r="AR172" s="40"/>
      <c r="AS172" s="40"/>
      <c r="AT172" s="28" t="str">
        <f t="shared" si="41"/>
        <v xml:space="preserve"> </v>
      </c>
      <c r="AY172" s="5"/>
      <c r="AZ172" s="5"/>
      <c r="BA172" s="5"/>
      <c r="BB172" s="5"/>
      <c r="BC172" s="30" t="str">
        <f t="shared" si="42"/>
        <v/>
      </c>
      <c r="BD172" s="30" t="str">
        <f t="shared" si="43"/>
        <v/>
      </c>
      <c r="BE172" s="30" t="str">
        <f t="shared" si="48"/>
        <v/>
      </c>
      <c r="BF172" s="30" t="str">
        <f t="shared" si="49"/>
        <v/>
      </c>
      <c r="BG172" s="30"/>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32"/>
      <c r="CN172" s="107"/>
      <c r="CO172" s="107"/>
      <c r="CP172" s="30">
        <f t="shared" si="44"/>
        <v>0</v>
      </c>
      <c r="CQ172" s="30">
        <f t="shared" si="45"/>
        <v>0</v>
      </c>
      <c r="CR172" s="30">
        <f t="shared" si="46"/>
        <v>0</v>
      </c>
      <c r="CS172" s="30">
        <f t="shared" si="47"/>
        <v>0</v>
      </c>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row>
    <row r="173" spans="1:143" s="24" customFormat="1" ht="15.75" customHeight="1" x14ac:dyDescent="0.2">
      <c r="A173" s="568" t="s">
        <v>160</v>
      </c>
      <c r="B173" s="568"/>
      <c r="C173" s="569"/>
      <c r="D173" s="181">
        <f t="shared" si="40"/>
        <v>0</v>
      </c>
      <c r="E173" s="181">
        <f t="shared" si="50"/>
        <v>0</v>
      </c>
      <c r="F173" s="181">
        <f t="shared" si="50"/>
        <v>0</v>
      </c>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3"/>
      <c r="AO173" s="226"/>
      <c r="AP173" s="200"/>
      <c r="AQ173" s="40"/>
      <c r="AR173" s="182"/>
      <c r="AS173" s="182"/>
      <c r="AT173" s="28" t="str">
        <f t="shared" si="41"/>
        <v xml:space="preserve"> </v>
      </c>
      <c r="AY173" s="5"/>
      <c r="AZ173" s="5"/>
      <c r="BA173" s="5"/>
      <c r="BB173" s="5"/>
      <c r="BC173" s="30" t="str">
        <f t="shared" si="42"/>
        <v/>
      </c>
      <c r="BD173" s="30" t="str">
        <f t="shared" si="43"/>
        <v/>
      </c>
      <c r="BE173" s="30" t="str">
        <f t="shared" si="48"/>
        <v/>
      </c>
      <c r="BF173" s="30" t="str">
        <f t="shared" si="49"/>
        <v/>
      </c>
      <c r="BG173" s="30"/>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32"/>
      <c r="CN173" s="107"/>
      <c r="CO173" s="107"/>
      <c r="CP173" s="30">
        <f t="shared" si="44"/>
        <v>0</v>
      </c>
      <c r="CQ173" s="30">
        <f t="shared" si="45"/>
        <v>0</v>
      </c>
      <c r="CR173" s="30">
        <f t="shared" si="46"/>
        <v>0</v>
      </c>
      <c r="CS173" s="30">
        <f t="shared" si="47"/>
        <v>0</v>
      </c>
      <c r="CT173" s="107"/>
      <c r="CU173" s="107"/>
      <c r="CV173" s="107"/>
      <c r="CW173" s="131"/>
      <c r="CX173" s="131"/>
      <c r="CY173" s="107"/>
      <c r="CZ173" s="107"/>
      <c r="DA173" s="107"/>
      <c r="DB173" s="107"/>
      <c r="DC173" s="107"/>
      <c r="DD173" s="107"/>
      <c r="DE173" s="107"/>
      <c r="DF173" s="107"/>
      <c r="DG173" s="107"/>
      <c r="DH173" s="107"/>
      <c r="DI173" s="107"/>
      <c r="DJ173" s="107"/>
      <c r="DK173" s="107"/>
      <c r="DL173" s="107"/>
      <c r="DM173" s="107"/>
      <c r="DN173" s="107"/>
      <c r="DO173" s="107"/>
      <c r="DP173" s="107"/>
    </row>
    <row r="174" spans="1:143" s="24" customFormat="1" ht="15.75" customHeight="1" x14ac:dyDescent="0.15">
      <c r="A174" s="612" t="s">
        <v>161</v>
      </c>
      <c r="B174" s="612"/>
      <c r="C174" s="612"/>
      <c r="D174" s="56">
        <f>SUM(E174:F174)</f>
        <v>28</v>
      </c>
      <c r="E174" s="56">
        <f>+G174+I174+K174+M174+O174+Q174+S174+U174+W174+Y174+AA174+AC174+AE174+AG174+AI174+AK174+AM174</f>
        <v>17</v>
      </c>
      <c r="F174" s="56">
        <f>+H174+J174+L174+N174+P174+R174+T174+V174+X174+Z174+AB174+AD174+AF174+AH174+AJ174+AL174+AN174</f>
        <v>11</v>
      </c>
      <c r="G174" s="201">
        <v>2</v>
      </c>
      <c r="H174" s="201"/>
      <c r="I174" s="201">
        <v>4</v>
      </c>
      <c r="J174" s="201">
        <v>2</v>
      </c>
      <c r="K174" s="201"/>
      <c r="L174" s="201">
        <v>2</v>
      </c>
      <c r="M174" s="201">
        <v>2</v>
      </c>
      <c r="N174" s="201"/>
      <c r="O174" s="201"/>
      <c r="P174" s="201"/>
      <c r="Q174" s="201"/>
      <c r="R174" s="201">
        <v>1</v>
      </c>
      <c r="S174" s="201"/>
      <c r="T174" s="201"/>
      <c r="U174" s="201">
        <v>3</v>
      </c>
      <c r="V174" s="201">
        <v>4</v>
      </c>
      <c r="W174" s="201">
        <v>1</v>
      </c>
      <c r="X174" s="201"/>
      <c r="Y174" s="201">
        <v>2</v>
      </c>
      <c r="Z174" s="201"/>
      <c r="AA174" s="201">
        <v>2</v>
      </c>
      <c r="AB174" s="201">
        <v>2</v>
      </c>
      <c r="AC174" s="201">
        <v>1</v>
      </c>
      <c r="AD174" s="201"/>
      <c r="AE174" s="201"/>
      <c r="AF174" s="201"/>
      <c r="AG174" s="201"/>
      <c r="AH174" s="201"/>
      <c r="AI174" s="201"/>
      <c r="AJ174" s="201"/>
      <c r="AK174" s="201"/>
      <c r="AL174" s="201"/>
      <c r="AM174" s="201"/>
      <c r="AN174" s="202"/>
      <c r="AO174" s="227">
        <v>30</v>
      </c>
      <c r="AP174" s="228"/>
      <c r="AQ174" s="201"/>
      <c r="AR174" s="201"/>
      <c r="AS174" s="201"/>
      <c r="AT174" s="28"/>
      <c r="AY174" s="5"/>
      <c r="AZ174" s="5"/>
      <c r="BA174" s="5"/>
      <c r="BB174" s="5"/>
      <c r="BC174" s="30" t="str">
        <f t="shared" si="42"/>
        <v/>
      </c>
      <c r="BD174" s="30" t="str">
        <f t="shared" si="43"/>
        <v/>
      </c>
      <c r="BE174" s="30" t="str">
        <f t="shared" si="48"/>
        <v/>
      </c>
      <c r="BF174" s="30" t="str">
        <f t="shared" si="49"/>
        <v/>
      </c>
      <c r="BG174" s="30"/>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32"/>
      <c r="CN174" s="107"/>
      <c r="CO174" s="107"/>
      <c r="CP174" s="30"/>
      <c r="CQ174" s="30"/>
      <c r="CR174" s="30"/>
      <c r="CS174" s="30"/>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row>
    <row r="175" spans="1:143" s="24" customFormat="1" ht="19.5" customHeight="1" x14ac:dyDescent="0.15">
      <c r="A175" s="621" t="s">
        <v>162</v>
      </c>
      <c r="B175" s="621" t="s">
        <v>163</v>
      </c>
      <c r="C175" s="624"/>
      <c r="D175" s="187">
        <f t="shared" ref="D175:D197" si="51">SUM(E175:F175)</f>
        <v>0</v>
      </c>
      <c r="E175" s="187">
        <f t="shared" ref="E175:F177" si="52">+G175+I175+K175+M175+O175+Q175+S175+U175+W175+Y175+AA175+AC175+AE175+AG175+AI175+AK175+AM175</f>
        <v>0</v>
      </c>
      <c r="F175" s="187">
        <f t="shared" si="52"/>
        <v>0</v>
      </c>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135"/>
      <c r="AO175" s="229"/>
      <c r="AP175" s="230"/>
      <c r="AQ175" s="67"/>
      <c r="AR175" s="67"/>
      <c r="AS175" s="67"/>
      <c r="AT175" s="28" t="str">
        <f t="shared" ref="AT175:AT197" si="53">$BC175&amp;" "&amp;$BD175&amp;""&amp;$BE175&amp;""&amp;$BF175&amp;""&amp;$BG175</f>
        <v xml:space="preserve"> </v>
      </c>
      <c r="AY175" s="5"/>
      <c r="AZ175" s="5"/>
      <c r="BA175" s="5"/>
      <c r="BB175" s="5"/>
      <c r="BC175" s="30" t="str">
        <f t="shared" si="42"/>
        <v/>
      </c>
      <c r="BD175" s="30" t="str">
        <f t="shared" si="43"/>
        <v/>
      </c>
      <c r="BE175" s="30" t="str">
        <f t="shared" si="48"/>
        <v/>
      </c>
      <c r="BF175" s="30" t="str">
        <f t="shared" si="49"/>
        <v/>
      </c>
      <c r="BG175" s="30"/>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32"/>
      <c r="CN175" s="107"/>
      <c r="CO175" s="107"/>
      <c r="CP175" s="30">
        <f t="shared" si="44"/>
        <v>0</v>
      </c>
      <c r="CQ175" s="30">
        <f t="shared" si="45"/>
        <v>0</v>
      </c>
      <c r="CR175" s="30">
        <f t="shared" si="46"/>
        <v>0</v>
      </c>
      <c r="CS175" s="30">
        <f t="shared" si="47"/>
        <v>0</v>
      </c>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row>
    <row r="176" spans="1:143" s="24" customFormat="1" ht="20.25" customHeight="1" x14ac:dyDescent="0.15">
      <c r="A176" s="622"/>
      <c r="B176" s="622" t="s">
        <v>164</v>
      </c>
      <c r="C176" s="625"/>
      <c r="D176" s="191">
        <f t="shared" si="51"/>
        <v>0</v>
      </c>
      <c r="E176" s="191">
        <f t="shared" si="52"/>
        <v>0</v>
      </c>
      <c r="F176" s="191">
        <f t="shared" si="52"/>
        <v>0</v>
      </c>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98"/>
      <c r="AO176" s="220"/>
      <c r="AP176" s="221"/>
      <c r="AQ176" s="34"/>
      <c r="AR176" s="34"/>
      <c r="AS176" s="34"/>
      <c r="AT176" s="28" t="str">
        <f t="shared" si="53"/>
        <v xml:space="preserve"> </v>
      </c>
      <c r="AY176" s="5"/>
      <c r="AZ176" s="5"/>
      <c r="BA176" s="5"/>
      <c r="BB176" s="5"/>
      <c r="BC176" s="30" t="str">
        <f t="shared" si="42"/>
        <v/>
      </c>
      <c r="BD176" s="30" t="str">
        <f t="shared" si="43"/>
        <v/>
      </c>
      <c r="BE176" s="30" t="str">
        <f t="shared" si="48"/>
        <v/>
      </c>
      <c r="BF176" s="30" t="str">
        <f t="shared" si="49"/>
        <v/>
      </c>
      <c r="BG176" s="30"/>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32"/>
      <c r="CN176" s="107"/>
      <c r="CO176" s="107"/>
      <c r="CP176" s="30">
        <f t="shared" si="44"/>
        <v>0</v>
      </c>
      <c r="CQ176" s="30">
        <f t="shared" si="45"/>
        <v>0</v>
      </c>
      <c r="CR176" s="30">
        <f t="shared" si="46"/>
        <v>0</v>
      </c>
      <c r="CS176" s="30">
        <f t="shared" si="47"/>
        <v>0</v>
      </c>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row>
    <row r="177" spans="1:120" s="24" customFormat="1" ht="18.75" customHeight="1" x14ac:dyDescent="0.15">
      <c r="A177" s="622"/>
      <c r="B177" s="622" t="s">
        <v>165</v>
      </c>
      <c r="C177" s="622"/>
      <c r="D177" s="191">
        <f t="shared" si="51"/>
        <v>0</v>
      </c>
      <c r="E177" s="191">
        <f t="shared" si="52"/>
        <v>0</v>
      </c>
      <c r="F177" s="191">
        <f t="shared" si="52"/>
        <v>0</v>
      </c>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98"/>
      <c r="AO177" s="220"/>
      <c r="AP177" s="221"/>
      <c r="AQ177" s="34"/>
      <c r="AR177" s="34"/>
      <c r="AS177" s="34"/>
      <c r="AT177" s="28" t="str">
        <f t="shared" si="53"/>
        <v xml:space="preserve"> </v>
      </c>
      <c r="AY177" s="5"/>
      <c r="AZ177" s="5"/>
      <c r="BA177" s="5"/>
      <c r="BB177" s="5"/>
      <c r="BC177" s="30" t="str">
        <f t="shared" si="42"/>
        <v/>
      </c>
      <c r="BD177" s="30" t="str">
        <f t="shared" si="43"/>
        <v/>
      </c>
      <c r="BE177" s="30" t="str">
        <f t="shared" si="48"/>
        <v/>
      </c>
      <c r="BF177" s="30" t="str">
        <f t="shared" si="49"/>
        <v/>
      </c>
      <c r="BG177" s="30"/>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32"/>
      <c r="CN177" s="107"/>
      <c r="CO177" s="107"/>
      <c r="CP177" s="30">
        <f t="shared" si="44"/>
        <v>0</v>
      </c>
      <c r="CQ177" s="30">
        <f t="shared" si="45"/>
        <v>0</v>
      </c>
      <c r="CR177" s="30">
        <f t="shared" si="46"/>
        <v>0</v>
      </c>
      <c r="CS177" s="30">
        <f t="shared" si="47"/>
        <v>0</v>
      </c>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row>
    <row r="178" spans="1:120" s="24" customFormat="1" ht="21" customHeight="1" x14ac:dyDescent="0.15">
      <c r="A178" s="622"/>
      <c r="B178" s="622" t="s">
        <v>166</v>
      </c>
      <c r="C178" s="622"/>
      <c r="D178" s="191">
        <f>SUM(F178:F178)</f>
        <v>0</v>
      </c>
      <c r="E178" s="204"/>
      <c r="F178" s="191">
        <f>+J178+L178+N178+P178+R178+T178+V178+X178+Z178+AB178+AD178+AF178+AH178+AJ178+AL178+AN178</f>
        <v>0</v>
      </c>
      <c r="G178" s="192"/>
      <c r="H178" s="192"/>
      <c r="I178" s="192"/>
      <c r="J178" s="34"/>
      <c r="K178" s="192"/>
      <c r="L178" s="34"/>
      <c r="M178" s="192"/>
      <c r="N178" s="34"/>
      <c r="O178" s="192"/>
      <c r="P178" s="34"/>
      <c r="Q178" s="192"/>
      <c r="R178" s="34"/>
      <c r="S178" s="192"/>
      <c r="T178" s="34"/>
      <c r="U178" s="192"/>
      <c r="V178" s="34"/>
      <c r="W178" s="192"/>
      <c r="X178" s="34"/>
      <c r="Y178" s="192"/>
      <c r="Z178" s="34"/>
      <c r="AA178" s="192"/>
      <c r="AB178" s="34"/>
      <c r="AC178" s="192"/>
      <c r="AD178" s="34"/>
      <c r="AE178" s="192"/>
      <c r="AF178" s="34"/>
      <c r="AG178" s="192"/>
      <c r="AH178" s="192"/>
      <c r="AI178" s="192"/>
      <c r="AJ178" s="192"/>
      <c r="AK178" s="192"/>
      <c r="AL178" s="192"/>
      <c r="AM178" s="192"/>
      <c r="AN178" s="192"/>
      <c r="AO178" s="220"/>
      <c r="AP178" s="231"/>
      <c r="AQ178" s="34"/>
      <c r="AR178" s="192"/>
      <c r="AS178" s="34"/>
      <c r="AT178" s="28" t="str">
        <f t="shared" si="53"/>
        <v xml:space="preserve"> </v>
      </c>
      <c r="AY178" s="5"/>
      <c r="AZ178" s="5"/>
      <c r="BA178" s="5"/>
      <c r="BB178" s="5"/>
      <c r="BC178" s="30" t="str">
        <f t="shared" si="42"/>
        <v/>
      </c>
      <c r="BD178" s="30" t="str">
        <f t="shared" si="43"/>
        <v/>
      </c>
      <c r="BE178" s="30" t="str">
        <f t="shared" si="48"/>
        <v/>
      </c>
      <c r="BF178" s="30" t="str">
        <f t="shared" si="49"/>
        <v/>
      </c>
      <c r="BG178" s="30"/>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32"/>
      <c r="CN178" s="107"/>
      <c r="CO178" s="107"/>
      <c r="CP178" s="30">
        <f t="shared" si="44"/>
        <v>0</v>
      </c>
      <c r="CQ178" s="30">
        <f t="shared" si="45"/>
        <v>0</v>
      </c>
      <c r="CR178" s="30">
        <f t="shared" si="46"/>
        <v>0</v>
      </c>
      <c r="CS178" s="30">
        <f t="shared" si="47"/>
        <v>0</v>
      </c>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row>
    <row r="179" spans="1:120" s="24" customFormat="1" ht="18.75" customHeight="1" x14ac:dyDescent="0.15">
      <c r="A179" s="622"/>
      <c r="B179" s="622" t="s">
        <v>167</v>
      </c>
      <c r="C179" s="622"/>
      <c r="D179" s="191">
        <f t="shared" si="51"/>
        <v>0</v>
      </c>
      <c r="E179" s="191">
        <f t="shared" ref="E179:F197" si="54">+G179+I179+K179+M179+O179+Q179+S179+U179+W179+Y179+AA179+AC179+AE179+AG179+AI179+AK179+AM179</f>
        <v>0</v>
      </c>
      <c r="F179" s="191">
        <f t="shared" si="54"/>
        <v>0</v>
      </c>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98"/>
      <c r="AO179" s="220"/>
      <c r="AP179" s="221"/>
      <c r="AQ179" s="34"/>
      <c r="AR179" s="34"/>
      <c r="AS179" s="34"/>
      <c r="AT179" s="28" t="str">
        <f t="shared" si="53"/>
        <v xml:space="preserve"> </v>
      </c>
      <c r="AY179" s="5"/>
      <c r="AZ179" s="5"/>
      <c r="BA179" s="5"/>
      <c r="BB179" s="5"/>
      <c r="BC179" s="30" t="str">
        <f t="shared" si="42"/>
        <v/>
      </c>
      <c r="BD179" s="30" t="str">
        <f t="shared" si="43"/>
        <v/>
      </c>
      <c r="BE179" s="30" t="str">
        <f t="shared" si="48"/>
        <v/>
      </c>
      <c r="BF179" s="30" t="str">
        <f t="shared" si="49"/>
        <v/>
      </c>
      <c r="BG179" s="30"/>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32"/>
      <c r="CN179" s="107"/>
      <c r="CO179" s="107"/>
      <c r="CP179" s="30">
        <f t="shared" si="44"/>
        <v>0</v>
      </c>
      <c r="CQ179" s="30">
        <f t="shared" si="45"/>
        <v>0</v>
      </c>
      <c r="CR179" s="30">
        <f t="shared" si="46"/>
        <v>0</v>
      </c>
      <c r="CS179" s="30">
        <f t="shared" si="47"/>
        <v>0</v>
      </c>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row>
    <row r="180" spans="1:120" s="24" customFormat="1" ht="19.5" customHeight="1" x14ac:dyDescent="0.2">
      <c r="A180" s="622"/>
      <c r="B180" s="626" t="s">
        <v>168</v>
      </c>
      <c r="C180" s="626"/>
      <c r="D180" s="191">
        <f t="shared" si="51"/>
        <v>0</v>
      </c>
      <c r="E180" s="191">
        <f t="shared" si="54"/>
        <v>0</v>
      </c>
      <c r="F180" s="191">
        <f t="shared" si="54"/>
        <v>0</v>
      </c>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98"/>
      <c r="AO180" s="220"/>
      <c r="AP180" s="221"/>
      <c r="AQ180" s="34"/>
      <c r="AR180" s="34"/>
      <c r="AS180" s="34"/>
      <c r="AT180" s="28" t="str">
        <f t="shared" si="53"/>
        <v xml:space="preserve"> </v>
      </c>
      <c r="AY180" s="5"/>
      <c r="AZ180" s="5"/>
      <c r="BA180" s="5"/>
      <c r="BB180" s="5"/>
      <c r="BC180" s="30" t="str">
        <f t="shared" si="42"/>
        <v/>
      </c>
      <c r="BD180" s="30" t="str">
        <f t="shared" si="43"/>
        <v/>
      </c>
      <c r="BE180" s="30" t="str">
        <f t="shared" si="48"/>
        <v/>
      </c>
      <c r="BF180" s="30" t="str">
        <f t="shared" si="49"/>
        <v/>
      </c>
      <c r="BG180" s="30"/>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32"/>
      <c r="CN180" s="107"/>
      <c r="CO180" s="107"/>
      <c r="CP180" s="30">
        <f t="shared" si="44"/>
        <v>0</v>
      </c>
      <c r="CQ180" s="30">
        <f t="shared" si="45"/>
        <v>0</v>
      </c>
      <c r="CR180" s="30">
        <f t="shared" si="46"/>
        <v>0</v>
      </c>
      <c r="CS180" s="30">
        <f t="shared" si="47"/>
        <v>0</v>
      </c>
      <c r="CT180" s="107"/>
      <c r="CU180" s="107"/>
      <c r="CV180" s="107"/>
      <c r="CW180" s="131"/>
      <c r="CX180" s="131"/>
      <c r="CY180" s="107"/>
      <c r="CZ180" s="107"/>
      <c r="DA180" s="107"/>
      <c r="DB180" s="107"/>
      <c r="DC180" s="107"/>
      <c r="DD180" s="107"/>
      <c r="DE180" s="107"/>
      <c r="DF180" s="107"/>
      <c r="DG180" s="107"/>
      <c r="DH180" s="107"/>
      <c r="DI180" s="107"/>
      <c r="DJ180" s="107"/>
      <c r="DK180" s="107"/>
      <c r="DL180" s="107"/>
      <c r="DM180" s="107"/>
      <c r="DN180" s="107"/>
      <c r="DO180" s="107"/>
      <c r="DP180" s="107"/>
    </row>
    <row r="181" spans="1:120" s="24" customFormat="1" ht="21.75" customHeight="1" x14ac:dyDescent="0.15">
      <c r="A181" s="622"/>
      <c r="B181" s="626" t="s">
        <v>169</v>
      </c>
      <c r="C181" s="626"/>
      <c r="D181" s="191">
        <f t="shared" si="51"/>
        <v>0</v>
      </c>
      <c r="E181" s="191">
        <f t="shared" si="54"/>
        <v>0</v>
      </c>
      <c r="F181" s="191">
        <f t="shared" si="54"/>
        <v>0</v>
      </c>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98"/>
      <c r="AO181" s="220"/>
      <c r="AP181" s="221"/>
      <c r="AQ181" s="34"/>
      <c r="AR181" s="34"/>
      <c r="AS181" s="34"/>
      <c r="AT181" s="28" t="str">
        <f t="shared" si="53"/>
        <v xml:space="preserve"> </v>
      </c>
      <c r="AY181" s="5"/>
      <c r="AZ181" s="5"/>
      <c r="BA181" s="5"/>
      <c r="BB181" s="5"/>
      <c r="BC181" s="30" t="str">
        <f t="shared" si="42"/>
        <v/>
      </c>
      <c r="BD181" s="30" t="str">
        <f t="shared" si="43"/>
        <v/>
      </c>
      <c r="BE181" s="30" t="str">
        <f t="shared" si="48"/>
        <v/>
      </c>
      <c r="BF181" s="30" t="str">
        <f t="shared" si="49"/>
        <v/>
      </c>
      <c r="BG181" s="30"/>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32"/>
      <c r="CN181" s="107"/>
      <c r="CO181" s="107"/>
      <c r="CP181" s="30">
        <f t="shared" si="44"/>
        <v>0</v>
      </c>
      <c r="CQ181" s="30">
        <f t="shared" si="45"/>
        <v>0</v>
      </c>
      <c r="CR181" s="30">
        <f t="shared" si="46"/>
        <v>0</v>
      </c>
      <c r="CS181" s="30">
        <f t="shared" si="47"/>
        <v>0</v>
      </c>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row>
    <row r="182" spans="1:120" s="24" customFormat="1" ht="21" customHeight="1" x14ac:dyDescent="0.15">
      <c r="A182" s="623"/>
      <c r="B182" s="627" t="s">
        <v>170</v>
      </c>
      <c r="C182" s="627"/>
      <c r="D182" s="194">
        <f t="shared" si="51"/>
        <v>0</v>
      </c>
      <c r="E182" s="194">
        <f t="shared" si="54"/>
        <v>0</v>
      </c>
      <c r="F182" s="194">
        <f t="shared" si="54"/>
        <v>0</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195"/>
      <c r="AO182" s="232"/>
      <c r="AP182" s="37"/>
      <c r="AQ182" s="37"/>
      <c r="AR182" s="37"/>
      <c r="AS182" s="37"/>
      <c r="AT182" s="28" t="str">
        <f t="shared" si="53"/>
        <v xml:space="preserve"> </v>
      </c>
      <c r="AY182" s="5"/>
      <c r="AZ182" s="5"/>
      <c r="BA182" s="5"/>
      <c r="BB182" s="5"/>
      <c r="BC182" s="30" t="str">
        <f t="shared" si="42"/>
        <v/>
      </c>
      <c r="BD182" s="30" t="str">
        <f t="shared" si="43"/>
        <v/>
      </c>
      <c r="BE182" s="30" t="str">
        <f t="shared" si="48"/>
        <v/>
      </c>
      <c r="BF182" s="30" t="str">
        <f t="shared" si="49"/>
        <v/>
      </c>
      <c r="BG182" s="30"/>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32"/>
      <c r="CN182" s="107"/>
      <c r="CO182" s="107"/>
      <c r="CP182" s="30">
        <f t="shared" si="44"/>
        <v>0</v>
      </c>
      <c r="CQ182" s="30">
        <f t="shared" si="45"/>
        <v>0</v>
      </c>
      <c r="CR182" s="30">
        <f t="shared" si="46"/>
        <v>0</v>
      </c>
      <c r="CS182" s="30">
        <f t="shared" si="47"/>
        <v>0</v>
      </c>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row>
    <row r="183" spans="1:120" s="24" customFormat="1" ht="33" customHeight="1" x14ac:dyDescent="0.15">
      <c r="A183" s="618" t="s">
        <v>171</v>
      </c>
      <c r="B183" s="600" t="s">
        <v>172</v>
      </c>
      <c r="C183" s="601"/>
      <c r="D183" s="185">
        <f t="shared" si="51"/>
        <v>0</v>
      </c>
      <c r="E183" s="185">
        <f t="shared" si="54"/>
        <v>0</v>
      </c>
      <c r="F183" s="185">
        <f t="shared" si="54"/>
        <v>0</v>
      </c>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96"/>
      <c r="AO183" s="218"/>
      <c r="AP183" s="233"/>
      <c r="AQ183" s="27"/>
      <c r="AR183" s="27"/>
      <c r="AS183" s="27"/>
      <c r="AT183" s="28" t="str">
        <f t="shared" si="53"/>
        <v xml:space="preserve"> </v>
      </c>
      <c r="AY183" s="5"/>
      <c r="AZ183" s="5"/>
      <c r="BA183" s="5"/>
      <c r="BB183" s="5"/>
      <c r="BC183" s="30" t="str">
        <f t="shared" si="42"/>
        <v/>
      </c>
      <c r="BD183" s="30" t="str">
        <f t="shared" si="43"/>
        <v/>
      </c>
      <c r="BE183" s="30" t="str">
        <f t="shared" si="48"/>
        <v/>
      </c>
      <c r="BF183" s="30" t="str">
        <f t="shared" si="49"/>
        <v/>
      </c>
      <c r="BG183" s="30"/>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32"/>
      <c r="CN183" s="107"/>
      <c r="CO183" s="107"/>
      <c r="CP183" s="30">
        <f t="shared" si="44"/>
        <v>0</v>
      </c>
      <c r="CQ183" s="30">
        <f t="shared" si="45"/>
        <v>0</v>
      </c>
      <c r="CR183" s="30">
        <f t="shared" si="46"/>
        <v>0</v>
      </c>
      <c r="CS183" s="30">
        <f t="shared" si="47"/>
        <v>0</v>
      </c>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row>
    <row r="184" spans="1:120" s="24" customFormat="1" ht="35.25" customHeight="1" x14ac:dyDescent="0.15">
      <c r="A184" s="622"/>
      <c r="B184" s="586" t="s">
        <v>173</v>
      </c>
      <c r="C184" s="559"/>
      <c r="D184" s="191">
        <f t="shared" si="51"/>
        <v>0</v>
      </c>
      <c r="E184" s="191">
        <f t="shared" si="54"/>
        <v>0</v>
      </c>
      <c r="F184" s="191">
        <f t="shared" si="54"/>
        <v>0</v>
      </c>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98"/>
      <c r="AO184" s="220"/>
      <c r="AP184" s="221"/>
      <c r="AQ184" s="34"/>
      <c r="AR184" s="34"/>
      <c r="AS184" s="34"/>
      <c r="AT184" s="28" t="str">
        <f t="shared" si="53"/>
        <v xml:space="preserve"> </v>
      </c>
      <c r="AY184" s="5"/>
      <c r="AZ184" s="5"/>
      <c r="BA184" s="5"/>
      <c r="BB184" s="5"/>
      <c r="BC184" s="30" t="str">
        <f t="shared" si="42"/>
        <v/>
      </c>
      <c r="BD184" s="30" t="str">
        <f t="shared" si="43"/>
        <v/>
      </c>
      <c r="BE184" s="30" t="str">
        <f t="shared" si="48"/>
        <v/>
      </c>
      <c r="BF184" s="30" t="str">
        <f t="shared" si="49"/>
        <v/>
      </c>
      <c r="BG184" s="30"/>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32"/>
      <c r="CN184" s="107"/>
      <c r="CO184" s="107"/>
      <c r="CP184" s="30">
        <f t="shared" si="44"/>
        <v>0</v>
      </c>
      <c r="CQ184" s="30">
        <f t="shared" si="45"/>
        <v>0</v>
      </c>
      <c r="CR184" s="30">
        <f t="shared" si="46"/>
        <v>0</v>
      </c>
      <c r="CS184" s="30">
        <f t="shared" si="47"/>
        <v>0</v>
      </c>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row>
    <row r="185" spans="1:120" s="24" customFormat="1" ht="18" customHeight="1" x14ac:dyDescent="0.15">
      <c r="A185" s="619"/>
      <c r="B185" s="620" t="s">
        <v>174</v>
      </c>
      <c r="C185" s="580"/>
      <c r="D185" s="186">
        <f t="shared" si="51"/>
        <v>0</v>
      </c>
      <c r="E185" s="186">
        <f t="shared" si="54"/>
        <v>0</v>
      </c>
      <c r="F185" s="186">
        <f t="shared" si="54"/>
        <v>0</v>
      </c>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99"/>
      <c r="AO185" s="216"/>
      <c r="AP185" s="234"/>
      <c r="AQ185" s="48"/>
      <c r="AR185" s="48"/>
      <c r="AS185" s="48"/>
      <c r="AT185" s="28" t="str">
        <f t="shared" si="53"/>
        <v xml:space="preserve"> </v>
      </c>
      <c r="AY185" s="5"/>
      <c r="AZ185" s="5"/>
      <c r="BA185" s="5"/>
      <c r="BB185" s="5"/>
      <c r="BC185" s="30" t="str">
        <f t="shared" si="42"/>
        <v/>
      </c>
      <c r="BD185" s="30" t="str">
        <f t="shared" si="43"/>
        <v/>
      </c>
      <c r="BE185" s="30" t="str">
        <f t="shared" si="48"/>
        <v/>
      </c>
      <c r="BF185" s="30" t="str">
        <f t="shared" si="49"/>
        <v/>
      </c>
      <c r="BG185" s="30"/>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32"/>
      <c r="CN185" s="107"/>
      <c r="CO185" s="107"/>
      <c r="CP185" s="30">
        <f t="shared" si="44"/>
        <v>0</v>
      </c>
      <c r="CQ185" s="30">
        <f t="shared" si="45"/>
        <v>0</v>
      </c>
      <c r="CR185" s="30">
        <f t="shared" si="46"/>
        <v>0</v>
      </c>
      <c r="CS185" s="30">
        <f t="shared" si="47"/>
        <v>0</v>
      </c>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row>
    <row r="186" spans="1:120" s="24" customFormat="1" ht="16.5" customHeight="1" x14ac:dyDescent="0.15">
      <c r="A186" s="618" t="s">
        <v>175</v>
      </c>
      <c r="B186" s="593" t="s">
        <v>176</v>
      </c>
      <c r="C186" s="578"/>
      <c r="D186" s="185">
        <f t="shared" si="51"/>
        <v>6</v>
      </c>
      <c r="E186" s="185">
        <f t="shared" ref="E186:F189" si="55">+G186+I186+K186+M186+O186</f>
        <v>4</v>
      </c>
      <c r="F186" s="185">
        <f t="shared" si="55"/>
        <v>2</v>
      </c>
      <c r="G186" s="27"/>
      <c r="H186" s="27"/>
      <c r="I186" s="27">
        <v>4</v>
      </c>
      <c r="J186" s="27"/>
      <c r="K186" s="27"/>
      <c r="L186" s="27">
        <v>2</v>
      </c>
      <c r="M186" s="27"/>
      <c r="N186" s="27"/>
      <c r="O186" s="27"/>
      <c r="P186" s="27"/>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218">
        <v>16</v>
      </c>
      <c r="AP186" s="233"/>
      <c r="AQ186" s="190"/>
      <c r="AR186" s="27"/>
      <c r="AS186" s="27"/>
      <c r="AT186" s="28" t="str">
        <f t="shared" si="53"/>
        <v xml:space="preserve"> </v>
      </c>
      <c r="AY186" s="5"/>
      <c r="AZ186" s="5"/>
      <c r="BA186" s="5"/>
      <c r="BB186" s="5"/>
      <c r="BC186" s="30" t="str">
        <f t="shared" si="42"/>
        <v/>
      </c>
      <c r="BD186" s="30" t="str">
        <f t="shared" si="43"/>
        <v/>
      </c>
      <c r="BE186" s="30" t="str">
        <f t="shared" si="48"/>
        <v/>
      </c>
      <c r="BF186" s="30" t="str">
        <f t="shared" si="49"/>
        <v/>
      </c>
      <c r="BG186" s="30"/>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32"/>
      <c r="CN186" s="107"/>
      <c r="CO186" s="107"/>
      <c r="CP186" s="30">
        <f t="shared" si="44"/>
        <v>0</v>
      </c>
      <c r="CQ186" s="30">
        <f t="shared" si="45"/>
        <v>0</v>
      </c>
      <c r="CR186" s="30">
        <f t="shared" si="46"/>
        <v>0</v>
      </c>
      <c r="CS186" s="30">
        <f t="shared" si="47"/>
        <v>0</v>
      </c>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row>
    <row r="187" spans="1:120" s="24" customFormat="1" ht="26.25" customHeight="1" x14ac:dyDescent="0.15">
      <c r="A187" s="622"/>
      <c r="B187" s="558" t="s">
        <v>177</v>
      </c>
      <c r="C187" s="559"/>
      <c r="D187" s="191">
        <f t="shared" si="51"/>
        <v>0</v>
      </c>
      <c r="E187" s="191">
        <f t="shared" si="55"/>
        <v>0</v>
      </c>
      <c r="F187" s="191">
        <f t="shared" si="55"/>
        <v>0</v>
      </c>
      <c r="G187" s="34"/>
      <c r="H187" s="34"/>
      <c r="I187" s="34"/>
      <c r="J187" s="34"/>
      <c r="K187" s="34"/>
      <c r="L187" s="34"/>
      <c r="M187" s="34"/>
      <c r="N187" s="34"/>
      <c r="O187" s="34"/>
      <c r="P187" s="34"/>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220"/>
      <c r="AP187" s="221"/>
      <c r="AQ187" s="192"/>
      <c r="AR187" s="34"/>
      <c r="AS187" s="34"/>
      <c r="AT187" s="28" t="str">
        <f t="shared" si="53"/>
        <v xml:space="preserve"> </v>
      </c>
      <c r="AY187" s="5"/>
      <c r="AZ187" s="5"/>
      <c r="BA187" s="5"/>
      <c r="BB187" s="5"/>
      <c r="BC187" s="30" t="str">
        <f t="shared" si="42"/>
        <v/>
      </c>
      <c r="BD187" s="30" t="str">
        <f t="shared" si="43"/>
        <v/>
      </c>
      <c r="BE187" s="30" t="str">
        <f t="shared" si="48"/>
        <v/>
      </c>
      <c r="BF187" s="30" t="str">
        <f t="shared" si="49"/>
        <v/>
      </c>
      <c r="BG187" s="30"/>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32"/>
      <c r="CN187" s="107"/>
      <c r="CO187" s="107"/>
      <c r="CP187" s="30">
        <f t="shared" si="44"/>
        <v>0</v>
      </c>
      <c r="CQ187" s="30">
        <f t="shared" si="45"/>
        <v>0</v>
      </c>
      <c r="CR187" s="30">
        <f t="shared" si="46"/>
        <v>0</v>
      </c>
      <c r="CS187" s="30">
        <f t="shared" si="47"/>
        <v>0</v>
      </c>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row>
    <row r="188" spans="1:120" s="24" customFormat="1" ht="24.75" customHeight="1" x14ac:dyDescent="0.15">
      <c r="A188" s="622"/>
      <c r="B188" s="558" t="s">
        <v>178</v>
      </c>
      <c r="C188" s="559"/>
      <c r="D188" s="191">
        <f t="shared" si="51"/>
        <v>0</v>
      </c>
      <c r="E188" s="191">
        <f t="shared" si="55"/>
        <v>0</v>
      </c>
      <c r="F188" s="191">
        <f t="shared" si="55"/>
        <v>0</v>
      </c>
      <c r="G188" s="34"/>
      <c r="H188" s="34"/>
      <c r="I188" s="34"/>
      <c r="J188" s="34"/>
      <c r="K188" s="34"/>
      <c r="L188" s="34"/>
      <c r="M188" s="34"/>
      <c r="N188" s="34"/>
      <c r="O188" s="34"/>
      <c r="P188" s="34"/>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220"/>
      <c r="AP188" s="221"/>
      <c r="AQ188" s="192"/>
      <c r="AR188" s="34"/>
      <c r="AS188" s="34"/>
      <c r="AT188" s="28" t="str">
        <f t="shared" si="53"/>
        <v xml:space="preserve"> </v>
      </c>
      <c r="AY188" s="5"/>
      <c r="AZ188" s="5"/>
      <c r="BA188" s="5"/>
      <c r="BB188" s="5"/>
      <c r="BC188" s="30" t="str">
        <f t="shared" si="42"/>
        <v/>
      </c>
      <c r="BD188" s="30" t="str">
        <f t="shared" si="43"/>
        <v/>
      </c>
      <c r="BE188" s="30" t="str">
        <f t="shared" si="48"/>
        <v/>
      </c>
      <c r="BF188" s="30" t="str">
        <f t="shared" si="49"/>
        <v/>
      </c>
      <c r="BG188" s="30"/>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32"/>
      <c r="CN188" s="107"/>
      <c r="CO188" s="107"/>
      <c r="CP188" s="30">
        <f t="shared" si="44"/>
        <v>0</v>
      </c>
      <c r="CQ188" s="30">
        <f t="shared" si="45"/>
        <v>0</v>
      </c>
      <c r="CR188" s="30">
        <f t="shared" si="46"/>
        <v>0</v>
      </c>
      <c r="CS188" s="30">
        <f t="shared" si="47"/>
        <v>0</v>
      </c>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row>
    <row r="189" spans="1:120" s="24" customFormat="1" ht="45" customHeight="1" x14ac:dyDescent="0.15">
      <c r="A189" s="623"/>
      <c r="B189" s="560" t="s">
        <v>179</v>
      </c>
      <c r="C189" s="561"/>
      <c r="D189" s="194">
        <f t="shared" si="51"/>
        <v>4</v>
      </c>
      <c r="E189" s="194">
        <f t="shared" si="55"/>
        <v>2</v>
      </c>
      <c r="F189" s="194">
        <f t="shared" si="55"/>
        <v>2</v>
      </c>
      <c r="G189" s="37"/>
      <c r="H189" s="37"/>
      <c r="I189" s="37"/>
      <c r="J189" s="37">
        <v>2</v>
      </c>
      <c r="K189" s="37"/>
      <c r="L189" s="37"/>
      <c r="M189" s="37">
        <v>2</v>
      </c>
      <c r="N189" s="37"/>
      <c r="O189" s="37"/>
      <c r="P189" s="37"/>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32">
        <v>12</v>
      </c>
      <c r="AP189" s="222"/>
      <c r="AQ189" s="206"/>
      <c r="AR189" s="37"/>
      <c r="AS189" s="37"/>
      <c r="AT189" s="28" t="str">
        <f t="shared" si="53"/>
        <v xml:space="preserve"> </v>
      </c>
      <c r="AY189" s="5"/>
      <c r="AZ189" s="5"/>
      <c r="BA189" s="5"/>
      <c r="BB189" s="5"/>
      <c r="BC189" s="30" t="str">
        <f t="shared" si="42"/>
        <v/>
      </c>
      <c r="BD189" s="30" t="str">
        <f t="shared" si="43"/>
        <v/>
      </c>
      <c r="BE189" s="30" t="str">
        <f t="shared" si="48"/>
        <v/>
      </c>
      <c r="BF189" s="30" t="str">
        <f t="shared" si="49"/>
        <v/>
      </c>
      <c r="BG189" s="30"/>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32"/>
      <c r="CN189" s="107"/>
      <c r="CO189" s="107"/>
      <c r="CP189" s="30">
        <f t="shared" si="44"/>
        <v>0</v>
      </c>
      <c r="CQ189" s="30">
        <f t="shared" si="45"/>
        <v>0</v>
      </c>
      <c r="CR189" s="30">
        <f t="shared" si="46"/>
        <v>0</v>
      </c>
      <c r="CS189" s="30">
        <f t="shared" si="47"/>
        <v>0</v>
      </c>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row>
    <row r="190" spans="1:120" s="24" customFormat="1" ht="15.75" customHeight="1" x14ac:dyDescent="0.15">
      <c r="A190" s="593" t="s">
        <v>180</v>
      </c>
      <c r="B190" s="593"/>
      <c r="C190" s="578"/>
      <c r="D190" s="185">
        <f t="shared" si="51"/>
        <v>4</v>
      </c>
      <c r="E190" s="185">
        <f t="shared" si="54"/>
        <v>0</v>
      </c>
      <c r="F190" s="185">
        <f t="shared" si="54"/>
        <v>4</v>
      </c>
      <c r="G190" s="27"/>
      <c r="H190" s="27"/>
      <c r="I190" s="27"/>
      <c r="J190" s="27"/>
      <c r="K190" s="27"/>
      <c r="L190" s="27"/>
      <c r="M190" s="27"/>
      <c r="N190" s="27"/>
      <c r="O190" s="27"/>
      <c r="P190" s="27"/>
      <c r="Q190" s="27"/>
      <c r="R190" s="27"/>
      <c r="S190" s="27"/>
      <c r="T190" s="27"/>
      <c r="U190" s="27"/>
      <c r="V190" s="27">
        <v>2</v>
      </c>
      <c r="W190" s="27"/>
      <c r="X190" s="27"/>
      <c r="Y190" s="27"/>
      <c r="Z190" s="27"/>
      <c r="AA190" s="27"/>
      <c r="AB190" s="27">
        <v>2</v>
      </c>
      <c r="AC190" s="27"/>
      <c r="AD190" s="27"/>
      <c r="AE190" s="27"/>
      <c r="AF190" s="27"/>
      <c r="AG190" s="27"/>
      <c r="AH190" s="27"/>
      <c r="AI190" s="27"/>
      <c r="AJ190" s="27"/>
      <c r="AK190" s="27"/>
      <c r="AL190" s="27"/>
      <c r="AM190" s="27"/>
      <c r="AN190" s="96"/>
      <c r="AO190" s="218"/>
      <c r="AP190" s="27"/>
      <c r="AQ190" s="27"/>
      <c r="AR190" s="27"/>
      <c r="AS190" s="27"/>
      <c r="AT190" s="28" t="str">
        <f t="shared" si="53"/>
        <v xml:space="preserve"> </v>
      </c>
      <c r="AY190" s="5"/>
      <c r="AZ190" s="5"/>
      <c r="BA190" s="5"/>
      <c r="BB190" s="5"/>
      <c r="BC190" s="30" t="str">
        <f t="shared" si="42"/>
        <v/>
      </c>
      <c r="BD190" s="30" t="str">
        <f t="shared" si="43"/>
        <v/>
      </c>
      <c r="BE190" s="30" t="str">
        <f t="shared" si="48"/>
        <v/>
      </c>
      <c r="BF190" s="30" t="str">
        <f t="shared" si="49"/>
        <v/>
      </c>
      <c r="BG190" s="30"/>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32"/>
      <c r="CN190" s="107"/>
      <c r="CO190" s="107"/>
      <c r="CP190" s="30">
        <f t="shared" si="44"/>
        <v>0</v>
      </c>
      <c r="CQ190" s="30">
        <f t="shared" si="45"/>
        <v>0</v>
      </c>
      <c r="CR190" s="30">
        <f t="shared" si="46"/>
        <v>0</v>
      </c>
      <c r="CS190" s="30">
        <f t="shared" si="47"/>
        <v>0</v>
      </c>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row>
    <row r="191" spans="1:120" s="24" customFormat="1" ht="15.75" customHeight="1" x14ac:dyDescent="0.15">
      <c r="A191" s="558" t="s">
        <v>181</v>
      </c>
      <c r="B191" s="558"/>
      <c r="C191" s="559"/>
      <c r="D191" s="191">
        <f t="shared" si="51"/>
        <v>0</v>
      </c>
      <c r="E191" s="191">
        <f t="shared" si="54"/>
        <v>0</v>
      </c>
      <c r="F191" s="191">
        <f t="shared" si="54"/>
        <v>0</v>
      </c>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98"/>
      <c r="AO191" s="220"/>
      <c r="AP191" s="231"/>
      <c r="AQ191" s="192"/>
      <c r="AR191" s="34"/>
      <c r="AS191" s="34"/>
      <c r="AT191" s="28" t="str">
        <f t="shared" si="53"/>
        <v xml:space="preserve"> </v>
      </c>
      <c r="AY191" s="5"/>
      <c r="AZ191" s="5"/>
      <c r="BA191" s="5"/>
      <c r="BB191" s="5"/>
      <c r="BC191" s="30" t="str">
        <f t="shared" si="42"/>
        <v/>
      </c>
      <c r="BD191" s="30" t="str">
        <f t="shared" si="43"/>
        <v/>
      </c>
      <c r="BE191" s="30" t="str">
        <f t="shared" si="48"/>
        <v/>
      </c>
      <c r="BF191" s="30" t="str">
        <f t="shared" si="49"/>
        <v/>
      </c>
      <c r="BG191" s="30"/>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32"/>
      <c r="CN191" s="107"/>
      <c r="CO191" s="107"/>
      <c r="CP191" s="30">
        <f t="shared" si="44"/>
        <v>0</v>
      </c>
      <c r="CQ191" s="30">
        <f t="shared" si="45"/>
        <v>0</v>
      </c>
      <c r="CR191" s="30">
        <f t="shared" si="46"/>
        <v>0</v>
      </c>
      <c r="CS191" s="30">
        <f t="shared" si="47"/>
        <v>0</v>
      </c>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row>
    <row r="192" spans="1:120" s="24" customFormat="1" ht="15.75" customHeight="1" x14ac:dyDescent="0.15">
      <c r="A192" s="622" t="s">
        <v>182</v>
      </c>
      <c r="B192" s="622"/>
      <c r="C192" s="622"/>
      <c r="D192" s="191">
        <f t="shared" si="51"/>
        <v>0</v>
      </c>
      <c r="E192" s="191">
        <f t="shared" si="54"/>
        <v>0</v>
      </c>
      <c r="F192" s="191">
        <f t="shared" si="54"/>
        <v>0</v>
      </c>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98"/>
      <c r="AO192" s="220"/>
      <c r="AP192" s="231"/>
      <c r="AQ192" s="192"/>
      <c r="AR192" s="34"/>
      <c r="AS192" s="34"/>
      <c r="AT192" s="28" t="str">
        <f t="shared" si="53"/>
        <v xml:space="preserve"> </v>
      </c>
      <c r="AY192" s="5"/>
      <c r="AZ192" s="5"/>
      <c r="BA192" s="5"/>
      <c r="BB192" s="5"/>
      <c r="BC192" s="30" t="str">
        <f t="shared" si="42"/>
        <v/>
      </c>
      <c r="BD192" s="30" t="str">
        <f t="shared" si="43"/>
        <v/>
      </c>
      <c r="BE192" s="30" t="str">
        <f t="shared" si="48"/>
        <v/>
      </c>
      <c r="BF192" s="30" t="str">
        <f t="shared" si="49"/>
        <v/>
      </c>
      <c r="BG192" s="30"/>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32"/>
      <c r="CN192" s="107"/>
      <c r="CO192" s="107"/>
      <c r="CP192" s="30">
        <f t="shared" si="44"/>
        <v>0</v>
      </c>
      <c r="CQ192" s="30">
        <f t="shared" si="45"/>
        <v>0</v>
      </c>
      <c r="CR192" s="30">
        <f t="shared" si="46"/>
        <v>0</v>
      </c>
      <c r="CS192" s="30">
        <f t="shared" si="47"/>
        <v>0</v>
      </c>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row>
    <row r="193" spans="1:120" s="24" customFormat="1" ht="21.75" customHeight="1" x14ac:dyDescent="0.15">
      <c r="A193" s="558" t="s">
        <v>183</v>
      </c>
      <c r="B193" s="558"/>
      <c r="C193" s="558"/>
      <c r="D193" s="191">
        <f t="shared" si="51"/>
        <v>3</v>
      </c>
      <c r="E193" s="191">
        <f t="shared" si="54"/>
        <v>3</v>
      </c>
      <c r="F193" s="191">
        <f t="shared" si="54"/>
        <v>0</v>
      </c>
      <c r="G193" s="34"/>
      <c r="H193" s="34"/>
      <c r="I193" s="34"/>
      <c r="J193" s="34"/>
      <c r="K193" s="34"/>
      <c r="L193" s="34"/>
      <c r="M193" s="34"/>
      <c r="N193" s="34"/>
      <c r="O193" s="34"/>
      <c r="P193" s="34"/>
      <c r="Q193" s="34"/>
      <c r="R193" s="34"/>
      <c r="S193" s="34"/>
      <c r="T193" s="34"/>
      <c r="U193" s="34"/>
      <c r="V193" s="34"/>
      <c r="W193" s="34">
        <v>1</v>
      </c>
      <c r="X193" s="34"/>
      <c r="Y193" s="34">
        <v>2</v>
      </c>
      <c r="Z193" s="34"/>
      <c r="AA193" s="34"/>
      <c r="AB193" s="34"/>
      <c r="AC193" s="34"/>
      <c r="AD193" s="34"/>
      <c r="AE193" s="34"/>
      <c r="AF193" s="34"/>
      <c r="AG193" s="34"/>
      <c r="AH193" s="34"/>
      <c r="AI193" s="34"/>
      <c r="AJ193" s="34"/>
      <c r="AK193" s="34"/>
      <c r="AL193" s="34"/>
      <c r="AM193" s="34"/>
      <c r="AN193" s="98"/>
      <c r="AO193" s="220"/>
      <c r="AP193" s="34"/>
      <c r="AQ193" s="34"/>
      <c r="AR193" s="34"/>
      <c r="AS193" s="34"/>
      <c r="AT193" s="28" t="str">
        <f t="shared" si="53"/>
        <v xml:space="preserve"> </v>
      </c>
      <c r="AY193" s="5"/>
      <c r="AZ193" s="5"/>
      <c r="BA193" s="5"/>
      <c r="BB193" s="5"/>
      <c r="BC193" s="30" t="str">
        <f t="shared" si="42"/>
        <v/>
      </c>
      <c r="BD193" s="30" t="str">
        <f t="shared" si="43"/>
        <v/>
      </c>
      <c r="BE193" s="30" t="str">
        <f t="shared" si="48"/>
        <v/>
      </c>
      <c r="BF193" s="30" t="str">
        <f t="shared" si="49"/>
        <v/>
      </c>
      <c r="BG193" s="30"/>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32"/>
      <c r="CN193" s="107"/>
      <c r="CO193" s="107"/>
      <c r="CP193" s="30">
        <f t="shared" si="44"/>
        <v>0</v>
      </c>
      <c r="CQ193" s="30">
        <f t="shared" si="45"/>
        <v>0</v>
      </c>
      <c r="CR193" s="30">
        <f t="shared" si="46"/>
        <v>0</v>
      </c>
      <c r="CS193" s="30">
        <f t="shared" si="47"/>
        <v>0</v>
      </c>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row>
    <row r="194" spans="1:120" s="24" customFormat="1" ht="24.75" customHeight="1" x14ac:dyDescent="0.15">
      <c r="A194" s="558" t="s">
        <v>184</v>
      </c>
      <c r="B194" s="558"/>
      <c r="C194" s="558"/>
      <c r="D194" s="191">
        <f t="shared" si="51"/>
        <v>0</v>
      </c>
      <c r="E194" s="191">
        <f t="shared" si="54"/>
        <v>0</v>
      </c>
      <c r="F194" s="191">
        <f t="shared" si="54"/>
        <v>0</v>
      </c>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98"/>
      <c r="AO194" s="220"/>
      <c r="AP194" s="34"/>
      <c r="AQ194" s="34"/>
      <c r="AR194" s="34"/>
      <c r="AS194" s="34"/>
      <c r="AT194" s="28" t="str">
        <f t="shared" si="53"/>
        <v xml:space="preserve"> </v>
      </c>
      <c r="AY194" s="5"/>
      <c r="AZ194" s="5"/>
      <c r="BA194" s="5"/>
      <c r="BB194" s="5"/>
      <c r="BC194" s="30" t="str">
        <f t="shared" si="42"/>
        <v/>
      </c>
      <c r="BD194" s="30" t="str">
        <f t="shared" si="43"/>
        <v/>
      </c>
      <c r="BE194" s="30" t="str">
        <f t="shared" si="48"/>
        <v/>
      </c>
      <c r="BF194" s="30" t="str">
        <f t="shared" si="49"/>
        <v/>
      </c>
      <c r="BG194" s="30"/>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32"/>
      <c r="CN194" s="107"/>
      <c r="CO194" s="107"/>
      <c r="CP194" s="30">
        <f t="shared" si="44"/>
        <v>0</v>
      </c>
      <c r="CQ194" s="30">
        <f t="shared" si="45"/>
        <v>0</v>
      </c>
      <c r="CR194" s="30">
        <f t="shared" si="46"/>
        <v>0</v>
      </c>
      <c r="CS194" s="30">
        <f t="shared" si="47"/>
        <v>0</v>
      </c>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row>
    <row r="195" spans="1:120" s="24" customFormat="1" ht="15.75" customHeight="1" x14ac:dyDescent="0.15">
      <c r="A195" s="558" t="s">
        <v>185</v>
      </c>
      <c r="B195" s="558"/>
      <c r="C195" s="558"/>
      <c r="D195" s="191">
        <f t="shared" si="51"/>
        <v>5</v>
      </c>
      <c r="E195" s="191">
        <f t="shared" si="54"/>
        <v>4</v>
      </c>
      <c r="F195" s="191">
        <f t="shared" si="54"/>
        <v>1</v>
      </c>
      <c r="G195" s="34"/>
      <c r="H195" s="34"/>
      <c r="I195" s="34"/>
      <c r="J195" s="34"/>
      <c r="K195" s="34"/>
      <c r="L195" s="34"/>
      <c r="M195" s="34"/>
      <c r="N195" s="34"/>
      <c r="O195" s="34"/>
      <c r="P195" s="34"/>
      <c r="Q195" s="34"/>
      <c r="R195" s="34">
        <v>1</v>
      </c>
      <c r="S195" s="34"/>
      <c r="T195" s="34"/>
      <c r="U195" s="34">
        <v>1</v>
      </c>
      <c r="V195" s="34"/>
      <c r="W195" s="34"/>
      <c r="X195" s="34"/>
      <c r="Y195" s="34"/>
      <c r="Z195" s="34"/>
      <c r="AA195" s="34">
        <v>2</v>
      </c>
      <c r="AB195" s="34"/>
      <c r="AC195" s="34">
        <v>1</v>
      </c>
      <c r="AD195" s="34"/>
      <c r="AE195" s="34"/>
      <c r="AF195" s="34"/>
      <c r="AG195" s="34"/>
      <c r="AH195" s="34"/>
      <c r="AI195" s="34"/>
      <c r="AJ195" s="34"/>
      <c r="AK195" s="34"/>
      <c r="AL195" s="34"/>
      <c r="AM195" s="34"/>
      <c r="AN195" s="98"/>
      <c r="AO195" s="220"/>
      <c r="AP195" s="34"/>
      <c r="AQ195" s="34"/>
      <c r="AR195" s="34"/>
      <c r="AS195" s="34"/>
      <c r="AT195" s="28" t="str">
        <f t="shared" si="53"/>
        <v xml:space="preserve"> </v>
      </c>
      <c r="AY195" s="5"/>
      <c r="AZ195" s="5"/>
      <c r="BA195" s="5"/>
      <c r="BB195" s="5"/>
      <c r="BC195" s="30" t="str">
        <f t="shared" si="42"/>
        <v/>
      </c>
      <c r="BD195" s="30" t="str">
        <f t="shared" si="43"/>
        <v/>
      </c>
      <c r="BE195" s="30" t="str">
        <f t="shared" si="48"/>
        <v/>
      </c>
      <c r="BF195" s="30" t="str">
        <f t="shared" si="49"/>
        <v/>
      </c>
      <c r="BG195" s="30"/>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32"/>
      <c r="CN195" s="107"/>
      <c r="CO195" s="107"/>
      <c r="CP195" s="30">
        <f t="shared" si="44"/>
        <v>0</v>
      </c>
      <c r="CQ195" s="30">
        <f t="shared" si="45"/>
        <v>0</v>
      </c>
      <c r="CR195" s="30">
        <f t="shared" si="46"/>
        <v>0</v>
      </c>
      <c r="CS195" s="30">
        <f t="shared" si="47"/>
        <v>0</v>
      </c>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row>
    <row r="196" spans="1:120" s="24" customFormat="1" ht="23.25" customHeight="1" x14ac:dyDescent="0.15">
      <c r="A196" s="558" t="s">
        <v>186</v>
      </c>
      <c r="B196" s="558"/>
      <c r="C196" s="558"/>
      <c r="D196" s="191">
        <f t="shared" si="51"/>
        <v>4</v>
      </c>
      <c r="E196" s="191">
        <f t="shared" si="54"/>
        <v>2</v>
      </c>
      <c r="F196" s="191">
        <f t="shared" si="54"/>
        <v>2</v>
      </c>
      <c r="G196" s="34"/>
      <c r="H196" s="34"/>
      <c r="I196" s="34"/>
      <c r="J196" s="34"/>
      <c r="K196" s="34"/>
      <c r="L196" s="34"/>
      <c r="M196" s="34"/>
      <c r="N196" s="34"/>
      <c r="O196" s="34"/>
      <c r="P196" s="34"/>
      <c r="Q196" s="34"/>
      <c r="R196" s="34"/>
      <c r="S196" s="34"/>
      <c r="T196" s="34"/>
      <c r="U196" s="34">
        <v>2</v>
      </c>
      <c r="V196" s="34">
        <v>2</v>
      </c>
      <c r="W196" s="34"/>
      <c r="X196" s="34"/>
      <c r="Y196" s="34"/>
      <c r="Z196" s="34"/>
      <c r="AA196" s="34"/>
      <c r="AB196" s="34"/>
      <c r="AC196" s="34"/>
      <c r="AD196" s="34"/>
      <c r="AE196" s="34"/>
      <c r="AF196" s="34"/>
      <c r="AG196" s="34"/>
      <c r="AH196" s="34"/>
      <c r="AI196" s="34"/>
      <c r="AJ196" s="34"/>
      <c r="AK196" s="34"/>
      <c r="AL196" s="34"/>
      <c r="AM196" s="34"/>
      <c r="AN196" s="98"/>
      <c r="AO196" s="220"/>
      <c r="AP196" s="34"/>
      <c r="AQ196" s="34"/>
      <c r="AR196" s="34"/>
      <c r="AS196" s="34"/>
      <c r="AT196" s="28" t="str">
        <f t="shared" si="53"/>
        <v xml:space="preserve"> </v>
      </c>
      <c r="AY196" s="5"/>
      <c r="AZ196" s="5"/>
      <c r="BA196" s="5"/>
      <c r="BB196" s="5"/>
      <c r="BC196" s="30" t="str">
        <f t="shared" si="42"/>
        <v/>
      </c>
      <c r="BD196" s="30" t="str">
        <f t="shared" si="43"/>
        <v/>
      </c>
      <c r="BE196" s="30" t="str">
        <f t="shared" si="48"/>
        <v/>
      </c>
      <c r="BF196" s="30" t="str">
        <f t="shared" si="49"/>
        <v/>
      </c>
      <c r="BG196" s="30"/>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32"/>
      <c r="CN196" s="107"/>
      <c r="CO196" s="107"/>
      <c r="CP196" s="30">
        <f t="shared" si="44"/>
        <v>0</v>
      </c>
      <c r="CQ196" s="30">
        <f t="shared" si="45"/>
        <v>0</v>
      </c>
      <c r="CR196" s="30">
        <f t="shared" si="46"/>
        <v>0</v>
      </c>
      <c r="CS196" s="30">
        <f t="shared" si="47"/>
        <v>0</v>
      </c>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row>
    <row r="197" spans="1:120" s="24" customFormat="1" ht="15.75" customHeight="1" x14ac:dyDescent="0.15">
      <c r="A197" s="619" t="s">
        <v>187</v>
      </c>
      <c r="B197" s="619"/>
      <c r="C197" s="619"/>
      <c r="D197" s="208">
        <f t="shared" si="51"/>
        <v>0</v>
      </c>
      <c r="E197" s="208">
        <f t="shared" si="54"/>
        <v>0</v>
      </c>
      <c r="F197" s="208">
        <f t="shared" si="54"/>
        <v>0</v>
      </c>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99"/>
      <c r="AO197" s="216">
        <v>2</v>
      </c>
      <c r="AP197" s="235"/>
      <c r="AQ197" s="210"/>
      <c r="AR197" s="48"/>
      <c r="AS197" s="48"/>
      <c r="AT197" s="28" t="str">
        <f t="shared" si="53"/>
        <v xml:space="preserve"> </v>
      </c>
      <c r="AY197" s="5"/>
      <c r="AZ197" s="5"/>
      <c r="BA197" s="5"/>
      <c r="BB197" s="5"/>
      <c r="BC197" s="30" t="str">
        <f t="shared" si="42"/>
        <v/>
      </c>
      <c r="BD197" s="30" t="str">
        <f t="shared" si="43"/>
        <v/>
      </c>
      <c r="BE197" s="30" t="str">
        <f t="shared" si="48"/>
        <v/>
      </c>
      <c r="BF197" s="30" t="str">
        <f t="shared" si="49"/>
        <v/>
      </c>
      <c r="BG197" s="30"/>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32"/>
      <c r="CN197" s="107"/>
      <c r="CO197" s="107"/>
      <c r="CP197" s="30">
        <f t="shared" si="44"/>
        <v>0</v>
      </c>
      <c r="CQ197" s="30">
        <f t="shared" si="45"/>
        <v>0</v>
      </c>
      <c r="CR197" s="30">
        <f t="shared" si="46"/>
        <v>0</v>
      </c>
      <c r="CS197" s="30">
        <f t="shared" si="47"/>
        <v>0</v>
      </c>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row>
    <row r="198" spans="1:120" s="11" customFormat="1" ht="30" customHeight="1" x14ac:dyDescent="0.2">
      <c r="A198" s="44" t="s">
        <v>191</v>
      </c>
      <c r="B198" s="236"/>
      <c r="C198" s="237"/>
      <c r="D198" s="238"/>
      <c r="E198" s="238"/>
      <c r="F198" s="238"/>
      <c r="G198" s="239"/>
      <c r="H198" s="239"/>
      <c r="I198" s="239"/>
      <c r="J198" s="239"/>
      <c r="K198" s="239"/>
      <c r="L198" s="239"/>
      <c r="M198" s="239"/>
      <c r="N198" s="239"/>
      <c r="O198" s="239"/>
      <c r="P198" s="239"/>
      <c r="Q198" s="239"/>
      <c r="R198" s="239"/>
      <c r="S198" s="239"/>
      <c r="T198" s="167"/>
      <c r="U198" s="167"/>
      <c r="V198" s="167"/>
      <c r="W198" s="167"/>
      <c r="AY198" s="12"/>
      <c r="AZ198" s="12"/>
      <c r="BA198" s="3"/>
      <c r="BB198" s="5"/>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32"/>
      <c r="CN198" s="107"/>
      <c r="CO198" s="107"/>
      <c r="CP198" s="5"/>
      <c r="CQ198" s="5"/>
      <c r="CR198" s="5"/>
      <c r="CS198" s="107"/>
      <c r="CT198" s="107"/>
      <c r="CU198" s="107"/>
      <c r="CV198" s="107"/>
      <c r="CW198" s="107"/>
      <c r="CX198" s="107"/>
      <c r="CY198" s="107"/>
      <c r="CZ198" s="107"/>
      <c r="DA198" s="107"/>
      <c r="DB198" s="131"/>
      <c r="DC198" s="131"/>
      <c r="DD198" s="131"/>
      <c r="DE198" s="131"/>
      <c r="DF198" s="131"/>
      <c r="DG198" s="131"/>
      <c r="DH198" s="131"/>
      <c r="DI198" s="131"/>
      <c r="DJ198" s="131"/>
      <c r="DK198" s="131"/>
      <c r="DL198" s="131"/>
      <c r="DM198" s="131"/>
      <c r="DN198" s="131"/>
      <c r="DO198" s="131"/>
      <c r="DP198" s="131"/>
    </row>
    <row r="199" spans="1:120" s="5" customFormat="1" ht="14.25" customHeight="1" x14ac:dyDescent="0.15">
      <c r="A199" s="435" t="s">
        <v>51</v>
      </c>
      <c r="B199" s="436"/>
      <c r="C199" s="525" t="s">
        <v>52</v>
      </c>
      <c r="D199" s="525"/>
      <c r="E199" s="525"/>
      <c r="F199" s="476" t="s">
        <v>192</v>
      </c>
      <c r="G199" s="477"/>
      <c r="H199" s="476" t="s">
        <v>193</v>
      </c>
      <c r="I199" s="477"/>
      <c r="J199" s="476" t="s">
        <v>194</v>
      </c>
      <c r="K199" s="477"/>
      <c r="L199" s="476" t="s">
        <v>195</v>
      </c>
      <c r="M199" s="477"/>
      <c r="N199" s="476" t="s">
        <v>196</v>
      </c>
      <c r="O199" s="477"/>
      <c r="P199" s="476" t="s">
        <v>197</v>
      </c>
      <c r="Q199" s="477"/>
      <c r="R199" s="476" t="s">
        <v>198</v>
      </c>
      <c r="S199" s="477"/>
      <c r="T199" s="476" t="s">
        <v>199</v>
      </c>
      <c r="U199" s="477"/>
      <c r="V199" s="476" t="s">
        <v>200</v>
      </c>
      <c r="W199" s="477"/>
      <c r="X199" s="476" t="s">
        <v>201</v>
      </c>
      <c r="Y199" s="477"/>
      <c r="Z199" s="476" t="s">
        <v>202</v>
      </c>
      <c r="AA199" s="477"/>
      <c r="AB199" s="476" t="s">
        <v>203</v>
      </c>
      <c r="AC199" s="477"/>
      <c r="AD199" s="476" t="s">
        <v>204</v>
      </c>
      <c r="AE199" s="477"/>
      <c r="AF199" s="476" t="s">
        <v>205</v>
      </c>
      <c r="AG199" s="477"/>
      <c r="AH199" s="476" t="s">
        <v>206</v>
      </c>
      <c r="AI199" s="477"/>
      <c r="AJ199" s="476" t="s">
        <v>207</v>
      </c>
      <c r="AK199" s="477"/>
      <c r="AL199" s="240"/>
      <c r="AM199" s="240"/>
      <c r="AN199" s="240"/>
      <c r="AO199" s="240"/>
      <c r="AP199" s="240"/>
      <c r="AQ199" s="241"/>
      <c r="AR199" s="240"/>
      <c r="AS199" s="240"/>
      <c r="AT199" s="240"/>
      <c r="AU199" s="240"/>
      <c r="AV199" s="240"/>
      <c r="AW199" s="240"/>
      <c r="AX199" s="240"/>
      <c r="AY199" s="240"/>
      <c r="AZ199" s="240"/>
      <c r="BA199" s="240"/>
      <c r="BB199" s="240"/>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c r="CK199" s="242"/>
      <c r="CL199" s="242"/>
      <c r="CM199" s="243"/>
      <c r="CN199" s="242"/>
      <c r="CO199" s="242"/>
      <c r="CS199" s="242"/>
      <c r="CT199" s="107"/>
      <c r="CU199" s="107"/>
      <c r="CV199" s="107"/>
      <c r="CW199" s="107"/>
      <c r="CX199" s="107"/>
      <c r="CY199" s="107"/>
      <c r="CZ199" s="107"/>
      <c r="DA199" s="107"/>
      <c r="DB199" s="242"/>
      <c r="DC199" s="242"/>
      <c r="DD199" s="107"/>
      <c r="DE199" s="107"/>
      <c r="DF199" s="107"/>
      <c r="DG199" s="107"/>
      <c r="DH199" s="107"/>
      <c r="DI199" s="107"/>
      <c r="DJ199" s="107"/>
      <c r="DK199" s="107"/>
      <c r="DL199" s="107"/>
      <c r="DM199" s="107"/>
      <c r="DN199" s="107"/>
      <c r="DO199" s="107"/>
      <c r="DP199" s="107"/>
    </row>
    <row r="200" spans="1:120" s="5" customFormat="1" ht="35.1" customHeight="1" x14ac:dyDescent="0.15">
      <c r="A200" s="437"/>
      <c r="B200" s="438"/>
      <c r="C200" s="389" t="s">
        <v>208</v>
      </c>
      <c r="D200" s="389" t="s">
        <v>48</v>
      </c>
      <c r="E200" s="400" t="s">
        <v>70</v>
      </c>
      <c r="F200" s="388" t="s">
        <v>48</v>
      </c>
      <c r="G200" s="388" t="s">
        <v>70</v>
      </c>
      <c r="H200" s="388" t="s">
        <v>48</v>
      </c>
      <c r="I200" s="388" t="s">
        <v>70</v>
      </c>
      <c r="J200" s="388" t="s">
        <v>48</v>
      </c>
      <c r="K200" s="388" t="s">
        <v>70</v>
      </c>
      <c r="L200" s="388" t="s">
        <v>48</v>
      </c>
      <c r="M200" s="388" t="s">
        <v>70</v>
      </c>
      <c r="N200" s="388" t="s">
        <v>48</v>
      </c>
      <c r="O200" s="388" t="s">
        <v>70</v>
      </c>
      <c r="P200" s="388" t="s">
        <v>48</v>
      </c>
      <c r="Q200" s="388" t="s">
        <v>70</v>
      </c>
      <c r="R200" s="388" t="s">
        <v>48</v>
      </c>
      <c r="S200" s="388" t="s">
        <v>70</v>
      </c>
      <c r="T200" s="388" t="s">
        <v>48</v>
      </c>
      <c r="U200" s="388" t="s">
        <v>70</v>
      </c>
      <c r="V200" s="388" t="s">
        <v>48</v>
      </c>
      <c r="W200" s="388" t="s">
        <v>70</v>
      </c>
      <c r="X200" s="388" t="s">
        <v>48</v>
      </c>
      <c r="Y200" s="388" t="s">
        <v>70</v>
      </c>
      <c r="Z200" s="388" t="s">
        <v>48</v>
      </c>
      <c r="AA200" s="388" t="s">
        <v>70</v>
      </c>
      <c r="AB200" s="388" t="s">
        <v>48</v>
      </c>
      <c r="AC200" s="388" t="s">
        <v>70</v>
      </c>
      <c r="AD200" s="388" t="s">
        <v>48</v>
      </c>
      <c r="AE200" s="388" t="s">
        <v>70</v>
      </c>
      <c r="AF200" s="388" t="s">
        <v>48</v>
      </c>
      <c r="AG200" s="388" t="s">
        <v>70</v>
      </c>
      <c r="AH200" s="388" t="s">
        <v>48</v>
      </c>
      <c r="AI200" s="388" t="s">
        <v>70</v>
      </c>
      <c r="AJ200" s="388" t="s">
        <v>48</v>
      </c>
      <c r="AK200" s="388" t="s">
        <v>70</v>
      </c>
      <c r="AL200" s="240"/>
      <c r="AM200" s="240"/>
      <c r="AN200" s="240"/>
      <c r="AO200" s="240"/>
      <c r="AP200" s="240"/>
      <c r="AQ200" s="241"/>
      <c r="AR200" s="240"/>
      <c r="AS200" s="240"/>
      <c r="AT200" s="240"/>
      <c r="AU200" s="240"/>
      <c r="AV200" s="240"/>
      <c r="AW200" s="240"/>
      <c r="AX200" s="240"/>
      <c r="AY200" s="240"/>
      <c r="AZ200" s="240"/>
      <c r="BA200" s="240"/>
      <c r="BB200" s="240"/>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c r="CK200" s="242"/>
      <c r="CL200" s="242"/>
      <c r="CM200" s="243"/>
      <c r="CN200" s="242"/>
      <c r="CO200" s="242"/>
      <c r="CS200" s="242"/>
      <c r="CT200" s="107"/>
      <c r="CU200" s="107"/>
      <c r="CV200" s="107"/>
      <c r="CW200" s="107"/>
      <c r="CX200" s="107"/>
      <c r="CY200" s="107"/>
      <c r="CZ200" s="107"/>
      <c r="DA200" s="107"/>
      <c r="DB200" s="242"/>
      <c r="DC200" s="242"/>
      <c r="DD200" s="107"/>
      <c r="DE200" s="107"/>
      <c r="DF200" s="107"/>
      <c r="DG200" s="107"/>
      <c r="DH200" s="107"/>
      <c r="DI200" s="107"/>
      <c r="DJ200" s="107"/>
      <c r="DK200" s="107"/>
      <c r="DL200" s="107"/>
      <c r="DM200" s="107"/>
      <c r="DN200" s="107"/>
      <c r="DO200" s="107"/>
      <c r="DP200" s="107"/>
    </row>
    <row r="201" spans="1:120" s="5" customFormat="1" ht="15.75" customHeight="1" x14ac:dyDescent="0.15">
      <c r="A201" s="453" t="s">
        <v>209</v>
      </c>
      <c r="B201" s="453"/>
      <c r="C201" s="63">
        <f>SUM(D201:E201)</f>
        <v>0</v>
      </c>
      <c r="D201" s="63">
        <f>+F201+H201+J201+L201+N201+P201+R201+T201+V201+X201+Z201+AB201+AD201+AF201+AH201+AJ201</f>
        <v>0</v>
      </c>
      <c r="E201" s="63">
        <f>+G201+I201+K201+M201+O201+Q201+S201+U201+W201+Y201+AA201+AC201+AE201+AG201+AI201+AK201</f>
        <v>0</v>
      </c>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245"/>
      <c r="AM201" s="240"/>
      <c r="AN201" s="240"/>
      <c r="AO201" s="240"/>
      <c r="AP201" s="240"/>
      <c r="AQ201" s="241"/>
      <c r="AR201" s="240"/>
      <c r="AS201" s="240"/>
      <c r="AT201" s="240"/>
      <c r="AU201" s="3"/>
      <c r="AV201" s="3"/>
      <c r="AW201" s="3"/>
      <c r="AX201" s="3"/>
      <c r="BA201" s="240"/>
      <c r="BB201" s="240"/>
      <c r="BC201" s="242"/>
      <c r="BD201" s="242"/>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32"/>
      <c r="CN201" s="107"/>
      <c r="CO201" s="107"/>
      <c r="CP201" s="30">
        <f>IF($C201&lt;&gt;SUM($F201:$AK201),1,0)</f>
        <v>0</v>
      </c>
      <c r="CQ201" s="30">
        <f>IF($D201&lt;&gt;$F201+$H201+$J201+$L201+$N201+$P201+R201+T201+V201+X201+Z201+AB201+AD201+AF201+AH201+AJ201,1,0)</f>
        <v>0</v>
      </c>
      <c r="CR201" s="30">
        <f>IF($E201&lt;&gt;$G201+$I201+$K201+$M201+$O201+$Q201+S201+U201+W201+Y201+AA201+AC201+AE201+AG201+AI201+AK201,1,0)</f>
        <v>0</v>
      </c>
      <c r="CS201" s="242"/>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row>
    <row r="202" spans="1:120" s="5" customFormat="1" ht="15.75" customHeight="1" x14ac:dyDescent="0.15">
      <c r="A202" s="628" t="s">
        <v>210</v>
      </c>
      <c r="B202" s="628"/>
      <c r="C202" s="59">
        <f>SUM(D202:E202)</f>
        <v>0</v>
      </c>
      <c r="D202" s="59">
        <f>+F202+H202+J202+L202+N202+P202+R202+T202+V202+X202+Z202+AB202+AD202+AF202+AH202+AJ202</f>
        <v>0</v>
      </c>
      <c r="E202" s="59">
        <f>+G202+I202+K202+M202+O202+Q202+S202+U202+W202+Y202+AA202+AC202+AE202+AG202+AI202+AK202</f>
        <v>0</v>
      </c>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245"/>
      <c r="AM202" s="240"/>
      <c r="AN202" s="240"/>
      <c r="AO202" s="240"/>
      <c r="AP202" s="240"/>
      <c r="AQ202" s="241"/>
      <c r="AR202" s="240"/>
      <c r="AS202" s="240"/>
      <c r="AT202" s="240"/>
      <c r="AU202" s="3"/>
      <c r="AV202" s="3"/>
      <c r="AW202" s="3"/>
      <c r="AX202" s="3"/>
      <c r="BA202" s="240"/>
      <c r="BB202" s="240"/>
      <c r="BC202" s="242"/>
      <c r="BD202" s="242"/>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32"/>
      <c r="CN202" s="107"/>
      <c r="CO202" s="107"/>
      <c r="CP202" s="30">
        <f>IF($C202&lt;&gt;SUM($F202:$AK202),1,0)</f>
        <v>0</v>
      </c>
      <c r="CQ202" s="30">
        <f>IF($D202&lt;&gt;$F202+$H202+$J202+$L202+$N202+$P202+R202+T202+V202+X202+Z202+AB202+AD202+AF202+AH202+AJ202,1,0)</f>
        <v>0</v>
      </c>
      <c r="CR202" s="30">
        <f>IF($E202&lt;&gt;$G202+$I202+$K202+$M202+$O202+$Q202+S202+U202+W202+Y202+AA202+AC202+AE202+AG202+AI202+AK202,1,0)</f>
        <v>0</v>
      </c>
      <c r="CS202" s="242"/>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row>
    <row r="203" spans="1:120" s="11" customFormat="1" ht="30" customHeight="1" x14ac:dyDescent="0.2">
      <c r="A203" s="44" t="s">
        <v>211</v>
      </c>
      <c r="B203" s="236"/>
      <c r="C203" s="237"/>
      <c r="D203" s="238"/>
      <c r="E203" s="238"/>
      <c r="F203" s="238"/>
      <c r="G203" s="239"/>
      <c r="H203" s="239"/>
      <c r="I203" s="239"/>
      <c r="J203" s="239"/>
      <c r="K203" s="239"/>
      <c r="L203" s="239"/>
      <c r="M203" s="239"/>
      <c r="N203" s="239"/>
      <c r="O203" s="239"/>
      <c r="P203" s="239"/>
      <c r="Q203" s="239"/>
      <c r="R203" s="239"/>
      <c r="S203" s="239"/>
      <c r="T203" s="167"/>
      <c r="U203" s="167"/>
      <c r="V203" s="167"/>
      <c r="W203" s="167"/>
      <c r="BA203" s="167"/>
      <c r="BB203" s="167"/>
      <c r="BC203" s="246"/>
      <c r="BD203" s="246"/>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247"/>
      <c r="CN203" s="131"/>
      <c r="CO203" s="131"/>
      <c r="CP203" s="5"/>
      <c r="CQ203" s="5"/>
      <c r="CR203" s="5"/>
      <c r="CS203" s="131"/>
      <c r="CT203" s="107"/>
      <c r="CU203" s="107"/>
      <c r="CV203" s="107"/>
      <c r="CW203" s="107"/>
      <c r="CX203" s="107"/>
      <c r="CY203" s="107"/>
      <c r="CZ203" s="107"/>
      <c r="DA203" s="107"/>
      <c r="DB203" s="131"/>
      <c r="DC203" s="131"/>
      <c r="DD203" s="131"/>
      <c r="DE203" s="131"/>
      <c r="DF203" s="131"/>
      <c r="DG203" s="131"/>
      <c r="DH203" s="131"/>
      <c r="DI203" s="131"/>
      <c r="DJ203" s="131"/>
      <c r="DK203" s="131"/>
      <c r="DL203" s="131"/>
      <c r="DM203" s="131"/>
      <c r="DN203" s="131"/>
      <c r="DO203" s="131"/>
      <c r="DP203" s="131"/>
    </row>
    <row r="204" spans="1:120" s="5" customFormat="1" ht="15.95" customHeight="1" x14ac:dyDescent="0.2">
      <c r="A204" s="435" t="s">
        <v>51</v>
      </c>
      <c r="B204" s="436"/>
      <c r="C204" s="525" t="s">
        <v>52</v>
      </c>
      <c r="D204" s="525"/>
      <c r="E204" s="525"/>
      <c r="F204" s="476" t="s">
        <v>192</v>
      </c>
      <c r="G204" s="477"/>
      <c r="H204" s="476" t="s">
        <v>193</v>
      </c>
      <c r="I204" s="477"/>
      <c r="J204" s="476" t="s">
        <v>194</v>
      </c>
      <c r="K204" s="477"/>
      <c r="L204" s="476" t="s">
        <v>195</v>
      </c>
      <c r="M204" s="477"/>
      <c r="N204" s="476" t="s">
        <v>196</v>
      </c>
      <c r="O204" s="477"/>
      <c r="P204" s="476" t="s">
        <v>197</v>
      </c>
      <c r="Q204" s="477"/>
      <c r="R204" s="476" t="s">
        <v>198</v>
      </c>
      <c r="S204" s="477"/>
      <c r="T204" s="476" t="s">
        <v>199</v>
      </c>
      <c r="U204" s="477"/>
      <c r="V204" s="476" t="s">
        <v>200</v>
      </c>
      <c r="W204" s="477"/>
      <c r="X204" s="476" t="s">
        <v>201</v>
      </c>
      <c r="Y204" s="477"/>
      <c r="Z204" s="476" t="s">
        <v>202</v>
      </c>
      <c r="AA204" s="477"/>
      <c r="AB204" s="476" t="s">
        <v>203</v>
      </c>
      <c r="AC204" s="477"/>
      <c r="AD204" s="476" t="s">
        <v>204</v>
      </c>
      <c r="AE204" s="477"/>
      <c r="AF204" s="476" t="s">
        <v>205</v>
      </c>
      <c r="AG204" s="477"/>
      <c r="AH204" s="476" t="s">
        <v>206</v>
      </c>
      <c r="AI204" s="477"/>
      <c r="AJ204" s="476" t="s">
        <v>207</v>
      </c>
      <c r="AK204" s="477"/>
      <c r="AL204" s="629" t="s">
        <v>136</v>
      </c>
      <c r="BA204" s="240"/>
      <c r="BB204" s="240"/>
      <c r="BC204" s="242"/>
      <c r="BD204" s="242"/>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247"/>
      <c r="CN204" s="131"/>
      <c r="CO204" s="131"/>
      <c r="CS204" s="131"/>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row>
    <row r="205" spans="1:120" s="24" customFormat="1" ht="27.75" customHeight="1" x14ac:dyDescent="0.15">
      <c r="A205" s="437"/>
      <c r="B205" s="438"/>
      <c r="C205" s="389" t="s">
        <v>208</v>
      </c>
      <c r="D205" s="389" t="s">
        <v>48</v>
      </c>
      <c r="E205" s="400" t="s">
        <v>70</v>
      </c>
      <c r="F205" s="248" t="s">
        <v>48</v>
      </c>
      <c r="G205" s="22" t="s">
        <v>70</v>
      </c>
      <c r="H205" s="248" t="s">
        <v>48</v>
      </c>
      <c r="I205" s="22" t="s">
        <v>70</v>
      </c>
      <c r="J205" s="248" t="s">
        <v>48</v>
      </c>
      <c r="K205" s="22" t="s">
        <v>70</v>
      </c>
      <c r="L205" s="248" t="s">
        <v>48</v>
      </c>
      <c r="M205" s="22" t="s">
        <v>70</v>
      </c>
      <c r="N205" s="248" t="s">
        <v>48</v>
      </c>
      <c r="O205" s="22" t="s">
        <v>70</v>
      </c>
      <c r="P205" s="248" t="s">
        <v>48</v>
      </c>
      <c r="Q205" s="22" t="s">
        <v>70</v>
      </c>
      <c r="R205" s="248" t="s">
        <v>48</v>
      </c>
      <c r="S205" s="22" t="s">
        <v>70</v>
      </c>
      <c r="T205" s="248" t="s">
        <v>48</v>
      </c>
      <c r="U205" s="22" t="s">
        <v>70</v>
      </c>
      <c r="V205" s="248" t="s">
        <v>48</v>
      </c>
      <c r="W205" s="22" t="s">
        <v>70</v>
      </c>
      <c r="X205" s="248" t="s">
        <v>48</v>
      </c>
      <c r="Y205" s="22" t="s">
        <v>70</v>
      </c>
      <c r="Z205" s="248" t="s">
        <v>48</v>
      </c>
      <c r="AA205" s="22" t="s">
        <v>70</v>
      </c>
      <c r="AB205" s="248" t="s">
        <v>48</v>
      </c>
      <c r="AC205" s="22" t="s">
        <v>70</v>
      </c>
      <c r="AD205" s="248" t="s">
        <v>48</v>
      </c>
      <c r="AE205" s="22" t="s">
        <v>70</v>
      </c>
      <c r="AF205" s="248" t="s">
        <v>48</v>
      </c>
      <c r="AG205" s="22" t="s">
        <v>70</v>
      </c>
      <c r="AH205" s="248" t="s">
        <v>48</v>
      </c>
      <c r="AI205" s="22" t="s">
        <v>70</v>
      </c>
      <c r="AJ205" s="248" t="s">
        <v>48</v>
      </c>
      <c r="AK205" s="22" t="s">
        <v>70</v>
      </c>
      <c r="AL205" s="630"/>
      <c r="AY205" s="5"/>
      <c r="AZ205" s="5"/>
      <c r="BA205" s="240"/>
      <c r="BB205" s="240"/>
      <c r="BC205" s="242"/>
      <c r="BD205" s="242"/>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32"/>
      <c r="CN205" s="107"/>
      <c r="CO205" s="107"/>
      <c r="CP205" s="5"/>
      <c r="CQ205" s="5"/>
      <c r="CR205" s="5"/>
      <c r="CS205" s="5"/>
      <c r="CT205" s="5"/>
      <c r="CU205" s="5"/>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row>
    <row r="206" spans="1:120" s="24" customFormat="1" ht="15.95" customHeight="1" x14ac:dyDescent="0.15">
      <c r="A206" s="628" t="s">
        <v>210</v>
      </c>
      <c r="B206" s="628"/>
      <c r="C206" s="59">
        <f>SUM(D206:E206)</f>
        <v>0</v>
      </c>
      <c r="D206" s="59">
        <f>+F206+H206+J206+L206+N206+P206+R206+T206+V206++X206+Z206+AB206+AD206+AF206+AH206+AJ206</f>
        <v>0</v>
      </c>
      <c r="E206" s="59">
        <f>+G206+I206+K206+M206+O206+Q206+S206+U206+W206++Y206+AA206+AC206+AE206+AG206+AI206+AK206</f>
        <v>0</v>
      </c>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249"/>
      <c r="AY206" s="5"/>
      <c r="AZ206" s="5"/>
      <c r="BA206" s="240"/>
      <c r="BB206" s="245"/>
      <c r="BC206" s="242"/>
      <c r="BD206" s="242"/>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32"/>
      <c r="CN206" s="107"/>
      <c r="CO206" s="107"/>
      <c r="CP206" s="30"/>
      <c r="CQ206" s="30">
        <f>IF($D206&lt;&gt;$F206+$H206+$J206+$L206+$N206+$P206+R206+T206+V206+X206+Z206+AB206+AD206+AF206+AH206+AJ206,1,0)</f>
        <v>0</v>
      </c>
      <c r="CR206" s="30">
        <f>IF($E206&lt;&gt;$G206+$I206+$K206+$M206+$O206+$Q206+S206+U206+W206+Y206+AA206+AC206+AE206+AG206+AI206+AK206,1,0)</f>
        <v>0</v>
      </c>
      <c r="CS206" s="5"/>
      <c r="CT206" s="5"/>
      <c r="CU206" s="5"/>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row>
    <row r="207" spans="1:120" s="24" customFormat="1" ht="20.25" customHeight="1" x14ac:dyDescent="0.2">
      <c r="A207" s="44" t="s">
        <v>212</v>
      </c>
      <c r="B207" s="11"/>
      <c r="C207" s="11"/>
      <c r="D207" s="11"/>
      <c r="E207" s="11"/>
      <c r="F207" s="11"/>
      <c r="G207" s="11"/>
      <c r="H207" s="11"/>
      <c r="I207" s="11"/>
      <c r="J207" s="11"/>
      <c r="K207" s="11"/>
      <c r="L207" s="11"/>
      <c r="M207" s="4"/>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2"/>
      <c r="AZ207" s="12"/>
      <c r="BA207" s="240"/>
      <c r="BB207" s="240"/>
      <c r="BC207" s="240"/>
      <c r="BD207" s="240"/>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6"/>
      <c r="CN207" s="5"/>
      <c r="CO207" s="5"/>
      <c r="CP207" s="5"/>
      <c r="CQ207" s="5"/>
      <c r="CR207" s="5"/>
      <c r="CS207" s="5"/>
      <c r="CT207" s="5"/>
      <c r="CU207" s="5"/>
      <c r="CV207" s="5"/>
      <c r="CW207" s="3"/>
      <c r="CX207" s="3"/>
      <c r="CY207" s="3"/>
      <c r="CZ207" s="5"/>
      <c r="DA207" s="5"/>
      <c r="DB207" s="11"/>
      <c r="DC207" s="11"/>
      <c r="DD207" s="11"/>
      <c r="DE207" s="11"/>
      <c r="DF207" s="5"/>
      <c r="DG207" s="5"/>
      <c r="DH207" s="5"/>
      <c r="DI207" s="5"/>
    </row>
    <row r="208" spans="1:120" s="24" customFormat="1" ht="20.25" customHeight="1" x14ac:dyDescent="0.15">
      <c r="A208" s="631" t="s">
        <v>213</v>
      </c>
      <c r="B208" s="632" t="s">
        <v>214</v>
      </c>
      <c r="C208" s="446" t="s">
        <v>4</v>
      </c>
      <c r="D208" s="635" t="s">
        <v>215</v>
      </c>
      <c r="E208" s="636"/>
      <c r="F208" s="636"/>
      <c r="G208" s="636"/>
      <c r="H208" s="636"/>
      <c r="I208" s="636"/>
      <c r="J208" s="636"/>
      <c r="K208" s="636"/>
      <c r="L208" s="636"/>
      <c r="M208" s="636"/>
      <c r="N208" s="636"/>
      <c r="O208" s="636"/>
      <c r="P208" s="636"/>
      <c r="Q208" s="636"/>
      <c r="R208" s="636"/>
      <c r="S208" s="637"/>
      <c r="T208" s="635" t="s">
        <v>63</v>
      </c>
      <c r="U208" s="637"/>
      <c r="V208" s="494" t="s">
        <v>216</v>
      </c>
      <c r="W208" s="3"/>
      <c r="X208" s="3"/>
      <c r="Y208" s="3"/>
      <c r="Z208" s="3"/>
      <c r="AA208" s="3"/>
      <c r="AB208" s="3"/>
      <c r="AC208" s="3"/>
      <c r="AD208" s="3"/>
      <c r="AE208" s="3"/>
      <c r="AF208" s="3"/>
      <c r="AG208" s="3"/>
      <c r="AH208" s="3"/>
      <c r="AI208" s="3"/>
      <c r="AJ208" s="3"/>
      <c r="AK208" s="3"/>
      <c r="AL208" s="3"/>
      <c r="AZ208" s="3"/>
      <c r="BA208" s="240"/>
      <c r="BB208" s="240"/>
      <c r="BC208" s="240"/>
      <c r="BD208" s="240"/>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6"/>
      <c r="CN208" s="5"/>
      <c r="CO208" s="5"/>
      <c r="CP208" s="5"/>
      <c r="CQ208" s="5"/>
      <c r="CR208" s="5"/>
      <c r="CS208" s="5"/>
      <c r="CT208" s="5"/>
      <c r="CU208" s="5"/>
      <c r="CV208" s="5"/>
      <c r="CW208" s="3"/>
      <c r="CX208" s="3"/>
      <c r="CY208" s="3"/>
      <c r="CZ208" s="5"/>
      <c r="DA208" s="5"/>
      <c r="DG208" s="5"/>
      <c r="DH208" s="5"/>
      <c r="DI208" s="5"/>
      <c r="DJ208" s="5"/>
    </row>
    <row r="209" spans="1:118" s="24" customFormat="1" ht="24.75" customHeight="1" x14ac:dyDescent="0.15">
      <c r="A209" s="633"/>
      <c r="B209" s="634"/>
      <c r="C209" s="447"/>
      <c r="D209" s="250" t="s">
        <v>144</v>
      </c>
      <c r="E209" s="387" t="s">
        <v>145</v>
      </c>
      <c r="F209" s="387" t="s">
        <v>84</v>
      </c>
      <c r="G209" s="387" t="s">
        <v>8</v>
      </c>
      <c r="H209" s="388" t="s">
        <v>9</v>
      </c>
      <c r="I209" s="388" t="s">
        <v>10</v>
      </c>
      <c r="J209" s="388" t="s">
        <v>11</v>
      </c>
      <c r="K209" s="388" t="s">
        <v>12</v>
      </c>
      <c r="L209" s="388" t="s">
        <v>13</v>
      </c>
      <c r="M209" s="388" t="s">
        <v>14</v>
      </c>
      <c r="N209" s="388" t="s">
        <v>217</v>
      </c>
      <c r="O209" s="388" t="s">
        <v>218</v>
      </c>
      <c r="P209" s="388" t="s">
        <v>219</v>
      </c>
      <c r="Q209" s="388" t="s">
        <v>220</v>
      </c>
      <c r="R209" s="388" t="s">
        <v>221</v>
      </c>
      <c r="S209" s="388" t="s">
        <v>222</v>
      </c>
      <c r="T209" s="387" t="s">
        <v>223</v>
      </c>
      <c r="U209" s="387" t="s">
        <v>70</v>
      </c>
      <c r="V209" s="638"/>
      <c r="W209" s="3"/>
      <c r="X209" s="3"/>
      <c r="Y209" s="3"/>
      <c r="Z209" s="3"/>
      <c r="AA209" s="3"/>
      <c r="AB209" s="3"/>
      <c r="AC209" s="3"/>
      <c r="AD209" s="3"/>
      <c r="AE209" s="3"/>
      <c r="AF209" s="3"/>
      <c r="AG209" s="3"/>
      <c r="AH209" s="3"/>
      <c r="AI209" s="3"/>
      <c r="AJ209" s="3"/>
      <c r="AK209" s="3"/>
      <c r="AL209" s="3"/>
      <c r="AY209" s="3"/>
      <c r="AZ209" s="3"/>
      <c r="BA209" s="240"/>
      <c r="BB209" s="240"/>
      <c r="BC209" s="240"/>
      <c r="BD209" s="240"/>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6"/>
      <c r="CN209" s="5"/>
      <c r="CO209" s="5"/>
      <c r="CP209" s="5"/>
      <c r="CQ209" s="5"/>
      <c r="CR209" s="5"/>
      <c r="CS209" s="3"/>
      <c r="CT209" s="5"/>
      <c r="CU209" s="5"/>
      <c r="CV209" s="5"/>
      <c r="CW209" s="3"/>
      <c r="CX209" s="3"/>
      <c r="CY209" s="3"/>
      <c r="CZ209" s="5"/>
      <c r="DA209" s="5"/>
      <c r="DG209" s="5"/>
      <c r="DH209" s="5"/>
      <c r="DI209" s="5"/>
      <c r="DJ209" s="5"/>
    </row>
    <row r="210" spans="1:118" s="24" customFormat="1" ht="15.75" customHeight="1" x14ac:dyDescent="0.15">
      <c r="A210" s="642" t="s">
        <v>224</v>
      </c>
      <c r="B210" s="252" t="s">
        <v>225</v>
      </c>
      <c r="C210" s="58">
        <f>SUM(D210:S210)</f>
        <v>0</v>
      </c>
      <c r="D210" s="27"/>
      <c r="E210" s="27"/>
      <c r="F210" s="27"/>
      <c r="G210" s="27"/>
      <c r="H210" s="27"/>
      <c r="I210" s="27"/>
      <c r="J210" s="27"/>
      <c r="K210" s="27"/>
      <c r="L210" s="27"/>
      <c r="M210" s="27"/>
      <c r="N210" s="27"/>
      <c r="O210" s="27"/>
      <c r="P210" s="27"/>
      <c r="Q210" s="27"/>
      <c r="R210" s="27"/>
      <c r="S210" s="27"/>
      <c r="T210" s="27"/>
      <c r="U210" s="27"/>
      <c r="V210" s="27"/>
      <c r="W210" s="112" t="str">
        <f>$BC210&amp;" "&amp;$BD210&amp;""&amp;$BE210</f>
        <v xml:space="preserve"> </v>
      </c>
      <c r="X210" s="82"/>
      <c r="Y210" s="82"/>
      <c r="Z210" s="82"/>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5"/>
      <c r="AZ210" s="5"/>
      <c r="BA210" s="253"/>
      <c r="BC210" s="30" t="str">
        <f>IF($C210&lt;&gt;($T210+$U210)," El número consultas según sexo NO puede ser diferente al Total.","")</f>
        <v/>
      </c>
      <c r="BD210" s="254" t="str">
        <f>IF($C210=0,"",IF($V210="",IF($C210=0,""," No olvide escribir la columna Beneficiarios."),""))</f>
        <v/>
      </c>
      <c r="BE210" s="255" t="str">
        <f>IF($C210&lt;$V210," El número de Beneficiarios NO puede ser mayor que el Total.","")</f>
        <v/>
      </c>
      <c r="BF210" s="30"/>
      <c r="BM210" s="253"/>
      <c r="BN210" s="253"/>
      <c r="BO210" s="253"/>
      <c r="BP210" s="253"/>
      <c r="BQ210" s="253"/>
      <c r="CM210" s="6"/>
      <c r="CN210" s="5"/>
      <c r="CO210" s="5"/>
      <c r="CP210" s="30">
        <f>IF($C210&lt;&gt;($T210+$U210),1,0)</f>
        <v>0</v>
      </c>
      <c r="CQ210" s="30" t="str">
        <f>IF($C210=0,"",IF($V210="",IF($C210=0,"",1),0))</f>
        <v/>
      </c>
      <c r="CR210" s="30">
        <f>IF($C210&lt;$V210,1,0)</f>
        <v>0</v>
      </c>
      <c r="CS210" s="5"/>
      <c r="CT210" s="256"/>
      <c r="CU210" s="256"/>
      <c r="CV210" s="256"/>
      <c r="CW210" s="253"/>
      <c r="CX210" s="253"/>
      <c r="CY210" s="253"/>
      <c r="CZ210" s="253"/>
      <c r="DA210" s="253"/>
      <c r="DB210" s="253"/>
      <c r="DC210" s="253"/>
      <c r="DD210" s="253"/>
      <c r="DE210" s="253"/>
      <c r="DF210" s="253"/>
      <c r="DG210" s="253"/>
      <c r="DH210" s="253"/>
      <c r="DI210" s="5"/>
      <c r="DJ210" s="5"/>
    </row>
    <row r="211" spans="1:118" s="24" customFormat="1" ht="15.75" customHeight="1" x14ac:dyDescent="0.15">
      <c r="A211" s="643"/>
      <c r="B211" s="257" t="s">
        <v>226</v>
      </c>
      <c r="C211" s="59">
        <f>SUM(D211:S211)</f>
        <v>0</v>
      </c>
      <c r="D211" s="48"/>
      <c r="E211" s="48"/>
      <c r="F211" s="48"/>
      <c r="G211" s="48"/>
      <c r="H211" s="48"/>
      <c r="I211" s="48"/>
      <c r="J211" s="48"/>
      <c r="K211" s="48"/>
      <c r="L211" s="48"/>
      <c r="M211" s="48"/>
      <c r="N211" s="48"/>
      <c r="O211" s="48"/>
      <c r="P211" s="48"/>
      <c r="Q211" s="48"/>
      <c r="R211" s="48"/>
      <c r="S211" s="48"/>
      <c r="T211" s="48"/>
      <c r="U211" s="48"/>
      <c r="V211" s="48"/>
      <c r="W211" s="112" t="str">
        <f>$BC211&amp;" "&amp;$BD211&amp;""&amp;$BE211</f>
        <v xml:space="preserve"> </v>
      </c>
      <c r="X211" s="82"/>
      <c r="Y211" s="82"/>
      <c r="Z211" s="82"/>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5"/>
      <c r="AZ211" s="5"/>
      <c r="BA211" s="253"/>
      <c r="BC211" s="30" t="str">
        <f>IF($C211&lt;&gt;($T211+$U211)," El número consultas según sexo NO puede ser diferente al Total.","")</f>
        <v/>
      </c>
      <c r="BD211" s="254" t="str">
        <f>IF($C211=0,"",IF($V211="",IF($C211=0,""," No olvide escribir la columna Beneficiarios."),""))</f>
        <v/>
      </c>
      <c r="BE211" s="255" t="str">
        <f>IF($C211&lt;$V211," El número de Beneficiarios NO puede ser mayor que el Total.","")</f>
        <v/>
      </c>
      <c r="BF211" s="30"/>
      <c r="BM211" s="253"/>
      <c r="BN211" s="253"/>
      <c r="BO211" s="253"/>
      <c r="BP211" s="253"/>
      <c r="BQ211" s="253"/>
      <c r="CM211" s="6"/>
      <c r="CN211" s="5"/>
      <c r="CO211" s="5"/>
      <c r="CP211" s="30" t="str">
        <f>IF($C211&lt;&gt;($T211+$U211)," El número consultas según sexo NO puede ser diferente al Total.","")</f>
        <v/>
      </c>
      <c r="CQ211" s="30" t="str">
        <f>IF($C211=0,"",IF($V211="",IF($C211=0,"",1),0))</f>
        <v/>
      </c>
      <c r="CR211" s="30">
        <f>IF($C211&lt;$V211,1,0)</f>
        <v>0</v>
      </c>
      <c r="CS211" s="5"/>
      <c r="CT211" s="256"/>
      <c r="CU211" s="256"/>
      <c r="CV211" s="256"/>
      <c r="CW211" s="253"/>
      <c r="CX211" s="253"/>
      <c r="CY211" s="253"/>
      <c r="CZ211" s="253"/>
      <c r="DA211" s="253"/>
      <c r="DB211" s="253"/>
      <c r="DC211" s="253"/>
      <c r="DD211" s="253"/>
      <c r="DE211" s="253"/>
      <c r="DF211" s="253"/>
      <c r="DG211" s="253"/>
      <c r="DH211" s="253"/>
      <c r="DI211" s="5"/>
      <c r="DJ211" s="5"/>
    </row>
    <row r="212" spans="1:118" s="24" customFormat="1" ht="15.75" customHeight="1" x14ac:dyDescent="0.15">
      <c r="A212" s="644" t="s">
        <v>227</v>
      </c>
      <c r="B212" s="258" t="s">
        <v>225</v>
      </c>
      <c r="C212" s="66">
        <f>SUM(D212:S212)</f>
        <v>0</v>
      </c>
      <c r="D212" s="67"/>
      <c r="E212" s="67"/>
      <c r="F212" s="67"/>
      <c r="G212" s="67"/>
      <c r="H212" s="67"/>
      <c r="I212" s="67"/>
      <c r="J212" s="67"/>
      <c r="K212" s="67"/>
      <c r="L212" s="67"/>
      <c r="M212" s="67"/>
      <c r="N212" s="67"/>
      <c r="O212" s="67"/>
      <c r="P212" s="67"/>
      <c r="Q212" s="67"/>
      <c r="R212" s="67"/>
      <c r="S212" s="67"/>
      <c r="T212" s="67"/>
      <c r="U212" s="67"/>
      <c r="V212" s="67"/>
      <c r="W212" s="112" t="str">
        <f>$BC212&amp;" "&amp;$BD212&amp;""&amp;$BE212</f>
        <v xml:space="preserve"> </v>
      </c>
      <c r="X212" s="82"/>
      <c r="Y212" s="82"/>
      <c r="Z212" s="82"/>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5"/>
      <c r="AZ212" s="5"/>
      <c r="BA212" s="253"/>
      <c r="BC212" s="30" t="str">
        <f>IF($C212&lt;&gt;($T212+$U212)," El número consultas según sexo NO puede ser diferente al Total.","")</f>
        <v/>
      </c>
      <c r="BD212" s="254" t="str">
        <f>IF($C212=0,"",IF($V212="",IF($C212=0,""," No olvide escribir la columna Beneficiarios."),""))</f>
        <v/>
      </c>
      <c r="BE212" s="255" t="str">
        <f>IF($C212&lt;$V212," El número de Beneficiarios NO puede ser mayor que el Total.","")</f>
        <v/>
      </c>
      <c r="BF212" s="30"/>
      <c r="BM212" s="253"/>
      <c r="BN212" s="253"/>
      <c r="BO212" s="253"/>
      <c r="BP212" s="253"/>
      <c r="BQ212" s="253"/>
      <c r="CM212" s="6"/>
      <c r="CN212" s="5"/>
      <c r="CO212" s="5"/>
      <c r="CP212" s="30" t="str">
        <f>IF($C212&lt;&gt;($T212+$U212)," El número consultas según sexo NO puede ser diferente al Total.","")</f>
        <v/>
      </c>
      <c r="CQ212" s="30" t="str">
        <f>IF($C212=0,"",IF($V212="",IF($C212=0,"",1),0))</f>
        <v/>
      </c>
      <c r="CR212" s="30">
        <f>IF($C212&lt;$V212,1,0)</f>
        <v>0</v>
      </c>
      <c r="CS212" s="5"/>
      <c r="CT212" s="256"/>
      <c r="CU212" s="256"/>
      <c r="CV212" s="256"/>
      <c r="CW212" s="253"/>
      <c r="CX212" s="253"/>
      <c r="CY212" s="253"/>
      <c r="CZ212" s="253"/>
      <c r="DA212" s="253"/>
      <c r="DB212" s="253"/>
      <c r="DC212" s="253"/>
      <c r="DD212" s="253"/>
      <c r="DE212" s="253"/>
      <c r="DF212" s="253"/>
      <c r="DG212" s="253"/>
      <c r="DH212" s="253"/>
      <c r="DI212" s="5"/>
      <c r="DJ212" s="5"/>
    </row>
    <row r="213" spans="1:118" s="11" customFormat="1" ht="15.75" customHeight="1" x14ac:dyDescent="0.2">
      <c r="A213" s="643"/>
      <c r="B213" s="257" t="s">
        <v>226</v>
      </c>
      <c r="C213" s="59">
        <f>SUM(D213:S213)</f>
        <v>0</v>
      </c>
      <c r="D213" s="48"/>
      <c r="E213" s="48"/>
      <c r="F213" s="48"/>
      <c r="G213" s="48"/>
      <c r="H213" s="48"/>
      <c r="I213" s="48"/>
      <c r="J213" s="48"/>
      <c r="K213" s="48"/>
      <c r="L213" s="48"/>
      <c r="M213" s="48"/>
      <c r="N213" s="48"/>
      <c r="O213" s="48"/>
      <c r="P213" s="48"/>
      <c r="Q213" s="48"/>
      <c r="R213" s="48"/>
      <c r="S213" s="48"/>
      <c r="T213" s="48"/>
      <c r="U213" s="48"/>
      <c r="V213" s="48"/>
      <c r="W213" s="112" t="str">
        <f>$BC213&amp;" "&amp;$BD213&amp;""&amp;$BE213</f>
        <v xml:space="preserve"> </v>
      </c>
      <c r="X213" s="82"/>
      <c r="Y213" s="82"/>
      <c r="Z213" s="82"/>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5"/>
      <c r="AZ213" s="5"/>
      <c r="BA213" s="253"/>
      <c r="BB213" s="24"/>
      <c r="BC213" s="30" t="str">
        <f>IF($C213&lt;&gt;($T213+$U213)," El número consultas según sexo NO puede ser diferente al Total.","")</f>
        <v/>
      </c>
      <c r="BD213" s="254" t="str">
        <f>IF($C213=0,"",IF($V213="",IF($C213=0,""," No olvide escribir la columna Beneficiarios."),""))</f>
        <v/>
      </c>
      <c r="BE213" s="255" t="str">
        <f>IF($C213&lt;$V213," El número de Beneficiarios NO puede ser mayor que el Total.","")</f>
        <v/>
      </c>
      <c r="BF213" s="30"/>
      <c r="BG213" s="24"/>
      <c r="BH213" s="24"/>
      <c r="BI213" s="24"/>
      <c r="BJ213" s="24"/>
      <c r="BK213" s="24"/>
      <c r="BL213" s="24"/>
      <c r="BM213" s="253"/>
      <c r="BN213" s="253"/>
      <c r="BO213" s="253"/>
      <c r="BP213" s="253"/>
      <c r="BQ213" s="253"/>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6"/>
      <c r="CN213" s="5"/>
      <c r="CO213" s="5"/>
      <c r="CP213" s="30" t="str">
        <f>IF($C213&lt;&gt;($T213+$U213)," El número consultas según sexo NO puede ser diferente al Total.","")</f>
        <v/>
      </c>
      <c r="CQ213" s="30" t="str">
        <f>IF($C213=0,"",IF($V213="",IF($C213=0,"",1),0))</f>
        <v/>
      </c>
      <c r="CR213" s="30">
        <f>IF($C213&lt;$V213,1,0)</f>
        <v>0</v>
      </c>
      <c r="CS213" s="5"/>
      <c r="CT213" s="256"/>
      <c r="CU213" s="256"/>
      <c r="CV213" s="256"/>
      <c r="CW213" s="253"/>
      <c r="CX213" s="253"/>
      <c r="CY213" s="253"/>
      <c r="CZ213" s="253"/>
      <c r="DA213" s="253"/>
      <c r="DB213" s="253"/>
      <c r="DC213" s="253"/>
      <c r="DD213" s="253"/>
      <c r="DE213" s="253"/>
      <c r="DF213" s="253"/>
      <c r="DG213" s="253"/>
      <c r="DH213" s="253"/>
      <c r="DI213" s="5"/>
      <c r="DJ213" s="5"/>
      <c r="DK213" s="24"/>
      <c r="DL213" s="24"/>
      <c r="DM213" s="24"/>
      <c r="DN213" s="24"/>
    </row>
    <row r="214" spans="1:118" s="24" customFormat="1" ht="30" customHeight="1" x14ac:dyDescent="0.45">
      <c r="A214" s="72" t="s">
        <v>228</v>
      </c>
      <c r="B214" s="72"/>
      <c r="C214" s="72"/>
      <c r="D214" s="72"/>
      <c r="E214" s="72"/>
      <c r="F214" s="72"/>
      <c r="G214" s="72"/>
      <c r="H214" s="11"/>
      <c r="I214" s="11"/>
      <c r="J214" s="11"/>
      <c r="K214" s="11"/>
      <c r="L214" s="11"/>
      <c r="M214" s="4"/>
      <c r="O214" s="11"/>
      <c r="P214" s="11"/>
      <c r="Q214" s="11"/>
      <c r="R214" s="259"/>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2"/>
      <c r="AZ214" s="12"/>
      <c r="BA214" s="5"/>
      <c r="BB214" s="5"/>
      <c r="BC214" s="5"/>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6"/>
      <c r="CN214" s="5"/>
      <c r="CO214" s="5"/>
      <c r="CP214" s="5"/>
      <c r="CQ214" s="5"/>
      <c r="CR214" s="5"/>
      <c r="CS214" s="3"/>
      <c r="CT214" s="5"/>
      <c r="CU214" s="5"/>
      <c r="CV214" s="5"/>
      <c r="CW214" s="3"/>
      <c r="CX214" s="3"/>
      <c r="CY214" s="11"/>
      <c r="CZ214" s="11"/>
      <c r="DA214" s="11"/>
      <c r="DB214" s="11"/>
      <c r="DC214" s="11"/>
      <c r="DD214" s="11"/>
      <c r="DE214" s="11"/>
    </row>
    <row r="215" spans="1:118" s="24" customFormat="1" ht="26.25" customHeight="1" x14ac:dyDescent="0.15">
      <c r="A215" s="435" t="s">
        <v>229</v>
      </c>
      <c r="B215" s="436"/>
      <c r="C215" s="478" t="s">
        <v>230</v>
      </c>
      <c r="D215" s="478"/>
      <c r="E215" s="478"/>
      <c r="F215" s="499" t="s">
        <v>231</v>
      </c>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c r="AE215" s="500"/>
      <c r="AF215" s="500"/>
      <c r="AG215" s="500"/>
      <c r="AH215" s="500"/>
      <c r="AI215" s="500"/>
      <c r="AJ215" s="500"/>
      <c r="AK215" s="500"/>
      <c r="AL215" s="500"/>
      <c r="AM215" s="500"/>
      <c r="AN215" s="645" t="s">
        <v>232</v>
      </c>
      <c r="AO215" s="446" t="s">
        <v>233</v>
      </c>
      <c r="AP215" s="629" t="s">
        <v>234</v>
      </c>
      <c r="AQ215" s="446" t="s">
        <v>136</v>
      </c>
      <c r="AY215" s="5"/>
      <c r="AZ215" s="5"/>
      <c r="BA215" s="5"/>
      <c r="BB215" s="5"/>
      <c r="BC215" s="5"/>
      <c r="BD215" s="5"/>
      <c r="BE215" s="5"/>
      <c r="BF215" s="5"/>
      <c r="BG215" s="5"/>
      <c r="BH215" s="5"/>
      <c r="BI215" s="5"/>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6"/>
      <c r="CN215" s="5"/>
      <c r="CO215" s="5"/>
      <c r="CP215" s="5"/>
      <c r="CQ215" s="5"/>
      <c r="CR215" s="5"/>
      <c r="CS215" s="5"/>
      <c r="CT215" s="5"/>
      <c r="CU215" s="5"/>
      <c r="CV215" s="5"/>
      <c r="CW215" s="5"/>
      <c r="CX215" s="5"/>
      <c r="CY215" s="3"/>
      <c r="CZ215" s="3"/>
      <c r="DA215" s="3"/>
      <c r="DB215" s="3"/>
      <c r="DC215" s="3"/>
      <c r="DD215" s="3"/>
      <c r="DE215" s="3"/>
    </row>
    <row r="216" spans="1:118" s="24" customFormat="1" ht="18.75" customHeight="1" x14ac:dyDescent="0.15">
      <c r="A216" s="508"/>
      <c r="B216" s="509"/>
      <c r="C216" s="478"/>
      <c r="D216" s="478"/>
      <c r="E216" s="478"/>
      <c r="F216" s="467" t="s">
        <v>235</v>
      </c>
      <c r="G216" s="639"/>
      <c r="H216" s="640" t="s">
        <v>144</v>
      </c>
      <c r="I216" s="641"/>
      <c r="J216" s="467" t="s">
        <v>145</v>
      </c>
      <c r="K216" s="639"/>
      <c r="L216" s="467" t="s">
        <v>84</v>
      </c>
      <c r="M216" s="639"/>
      <c r="N216" s="467" t="s">
        <v>8</v>
      </c>
      <c r="O216" s="639"/>
      <c r="P216" s="518" t="s">
        <v>86</v>
      </c>
      <c r="Q216" s="519"/>
      <c r="R216" s="518" t="s">
        <v>87</v>
      </c>
      <c r="S216" s="519"/>
      <c r="T216" s="518" t="s">
        <v>88</v>
      </c>
      <c r="U216" s="519"/>
      <c r="V216" s="518" t="s">
        <v>89</v>
      </c>
      <c r="W216" s="519"/>
      <c r="X216" s="518" t="s">
        <v>90</v>
      </c>
      <c r="Y216" s="519"/>
      <c r="Z216" s="518" t="s">
        <v>91</v>
      </c>
      <c r="AA216" s="519"/>
      <c r="AB216" s="518" t="s">
        <v>92</v>
      </c>
      <c r="AC216" s="519"/>
      <c r="AD216" s="518" t="s">
        <v>93</v>
      </c>
      <c r="AE216" s="519"/>
      <c r="AF216" s="518" t="s">
        <v>94</v>
      </c>
      <c r="AG216" s="519"/>
      <c r="AH216" s="518" t="s">
        <v>95</v>
      </c>
      <c r="AI216" s="519"/>
      <c r="AJ216" s="518" t="s">
        <v>96</v>
      </c>
      <c r="AK216" s="519"/>
      <c r="AL216" s="518" t="s">
        <v>97</v>
      </c>
      <c r="AM216" s="534"/>
      <c r="AN216" s="646"/>
      <c r="AO216" s="527"/>
      <c r="AP216" s="511"/>
      <c r="AQ216" s="527"/>
      <c r="AY216" s="5"/>
      <c r="AZ216" s="5"/>
      <c r="BA216" s="5"/>
      <c r="BB216" s="5"/>
      <c r="BC216" s="5"/>
      <c r="BD216" s="5"/>
      <c r="BE216" s="5"/>
      <c r="BF216" s="5"/>
      <c r="BG216" s="5"/>
      <c r="BH216" s="5"/>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6"/>
      <c r="CN216" s="5"/>
      <c r="CO216" s="5"/>
      <c r="CP216" s="5"/>
      <c r="CQ216" s="5"/>
      <c r="CR216" s="5"/>
      <c r="CS216" s="5"/>
      <c r="CT216" s="5"/>
      <c r="CU216" s="5"/>
      <c r="CV216" s="5"/>
      <c r="CW216" s="3"/>
      <c r="CX216" s="3"/>
      <c r="CY216" s="3"/>
      <c r="CZ216" s="3"/>
      <c r="DA216" s="3"/>
      <c r="DB216" s="3"/>
      <c r="DC216" s="3"/>
      <c r="DD216" s="3"/>
      <c r="DE216" s="3"/>
    </row>
    <row r="217" spans="1:118" s="24" customFormat="1" ht="21" x14ac:dyDescent="0.15">
      <c r="A217" s="437"/>
      <c r="B217" s="438"/>
      <c r="C217" s="389" t="s">
        <v>208</v>
      </c>
      <c r="D217" s="389" t="s">
        <v>48</v>
      </c>
      <c r="E217" s="390" t="s">
        <v>70</v>
      </c>
      <c r="F217" s="405" t="s">
        <v>223</v>
      </c>
      <c r="G217" s="405" t="s">
        <v>70</v>
      </c>
      <c r="H217" s="405" t="s">
        <v>223</v>
      </c>
      <c r="I217" s="405" t="s">
        <v>70</v>
      </c>
      <c r="J217" s="405" t="s">
        <v>223</v>
      </c>
      <c r="K217" s="405" t="s">
        <v>70</v>
      </c>
      <c r="L217" s="405" t="s">
        <v>223</v>
      </c>
      <c r="M217" s="405" t="s">
        <v>70</v>
      </c>
      <c r="N217" s="405" t="s">
        <v>223</v>
      </c>
      <c r="O217" s="405" t="s">
        <v>70</v>
      </c>
      <c r="P217" s="405" t="s">
        <v>223</v>
      </c>
      <c r="Q217" s="405" t="s">
        <v>70</v>
      </c>
      <c r="R217" s="405" t="s">
        <v>223</v>
      </c>
      <c r="S217" s="405" t="s">
        <v>70</v>
      </c>
      <c r="T217" s="405" t="s">
        <v>223</v>
      </c>
      <c r="U217" s="405" t="s">
        <v>70</v>
      </c>
      <c r="V217" s="405" t="s">
        <v>223</v>
      </c>
      <c r="W217" s="405" t="s">
        <v>70</v>
      </c>
      <c r="X217" s="405" t="s">
        <v>223</v>
      </c>
      <c r="Y217" s="405" t="s">
        <v>70</v>
      </c>
      <c r="Z217" s="405" t="s">
        <v>223</v>
      </c>
      <c r="AA217" s="405" t="s">
        <v>70</v>
      </c>
      <c r="AB217" s="405" t="s">
        <v>223</v>
      </c>
      <c r="AC217" s="405" t="s">
        <v>70</v>
      </c>
      <c r="AD217" s="405" t="s">
        <v>223</v>
      </c>
      <c r="AE217" s="405" t="s">
        <v>70</v>
      </c>
      <c r="AF217" s="405" t="s">
        <v>223</v>
      </c>
      <c r="AG217" s="405" t="s">
        <v>70</v>
      </c>
      <c r="AH217" s="405" t="s">
        <v>223</v>
      </c>
      <c r="AI217" s="405" t="s">
        <v>70</v>
      </c>
      <c r="AJ217" s="405" t="s">
        <v>223</v>
      </c>
      <c r="AK217" s="405" t="s">
        <v>70</v>
      </c>
      <c r="AL217" s="405" t="s">
        <v>223</v>
      </c>
      <c r="AM217" s="392" t="s">
        <v>70</v>
      </c>
      <c r="AN217" s="647"/>
      <c r="AO217" s="447"/>
      <c r="AP217" s="630"/>
      <c r="AQ217" s="447"/>
      <c r="AY217" s="5"/>
      <c r="AZ217" s="5"/>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6"/>
      <c r="CN217" s="5"/>
      <c r="CO217" s="5"/>
      <c r="CP217" s="5"/>
      <c r="CQ217" s="5"/>
      <c r="CR217" s="5"/>
      <c r="CS217" s="3"/>
      <c r="CT217" s="5"/>
      <c r="CU217" s="5"/>
      <c r="CV217" s="5"/>
      <c r="CW217" s="3"/>
      <c r="CX217" s="3"/>
      <c r="CY217" s="3"/>
      <c r="CZ217" s="3"/>
      <c r="DA217" s="3"/>
      <c r="DB217" s="3"/>
      <c r="DC217" s="3"/>
      <c r="DD217" s="3"/>
      <c r="DE217" s="3"/>
    </row>
    <row r="218" spans="1:118" s="24" customFormat="1" ht="18" customHeight="1" x14ac:dyDescent="0.15">
      <c r="A218" s="656" t="s">
        <v>236</v>
      </c>
      <c r="B218" s="657"/>
      <c r="C218" s="261">
        <f>SUM(D218:E218)</f>
        <v>16</v>
      </c>
      <c r="D218" s="261">
        <f>+F218+H218+J218+L218+N218+P218+R218+T218+V218++X218+Z218+AB218+AD218+AF218+AH218+AJ218+AL218</f>
        <v>0</v>
      </c>
      <c r="E218" s="261">
        <f>+G218+I218+K218+M218+O218+Q218+S218+U218+W218++Y218+AA218+AC218+AE218+AG218+AI218+AK218+AM218</f>
        <v>16</v>
      </c>
      <c r="F218" s="261">
        <f>SUM(F220:F228)</f>
        <v>0</v>
      </c>
      <c r="G218" s="261">
        <f t="shared" ref="G218:AM218" si="56">SUM(G220:G228)</f>
        <v>0</v>
      </c>
      <c r="H218" s="261">
        <f t="shared" si="56"/>
        <v>0</v>
      </c>
      <c r="I218" s="261">
        <f t="shared" si="56"/>
        <v>0</v>
      </c>
      <c r="J218" s="261">
        <f t="shared" si="56"/>
        <v>0</v>
      </c>
      <c r="K218" s="261">
        <f>SUM(K219:K228)</f>
        <v>0</v>
      </c>
      <c r="L218" s="261">
        <f t="shared" si="56"/>
        <v>0</v>
      </c>
      <c r="M218" s="261">
        <f>SUM(M219:M228)</f>
        <v>3</v>
      </c>
      <c r="N218" s="261">
        <f t="shared" si="56"/>
        <v>0</v>
      </c>
      <c r="O218" s="261">
        <f>SUM(O219:O228)</f>
        <v>2</v>
      </c>
      <c r="P218" s="261">
        <f t="shared" si="56"/>
        <v>0</v>
      </c>
      <c r="Q218" s="261">
        <f>SUM(Q219:Q228)</f>
        <v>5</v>
      </c>
      <c r="R218" s="261">
        <f t="shared" si="56"/>
        <v>0</v>
      </c>
      <c r="S218" s="261">
        <f>SUM(S219:S228)</f>
        <v>1</v>
      </c>
      <c r="T218" s="261">
        <f t="shared" si="56"/>
        <v>0</v>
      </c>
      <c r="U218" s="261">
        <f>SUM(U219:U228)</f>
        <v>1</v>
      </c>
      <c r="V218" s="261">
        <f t="shared" si="56"/>
        <v>0</v>
      </c>
      <c r="W218" s="261">
        <f>SUM(W219:W228)</f>
        <v>1</v>
      </c>
      <c r="X218" s="261">
        <f t="shared" si="56"/>
        <v>0</v>
      </c>
      <c r="Y218" s="261">
        <f>SUM(Y219:Y228)</f>
        <v>0</v>
      </c>
      <c r="Z218" s="261">
        <f t="shared" si="56"/>
        <v>0</v>
      </c>
      <c r="AA218" s="261">
        <f>SUM(AA219:AA228)</f>
        <v>2</v>
      </c>
      <c r="AB218" s="261">
        <f t="shared" si="56"/>
        <v>0</v>
      </c>
      <c r="AC218" s="261">
        <f>SUM(AC219:AC228)</f>
        <v>0</v>
      </c>
      <c r="AD218" s="261">
        <f t="shared" si="56"/>
        <v>0</v>
      </c>
      <c r="AE218" s="261">
        <f t="shared" si="56"/>
        <v>0</v>
      </c>
      <c r="AF218" s="261">
        <f t="shared" si="56"/>
        <v>0</v>
      </c>
      <c r="AG218" s="261">
        <f t="shared" si="56"/>
        <v>0</v>
      </c>
      <c r="AH218" s="261">
        <f t="shared" si="56"/>
        <v>0</v>
      </c>
      <c r="AI218" s="261">
        <f t="shared" si="56"/>
        <v>0</v>
      </c>
      <c r="AJ218" s="261">
        <f t="shared" si="56"/>
        <v>0</v>
      </c>
      <c r="AK218" s="261">
        <f t="shared" si="56"/>
        <v>1</v>
      </c>
      <c r="AL218" s="262">
        <f t="shared" si="56"/>
        <v>0</v>
      </c>
      <c r="AM218" s="263">
        <f t="shared" si="56"/>
        <v>0</v>
      </c>
      <c r="AN218" s="264">
        <f>SUM(AN219:AN228)</f>
        <v>0</v>
      </c>
      <c r="AO218" s="265">
        <f>SUM(AO219:AO228)</f>
        <v>3</v>
      </c>
      <c r="AP218" s="266">
        <f>SUM(AP219:AP228)</f>
        <v>2</v>
      </c>
      <c r="AQ218" s="266">
        <f>SUM(AQ219:AQ228)</f>
        <v>1</v>
      </c>
      <c r="AR218" s="245" t="str">
        <f t="shared" ref="AR218:AR228" si="57">$BC218</f>
        <v/>
      </c>
      <c r="AY218" s="5"/>
      <c r="AZ218" s="5"/>
      <c r="BA218" s="3"/>
      <c r="BB218" s="3"/>
      <c r="BC218" s="47" t="str">
        <f>IF($AO218&lt;$AP218+$AQ218,"Egresos por Alta+Abandono no puede der mayor que Total Egresos","")</f>
        <v/>
      </c>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6"/>
      <c r="CN218" s="5"/>
      <c r="CO218" s="5"/>
      <c r="CP218" s="30">
        <f>IF($AO218&lt;$AP218+$AQ218,1,0)</f>
        <v>0</v>
      </c>
      <c r="CQ218" s="5"/>
      <c r="CR218" s="5"/>
      <c r="CS218" s="3"/>
      <c r="CT218" s="5"/>
      <c r="CU218" s="5"/>
      <c r="CV218" s="5"/>
      <c r="CW218" s="3"/>
      <c r="CX218" s="3"/>
      <c r="CY218" s="3"/>
      <c r="CZ218" s="3"/>
      <c r="DA218" s="3"/>
      <c r="DB218" s="3"/>
      <c r="DC218" s="3"/>
      <c r="DD218" s="3"/>
      <c r="DE218" s="3"/>
    </row>
    <row r="219" spans="1:118" s="24" customFormat="1" ht="18" customHeight="1" x14ac:dyDescent="0.15">
      <c r="A219" s="605" t="s">
        <v>237</v>
      </c>
      <c r="B219" s="267" t="s">
        <v>146</v>
      </c>
      <c r="C219" s="268">
        <f>+E219</f>
        <v>0</v>
      </c>
      <c r="D219" s="269"/>
      <c r="E219" s="268">
        <f>+K219+M219+O219+Q219+S219+U219+W219++Y219+AA219+AC219</f>
        <v>0</v>
      </c>
      <c r="F219" s="190"/>
      <c r="G219" s="190"/>
      <c r="H219" s="190"/>
      <c r="I219" s="190"/>
      <c r="J219" s="190"/>
      <c r="K219" s="27"/>
      <c r="L219" s="190"/>
      <c r="M219" s="27"/>
      <c r="N219" s="190"/>
      <c r="O219" s="27"/>
      <c r="P219" s="190"/>
      <c r="Q219" s="27"/>
      <c r="R219" s="190"/>
      <c r="S219" s="27"/>
      <c r="T219" s="190"/>
      <c r="U219" s="27"/>
      <c r="V219" s="190"/>
      <c r="W219" s="27"/>
      <c r="X219" s="190"/>
      <c r="Y219" s="27"/>
      <c r="Z219" s="190"/>
      <c r="AA219" s="27"/>
      <c r="AB219" s="190"/>
      <c r="AC219" s="27"/>
      <c r="AD219" s="190"/>
      <c r="AE219" s="190"/>
      <c r="AF219" s="190"/>
      <c r="AG219" s="190"/>
      <c r="AH219" s="190"/>
      <c r="AI219" s="190"/>
      <c r="AJ219" s="190"/>
      <c r="AK219" s="190"/>
      <c r="AL219" s="190"/>
      <c r="AM219" s="270"/>
      <c r="AN219" s="218"/>
      <c r="AO219" s="233"/>
      <c r="AP219" s="27"/>
      <c r="AQ219" s="27"/>
      <c r="AR219" s="245" t="str">
        <f t="shared" si="57"/>
        <v/>
      </c>
      <c r="AY219" s="5"/>
      <c r="AZ219" s="5"/>
      <c r="BA219" s="3"/>
      <c r="BB219" s="3"/>
      <c r="BC219" s="47" t="str">
        <f t="shared" ref="BC219:BC228" si="58">IF($AO219&lt;$AP219+$AQ219,"Egresos por Alta+Abandono no puede der mayor que Total Egresos","")</f>
        <v/>
      </c>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6"/>
      <c r="CN219" s="5"/>
      <c r="CO219" s="5"/>
      <c r="CP219" s="30">
        <f t="shared" ref="CP219:CP228" si="59">IF($AO219&lt;$AP219+$AQ219,1,0)</f>
        <v>0</v>
      </c>
      <c r="CQ219" s="5"/>
      <c r="CR219" s="5"/>
      <c r="CS219" s="3"/>
      <c r="CT219" s="5"/>
      <c r="CU219" s="5"/>
      <c r="CV219" s="5"/>
      <c r="CW219" s="3"/>
      <c r="CX219" s="3"/>
      <c r="CY219" s="3"/>
      <c r="CZ219" s="3"/>
      <c r="DA219" s="3"/>
      <c r="DB219" s="3"/>
      <c r="DC219" s="3"/>
      <c r="DD219" s="3"/>
      <c r="DE219" s="3"/>
    </row>
    <row r="220" spans="1:118" s="11" customFormat="1" ht="18.75" customHeight="1" x14ac:dyDescent="0.2">
      <c r="A220" s="606"/>
      <c r="B220" s="395" t="s">
        <v>238</v>
      </c>
      <c r="C220" s="59">
        <f t="shared" ref="C220:C228" si="60">SUM(D220:E220)</f>
        <v>0</v>
      </c>
      <c r="D220" s="59">
        <f t="shared" ref="D220:E228" si="61">+F220+H220+J220+L220+N220+P220+R220+T220+V220++X220+Z220+AB220+AD220+AF220+AH220+AJ220+AL220</f>
        <v>0</v>
      </c>
      <c r="E220" s="208">
        <f>+G220+I220+K220+M220+O220+Q220+S220+U220+W220++Y220+AA220+AC220+AE220+AG220+AI220+AK220+AM220</f>
        <v>0</v>
      </c>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99"/>
      <c r="AN220" s="216"/>
      <c r="AO220" s="234"/>
      <c r="AP220" s="48"/>
      <c r="AQ220" s="48"/>
      <c r="AR220" s="245" t="str">
        <f t="shared" si="57"/>
        <v/>
      </c>
      <c r="AS220" s="24"/>
      <c r="AT220" s="24"/>
      <c r="AU220" s="24"/>
      <c r="AV220" s="24"/>
      <c r="AW220" s="24"/>
      <c r="AX220" s="24"/>
      <c r="AY220" s="5"/>
      <c r="AZ220" s="5"/>
      <c r="BA220" s="3"/>
      <c r="BB220" s="3"/>
      <c r="BC220" s="47" t="str">
        <f t="shared" si="58"/>
        <v/>
      </c>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6"/>
      <c r="CN220" s="5"/>
      <c r="CO220" s="5"/>
      <c r="CP220" s="30">
        <f t="shared" si="59"/>
        <v>0</v>
      </c>
      <c r="CQ220" s="5"/>
      <c r="CR220" s="5"/>
      <c r="CS220" s="3"/>
      <c r="CT220" s="5"/>
      <c r="CU220" s="5"/>
      <c r="CV220" s="5"/>
      <c r="CW220" s="3"/>
      <c r="CX220" s="3"/>
      <c r="CY220" s="3"/>
      <c r="CZ220" s="3"/>
      <c r="DA220" s="3"/>
      <c r="DB220" s="3"/>
      <c r="DC220" s="3"/>
      <c r="DD220" s="3"/>
      <c r="DE220" s="3"/>
      <c r="DF220" s="3"/>
      <c r="DG220" s="3"/>
      <c r="DH220" s="3"/>
    </row>
    <row r="221" spans="1:118" s="24" customFormat="1" ht="15" customHeight="1" x14ac:dyDescent="0.15">
      <c r="A221" s="658" t="s">
        <v>239</v>
      </c>
      <c r="B221" s="658"/>
      <c r="C221" s="66">
        <f t="shared" si="60"/>
        <v>0</v>
      </c>
      <c r="D221" s="66">
        <f t="shared" si="61"/>
        <v>0</v>
      </c>
      <c r="E221" s="272">
        <f t="shared" si="61"/>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135"/>
      <c r="AN221" s="229"/>
      <c r="AO221" s="230"/>
      <c r="AP221" s="67"/>
      <c r="AQ221" s="67"/>
      <c r="AR221" s="245" t="str">
        <f t="shared" si="57"/>
        <v/>
      </c>
      <c r="AY221" s="5"/>
      <c r="AZ221" s="5"/>
      <c r="BA221" s="3"/>
      <c r="BB221" s="3"/>
      <c r="BC221" s="47" t="str">
        <f t="shared" si="58"/>
        <v/>
      </c>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6"/>
      <c r="CN221" s="5"/>
      <c r="CO221" s="5"/>
      <c r="CP221" s="30">
        <f t="shared" si="59"/>
        <v>0</v>
      </c>
      <c r="CQ221" s="5"/>
      <c r="CR221" s="5"/>
      <c r="CS221" s="3"/>
      <c r="CT221" s="5"/>
      <c r="CU221" s="5"/>
      <c r="CV221" s="5"/>
      <c r="CW221" s="3"/>
      <c r="CX221" s="3"/>
      <c r="CY221" s="3"/>
      <c r="CZ221" s="3"/>
      <c r="DA221" s="3"/>
      <c r="DB221" s="3"/>
      <c r="DC221" s="3"/>
      <c r="DD221" s="3"/>
      <c r="DE221" s="3"/>
    </row>
    <row r="222" spans="1:118" s="24" customFormat="1" ht="15" customHeight="1" x14ac:dyDescent="0.15">
      <c r="A222" s="648" t="s">
        <v>240</v>
      </c>
      <c r="B222" s="648"/>
      <c r="C222" s="63">
        <f t="shared" si="60"/>
        <v>8</v>
      </c>
      <c r="D222" s="63">
        <f t="shared" si="61"/>
        <v>0</v>
      </c>
      <c r="E222" s="273">
        <f t="shared" si="61"/>
        <v>8</v>
      </c>
      <c r="F222" s="34"/>
      <c r="G222" s="34"/>
      <c r="H222" s="34"/>
      <c r="I222" s="34"/>
      <c r="J222" s="34"/>
      <c r="K222" s="34"/>
      <c r="L222" s="34"/>
      <c r="M222" s="34">
        <v>2</v>
      </c>
      <c r="N222" s="34"/>
      <c r="O222" s="34"/>
      <c r="P222" s="34"/>
      <c r="Q222" s="34">
        <v>4</v>
      </c>
      <c r="R222" s="34"/>
      <c r="S222" s="34"/>
      <c r="T222" s="34"/>
      <c r="U222" s="34"/>
      <c r="V222" s="34"/>
      <c r="W222" s="34">
        <v>1</v>
      </c>
      <c r="X222" s="34"/>
      <c r="Y222" s="34"/>
      <c r="Z222" s="34"/>
      <c r="AA222" s="34"/>
      <c r="AB222" s="34"/>
      <c r="AC222" s="34"/>
      <c r="AD222" s="34"/>
      <c r="AE222" s="34"/>
      <c r="AF222" s="34"/>
      <c r="AG222" s="34"/>
      <c r="AH222" s="34"/>
      <c r="AI222" s="34"/>
      <c r="AJ222" s="34"/>
      <c r="AK222" s="34">
        <v>1</v>
      </c>
      <c r="AL222" s="34"/>
      <c r="AM222" s="98"/>
      <c r="AN222" s="220"/>
      <c r="AO222" s="221">
        <v>3</v>
      </c>
      <c r="AP222" s="34">
        <v>2</v>
      </c>
      <c r="AQ222" s="34">
        <v>1</v>
      </c>
      <c r="AR222" s="245" t="str">
        <f t="shared" si="57"/>
        <v/>
      </c>
      <c r="AY222" s="5"/>
      <c r="AZ222" s="5"/>
      <c r="BA222" s="3"/>
      <c r="BB222" s="3"/>
      <c r="BC222" s="47" t="str">
        <f t="shared" si="58"/>
        <v/>
      </c>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6"/>
      <c r="CN222" s="5"/>
      <c r="CO222" s="5"/>
      <c r="CP222" s="30">
        <f t="shared" si="59"/>
        <v>0</v>
      </c>
      <c r="CQ222" s="5"/>
      <c r="CR222" s="5"/>
      <c r="CS222" s="3"/>
      <c r="CT222" s="5"/>
      <c r="CU222" s="5"/>
      <c r="CV222" s="5"/>
      <c r="CW222" s="3"/>
      <c r="CX222" s="3"/>
      <c r="CY222" s="3"/>
      <c r="CZ222" s="3"/>
      <c r="DA222" s="3"/>
      <c r="DB222" s="3"/>
      <c r="DC222" s="3"/>
      <c r="DD222" s="3"/>
      <c r="DE222" s="3"/>
    </row>
    <row r="223" spans="1:118" s="24" customFormat="1" ht="15" customHeight="1" x14ac:dyDescent="0.15">
      <c r="A223" s="648" t="s">
        <v>241</v>
      </c>
      <c r="B223" s="648"/>
      <c r="C223" s="63">
        <f t="shared" si="60"/>
        <v>0</v>
      </c>
      <c r="D223" s="63">
        <f t="shared" si="61"/>
        <v>0</v>
      </c>
      <c r="E223" s="273">
        <f t="shared" si="61"/>
        <v>0</v>
      </c>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98"/>
      <c r="AN223" s="220"/>
      <c r="AO223" s="221"/>
      <c r="AP223" s="34"/>
      <c r="AQ223" s="34"/>
      <c r="AR223" s="245" t="str">
        <f t="shared" si="57"/>
        <v/>
      </c>
      <c r="AY223" s="5"/>
      <c r="AZ223" s="5"/>
      <c r="BA223" s="3"/>
      <c r="BB223" s="3"/>
      <c r="BC223" s="47" t="str">
        <f t="shared" si="58"/>
        <v/>
      </c>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6"/>
      <c r="CN223" s="5"/>
      <c r="CO223" s="5"/>
      <c r="CP223" s="30">
        <f t="shared" si="59"/>
        <v>0</v>
      </c>
      <c r="CQ223" s="5"/>
      <c r="CR223" s="5"/>
      <c r="CS223" s="3"/>
      <c r="CT223" s="5"/>
      <c r="CU223" s="5"/>
      <c r="CV223" s="5"/>
      <c r="CW223" s="3"/>
      <c r="CX223" s="3"/>
      <c r="CY223" s="3"/>
      <c r="CZ223" s="3"/>
      <c r="DA223" s="3"/>
      <c r="DB223" s="3"/>
      <c r="DC223" s="3"/>
      <c r="DD223" s="3"/>
      <c r="DE223" s="3"/>
    </row>
    <row r="224" spans="1:118" s="24" customFormat="1" ht="15" customHeight="1" x14ac:dyDescent="0.15">
      <c r="A224" s="648" t="s">
        <v>242</v>
      </c>
      <c r="B224" s="648"/>
      <c r="C224" s="63">
        <f t="shared" si="60"/>
        <v>0</v>
      </c>
      <c r="D224" s="63">
        <f t="shared" si="61"/>
        <v>0</v>
      </c>
      <c r="E224" s="273">
        <f t="shared" si="61"/>
        <v>0</v>
      </c>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98"/>
      <c r="AN224" s="220"/>
      <c r="AO224" s="221"/>
      <c r="AP224" s="34"/>
      <c r="AQ224" s="34"/>
      <c r="AR224" s="245" t="str">
        <f t="shared" si="57"/>
        <v/>
      </c>
      <c r="AY224" s="5"/>
      <c r="AZ224" s="5"/>
      <c r="BA224" s="3"/>
      <c r="BB224" s="3"/>
      <c r="BC224" s="47" t="str">
        <f t="shared" si="58"/>
        <v/>
      </c>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6"/>
      <c r="CN224" s="5"/>
      <c r="CO224" s="5"/>
      <c r="CP224" s="30">
        <f t="shared" si="59"/>
        <v>0</v>
      </c>
      <c r="CQ224" s="5"/>
      <c r="CR224" s="5"/>
      <c r="CS224" s="3"/>
      <c r="CT224" s="5"/>
      <c r="CU224" s="5"/>
      <c r="CV224" s="5"/>
      <c r="CW224" s="3"/>
      <c r="CX224" s="3"/>
      <c r="CY224" s="3"/>
      <c r="CZ224" s="3"/>
      <c r="DA224" s="3"/>
      <c r="DB224" s="3"/>
      <c r="DC224" s="3"/>
      <c r="DD224" s="3"/>
      <c r="DE224" s="3"/>
    </row>
    <row r="225" spans="1:127" s="24" customFormat="1" ht="15" customHeight="1" x14ac:dyDescent="0.15">
      <c r="A225" s="648" t="s">
        <v>243</v>
      </c>
      <c r="B225" s="648"/>
      <c r="C225" s="63">
        <f t="shared" si="60"/>
        <v>0</v>
      </c>
      <c r="D225" s="63">
        <f t="shared" si="61"/>
        <v>0</v>
      </c>
      <c r="E225" s="273">
        <f t="shared" si="61"/>
        <v>0</v>
      </c>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98"/>
      <c r="AN225" s="220"/>
      <c r="AO225" s="221"/>
      <c r="AP225" s="34"/>
      <c r="AQ225" s="34"/>
      <c r="AR225" s="245" t="str">
        <f t="shared" si="57"/>
        <v/>
      </c>
      <c r="AY225" s="5"/>
      <c r="AZ225" s="5"/>
      <c r="BA225" s="3"/>
      <c r="BB225" s="3"/>
      <c r="BC225" s="47" t="str">
        <f t="shared" si="58"/>
        <v/>
      </c>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6"/>
      <c r="CN225" s="5"/>
      <c r="CO225" s="5"/>
      <c r="CP225" s="30">
        <f t="shared" si="59"/>
        <v>0</v>
      </c>
      <c r="CQ225" s="5"/>
      <c r="CR225" s="5"/>
      <c r="CS225" s="3"/>
      <c r="CT225" s="5"/>
      <c r="CU225" s="5"/>
      <c r="CV225" s="5"/>
      <c r="CW225" s="3"/>
      <c r="CX225" s="3"/>
      <c r="CY225" s="3"/>
      <c r="CZ225" s="3"/>
      <c r="DA225" s="3"/>
      <c r="DB225" s="3"/>
      <c r="DC225" s="3"/>
      <c r="DD225" s="3"/>
      <c r="DE225" s="3"/>
    </row>
    <row r="226" spans="1:127" s="24" customFormat="1" ht="15" customHeight="1" x14ac:dyDescent="0.15">
      <c r="A226" s="648" t="s">
        <v>244</v>
      </c>
      <c r="B226" s="648"/>
      <c r="C226" s="63">
        <f t="shared" si="60"/>
        <v>0</v>
      </c>
      <c r="D226" s="63">
        <f t="shared" si="61"/>
        <v>0</v>
      </c>
      <c r="E226" s="273">
        <f t="shared" si="61"/>
        <v>0</v>
      </c>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98"/>
      <c r="AN226" s="220"/>
      <c r="AO226" s="221"/>
      <c r="AP226" s="34"/>
      <c r="AQ226" s="34"/>
      <c r="AR226" s="245" t="str">
        <f t="shared" si="57"/>
        <v/>
      </c>
      <c r="AY226" s="5"/>
      <c r="AZ226" s="5"/>
      <c r="BA226" s="3"/>
      <c r="BB226" s="3"/>
      <c r="BC226" s="47" t="str">
        <f t="shared" si="58"/>
        <v/>
      </c>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6"/>
      <c r="CN226" s="5"/>
      <c r="CO226" s="5"/>
      <c r="CP226" s="30">
        <f t="shared" si="59"/>
        <v>0</v>
      </c>
      <c r="CQ226" s="5"/>
      <c r="CR226" s="5"/>
      <c r="CS226" s="3"/>
      <c r="CT226" s="5"/>
      <c r="CU226" s="5"/>
      <c r="CV226" s="5"/>
      <c r="CW226" s="3"/>
      <c r="CX226" s="3"/>
      <c r="CY226" s="3"/>
      <c r="CZ226" s="3"/>
      <c r="DA226" s="3"/>
      <c r="DB226" s="3"/>
      <c r="DC226" s="3"/>
      <c r="DD226" s="3"/>
      <c r="DE226" s="3"/>
    </row>
    <row r="227" spans="1:127" s="24" customFormat="1" ht="15" customHeight="1" x14ac:dyDescent="0.15">
      <c r="A227" s="648" t="s">
        <v>245</v>
      </c>
      <c r="B227" s="648"/>
      <c r="C227" s="63">
        <f t="shared" si="60"/>
        <v>0</v>
      </c>
      <c r="D227" s="63">
        <f t="shared" si="61"/>
        <v>0</v>
      </c>
      <c r="E227" s="273">
        <f t="shared" si="61"/>
        <v>0</v>
      </c>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98"/>
      <c r="AN227" s="220"/>
      <c r="AO227" s="221"/>
      <c r="AP227" s="34"/>
      <c r="AQ227" s="34"/>
      <c r="AR227" s="245" t="str">
        <f t="shared" si="57"/>
        <v/>
      </c>
      <c r="AY227" s="5"/>
      <c r="AZ227" s="5"/>
      <c r="BA227" s="3"/>
      <c r="BB227" s="3"/>
      <c r="BC227" s="47" t="str">
        <f t="shared" si="58"/>
        <v/>
      </c>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6"/>
      <c r="CN227" s="5"/>
      <c r="CO227" s="5"/>
      <c r="CP227" s="30">
        <f t="shared" si="59"/>
        <v>0</v>
      </c>
      <c r="CQ227" s="5"/>
      <c r="CR227" s="5"/>
      <c r="CS227" s="3"/>
      <c r="CT227" s="5"/>
      <c r="CU227" s="5"/>
      <c r="CV227" s="5"/>
      <c r="CW227" s="3"/>
      <c r="CX227" s="3"/>
      <c r="CY227" s="3"/>
      <c r="CZ227" s="3"/>
      <c r="DA227" s="3"/>
      <c r="DB227" s="3"/>
      <c r="DC227" s="3"/>
      <c r="DD227" s="3"/>
      <c r="DE227" s="3"/>
    </row>
    <row r="228" spans="1:127" s="24" customFormat="1" ht="15" customHeight="1" x14ac:dyDescent="0.15">
      <c r="A228" s="649" t="s">
        <v>246</v>
      </c>
      <c r="B228" s="649"/>
      <c r="C228" s="59">
        <f t="shared" si="60"/>
        <v>8</v>
      </c>
      <c r="D228" s="59">
        <f t="shared" si="61"/>
        <v>0</v>
      </c>
      <c r="E228" s="208">
        <f t="shared" si="61"/>
        <v>8</v>
      </c>
      <c r="F228" s="48"/>
      <c r="G228" s="48"/>
      <c r="H228" s="48"/>
      <c r="I228" s="48"/>
      <c r="J228" s="48"/>
      <c r="K228" s="48"/>
      <c r="L228" s="48"/>
      <c r="M228" s="48">
        <v>1</v>
      </c>
      <c r="N228" s="48"/>
      <c r="O228" s="48">
        <v>2</v>
      </c>
      <c r="P228" s="48"/>
      <c r="Q228" s="48">
        <v>1</v>
      </c>
      <c r="R228" s="48"/>
      <c r="S228" s="48">
        <v>1</v>
      </c>
      <c r="T228" s="48"/>
      <c r="U228" s="48">
        <v>1</v>
      </c>
      <c r="V228" s="48"/>
      <c r="W228" s="48"/>
      <c r="X228" s="48"/>
      <c r="Y228" s="48"/>
      <c r="Z228" s="48"/>
      <c r="AA228" s="48">
        <v>2</v>
      </c>
      <c r="AB228" s="48"/>
      <c r="AC228" s="48"/>
      <c r="AD228" s="48"/>
      <c r="AE228" s="48"/>
      <c r="AF228" s="48"/>
      <c r="AG228" s="48"/>
      <c r="AH228" s="48"/>
      <c r="AI228" s="48"/>
      <c r="AJ228" s="48"/>
      <c r="AK228" s="48"/>
      <c r="AL228" s="48"/>
      <c r="AM228" s="99"/>
      <c r="AN228" s="216"/>
      <c r="AO228" s="234"/>
      <c r="AP228" s="48"/>
      <c r="AQ228" s="48"/>
      <c r="AR228" s="245" t="str">
        <f t="shared" si="57"/>
        <v/>
      </c>
      <c r="AY228" s="5"/>
      <c r="AZ228" s="5"/>
      <c r="BA228" s="3"/>
      <c r="BB228" s="3"/>
      <c r="BC228" s="47" t="str">
        <f t="shared" si="58"/>
        <v/>
      </c>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6"/>
      <c r="CN228" s="5"/>
      <c r="CO228" s="5"/>
      <c r="CP228" s="30">
        <f t="shared" si="59"/>
        <v>0</v>
      </c>
      <c r="CQ228" s="5"/>
      <c r="CR228" s="5"/>
      <c r="CS228" s="3"/>
      <c r="CT228" s="5"/>
      <c r="CU228" s="5"/>
      <c r="CV228" s="5"/>
      <c r="CW228" s="3"/>
      <c r="CX228" s="3"/>
      <c r="CY228" s="3"/>
      <c r="CZ228" s="3"/>
      <c r="DA228" s="3"/>
      <c r="DB228" s="3"/>
      <c r="DC228" s="3"/>
      <c r="DD228" s="3"/>
      <c r="DE228" s="3"/>
    </row>
    <row r="229" spans="1:127" s="24" customFormat="1" ht="26.25" customHeight="1" x14ac:dyDescent="0.4">
      <c r="A229" s="44" t="s">
        <v>247</v>
      </c>
      <c r="B229" s="236"/>
      <c r="C229" s="237"/>
      <c r="D229" s="238"/>
      <c r="E229" s="238"/>
      <c r="F229" s="238"/>
      <c r="G229" s="274"/>
      <c r="H229" s="274"/>
      <c r="I229" s="274"/>
      <c r="J229" s="274"/>
      <c r="K229" s="274"/>
      <c r="L229" s="275"/>
      <c r="M229" s="274"/>
      <c r="N229" s="274"/>
      <c r="O229" s="274"/>
      <c r="P229" s="274"/>
      <c r="Q229" s="274"/>
      <c r="R229" s="274"/>
      <c r="S229" s="274"/>
      <c r="T229" s="241"/>
      <c r="U229" s="240"/>
      <c r="V229" s="240"/>
      <c r="W229" s="240"/>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2"/>
      <c r="AZ229" s="12"/>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6"/>
      <c r="CN229" s="5"/>
      <c r="CO229" s="5"/>
      <c r="CP229" s="5"/>
      <c r="CQ229" s="5"/>
      <c r="CR229" s="5"/>
      <c r="CS229" s="3"/>
      <c r="CT229" s="5"/>
      <c r="CU229" s="5"/>
      <c r="CV229" s="5"/>
      <c r="CW229" s="3"/>
      <c r="CX229" s="3"/>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row>
    <row r="230" spans="1:127" s="24" customFormat="1" ht="15.75" customHeight="1" x14ac:dyDescent="0.15">
      <c r="A230" s="435" t="s">
        <v>51</v>
      </c>
      <c r="B230" s="436"/>
      <c r="C230" s="650" t="s">
        <v>230</v>
      </c>
      <c r="D230" s="651"/>
      <c r="E230" s="652"/>
      <c r="F230" s="478" t="s">
        <v>248</v>
      </c>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99"/>
      <c r="AP230" s="659" t="s">
        <v>146</v>
      </c>
      <c r="AQ230" s="662" t="s">
        <v>232</v>
      </c>
      <c r="AR230" s="5"/>
      <c r="AS230" s="5"/>
      <c r="AT230" s="5"/>
      <c r="AU230" s="5"/>
      <c r="AV230" s="5"/>
      <c r="AW230" s="5"/>
      <c r="AX230" s="5"/>
      <c r="AY230" s="5"/>
      <c r="AZ230" s="5"/>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6"/>
      <c r="CN230" s="5"/>
      <c r="CO230" s="5"/>
      <c r="CP230" s="5"/>
      <c r="CQ230" s="5"/>
      <c r="CR230" s="5"/>
      <c r="CS230" s="5"/>
      <c r="CT230" s="5"/>
      <c r="CU230" s="5"/>
      <c r="CV230" s="5"/>
      <c r="CW230" s="3"/>
      <c r="CX230" s="3"/>
      <c r="CY230" s="3"/>
      <c r="CZ230" s="3"/>
      <c r="DA230" s="3"/>
      <c r="DB230" s="3"/>
      <c r="DC230" s="3"/>
      <c r="DD230" s="3"/>
      <c r="DE230" s="3"/>
      <c r="DF230" s="3"/>
      <c r="DG230" s="3"/>
      <c r="DH230" s="3"/>
      <c r="DI230" s="5"/>
      <c r="DJ230" s="5"/>
      <c r="DK230" s="5"/>
      <c r="DL230" s="5"/>
      <c r="DM230" s="5"/>
      <c r="DN230" s="5"/>
      <c r="DO230" s="5"/>
      <c r="DP230" s="5"/>
      <c r="DQ230" s="5"/>
      <c r="DR230" s="5"/>
      <c r="DS230" s="5"/>
      <c r="DT230" s="5"/>
      <c r="DU230" s="5"/>
      <c r="DV230" s="5"/>
      <c r="DW230" s="5"/>
    </row>
    <row r="231" spans="1:127" s="24" customFormat="1" ht="15.75" customHeight="1" x14ac:dyDescent="0.15">
      <c r="A231" s="508"/>
      <c r="B231" s="509"/>
      <c r="C231" s="653"/>
      <c r="D231" s="654"/>
      <c r="E231" s="655"/>
      <c r="F231" s="467" t="s">
        <v>249</v>
      </c>
      <c r="G231" s="639"/>
      <c r="H231" s="467" t="s">
        <v>250</v>
      </c>
      <c r="I231" s="639"/>
      <c r="J231" s="640" t="s">
        <v>251</v>
      </c>
      <c r="K231" s="641"/>
      <c r="L231" s="467" t="s">
        <v>145</v>
      </c>
      <c r="M231" s="639"/>
      <c r="N231" s="467" t="s">
        <v>84</v>
      </c>
      <c r="O231" s="639"/>
      <c r="P231" s="467" t="s">
        <v>8</v>
      </c>
      <c r="Q231" s="639"/>
      <c r="R231" s="518" t="s">
        <v>86</v>
      </c>
      <c r="S231" s="519"/>
      <c r="T231" s="518" t="s">
        <v>87</v>
      </c>
      <c r="U231" s="519"/>
      <c r="V231" s="518" t="s">
        <v>88</v>
      </c>
      <c r="W231" s="519"/>
      <c r="X231" s="518" t="s">
        <v>89</v>
      </c>
      <c r="Y231" s="519"/>
      <c r="Z231" s="518" t="s">
        <v>90</v>
      </c>
      <c r="AA231" s="519"/>
      <c r="AB231" s="518" t="s">
        <v>91</v>
      </c>
      <c r="AC231" s="519"/>
      <c r="AD231" s="518" t="s">
        <v>92</v>
      </c>
      <c r="AE231" s="519"/>
      <c r="AF231" s="518" t="s">
        <v>93</v>
      </c>
      <c r="AG231" s="519"/>
      <c r="AH231" s="518" t="s">
        <v>94</v>
      </c>
      <c r="AI231" s="519"/>
      <c r="AJ231" s="518" t="s">
        <v>95</v>
      </c>
      <c r="AK231" s="519"/>
      <c r="AL231" s="518" t="s">
        <v>96</v>
      </c>
      <c r="AM231" s="519"/>
      <c r="AN231" s="518" t="s">
        <v>97</v>
      </c>
      <c r="AO231" s="534"/>
      <c r="AP231" s="660"/>
      <c r="AQ231" s="663"/>
      <c r="AR231" s="5"/>
      <c r="AS231" s="5"/>
      <c r="AT231" s="5"/>
      <c r="AU231" s="5"/>
      <c r="AV231" s="5"/>
      <c r="AW231" s="5"/>
      <c r="AX231" s="5"/>
      <c r="AY231" s="5"/>
      <c r="AZ231" s="5"/>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6"/>
      <c r="CN231" s="5"/>
      <c r="CO231" s="5"/>
      <c r="CP231" s="5"/>
      <c r="CQ231" s="5"/>
      <c r="CR231" s="5"/>
      <c r="CS231" s="3"/>
      <c r="CT231" s="5"/>
      <c r="CU231" s="5"/>
      <c r="CV231" s="5"/>
      <c r="CW231" s="3"/>
      <c r="CX231" s="3"/>
      <c r="CY231" s="3"/>
      <c r="CZ231" s="3"/>
      <c r="DA231" s="3"/>
      <c r="DB231" s="3"/>
      <c r="DC231" s="3"/>
      <c r="DD231" s="3"/>
      <c r="DE231" s="3"/>
      <c r="DF231" s="3"/>
      <c r="DG231" s="3"/>
      <c r="DH231" s="3"/>
      <c r="DI231" s="5"/>
      <c r="DJ231" s="5"/>
      <c r="DK231" s="5"/>
      <c r="DL231" s="5"/>
      <c r="DM231" s="5"/>
      <c r="DN231" s="5"/>
      <c r="DO231" s="5"/>
      <c r="DP231" s="5"/>
      <c r="DQ231" s="5"/>
      <c r="DR231" s="5"/>
      <c r="DS231" s="5"/>
      <c r="DT231" s="5"/>
      <c r="DU231" s="5"/>
      <c r="DV231" s="5"/>
      <c r="DW231" s="5"/>
    </row>
    <row r="232" spans="1:127" s="24" customFormat="1" ht="18.75" customHeight="1" x14ac:dyDescent="0.15">
      <c r="A232" s="437"/>
      <c r="B232" s="438"/>
      <c r="C232" s="389" t="s">
        <v>208</v>
      </c>
      <c r="D232" s="389" t="s">
        <v>48</v>
      </c>
      <c r="E232" s="390" t="s">
        <v>70</v>
      </c>
      <c r="F232" s="87" t="s">
        <v>223</v>
      </c>
      <c r="G232" s="90" t="s">
        <v>70</v>
      </c>
      <c r="H232" s="87" t="s">
        <v>223</v>
      </c>
      <c r="I232" s="90" t="s">
        <v>70</v>
      </c>
      <c r="J232" s="87" t="s">
        <v>223</v>
      </c>
      <c r="K232" s="90" t="s">
        <v>70</v>
      </c>
      <c r="L232" s="87" t="s">
        <v>223</v>
      </c>
      <c r="M232" s="90" t="s">
        <v>70</v>
      </c>
      <c r="N232" s="87" t="s">
        <v>223</v>
      </c>
      <c r="O232" s="90" t="s">
        <v>70</v>
      </c>
      <c r="P232" s="87" t="s">
        <v>223</v>
      </c>
      <c r="Q232" s="90" t="s">
        <v>70</v>
      </c>
      <c r="R232" s="87" t="s">
        <v>223</v>
      </c>
      <c r="S232" s="90" t="s">
        <v>70</v>
      </c>
      <c r="T232" s="87" t="s">
        <v>223</v>
      </c>
      <c r="U232" s="90" t="s">
        <v>70</v>
      </c>
      <c r="V232" s="87" t="s">
        <v>223</v>
      </c>
      <c r="W232" s="90" t="s">
        <v>70</v>
      </c>
      <c r="X232" s="87" t="s">
        <v>223</v>
      </c>
      <c r="Y232" s="90" t="s">
        <v>70</v>
      </c>
      <c r="Z232" s="87" t="s">
        <v>223</v>
      </c>
      <c r="AA232" s="90" t="s">
        <v>70</v>
      </c>
      <c r="AB232" s="87" t="s">
        <v>223</v>
      </c>
      <c r="AC232" s="90" t="s">
        <v>70</v>
      </c>
      <c r="AD232" s="87" t="s">
        <v>223</v>
      </c>
      <c r="AE232" s="90" t="s">
        <v>70</v>
      </c>
      <c r="AF232" s="87" t="s">
        <v>223</v>
      </c>
      <c r="AG232" s="90" t="s">
        <v>70</v>
      </c>
      <c r="AH232" s="87" t="s">
        <v>223</v>
      </c>
      <c r="AI232" s="90" t="s">
        <v>70</v>
      </c>
      <c r="AJ232" s="87" t="s">
        <v>223</v>
      </c>
      <c r="AK232" s="90" t="s">
        <v>70</v>
      </c>
      <c r="AL232" s="87" t="s">
        <v>223</v>
      </c>
      <c r="AM232" s="90" t="s">
        <v>70</v>
      </c>
      <c r="AN232" s="87" t="s">
        <v>223</v>
      </c>
      <c r="AO232" s="89" t="s">
        <v>70</v>
      </c>
      <c r="AP232" s="661"/>
      <c r="AQ232" s="664"/>
      <c r="AR232" s="5"/>
      <c r="AS232" s="5"/>
      <c r="AT232" s="5"/>
      <c r="AU232" s="5"/>
      <c r="AV232" s="5"/>
      <c r="AW232" s="5"/>
      <c r="AX232" s="5"/>
      <c r="AY232" s="5"/>
      <c r="AZ232" s="5"/>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6"/>
      <c r="CN232" s="5"/>
      <c r="CO232" s="5"/>
      <c r="CP232" s="5"/>
      <c r="CQ232" s="5"/>
      <c r="CR232" s="5"/>
      <c r="CS232" s="5"/>
      <c r="CT232" s="5"/>
      <c r="CU232" s="5"/>
      <c r="CV232" s="5"/>
      <c r="CW232" s="3"/>
      <c r="CX232" s="3"/>
      <c r="CY232" s="3"/>
      <c r="CZ232" s="3"/>
      <c r="DA232" s="3"/>
      <c r="DB232" s="3"/>
      <c r="DC232" s="3"/>
      <c r="DD232" s="3"/>
      <c r="DE232" s="3"/>
      <c r="DF232" s="3"/>
      <c r="DG232" s="3"/>
      <c r="DH232" s="3"/>
      <c r="DI232" s="5"/>
      <c r="DJ232" s="5"/>
      <c r="DK232" s="5"/>
      <c r="DL232" s="5"/>
      <c r="DM232" s="5"/>
      <c r="DN232" s="5"/>
      <c r="DO232" s="5"/>
      <c r="DP232" s="5"/>
      <c r="DQ232" s="5"/>
      <c r="DR232" s="5"/>
      <c r="DS232" s="5"/>
      <c r="DT232" s="5"/>
      <c r="DU232" s="5"/>
      <c r="DV232" s="5"/>
      <c r="DW232" s="5"/>
    </row>
    <row r="233" spans="1:127" s="24" customFormat="1" ht="15.75" customHeight="1" x14ac:dyDescent="0.15">
      <c r="A233" s="541" t="s">
        <v>150</v>
      </c>
      <c r="B233" s="541"/>
      <c r="C233" s="58">
        <f t="shared" ref="C233:C239" si="62">SUM(D233:E233)</f>
        <v>0</v>
      </c>
      <c r="D233" s="58">
        <f t="shared" ref="D233:E239" si="63">+F233+H233+J233+L233+N233+P233+R233+T233+V233++X233+Z233+AB233+AD233+AF233+AH233+AJ233+AL233+AN233</f>
        <v>0</v>
      </c>
      <c r="E233" s="58">
        <f t="shared" si="63"/>
        <v>0</v>
      </c>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96"/>
      <c r="AP233" s="197"/>
      <c r="AQ233" s="27"/>
      <c r="AR233" s="245" t="str">
        <f t="shared" ref="AR233:AR239" si="64">+BC233&amp;"      "&amp;BD233</f>
        <v xml:space="preserve">      </v>
      </c>
      <c r="AY233" s="5"/>
      <c r="AZ233" s="5"/>
      <c r="BA233" s="3"/>
      <c r="BB233" s="3"/>
      <c r="BC233" s="47" t="str">
        <f>IF($C233&lt;$AP233+$AQ233,"Gestantes+Trans no puede der mayor que Total Ambos Sexos","")</f>
        <v/>
      </c>
      <c r="BD233" s="47" t="str">
        <f>IF($E233&lt;$AP233,"Gestantes no puede der mayor que Total Mujeres","")</f>
        <v/>
      </c>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6"/>
      <c r="CN233" s="5"/>
      <c r="CO233" s="5"/>
      <c r="CP233" s="30">
        <f>IF($C233&lt;$AP233+$AQ233,1,0)</f>
        <v>0</v>
      </c>
      <c r="CQ233" s="30">
        <f>IF($E233&lt;$AP233,1,0)</f>
        <v>0</v>
      </c>
      <c r="CR233" s="5"/>
      <c r="CS233" s="3"/>
      <c r="CT233" s="5"/>
      <c r="CU233" s="5"/>
      <c r="CV233" s="5"/>
      <c r="CW233" s="3"/>
      <c r="CX233" s="3"/>
      <c r="CY233" s="3"/>
      <c r="CZ233" s="3"/>
      <c r="DA233" s="3"/>
      <c r="DB233" s="3"/>
      <c r="DC233" s="3"/>
      <c r="DD233" s="3"/>
      <c r="DE233" s="3"/>
      <c r="DK233" s="5"/>
      <c r="DL233" s="5"/>
      <c r="DM233" s="5"/>
      <c r="DN233" s="5"/>
      <c r="DO233" s="5"/>
      <c r="DP233" s="5"/>
      <c r="DQ233" s="5"/>
      <c r="DR233" s="5"/>
      <c r="DS233" s="5"/>
      <c r="DT233" s="5"/>
      <c r="DU233" s="5"/>
      <c r="DV233" s="5"/>
      <c r="DW233" s="5"/>
    </row>
    <row r="234" spans="1:127" s="24" customFormat="1" ht="15.75" customHeight="1" thickBot="1" x14ac:dyDescent="0.2">
      <c r="A234" s="538" t="s">
        <v>233</v>
      </c>
      <c r="B234" s="538"/>
      <c r="C234" s="69">
        <f t="shared" si="62"/>
        <v>0</v>
      </c>
      <c r="D234" s="69">
        <f t="shared" si="63"/>
        <v>0</v>
      </c>
      <c r="E234" s="69">
        <f t="shared" si="63"/>
        <v>0</v>
      </c>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c r="AN234" s="276"/>
      <c r="AO234" s="277"/>
      <c r="AP234" s="278"/>
      <c r="AQ234" s="279"/>
      <c r="AR234" s="28" t="str">
        <f t="shared" si="64"/>
        <v xml:space="preserve">      </v>
      </c>
      <c r="AY234" s="5"/>
      <c r="AZ234" s="5"/>
      <c r="BA234" s="3"/>
      <c r="BB234" s="3"/>
      <c r="BC234" s="47" t="str">
        <f t="shared" ref="BC234:BC239" si="65">IF($C234&lt;$AP234+$AQ234,"Gestantes+Trans no puede der mayor que Total Ambos Sexos","")</f>
        <v/>
      </c>
      <c r="BD234" s="47" t="str">
        <f t="shared" ref="BD234:BD239" si="66">IF($E234&lt;$AP234,"Gestantes no puede der mayor que Total Mujeres","")</f>
        <v/>
      </c>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6"/>
      <c r="CN234" s="5"/>
      <c r="CO234" s="5"/>
      <c r="CP234" s="30">
        <f t="shared" ref="CP234:CP239" si="67">IF($C234&lt;$AP234+$AQ234,1,0)</f>
        <v>0</v>
      </c>
      <c r="CQ234" s="30">
        <f t="shared" ref="CQ234:CQ239" si="68">IF($E234&lt;$AP234,1,0)</f>
        <v>0</v>
      </c>
      <c r="CR234" s="5"/>
      <c r="CS234" s="5"/>
      <c r="CT234" s="5"/>
      <c r="CU234" s="5"/>
      <c r="CV234" s="5"/>
      <c r="CW234" s="3"/>
      <c r="CX234" s="3"/>
      <c r="CY234" s="3"/>
      <c r="CZ234" s="3"/>
      <c r="DA234" s="3"/>
      <c r="DB234" s="3"/>
      <c r="DC234" s="3"/>
      <c r="DD234" s="3"/>
      <c r="DE234" s="3"/>
      <c r="DF234" s="3"/>
      <c r="DG234" s="3"/>
      <c r="DH234" s="3"/>
      <c r="DI234" s="5"/>
      <c r="DJ234" s="5"/>
      <c r="DK234" s="5"/>
      <c r="DL234" s="5"/>
      <c r="DM234" s="5"/>
      <c r="DN234" s="5"/>
      <c r="DO234" s="5"/>
      <c r="DP234" s="5"/>
      <c r="DQ234" s="5"/>
      <c r="DR234" s="5"/>
      <c r="DS234" s="5"/>
      <c r="DT234" s="5"/>
      <c r="DU234" s="5"/>
      <c r="DV234" s="5"/>
      <c r="DW234" s="5"/>
    </row>
    <row r="235" spans="1:127" s="11" customFormat="1" ht="19.5" customHeight="1" thickTop="1" x14ac:dyDescent="0.2">
      <c r="A235" s="665" t="s">
        <v>252</v>
      </c>
      <c r="B235" s="666"/>
      <c r="C235" s="280">
        <f t="shared" si="62"/>
        <v>0</v>
      </c>
      <c r="D235" s="280">
        <f t="shared" si="63"/>
        <v>0</v>
      </c>
      <c r="E235" s="280">
        <f t="shared" si="63"/>
        <v>0</v>
      </c>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c r="AL235" s="281"/>
      <c r="AM235" s="281"/>
      <c r="AN235" s="281"/>
      <c r="AO235" s="282"/>
      <c r="AP235" s="283"/>
      <c r="AQ235" s="284"/>
      <c r="AR235" s="28" t="str">
        <f t="shared" si="64"/>
        <v xml:space="preserve">      </v>
      </c>
      <c r="AS235" s="24"/>
      <c r="AT235" s="24"/>
      <c r="AU235" s="24"/>
      <c r="AV235" s="24"/>
      <c r="AW235" s="24"/>
      <c r="AX235" s="24"/>
      <c r="AY235" s="5"/>
      <c r="AZ235" s="5"/>
      <c r="BA235" s="3"/>
      <c r="BB235" s="3"/>
      <c r="BC235" s="47" t="str">
        <f t="shared" si="65"/>
        <v/>
      </c>
      <c r="BD235" s="47" t="str">
        <f t="shared" si="66"/>
        <v/>
      </c>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6"/>
      <c r="CN235" s="5"/>
      <c r="CO235" s="5"/>
      <c r="CP235" s="30">
        <f t="shared" si="67"/>
        <v>0</v>
      </c>
      <c r="CQ235" s="30">
        <f t="shared" si="68"/>
        <v>0</v>
      </c>
      <c r="CR235" s="5"/>
      <c r="CS235" s="5"/>
      <c r="CT235" s="5"/>
      <c r="CU235" s="5"/>
      <c r="CV235" s="5"/>
      <c r="CW235" s="3"/>
      <c r="CX235" s="3"/>
      <c r="CY235" s="3"/>
      <c r="CZ235" s="3"/>
      <c r="DA235" s="3"/>
      <c r="DB235" s="3"/>
      <c r="DC235" s="3"/>
      <c r="DD235" s="3"/>
      <c r="DE235" s="3"/>
      <c r="DF235" s="3"/>
      <c r="DG235" s="3"/>
      <c r="DH235" s="3"/>
      <c r="DI235" s="5"/>
      <c r="DJ235" s="5"/>
      <c r="DK235" s="5"/>
      <c r="DL235" s="5"/>
      <c r="DM235" s="5"/>
      <c r="DN235" s="5"/>
      <c r="DO235" s="5"/>
      <c r="DP235" s="5"/>
      <c r="DQ235" s="5"/>
      <c r="DR235" s="5"/>
      <c r="DS235" s="5"/>
      <c r="DT235" s="5"/>
      <c r="DU235" s="5"/>
      <c r="DV235" s="5"/>
      <c r="DW235" s="5"/>
    </row>
    <row r="236" spans="1:127" s="11" customFormat="1" ht="25.5" customHeight="1" thickBot="1" x14ac:dyDescent="0.25">
      <c r="A236" s="667" t="s">
        <v>253</v>
      </c>
      <c r="B236" s="668"/>
      <c r="C236" s="285">
        <f t="shared" si="62"/>
        <v>0</v>
      </c>
      <c r="D236" s="285">
        <f>+F236+H236</f>
        <v>0</v>
      </c>
      <c r="E236" s="285">
        <f>+G236+I236</f>
        <v>0</v>
      </c>
      <c r="F236" s="286"/>
      <c r="G236" s="286"/>
      <c r="H236" s="286"/>
      <c r="I236" s="286"/>
      <c r="J236" s="287"/>
      <c r="K236" s="288"/>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9"/>
      <c r="AP236" s="290"/>
      <c r="AQ236" s="291"/>
      <c r="AR236" s="28" t="str">
        <f t="shared" si="64"/>
        <v xml:space="preserve">      </v>
      </c>
      <c r="AS236" s="24"/>
      <c r="AT236" s="24"/>
      <c r="AU236" s="24"/>
      <c r="AV236" s="24"/>
      <c r="AW236" s="24"/>
      <c r="AX236" s="24"/>
      <c r="AY236" s="5"/>
      <c r="AZ236" s="5"/>
      <c r="BA236" s="3"/>
      <c r="BB236" s="3"/>
      <c r="BC236" s="47" t="str">
        <f t="shared" si="65"/>
        <v/>
      </c>
      <c r="BD236" s="47" t="str">
        <f t="shared" si="66"/>
        <v/>
      </c>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6"/>
      <c r="CN236" s="5"/>
      <c r="CO236" s="5"/>
      <c r="CP236" s="30">
        <f t="shared" si="67"/>
        <v>0</v>
      </c>
      <c r="CQ236" s="30">
        <f t="shared" si="68"/>
        <v>0</v>
      </c>
      <c r="CR236" s="5"/>
      <c r="CS236" s="5"/>
      <c r="CT236" s="5"/>
      <c r="CU236" s="5"/>
      <c r="CV236" s="5"/>
      <c r="CW236" s="3"/>
      <c r="CX236" s="3"/>
      <c r="CY236" s="3"/>
      <c r="CZ236" s="3"/>
      <c r="DA236" s="3"/>
      <c r="DB236" s="3"/>
      <c r="DC236" s="3"/>
      <c r="DD236" s="3"/>
      <c r="DE236" s="3"/>
      <c r="DF236" s="3"/>
      <c r="DG236" s="3"/>
      <c r="DH236" s="3"/>
      <c r="DI236" s="5"/>
      <c r="DJ236" s="5"/>
      <c r="DK236" s="5"/>
      <c r="DL236" s="5"/>
      <c r="DM236" s="5"/>
      <c r="DN236" s="5"/>
      <c r="DO236" s="5"/>
      <c r="DP236" s="5"/>
      <c r="DQ236" s="5"/>
      <c r="DR236" s="5"/>
      <c r="DS236" s="5"/>
      <c r="DT236" s="5"/>
      <c r="DU236" s="5"/>
      <c r="DV236" s="5"/>
      <c r="DW236" s="5"/>
    </row>
    <row r="237" spans="1:127" s="5" customFormat="1" ht="15.75" customHeight="1" thickTop="1" x14ac:dyDescent="0.15">
      <c r="A237" s="669" t="s">
        <v>254</v>
      </c>
      <c r="B237" s="66" t="s">
        <v>255</v>
      </c>
      <c r="C237" s="66">
        <f t="shared" si="62"/>
        <v>0</v>
      </c>
      <c r="D237" s="66">
        <f t="shared" si="63"/>
        <v>0</v>
      </c>
      <c r="E237" s="66">
        <f t="shared" si="63"/>
        <v>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135"/>
      <c r="AP237" s="158"/>
      <c r="AQ237" s="67"/>
      <c r="AR237" s="28" t="str">
        <f t="shared" si="64"/>
        <v xml:space="preserve">      </v>
      </c>
      <c r="AS237" s="24"/>
      <c r="AT237" s="24"/>
      <c r="AU237" s="24"/>
      <c r="AV237" s="24"/>
      <c r="AW237" s="24"/>
      <c r="AX237" s="24"/>
      <c r="BA237" s="3"/>
      <c r="BB237" s="3"/>
      <c r="BC237" s="47" t="str">
        <f t="shared" si="65"/>
        <v/>
      </c>
      <c r="BD237" s="47" t="str">
        <f t="shared" si="66"/>
        <v/>
      </c>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6"/>
      <c r="CP237" s="30">
        <f t="shared" si="67"/>
        <v>0</v>
      </c>
      <c r="CQ237" s="30">
        <f t="shared" si="68"/>
        <v>0</v>
      </c>
      <c r="CW237" s="3"/>
      <c r="CX237" s="3"/>
      <c r="CY237" s="3"/>
      <c r="CZ237" s="3"/>
      <c r="DA237" s="3"/>
      <c r="DB237" s="3"/>
      <c r="DC237" s="3"/>
      <c r="DD237" s="3"/>
      <c r="DE237" s="3"/>
      <c r="DF237" s="3"/>
      <c r="DG237" s="3"/>
      <c r="DH237" s="3"/>
    </row>
    <row r="238" spans="1:127" s="5" customFormat="1" ht="15.75" customHeight="1" x14ac:dyDescent="0.15">
      <c r="A238" s="669"/>
      <c r="B238" s="63" t="s">
        <v>256</v>
      </c>
      <c r="C238" s="63">
        <f t="shared" si="62"/>
        <v>0</v>
      </c>
      <c r="D238" s="63">
        <f t="shared" si="63"/>
        <v>0</v>
      </c>
      <c r="E238" s="63">
        <f t="shared" si="63"/>
        <v>0</v>
      </c>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96"/>
      <c r="AP238" s="197"/>
      <c r="AQ238" s="27"/>
      <c r="AR238" s="28" t="str">
        <f t="shared" si="64"/>
        <v xml:space="preserve">      </v>
      </c>
      <c r="AS238" s="24"/>
      <c r="AT238" s="24"/>
      <c r="AU238" s="24"/>
      <c r="AV238" s="24"/>
      <c r="AW238" s="24"/>
      <c r="AX238" s="24"/>
      <c r="BA238" s="3"/>
      <c r="BB238" s="3"/>
      <c r="BC238" s="47" t="str">
        <f t="shared" si="65"/>
        <v/>
      </c>
      <c r="BD238" s="47" t="str">
        <f t="shared" si="66"/>
        <v/>
      </c>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6"/>
      <c r="CP238" s="30">
        <f t="shared" si="67"/>
        <v>0</v>
      </c>
      <c r="CQ238" s="30">
        <f t="shared" si="68"/>
        <v>0</v>
      </c>
      <c r="CW238" s="3"/>
      <c r="CX238" s="3"/>
      <c r="CY238" s="3"/>
      <c r="CZ238" s="3"/>
      <c r="DA238" s="3"/>
      <c r="DB238" s="3"/>
      <c r="DC238" s="3"/>
      <c r="DD238" s="3"/>
      <c r="DE238" s="3"/>
      <c r="DF238" s="3"/>
      <c r="DG238" s="3"/>
      <c r="DH238" s="3"/>
    </row>
    <row r="239" spans="1:127" s="5" customFormat="1" ht="15.75" customHeight="1" x14ac:dyDescent="0.15">
      <c r="A239" s="670"/>
      <c r="B239" s="59" t="s">
        <v>257</v>
      </c>
      <c r="C239" s="59">
        <f t="shared" si="62"/>
        <v>0</v>
      </c>
      <c r="D239" s="59">
        <f t="shared" si="63"/>
        <v>0</v>
      </c>
      <c r="E239" s="59">
        <f t="shared" si="63"/>
        <v>0</v>
      </c>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215"/>
      <c r="AP239" s="200"/>
      <c r="AQ239" s="40"/>
      <c r="AR239" s="28" t="str">
        <f t="shared" si="64"/>
        <v xml:space="preserve">      </v>
      </c>
      <c r="AS239" s="24"/>
      <c r="AT239" s="24"/>
      <c r="AU239" s="24"/>
      <c r="AV239" s="24"/>
      <c r="AW239" s="24"/>
      <c r="AX239" s="24"/>
      <c r="BA239" s="3"/>
      <c r="BB239" s="3"/>
      <c r="BC239" s="47" t="str">
        <f t="shared" si="65"/>
        <v/>
      </c>
      <c r="BD239" s="47" t="str">
        <f t="shared" si="66"/>
        <v/>
      </c>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6"/>
      <c r="CP239" s="30">
        <f t="shared" si="67"/>
        <v>0</v>
      </c>
      <c r="CQ239" s="30">
        <f t="shared" si="68"/>
        <v>0</v>
      </c>
      <c r="CW239" s="3"/>
      <c r="CX239" s="3"/>
      <c r="CY239" s="3"/>
      <c r="CZ239" s="3"/>
      <c r="DA239" s="3"/>
      <c r="DB239" s="3"/>
      <c r="DC239" s="3"/>
      <c r="DD239" s="3"/>
      <c r="DE239" s="3"/>
      <c r="DF239" s="3"/>
      <c r="DG239" s="3"/>
      <c r="DH239" s="3"/>
    </row>
    <row r="240" spans="1:127" s="5" customFormat="1" ht="24.75" customHeight="1" x14ac:dyDescent="0.2">
      <c r="A240" s="44" t="s">
        <v>258</v>
      </c>
      <c r="B240" s="236"/>
      <c r="C240" s="237"/>
      <c r="D240" s="238"/>
      <c r="E240" s="238"/>
      <c r="F240" s="238"/>
      <c r="G240" s="274"/>
      <c r="H240" s="274"/>
      <c r="I240" s="274"/>
      <c r="J240" s="274"/>
      <c r="K240" s="274"/>
      <c r="L240" s="274"/>
      <c r="M240" s="274"/>
      <c r="N240" s="274"/>
      <c r="O240" s="274"/>
      <c r="P240" s="274"/>
      <c r="Q240" s="274"/>
      <c r="R240" s="274"/>
      <c r="S240" s="274"/>
      <c r="T240" s="241"/>
      <c r="U240" s="240"/>
      <c r="V240" s="240"/>
      <c r="W240" s="240"/>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2"/>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6"/>
      <c r="CW240" s="3"/>
      <c r="CX240" s="3"/>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row>
    <row r="241" spans="1:131" s="24" customFormat="1" ht="15.75" customHeight="1" x14ac:dyDescent="0.15">
      <c r="A241" s="435" t="s">
        <v>51</v>
      </c>
      <c r="B241" s="436"/>
      <c r="C241" s="478" t="s">
        <v>230</v>
      </c>
      <c r="D241" s="478"/>
      <c r="E241" s="478"/>
      <c r="F241" s="499" t="s">
        <v>248</v>
      </c>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c r="AE241" s="500"/>
      <c r="AF241" s="500"/>
      <c r="AG241" s="500"/>
      <c r="AH241" s="659" t="s">
        <v>232</v>
      </c>
      <c r="AI241" s="5"/>
      <c r="AJ241" s="5"/>
      <c r="AK241" s="5"/>
      <c r="AL241" s="5"/>
      <c r="AM241" s="5"/>
      <c r="AN241" s="5"/>
      <c r="AO241" s="5"/>
      <c r="AP241" s="5"/>
      <c r="AQ241" s="5"/>
      <c r="AR241" s="5"/>
      <c r="AS241" s="5"/>
      <c r="AT241" s="5"/>
      <c r="AU241" s="3"/>
      <c r="AV241" s="3"/>
      <c r="AW241" s="3"/>
      <c r="AX241" s="3"/>
      <c r="AY241" s="5"/>
      <c r="AZ241" s="5"/>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6"/>
      <c r="CN241" s="5"/>
      <c r="CO241" s="5"/>
      <c r="CP241" s="5"/>
      <c r="CQ241" s="5"/>
      <c r="CR241" s="5"/>
      <c r="CS241" s="3"/>
      <c r="CT241" s="5"/>
      <c r="CU241" s="5"/>
      <c r="CV241" s="5"/>
      <c r="CW241" s="3"/>
      <c r="CX241" s="3"/>
      <c r="CY241" s="5"/>
      <c r="CZ241" s="5"/>
      <c r="DA241" s="5"/>
      <c r="DB241" s="5"/>
      <c r="DC241" s="5"/>
      <c r="DD241" s="5"/>
      <c r="DE241" s="5"/>
      <c r="DF241" s="5"/>
      <c r="DG241" s="5"/>
      <c r="DH241" s="5"/>
      <c r="DI241" s="5"/>
      <c r="DJ241" s="5"/>
      <c r="DK241" s="5"/>
      <c r="DL241" s="5"/>
      <c r="DM241" s="5"/>
      <c r="DN241" s="5"/>
      <c r="DO241" s="5"/>
      <c r="DP241" s="5"/>
      <c r="DQ241" s="5"/>
      <c r="DR241" s="5"/>
      <c r="DS241" s="5"/>
      <c r="DT241" s="5"/>
      <c r="DU241" s="5"/>
    </row>
    <row r="242" spans="1:131" s="24" customFormat="1" ht="15.75" customHeight="1" x14ac:dyDescent="0.15">
      <c r="A242" s="508"/>
      <c r="B242" s="509"/>
      <c r="C242" s="478"/>
      <c r="D242" s="478"/>
      <c r="E242" s="478"/>
      <c r="F242" s="467" t="s">
        <v>84</v>
      </c>
      <c r="G242" s="639"/>
      <c r="H242" s="467" t="s">
        <v>8</v>
      </c>
      <c r="I242" s="639"/>
      <c r="J242" s="518" t="s">
        <v>86</v>
      </c>
      <c r="K242" s="519"/>
      <c r="L242" s="518" t="s">
        <v>87</v>
      </c>
      <c r="M242" s="519"/>
      <c r="N242" s="518" t="s">
        <v>88</v>
      </c>
      <c r="O242" s="519"/>
      <c r="P242" s="518" t="s">
        <v>89</v>
      </c>
      <c r="Q242" s="519"/>
      <c r="R242" s="518" t="s">
        <v>90</v>
      </c>
      <c r="S242" s="519"/>
      <c r="T242" s="518" t="s">
        <v>91</v>
      </c>
      <c r="U242" s="519"/>
      <c r="V242" s="518" t="s">
        <v>92</v>
      </c>
      <c r="W242" s="519"/>
      <c r="X242" s="518" t="s">
        <v>93</v>
      </c>
      <c r="Y242" s="519"/>
      <c r="Z242" s="518" t="s">
        <v>94</v>
      </c>
      <c r="AA242" s="519"/>
      <c r="AB242" s="518" t="s">
        <v>95</v>
      </c>
      <c r="AC242" s="519"/>
      <c r="AD242" s="518" t="s">
        <v>96</v>
      </c>
      <c r="AE242" s="519"/>
      <c r="AF242" s="518" t="s">
        <v>97</v>
      </c>
      <c r="AG242" s="534"/>
      <c r="AH242" s="660"/>
      <c r="AI242" s="5"/>
      <c r="AJ242" s="5"/>
      <c r="AK242" s="5"/>
      <c r="AL242" s="5"/>
      <c r="AM242" s="5"/>
      <c r="AN242" s="5"/>
      <c r="AO242" s="5"/>
      <c r="AP242" s="5"/>
      <c r="AQ242" s="5"/>
      <c r="AR242" s="5"/>
      <c r="AS242" s="5"/>
      <c r="AT242" s="5"/>
      <c r="AU242" s="3"/>
      <c r="AV242" s="3"/>
      <c r="AW242" s="3"/>
      <c r="AX242" s="3"/>
      <c r="AY242" s="5"/>
      <c r="AZ242" s="5"/>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6"/>
      <c r="CN242" s="5"/>
      <c r="CO242" s="5"/>
      <c r="CP242" s="5"/>
      <c r="CQ242" s="5"/>
      <c r="CR242" s="5"/>
      <c r="CS242" s="5"/>
      <c r="CT242" s="5"/>
      <c r="CU242" s="5"/>
      <c r="CV242" s="5"/>
      <c r="CW242" s="3"/>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row>
    <row r="243" spans="1:131" s="24" customFormat="1" ht="26.25" customHeight="1" x14ac:dyDescent="0.15">
      <c r="A243" s="437"/>
      <c r="B243" s="438"/>
      <c r="C243" s="389" t="s">
        <v>208</v>
      </c>
      <c r="D243" s="389" t="s">
        <v>48</v>
      </c>
      <c r="E243" s="390" t="s">
        <v>70</v>
      </c>
      <c r="F243" s="87" t="s">
        <v>223</v>
      </c>
      <c r="G243" s="90" t="s">
        <v>70</v>
      </c>
      <c r="H243" s="87" t="s">
        <v>223</v>
      </c>
      <c r="I243" s="90" t="s">
        <v>70</v>
      </c>
      <c r="J243" s="87" t="s">
        <v>223</v>
      </c>
      <c r="K243" s="90" t="s">
        <v>70</v>
      </c>
      <c r="L243" s="87" t="s">
        <v>223</v>
      </c>
      <c r="M243" s="90" t="s">
        <v>70</v>
      </c>
      <c r="N243" s="87" t="s">
        <v>223</v>
      </c>
      <c r="O243" s="90" t="s">
        <v>70</v>
      </c>
      <c r="P243" s="87" t="s">
        <v>223</v>
      </c>
      <c r="Q243" s="90" t="s">
        <v>70</v>
      </c>
      <c r="R243" s="87" t="s">
        <v>223</v>
      </c>
      <c r="S243" s="90" t="s">
        <v>70</v>
      </c>
      <c r="T243" s="87" t="s">
        <v>223</v>
      </c>
      <c r="U243" s="90" t="s">
        <v>70</v>
      </c>
      <c r="V243" s="87" t="s">
        <v>223</v>
      </c>
      <c r="W243" s="90" t="s">
        <v>70</v>
      </c>
      <c r="X243" s="87" t="s">
        <v>223</v>
      </c>
      <c r="Y243" s="90" t="s">
        <v>70</v>
      </c>
      <c r="Z243" s="87" t="s">
        <v>223</v>
      </c>
      <c r="AA243" s="90" t="s">
        <v>70</v>
      </c>
      <c r="AB243" s="87" t="s">
        <v>223</v>
      </c>
      <c r="AC243" s="90" t="s">
        <v>70</v>
      </c>
      <c r="AD243" s="87" t="s">
        <v>223</v>
      </c>
      <c r="AE243" s="90" t="s">
        <v>70</v>
      </c>
      <c r="AF243" s="87" t="s">
        <v>223</v>
      </c>
      <c r="AG243" s="89" t="s">
        <v>70</v>
      </c>
      <c r="AH243" s="661"/>
      <c r="AU243" s="3"/>
      <c r="AV243" s="3"/>
      <c r="AW243" s="3"/>
      <c r="AX243" s="3"/>
      <c r="AY243" s="5"/>
      <c r="AZ243" s="5"/>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6"/>
      <c r="CN243" s="5"/>
      <c r="CO243" s="5"/>
      <c r="CP243" s="5"/>
      <c r="CQ243" s="5"/>
      <c r="CR243" s="5"/>
      <c r="CS243" s="3"/>
      <c r="CT243" s="5"/>
      <c r="CU243" s="5"/>
      <c r="CV243" s="5"/>
      <c r="CW243" s="3"/>
      <c r="CX243" s="5"/>
      <c r="CY243" s="5"/>
      <c r="CZ243" s="5"/>
      <c r="DA243" s="5"/>
      <c r="DB243" s="5"/>
      <c r="DC243" s="5"/>
      <c r="DD243" s="5"/>
      <c r="DE243" s="5"/>
      <c r="DF243" s="5"/>
      <c r="DG243" s="5"/>
      <c r="DH243" s="5"/>
    </row>
    <row r="244" spans="1:131" s="24" customFormat="1" ht="15.75" customHeight="1" thickBot="1" x14ac:dyDescent="0.2">
      <c r="A244" s="671" t="s">
        <v>150</v>
      </c>
      <c r="B244" s="671"/>
      <c r="C244" s="293">
        <f>SUM(D244:E244)</f>
        <v>0</v>
      </c>
      <c r="D244" s="293">
        <f t="shared" ref="D244:E247" si="69">+F244+H244+J244+L244+N244+P244+R244+T244+V244++X244+Z244+AB244+AD244+AF244</f>
        <v>0</v>
      </c>
      <c r="E244" s="294">
        <f t="shared" si="69"/>
        <v>0</v>
      </c>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7"/>
      <c r="AH244" s="278"/>
      <c r="AI244" s="245" t="str">
        <f>+BC244&amp;"      "&amp;BD244</f>
        <v xml:space="preserve">      </v>
      </c>
      <c r="AR244" s="245"/>
      <c r="AY244" s="5"/>
      <c r="AZ244" s="5"/>
      <c r="BA244" s="3"/>
      <c r="BB244" s="3"/>
      <c r="BC244" s="30" t="str">
        <f>IF($C244&lt;$AH244,"Trans no puede der mayor que Total Ambos Sexos","")</f>
        <v/>
      </c>
      <c r="BD244" s="30" t="str">
        <f>IF($E244&lt;$AP244,"Gestantes no puede der mayor que Total Mujeres","")</f>
        <v/>
      </c>
      <c r="BE244" s="5"/>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6"/>
      <c r="CN244" s="5"/>
      <c r="CO244" s="5"/>
      <c r="CP244" s="30">
        <f>IF($C244&lt;$AH244,1,0)</f>
        <v>0</v>
      </c>
      <c r="CQ244" s="30">
        <f>IF($E244&lt;$AP244,1,0)</f>
        <v>0</v>
      </c>
      <c r="CR244" s="5"/>
      <c r="CS244" s="3"/>
      <c r="CT244" s="5"/>
      <c r="CU244" s="5"/>
      <c r="CV244" s="5"/>
      <c r="CW244" s="3"/>
      <c r="CX244" s="3"/>
      <c r="CY244" s="3"/>
      <c r="CZ244" s="3"/>
      <c r="DA244" s="3"/>
      <c r="DB244" s="3"/>
      <c r="DC244" s="3"/>
      <c r="DD244" s="3"/>
      <c r="DE244" s="5"/>
      <c r="DF244" s="5"/>
      <c r="DG244" s="5"/>
      <c r="DH244" s="5"/>
    </row>
    <row r="245" spans="1:131" s="24" customFormat="1" ht="15.75" customHeight="1" thickTop="1" thickBot="1" x14ac:dyDescent="0.2">
      <c r="A245" s="672" t="s">
        <v>233</v>
      </c>
      <c r="B245" s="672"/>
      <c r="C245" s="295">
        <f>SUM(D245:E245)</f>
        <v>4</v>
      </c>
      <c r="D245" s="295">
        <f t="shared" si="69"/>
        <v>0</v>
      </c>
      <c r="E245" s="296">
        <f t="shared" si="69"/>
        <v>4</v>
      </c>
      <c r="F245" s="297"/>
      <c r="G245" s="297"/>
      <c r="H245" s="297"/>
      <c r="I245" s="297"/>
      <c r="J245" s="297"/>
      <c r="K245" s="297"/>
      <c r="L245" s="297"/>
      <c r="M245" s="297"/>
      <c r="N245" s="297"/>
      <c r="O245" s="297">
        <v>4</v>
      </c>
      <c r="P245" s="297"/>
      <c r="Q245" s="297"/>
      <c r="R245" s="297"/>
      <c r="S245" s="297"/>
      <c r="T245" s="297"/>
      <c r="U245" s="297"/>
      <c r="V245" s="297"/>
      <c r="W245" s="297"/>
      <c r="X245" s="297"/>
      <c r="Y245" s="297"/>
      <c r="Z245" s="297"/>
      <c r="AA245" s="297"/>
      <c r="AB245" s="297"/>
      <c r="AC245" s="297"/>
      <c r="AD245" s="297"/>
      <c r="AE245" s="297"/>
      <c r="AF245" s="297"/>
      <c r="AG245" s="298"/>
      <c r="AH245" s="299"/>
      <c r="AI245" s="245" t="str">
        <f>+BC245&amp;"      "&amp;BD245</f>
        <v xml:space="preserve">      </v>
      </c>
      <c r="AR245" s="245"/>
      <c r="AY245" s="5"/>
      <c r="AZ245" s="5"/>
      <c r="BA245" s="3"/>
      <c r="BB245" s="3"/>
      <c r="BC245" s="30" t="str">
        <f>IF($C245&lt;$AH245,"Trans no puede der mayor que Total Ambos Sexos","")</f>
        <v/>
      </c>
      <c r="BD245" s="30" t="str">
        <f>IF($E245&lt;$AP245,"Gestantes no puede der mayor que Total Mujeres","")</f>
        <v/>
      </c>
      <c r="BE245" s="5"/>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6"/>
      <c r="CN245" s="5"/>
      <c r="CO245" s="5"/>
      <c r="CP245" s="30">
        <f>IF($C245&lt;$AH245,1,0)</f>
        <v>0</v>
      </c>
      <c r="CQ245" s="30">
        <f>IF($E245&lt;$AP245,1,0)</f>
        <v>0</v>
      </c>
      <c r="CR245" s="5"/>
      <c r="CS245" s="3"/>
      <c r="CT245" s="5"/>
      <c r="CU245" s="5"/>
      <c r="CV245" s="5"/>
      <c r="CW245" s="3"/>
      <c r="CX245" s="3"/>
      <c r="CY245" s="5"/>
      <c r="CZ245" s="5"/>
      <c r="DA245" s="5"/>
      <c r="DB245" s="5"/>
      <c r="DC245" s="5"/>
      <c r="DD245" s="5"/>
      <c r="DE245" s="5"/>
      <c r="DF245" s="5"/>
      <c r="DG245" s="5"/>
      <c r="DH245" s="5"/>
    </row>
    <row r="246" spans="1:131" s="11" customFormat="1" ht="19.5" customHeight="1" thickTop="1" x14ac:dyDescent="0.2">
      <c r="A246" s="673" t="s">
        <v>79</v>
      </c>
      <c r="B246" s="673"/>
      <c r="C246" s="127">
        <f>SUM(D246:E246)</f>
        <v>9</v>
      </c>
      <c r="D246" s="127">
        <f t="shared" si="69"/>
        <v>0</v>
      </c>
      <c r="E246" s="198">
        <f t="shared" si="69"/>
        <v>9</v>
      </c>
      <c r="F246" s="292"/>
      <c r="G246" s="292">
        <v>1</v>
      </c>
      <c r="H246" s="292"/>
      <c r="I246" s="292">
        <v>3</v>
      </c>
      <c r="J246" s="292"/>
      <c r="K246" s="292">
        <v>2</v>
      </c>
      <c r="L246" s="292"/>
      <c r="M246" s="292"/>
      <c r="N246" s="292"/>
      <c r="O246" s="292">
        <v>1</v>
      </c>
      <c r="P246" s="292"/>
      <c r="Q246" s="292"/>
      <c r="R246" s="292"/>
      <c r="S246" s="292">
        <v>2</v>
      </c>
      <c r="T246" s="292"/>
      <c r="U246" s="292"/>
      <c r="V246" s="292"/>
      <c r="W246" s="292"/>
      <c r="X246" s="292"/>
      <c r="Y246" s="292"/>
      <c r="Z246" s="292"/>
      <c r="AA246" s="292"/>
      <c r="AB246" s="292"/>
      <c r="AC246" s="292"/>
      <c r="AD246" s="292"/>
      <c r="AE246" s="292"/>
      <c r="AF246" s="292"/>
      <c r="AG246" s="135"/>
      <c r="AH246" s="158"/>
      <c r="AI246" s="245" t="str">
        <f>+BC246&amp;"      "&amp;BD246</f>
        <v xml:space="preserve">      </v>
      </c>
      <c r="AJ246" s="24"/>
      <c r="AK246" s="24"/>
      <c r="AL246" s="24"/>
      <c r="AM246" s="24"/>
      <c r="AN246" s="24"/>
      <c r="AO246" s="24"/>
      <c r="AP246" s="24"/>
      <c r="AQ246" s="24"/>
      <c r="AR246" s="245"/>
      <c r="AS246" s="24"/>
      <c r="AT246" s="24"/>
      <c r="AU246" s="24"/>
      <c r="AV246" s="24"/>
      <c r="AW246" s="24"/>
      <c r="AX246" s="24"/>
      <c r="AY246" s="5"/>
      <c r="AZ246" s="5"/>
      <c r="BA246" s="3"/>
      <c r="BB246" s="3"/>
      <c r="BC246" s="30" t="str">
        <f>IF($C246&lt;$AH246,"Trans no puede der mayor que Total Ambos Sexos","")</f>
        <v/>
      </c>
      <c r="BD246" s="30" t="str">
        <f>IF($E246&lt;$AP246,"Gestantes no puede der mayor que Total Mujeres","")</f>
        <v/>
      </c>
      <c r="BE246" s="5"/>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6"/>
      <c r="CN246" s="5"/>
      <c r="CO246" s="5"/>
      <c r="CP246" s="30">
        <f>IF($C246&lt;$AH246,1,0)</f>
        <v>0</v>
      </c>
      <c r="CQ246" s="30">
        <f>IF($E246&lt;$AP246,1,0)</f>
        <v>0</v>
      </c>
      <c r="CR246" s="5"/>
      <c r="CS246" s="3"/>
      <c r="CT246" s="5"/>
      <c r="CU246" s="5"/>
      <c r="CV246" s="5"/>
      <c r="CW246" s="3"/>
      <c r="CX246" s="3"/>
      <c r="CY246" s="5"/>
      <c r="CZ246" s="5"/>
      <c r="DA246" s="5"/>
      <c r="DB246" s="5"/>
      <c r="DC246" s="5"/>
      <c r="DD246" s="5"/>
      <c r="DE246" s="5"/>
      <c r="DF246" s="5"/>
      <c r="DG246" s="5"/>
      <c r="DH246" s="5"/>
      <c r="DI246" s="24"/>
      <c r="DJ246" s="24"/>
      <c r="DK246" s="24"/>
      <c r="DL246" s="24"/>
      <c r="DM246" s="24"/>
      <c r="DN246" s="24"/>
      <c r="DO246" s="24"/>
      <c r="DP246" s="24"/>
      <c r="DQ246" s="24"/>
      <c r="DR246" s="24"/>
      <c r="DS246" s="24"/>
      <c r="DT246" s="24"/>
      <c r="DU246" s="24"/>
    </row>
    <row r="247" spans="1:131" s="5" customFormat="1" ht="15.75" customHeight="1" x14ac:dyDescent="0.15">
      <c r="A247" s="674" t="s">
        <v>259</v>
      </c>
      <c r="B247" s="674"/>
      <c r="C247" s="59">
        <f>SUM(D247:E247)</f>
        <v>51</v>
      </c>
      <c r="D247" s="59">
        <f t="shared" si="69"/>
        <v>2</v>
      </c>
      <c r="E247" s="186">
        <f t="shared" si="69"/>
        <v>49</v>
      </c>
      <c r="F247" s="39"/>
      <c r="G247" s="39">
        <v>2</v>
      </c>
      <c r="H247" s="39"/>
      <c r="I247" s="39">
        <v>18</v>
      </c>
      <c r="J247" s="39">
        <v>1</v>
      </c>
      <c r="K247" s="39">
        <v>8</v>
      </c>
      <c r="L247" s="39">
        <v>1</v>
      </c>
      <c r="M247" s="39">
        <v>9</v>
      </c>
      <c r="N247" s="39"/>
      <c r="O247" s="39">
        <v>4</v>
      </c>
      <c r="P247" s="39"/>
      <c r="Q247" s="39">
        <v>1</v>
      </c>
      <c r="R247" s="39"/>
      <c r="S247" s="39">
        <v>5</v>
      </c>
      <c r="T247" s="39"/>
      <c r="U247" s="39">
        <v>2</v>
      </c>
      <c r="V247" s="39"/>
      <c r="W247" s="39"/>
      <c r="X247" s="39"/>
      <c r="Y247" s="39"/>
      <c r="Z247" s="39"/>
      <c r="AA247" s="39"/>
      <c r="AB247" s="39"/>
      <c r="AC247" s="39"/>
      <c r="AD247" s="39"/>
      <c r="AE247" s="39"/>
      <c r="AF247" s="39"/>
      <c r="AG247" s="215"/>
      <c r="AH247" s="200"/>
      <c r="AI247" s="245" t="str">
        <f>+BC247&amp;"      "&amp;BD247</f>
        <v xml:space="preserve">      </v>
      </c>
      <c r="AJ247" s="24"/>
      <c r="AK247" s="24"/>
      <c r="AL247" s="24"/>
      <c r="AM247" s="24"/>
      <c r="AN247" s="24"/>
      <c r="AO247" s="24"/>
      <c r="AP247" s="24"/>
      <c r="AQ247" s="24"/>
      <c r="AR247" s="245"/>
      <c r="AS247" s="24"/>
      <c r="AT247" s="24"/>
      <c r="AU247" s="24"/>
      <c r="AV247" s="24"/>
      <c r="AW247" s="24"/>
      <c r="AX247" s="24"/>
      <c r="BA247" s="3"/>
      <c r="BB247" s="3"/>
      <c r="BC247" s="30" t="str">
        <f>IF($C247&lt;$AH247,"Trans no puede der mayor que Total Ambos Sexos","")</f>
        <v/>
      </c>
      <c r="BD247" s="30" t="str">
        <f>IF($E247&lt;$AP247,"Gestantes no puede der mayor que Total Mujeres","")</f>
        <v/>
      </c>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6"/>
      <c r="CP247" s="30">
        <f>IF($C247&lt;$AH247,1,0)</f>
        <v>0</v>
      </c>
      <c r="CQ247" s="30">
        <f>IF($E247&lt;$AP247,1,0)</f>
        <v>0</v>
      </c>
      <c r="CS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31" s="5" customFormat="1" ht="15.75" customHeight="1" x14ac:dyDescent="0.2">
      <c r="A248" s="44" t="s">
        <v>260</v>
      </c>
      <c r="B248" s="11"/>
      <c r="C248" s="11"/>
      <c r="D248" s="11"/>
      <c r="E248" s="11"/>
      <c r="F248" s="11"/>
      <c r="G248" s="11"/>
      <c r="H248" s="11"/>
      <c r="I248" s="11"/>
      <c r="J248" s="11"/>
      <c r="K248" s="11"/>
      <c r="L248" s="11"/>
      <c r="M248" s="4"/>
      <c r="N248" s="11"/>
      <c r="O248" s="11"/>
      <c r="P248" s="11"/>
      <c r="Q248" s="11"/>
      <c r="R248" s="11"/>
      <c r="S248" s="11"/>
      <c r="T248" s="11"/>
      <c r="U248" s="11"/>
      <c r="V248" s="11"/>
      <c r="W248" s="3"/>
      <c r="X248" s="3"/>
      <c r="Y248" s="3"/>
      <c r="Z248" s="3"/>
      <c r="AA248" s="3"/>
      <c r="AB248" s="3"/>
      <c r="AC248" s="11"/>
      <c r="AD248" s="11"/>
      <c r="AE248" s="11"/>
      <c r="AF248" s="11"/>
      <c r="AG248" s="11"/>
      <c r="AH248" s="11"/>
      <c r="AI248" s="11"/>
      <c r="AJ248" s="11"/>
      <c r="AK248" s="11"/>
      <c r="AN248" s="11"/>
      <c r="AO248" s="11"/>
      <c r="AP248" s="11"/>
      <c r="AQ248" s="11"/>
      <c r="AR248" s="11"/>
      <c r="AS248" s="11"/>
      <c r="AT248" s="11"/>
      <c r="AU248" s="11"/>
      <c r="AV248" s="11"/>
      <c r="AW248" s="11"/>
      <c r="AX248" s="11"/>
      <c r="AY248" s="12"/>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6"/>
      <c r="CP248" s="3"/>
      <c r="CQ248" s="3"/>
      <c r="CR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row>
    <row r="249" spans="1:131" s="24" customFormat="1" ht="30" customHeight="1" x14ac:dyDescent="0.2">
      <c r="A249" s="631" t="s">
        <v>213</v>
      </c>
      <c r="B249" s="632" t="s">
        <v>214</v>
      </c>
      <c r="C249" s="478" t="s">
        <v>230</v>
      </c>
      <c r="D249" s="478"/>
      <c r="E249" s="478"/>
      <c r="F249" s="635" t="s">
        <v>215</v>
      </c>
      <c r="G249" s="636"/>
      <c r="H249" s="636"/>
      <c r="I249" s="636"/>
      <c r="J249" s="636"/>
      <c r="K249" s="636"/>
      <c r="L249" s="636"/>
      <c r="M249" s="636"/>
      <c r="N249" s="636"/>
      <c r="O249" s="636"/>
      <c r="P249" s="636"/>
      <c r="Q249" s="636"/>
      <c r="R249" s="636"/>
      <c r="S249" s="636"/>
      <c r="T249" s="636"/>
      <c r="U249" s="636"/>
      <c r="V249" s="636"/>
      <c r="W249" s="637"/>
      <c r="X249" s="3"/>
      <c r="Y249" s="3"/>
      <c r="Z249" s="3"/>
      <c r="AA249" s="3"/>
      <c r="AB249" s="3"/>
      <c r="AC249" s="3"/>
      <c r="AD249" s="3"/>
      <c r="AE249" s="3"/>
      <c r="AF249" s="3"/>
      <c r="AG249" s="11"/>
      <c r="AH249" s="11"/>
      <c r="AI249" s="11"/>
      <c r="AJ249" s="5"/>
      <c r="AK249" s="5"/>
      <c r="AL249" s="11"/>
      <c r="AM249" s="11"/>
      <c r="AN249" s="11"/>
      <c r="AO249" s="11"/>
      <c r="AP249" s="11"/>
      <c r="AQ249" s="11"/>
      <c r="AR249" s="11"/>
      <c r="AS249" s="11"/>
      <c r="AT249" s="11"/>
      <c r="AU249" s="11"/>
      <c r="AV249" s="11"/>
      <c r="AW249" s="12"/>
      <c r="AX249" s="12"/>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6"/>
      <c r="CL249" s="5"/>
      <c r="CM249" s="5"/>
      <c r="CN249" s="3"/>
      <c r="CO249" s="3"/>
      <c r="CP249" s="3"/>
      <c r="CQ249" s="3"/>
      <c r="CR249" s="5"/>
      <c r="CS249" s="5"/>
      <c r="CT249" s="5"/>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31" s="24" customFormat="1" ht="12" customHeight="1" x14ac:dyDescent="0.2">
      <c r="A250" s="675"/>
      <c r="B250" s="676"/>
      <c r="C250" s="478"/>
      <c r="D250" s="478"/>
      <c r="E250" s="478"/>
      <c r="F250" s="681" t="s">
        <v>261</v>
      </c>
      <c r="G250" s="681"/>
      <c r="H250" s="681" t="s">
        <v>262</v>
      </c>
      <c r="I250" s="681"/>
      <c r="J250" s="681" t="s">
        <v>263</v>
      </c>
      <c r="K250" s="681"/>
      <c r="L250" s="681" t="s">
        <v>264</v>
      </c>
      <c r="M250" s="681"/>
      <c r="N250" s="681" t="s">
        <v>265</v>
      </c>
      <c r="O250" s="681"/>
      <c r="P250" s="547">
        <v>19</v>
      </c>
      <c r="Q250" s="547"/>
      <c r="R250" s="521" t="s">
        <v>266</v>
      </c>
      <c r="S250" s="521"/>
      <c r="T250" s="681" t="s">
        <v>267</v>
      </c>
      <c r="U250" s="681"/>
      <c r="V250" s="448" t="s">
        <v>268</v>
      </c>
      <c r="W250" s="450"/>
      <c r="X250" s="3"/>
      <c r="Y250" s="3"/>
      <c r="Z250" s="3"/>
      <c r="AA250" s="3"/>
      <c r="AB250" s="3"/>
      <c r="AC250" s="3"/>
      <c r="AD250" s="3"/>
      <c r="AE250" s="3"/>
      <c r="AF250" s="3"/>
      <c r="AG250" s="3"/>
      <c r="AH250" s="3"/>
      <c r="AI250" s="11"/>
      <c r="AJ250" s="11"/>
      <c r="AK250" s="11"/>
      <c r="AL250" s="5"/>
      <c r="AM250" s="5"/>
      <c r="AN250" s="11"/>
      <c r="AO250" s="11"/>
      <c r="AP250" s="11"/>
      <c r="AQ250" s="11"/>
      <c r="AR250" s="11"/>
      <c r="AS250" s="11"/>
      <c r="AT250" s="11"/>
      <c r="AU250" s="11"/>
      <c r="AV250" s="11"/>
      <c r="AW250" s="11"/>
      <c r="AX250" s="11"/>
      <c r="AY250" s="12"/>
      <c r="AZ250" s="12"/>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6"/>
      <c r="CN250" s="5"/>
      <c r="CO250" s="5"/>
      <c r="CP250" s="3"/>
      <c r="CQ250" s="3"/>
      <c r="CR250" s="3"/>
      <c r="CS250" s="3"/>
      <c r="CT250" s="5"/>
      <c r="CU250" s="5"/>
      <c r="CV250" s="5"/>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row>
    <row r="251" spans="1:131" s="24" customFormat="1" ht="25.5" customHeight="1" x14ac:dyDescent="0.2">
      <c r="A251" s="633"/>
      <c r="B251" s="634"/>
      <c r="C251" s="389" t="s">
        <v>208</v>
      </c>
      <c r="D251" s="389" t="s">
        <v>48</v>
      </c>
      <c r="E251" s="390" t="s">
        <v>70</v>
      </c>
      <c r="F251" s="387" t="s">
        <v>223</v>
      </c>
      <c r="G251" s="387" t="s">
        <v>70</v>
      </c>
      <c r="H251" s="387" t="s">
        <v>223</v>
      </c>
      <c r="I251" s="387" t="s">
        <v>70</v>
      </c>
      <c r="J251" s="387" t="s">
        <v>223</v>
      </c>
      <c r="K251" s="387" t="s">
        <v>70</v>
      </c>
      <c r="L251" s="387" t="s">
        <v>223</v>
      </c>
      <c r="M251" s="387" t="s">
        <v>70</v>
      </c>
      <c r="N251" s="387" t="s">
        <v>223</v>
      </c>
      <c r="O251" s="387" t="s">
        <v>70</v>
      </c>
      <c r="P251" s="387" t="s">
        <v>223</v>
      </c>
      <c r="Q251" s="387" t="s">
        <v>70</v>
      </c>
      <c r="R251" s="387" t="s">
        <v>223</v>
      </c>
      <c r="S251" s="387" t="s">
        <v>70</v>
      </c>
      <c r="T251" s="387" t="s">
        <v>223</v>
      </c>
      <c r="U251" s="387" t="s">
        <v>70</v>
      </c>
      <c r="V251" s="387" t="s">
        <v>223</v>
      </c>
      <c r="W251" s="387" t="s">
        <v>70</v>
      </c>
      <c r="X251" s="3"/>
      <c r="Y251" s="3"/>
      <c r="Z251" s="3"/>
      <c r="AA251" s="3"/>
      <c r="AB251" s="3"/>
      <c r="AC251" s="3"/>
      <c r="AD251" s="3"/>
      <c r="AE251" s="3"/>
      <c r="AH251" s="11"/>
      <c r="AI251" s="11"/>
      <c r="AJ251" s="11"/>
      <c r="AK251" s="11"/>
      <c r="AL251" s="11"/>
      <c r="AM251" s="11"/>
      <c r="AN251" s="11"/>
      <c r="AO251" s="11"/>
      <c r="AP251" s="11"/>
      <c r="AQ251" s="11"/>
      <c r="AR251" s="11"/>
      <c r="AS251" s="12"/>
      <c r="AT251" s="12"/>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6"/>
      <c r="CD251" s="5"/>
      <c r="CE251" s="5"/>
      <c r="CF251" s="3"/>
      <c r="CG251" s="3"/>
      <c r="CH251" s="3"/>
      <c r="CI251" s="5"/>
      <c r="CJ251" s="5"/>
      <c r="CK251" s="5"/>
      <c r="CL251" s="5"/>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1:131" s="24" customFormat="1" ht="15.75" customHeight="1" thickBot="1" x14ac:dyDescent="0.25">
      <c r="A252" s="677" t="s">
        <v>225</v>
      </c>
      <c r="B252" s="678"/>
      <c r="C252" s="300">
        <f>SUM(D252:E252)</f>
        <v>0</v>
      </c>
      <c r="D252" s="300">
        <f t="shared" ref="D252:E255" si="70">+F252+H252+J252+L252+N252+P252+R252+T252+V252</f>
        <v>0</v>
      </c>
      <c r="E252" s="300">
        <f t="shared" si="70"/>
        <v>0</v>
      </c>
      <c r="F252" s="301"/>
      <c r="G252" s="301"/>
      <c r="H252" s="301"/>
      <c r="I252" s="301"/>
      <c r="J252" s="301"/>
      <c r="K252" s="301"/>
      <c r="L252" s="301"/>
      <c r="M252" s="301"/>
      <c r="N252" s="301"/>
      <c r="O252" s="301"/>
      <c r="P252" s="301"/>
      <c r="Q252" s="301"/>
      <c r="R252" s="301"/>
      <c r="S252" s="301"/>
      <c r="T252" s="301"/>
      <c r="U252" s="301"/>
      <c r="V252" s="301"/>
      <c r="W252" s="301"/>
      <c r="X252" s="3"/>
      <c r="Y252" s="3"/>
      <c r="Z252" s="3"/>
      <c r="AA252" s="3"/>
      <c r="AB252" s="3"/>
      <c r="AC252" s="3"/>
      <c r="AD252" s="3"/>
      <c r="AE252" s="3"/>
      <c r="AH252" s="11"/>
      <c r="AI252" s="11"/>
      <c r="AJ252" s="11"/>
      <c r="AK252" s="11"/>
      <c r="AL252" s="11"/>
      <c r="AM252" s="11"/>
      <c r="AN252" s="11"/>
      <c r="AO252" s="11"/>
      <c r="AP252" s="11"/>
      <c r="AQ252" s="11"/>
      <c r="AR252" s="11"/>
      <c r="AS252" s="12"/>
      <c r="AT252" s="12"/>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6"/>
      <c r="CD252" s="5"/>
      <c r="CE252" s="5"/>
      <c r="CF252" s="3"/>
      <c r="CG252" s="3"/>
      <c r="CH252" s="3"/>
      <c r="CI252" s="3"/>
      <c r="CJ252" s="5"/>
      <c r="CK252" s="5"/>
      <c r="CL252" s="5"/>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1:131" s="302" customFormat="1" ht="15.75" customHeight="1" thickTop="1" x14ac:dyDescent="0.2">
      <c r="A253" s="679" t="s">
        <v>269</v>
      </c>
      <c r="B253" s="680"/>
      <c r="C253" s="127">
        <f>SUM(D253:E253)</f>
        <v>0</v>
      </c>
      <c r="D253" s="127">
        <f t="shared" si="70"/>
        <v>0</v>
      </c>
      <c r="E253" s="127">
        <f t="shared" si="70"/>
        <v>0</v>
      </c>
      <c r="F253" s="128"/>
      <c r="G253" s="128"/>
      <c r="H253" s="128"/>
      <c r="I253" s="128"/>
      <c r="J253" s="128"/>
      <c r="K253" s="128"/>
      <c r="L253" s="128"/>
      <c r="M253" s="128"/>
      <c r="N253" s="128"/>
      <c r="O253" s="128"/>
      <c r="P253" s="128"/>
      <c r="Q253" s="128"/>
      <c r="R253" s="128"/>
      <c r="S253" s="128"/>
      <c r="T253" s="128"/>
      <c r="U253" s="128"/>
      <c r="V253" s="128"/>
      <c r="W253" s="128"/>
      <c r="X253" s="2"/>
      <c r="Y253" s="2"/>
      <c r="Z253" s="2"/>
      <c r="AA253" s="2"/>
      <c r="AB253" s="2"/>
      <c r="AC253" s="2"/>
      <c r="AD253" s="2"/>
      <c r="AE253" s="2"/>
      <c r="AH253" s="303"/>
      <c r="AI253" s="303"/>
      <c r="AJ253" s="303"/>
      <c r="AK253" s="303"/>
      <c r="AL253" s="303"/>
      <c r="AM253" s="303"/>
      <c r="AN253" s="303"/>
      <c r="AO253" s="303"/>
      <c r="AP253" s="303"/>
      <c r="AQ253" s="303"/>
      <c r="AR253" s="303"/>
      <c r="AS253" s="131"/>
      <c r="AT253" s="131"/>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132"/>
      <c r="CD253" s="107"/>
      <c r="CE253" s="107"/>
      <c r="CF253" s="2"/>
      <c r="CG253" s="2"/>
      <c r="CH253" s="2"/>
      <c r="CI253" s="2"/>
      <c r="CJ253" s="107"/>
      <c r="CK253" s="107"/>
      <c r="CL253" s="107"/>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row>
    <row r="254" spans="1:131" s="24" customFormat="1" ht="15.75" customHeight="1" x14ac:dyDescent="0.2">
      <c r="A254" s="304" t="s">
        <v>270</v>
      </c>
      <c r="B254" s="305"/>
      <c r="C254" s="127">
        <f>SUM(D254:E254)</f>
        <v>0</v>
      </c>
      <c r="D254" s="127">
        <f t="shared" si="70"/>
        <v>0</v>
      </c>
      <c r="E254" s="127">
        <f t="shared" si="70"/>
        <v>0</v>
      </c>
      <c r="F254" s="128"/>
      <c r="G254" s="128"/>
      <c r="H254" s="128"/>
      <c r="I254" s="128"/>
      <c r="J254" s="128"/>
      <c r="K254" s="128"/>
      <c r="L254" s="128"/>
      <c r="M254" s="128"/>
      <c r="N254" s="128"/>
      <c r="O254" s="128"/>
      <c r="P254" s="128"/>
      <c r="Q254" s="128"/>
      <c r="R254" s="128"/>
      <c r="S254" s="128"/>
      <c r="T254" s="128"/>
      <c r="U254" s="128"/>
      <c r="V254" s="128"/>
      <c r="W254" s="128"/>
      <c r="X254" s="3"/>
      <c r="Y254" s="3"/>
      <c r="Z254" s="3"/>
      <c r="AA254" s="3"/>
      <c r="AB254" s="3"/>
      <c r="AC254" s="3"/>
      <c r="AD254" s="3"/>
      <c r="AE254" s="3"/>
      <c r="AH254" s="11"/>
      <c r="AI254" s="11"/>
      <c r="AJ254" s="11"/>
      <c r="AK254" s="11"/>
      <c r="AM254" s="11"/>
      <c r="AN254" s="11"/>
      <c r="AO254" s="11"/>
      <c r="AP254" s="11"/>
      <c r="AQ254" s="11"/>
      <c r="AR254" s="11"/>
      <c r="AS254" s="12"/>
      <c r="AT254" s="12"/>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6"/>
      <c r="CD254" s="5"/>
      <c r="CE254" s="5"/>
      <c r="CF254" s="3"/>
      <c r="CG254" s="3"/>
      <c r="CH254" s="3"/>
      <c r="CI254" s="5"/>
      <c r="CJ254" s="5"/>
      <c r="CK254" s="5"/>
      <c r="CL254" s="5"/>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1:131" s="11" customFormat="1" ht="15" customHeight="1" x14ac:dyDescent="0.2">
      <c r="A255" s="304" t="s">
        <v>271</v>
      </c>
      <c r="B255" s="305"/>
      <c r="C255" s="59">
        <f>SUM(D255:E255)</f>
        <v>0</v>
      </c>
      <c r="D255" s="59">
        <f t="shared" si="70"/>
        <v>0</v>
      </c>
      <c r="E255" s="59">
        <f t="shared" si="70"/>
        <v>0</v>
      </c>
      <c r="F255" s="48"/>
      <c r="G255" s="48"/>
      <c r="H255" s="48"/>
      <c r="I255" s="48"/>
      <c r="J255" s="48"/>
      <c r="K255" s="48"/>
      <c r="L255" s="48"/>
      <c r="M255" s="48"/>
      <c r="N255" s="48"/>
      <c r="O255" s="48"/>
      <c r="P255" s="48"/>
      <c r="Q255" s="48"/>
      <c r="R255" s="48"/>
      <c r="S255" s="48"/>
      <c r="T255" s="48"/>
      <c r="U255" s="48"/>
      <c r="V255" s="48"/>
      <c r="W255" s="48"/>
      <c r="X255" s="3"/>
      <c r="Y255" s="3"/>
      <c r="Z255" s="3"/>
      <c r="AA255" s="3"/>
      <c r="AB255" s="3"/>
      <c r="AC255" s="3"/>
      <c r="AD255" s="3"/>
      <c r="AE255" s="3"/>
      <c r="AS255" s="12"/>
      <c r="AT255" s="12"/>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6"/>
      <c r="CD255" s="5"/>
      <c r="CE255" s="5"/>
      <c r="CF255" s="24"/>
      <c r="CG255" s="24"/>
      <c r="CH255" s="24"/>
      <c r="CI255" s="5"/>
      <c r="CJ255" s="5"/>
      <c r="CK255" s="5"/>
      <c r="CL255" s="5"/>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1:131" s="11" customFormat="1" x14ac:dyDescent="0.2">
      <c r="A256" s="306"/>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2"/>
      <c r="AZ256" s="12"/>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6"/>
      <c r="CN256" s="5"/>
      <c r="CO256" s="5"/>
      <c r="CP256" s="24"/>
      <c r="CQ256" s="24"/>
      <c r="CR256" s="24"/>
      <c r="CS256" s="3"/>
      <c r="CT256" s="5"/>
      <c r="CU256" s="5"/>
      <c r="CV256" s="5"/>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row>
    <row r="257" spans="1:131" s="11" customFormat="1" x14ac:dyDescent="0.2">
      <c r="A257" s="306"/>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2"/>
      <c r="AZ257" s="12"/>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6"/>
      <c r="CN257" s="5"/>
      <c r="CO257" s="5"/>
      <c r="CP257" s="24"/>
      <c r="CQ257" s="24"/>
      <c r="CR257" s="24"/>
      <c r="CS257" s="5"/>
      <c r="CT257" s="5"/>
      <c r="CU257" s="5"/>
      <c r="CV257" s="5"/>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row>
    <row r="258" spans="1:131" s="11" customFormat="1" x14ac:dyDescent="0.2">
      <c r="A258" s="306"/>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2"/>
      <c r="AZ258" s="12"/>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6"/>
      <c r="CN258" s="5"/>
      <c r="CO258" s="5"/>
      <c r="CP258" s="24"/>
      <c r="CQ258" s="24"/>
      <c r="CR258" s="24"/>
      <c r="CS258" s="3"/>
      <c r="CT258" s="5"/>
      <c r="CU258" s="5"/>
      <c r="CV258" s="5"/>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row>
    <row r="259" spans="1:131" s="11" customFormat="1" x14ac:dyDescent="0.2">
      <c r="A259" s="306"/>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I259" s="3"/>
      <c r="AJ259" s="3"/>
      <c r="AK259" s="3"/>
      <c r="AY259" s="12"/>
      <c r="AZ259" s="12"/>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6"/>
      <c r="CN259" s="5"/>
      <c r="CO259" s="5"/>
      <c r="CP259" s="24"/>
      <c r="CQ259" s="24"/>
      <c r="CR259" s="24"/>
      <c r="CS259" s="5"/>
      <c r="CT259" s="5"/>
      <c r="CU259" s="5"/>
      <c r="CV259" s="5"/>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row>
    <row r="260" spans="1:131" s="11" customFormat="1" x14ac:dyDescent="0.2">
      <c r="A260" s="306"/>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M260" s="24"/>
      <c r="AY260" s="12"/>
      <c r="AZ260" s="12"/>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6"/>
      <c r="CN260" s="5"/>
      <c r="CO260" s="5"/>
      <c r="CP260" s="24"/>
      <c r="CQ260" s="24"/>
      <c r="CR260" s="24"/>
      <c r="CS260" s="3"/>
      <c r="CT260" s="5"/>
      <c r="CU260" s="5"/>
      <c r="CV260" s="5"/>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row>
    <row r="261" spans="1:131" s="11" customFormat="1" x14ac:dyDescent="0.2">
      <c r="A261" s="306"/>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2"/>
      <c r="AZ261" s="12"/>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6"/>
      <c r="CN261" s="5"/>
      <c r="CO261" s="5"/>
      <c r="CP261" s="24"/>
      <c r="CQ261" s="24"/>
      <c r="CR261" s="24"/>
      <c r="CS261" s="5"/>
      <c r="CT261" s="5"/>
      <c r="CU261" s="5"/>
      <c r="CV261" s="5"/>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row>
    <row r="262" spans="1:131" s="11" customFormat="1" x14ac:dyDescent="0.2">
      <c r="A262" s="306"/>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2"/>
      <c r="AZ262" s="12"/>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8"/>
      <c r="CN262" s="309"/>
      <c r="CO262" s="309"/>
      <c r="CP262" s="307"/>
      <c r="CQ262" s="307"/>
      <c r="CR262" s="307"/>
      <c r="CS262" s="3"/>
      <c r="CT262" s="5"/>
      <c r="CU262" s="5"/>
      <c r="CV262" s="5"/>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row>
    <row r="263" spans="1:131" s="11" customFormat="1" x14ac:dyDescent="0.2">
      <c r="A263" s="306"/>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2"/>
      <c r="AZ263" s="12"/>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8"/>
      <c r="CN263" s="309"/>
      <c r="CO263" s="309"/>
      <c r="CP263" s="307"/>
      <c r="CQ263" s="307"/>
      <c r="CR263" s="307"/>
      <c r="CS263" s="5"/>
      <c r="CT263" s="5"/>
      <c r="CU263" s="5"/>
      <c r="CV263" s="5"/>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row>
    <row r="264" spans="1:131" s="11" customFormat="1" x14ac:dyDescent="0.2">
      <c r="A264" s="306"/>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2"/>
      <c r="AZ264" s="12"/>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8"/>
      <c r="CN264" s="309"/>
      <c r="CO264" s="309"/>
      <c r="CP264" s="307"/>
      <c r="CQ264" s="307"/>
      <c r="CR264" s="307"/>
      <c r="CS264" s="3"/>
      <c r="CT264" s="5"/>
      <c r="CU264" s="5"/>
      <c r="CV264" s="5"/>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row>
    <row r="265" spans="1:131" s="11" customFormat="1" x14ac:dyDescent="0.2">
      <c r="A265" s="306"/>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Y265" s="12"/>
      <c r="AZ265" s="12"/>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8"/>
      <c r="CN265" s="309"/>
      <c r="CO265" s="309"/>
      <c r="CP265" s="307"/>
      <c r="CQ265" s="307"/>
      <c r="CR265" s="307"/>
      <c r="CS265" s="5"/>
      <c r="CT265" s="5"/>
      <c r="CU265" s="5"/>
      <c r="CV265" s="5"/>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row>
    <row r="266" spans="1:131" s="11" customFormat="1" x14ac:dyDescent="0.2">
      <c r="A266" s="306"/>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Y266" s="12"/>
      <c r="AZ266" s="12"/>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8"/>
      <c r="CN266" s="309"/>
      <c r="CO266" s="309"/>
      <c r="CP266" s="307"/>
      <c r="CQ266" s="307"/>
      <c r="CR266" s="307"/>
      <c r="CS266" s="3"/>
      <c r="CT266" s="5"/>
      <c r="CU266" s="5"/>
      <c r="CV266" s="5"/>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row>
    <row r="267" spans="1:131" s="11" customFormat="1" x14ac:dyDescent="0.2">
      <c r="A267" s="306"/>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Y267" s="12"/>
      <c r="AZ267" s="12"/>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8"/>
      <c r="CN267" s="309"/>
      <c r="CO267" s="309"/>
      <c r="CP267" s="307"/>
      <c r="CQ267" s="307"/>
      <c r="CR267" s="307"/>
      <c r="CS267" s="5"/>
      <c r="CT267" s="5"/>
      <c r="CU267" s="5"/>
      <c r="CV267" s="5"/>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row>
    <row r="268" spans="1:131" s="11" customFormat="1" x14ac:dyDescent="0.2">
      <c r="A268" s="306"/>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Y268" s="12"/>
      <c r="AZ268" s="12"/>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8"/>
      <c r="CN268" s="309"/>
      <c r="CO268" s="309"/>
      <c r="CP268" s="307"/>
      <c r="CQ268" s="307"/>
      <c r="CR268" s="307"/>
      <c r="CS268" s="3"/>
      <c r="CT268" s="5"/>
      <c r="CU268" s="5"/>
      <c r="CV268" s="5"/>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row>
    <row r="269" spans="1:131" s="11" customFormat="1" x14ac:dyDescent="0.2">
      <c r="A269" s="306"/>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Y269" s="12"/>
      <c r="AZ269" s="12"/>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8"/>
      <c r="CN269" s="309"/>
      <c r="CO269" s="309"/>
      <c r="CP269" s="307"/>
      <c r="CQ269" s="307"/>
      <c r="CR269" s="307"/>
      <c r="CS269" s="5"/>
      <c r="CT269" s="5"/>
      <c r="CU269" s="5"/>
      <c r="CV269" s="5"/>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row>
    <row r="270" spans="1:131" s="11" customFormat="1" x14ac:dyDescent="0.2">
      <c r="A270" s="306"/>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Y270" s="12"/>
      <c r="AZ270" s="12"/>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8"/>
      <c r="CN270" s="309"/>
      <c r="CO270" s="309"/>
      <c r="CP270" s="307"/>
      <c r="CQ270" s="307"/>
      <c r="CR270" s="307"/>
      <c r="CS270" s="3"/>
      <c r="CT270" s="5"/>
      <c r="CU270" s="5"/>
      <c r="CV270" s="5"/>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row>
    <row r="271" spans="1:131" s="11" customFormat="1" x14ac:dyDescent="0.2">
      <c r="A271" s="306"/>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Y271" s="12"/>
      <c r="AZ271" s="12"/>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8"/>
      <c r="CN271" s="309"/>
      <c r="CO271" s="309"/>
      <c r="CP271" s="307"/>
      <c r="CQ271" s="307"/>
      <c r="CR271" s="307"/>
      <c r="CS271" s="5"/>
      <c r="CT271" s="5"/>
      <c r="CU271" s="5"/>
      <c r="CV271" s="5"/>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row>
    <row r="272" spans="1:131" s="11" customFormat="1" x14ac:dyDescent="0.2">
      <c r="A272" s="306"/>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Y272" s="12"/>
      <c r="AZ272" s="12"/>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8"/>
      <c r="CN272" s="309"/>
      <c r="CO272" s="309"/>
      <c r="CP272" s="307"/>
      <c r="CQ272" s="307"/>
      <c r="CR272" s="307"/>
      <c r="CS272" s="3"/>
      <c r="CT272" s="5"/>
      <c r="CU272" s="5"/>
      <c r="CV272" s="5"/>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row>
    <row r="273" spans="1:131" s="11" customFormat="1" x14ac:dyDescent="0.2">
      <c r="A273" s="306"/>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N273" s="3"/>
      <c r="AO273" s="3"/>
      <c r="AP273" s="3"/>
      <c r="AQ273" s="3"/>
      <c r="AR273" s="3"/>
      <c r="AS273" s="3"/>
      <c r="AT273" s="3"/>
      <c r="AU273" s="3"/>
      <c r="AV273" s="3"/>
      <c r="AW273" s="3"/>
      <c r="AX273" s="3"/>
      <c r="AY273" s="5"/>
      <c r="AZ273" s="5"/>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8"/>
      <c r="CN273" s="309"/>
      <c r="CO273" s="309"/>
      <c r="CP273" s="307"/>
      <c r="CQ273" s="307"/>
      <c r="CR273" s="307"/>
      <c r="CS273" s="5"/>
      <c r="CT273" s="5"/>
      <c r="CU273" s="5"/>
      <c r="CV273" s="5"/>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row>
    <row r="274" spans="1:131" s="11" customFormat="1" x14ac:dyDescent="0.2">
      <c r="A274" s="306"/>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N274" s="3"/>
      <c r="AO274" s="3"/>
      <c r="AP274" s="3"/>
      <c r="AQ274" s="3"/>
      <c r="AR274" s="3"/>
      <c r="AS274" s="3"/>
      <c r="AT274" s="3"/>
      <c r="AU274" s="3"/>
      <c r="AV274" s="3"/>
      <c r="AW274" s="3"/>
      <c r="AX274" s="3"/>
      <c r="AY274" s="5"/>
      <c r="AZ274" s="5"/>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8"/>
      <c r="CN274" s="309"/>
      <c r="CO274" s="309"/>
      <c r="CP274" s="307"/>
      <c r="CQ274" s="307"/>
      <c r="CR274" s="307"/>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row>
    <row r="275" spans="1:131" s="11" customFormat="1" x14ac:dyDescent="0.2">
      <c r="A275" s="306"/>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N275" s="3"/>
      <c r="AO275" s="3"/>
      <c r="AP275" s="3"/>
      <c r="AQ275" s="3"/>
      <c r="AR275" s="3"/>
      <c r="AS275" s="3"/>
      <c r="AT275" s="3"/>
      <c r="AU275" s="3"/>
      <c r="AV275" s="3"/>
      <c r="AW275" s="3"/>
      <c r="AX275" s="3"/>
      <c r="AY275" s="5"/>
      <c r="AZ275" s="5"/>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8"/>
      <c r="CN275" s="309"/>
      <c r="CO275" s="309"/>
      <c r="CP275" s="307"/>
      <c r="CQ275" s="307"/>
      <c r="CR275" s="307"/>
      <c r="CS275" s="5"/>
      <c r="CT275" s="5"/>
      <c r="CU275" s="5"/>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row>
    <row r="276" spans="1:131" s="11" customFormat="1" x14ac:dyDescent="0.2">
      <c r="A276" s="306"/>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N276" s="3"/>
      <c r="AO276" s="3"/>
      <c r="AP276" s="3"/>
      <c r="AQ276" s="3"/>
      <c r="AR276" s="3"/>
      <c r="AS276" s="3"/>
      <c r="AT276" s="3"/>
      <c r="AU276" s="3"/>
      <c r="AV276" s="3"/>
      <c r="AW276" s="3"/>
      <c r="AX276" s="3"/>
      <c r="AY276" s="5"/>
      <c r="AZ276" s="5"/>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8"/>
      <c r="CN276" s="309"/>
      <c r="CO276" s="309"/>
      <c r="CP276" s="307"/>
      <c r="CQ276" s="307"/>
      <c r="CR276" s="307"/>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row>
    <row r="277" spans="1:131" s="11" customFormat="1" x14ac:dyDescent="0.2">
      <c r="A277" s="310"/>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N277" s="3"/>
      <c r="AO277" s="3"/>
      <c r="AP277" s="3"/>
      <c r="AQ277" s="3"/>
      <c r="AR277" s="3"/>
      <c r="AS277" s="3"/>
      <c r="AT277" s="3"/>
      <c r="AU277" s="3"/>
      <c r="AV277" s="3"/>
      <c r="AW277" s="3"/>
      <c r="AX277" s="3"/>
      <c r="AY277" s="5"/>
      <c r="AZ277" s="5"/>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8"/>
      <c r="CN277" s="309"/>
      <c r="CO277" s="309"/>
      <c r="CP277" s="307"/>
      <c r="CQ277" s="307"/>
      <c r="CR277" s="307"/>
      <c r="CS277" s="5"/>
      <c r="CT277" s="5"/>
      <c r="CU277" s="5"/>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row>
    <row r="278" spans="1:131" s="11" customFormat="1" x14ac:dyDescent="0.2">
      <c r="A278" s="306"/>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N278" s="3"/>
      <c r="AO278" s="3"/>
      <c r="AP278" s="3"/>
      <c r="AQ278" s="3"/>
      <c r="AR278" s="3"/>
      <c r="AS278" s="3"/>
      <c r="AT278" s="3"/>
      <c r="AU278" s="3"/>
      <c r="AV278" s="3"/>
      <c r="AW278" s="3"/>
      <c r="AX278" s="3"/>
      <c r="AY278" s="5"/>
      <c r="AZ278" s="5"/>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8"/>
      <c r="CN278" s="309"/>
      <c r="CO278" s="309"/>
      <c r="CP278" s="307"/>
      <c r="CQ278" s="307"/>
      <c r="CR278" s="307"/>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row>
    <row r="279" spans="1:131" s="11" customFormat="1" x14ac:dyDescent="0.2">
      <c r="A279" s="306"/>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N279" s="3"/>
      <c r="AO279" s="3"/>
      <c r="AP279" s="3"/>
      <c r="AQ279" s="3"/>
      <c r="AR279" s="3"/>
      <c r="AS279" s="3"/>
      <c r="AT279" s="3"/>
      <c r="AU279" s="3"/>
      <c r="AV279" s="3"/>
      <c r="AW279" s="3"/>
      <c r="AX279" s="3"/>
      <c r="AY279" s="5"/>
      <c r="AZ279" s="5"/>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8"/>
      <c r="CN279" s="309"/>
      <c r="CO279" s="309"/>
      <c r="CP279" s="307"/>
      <c r="CQ279" s="307"/>
      <c r="CR279" s="307"/>
      <c r="CS279" s="5"/>
      <c r="CT279" s="5"/>
      <c r="CU279" s="5"/>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row>
    <row r="280" spans="1:131" s="11" customFormat="1" x14ac:dyDescent="0.2">
      <c r="A280" s="306"/>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5"/>
      <c r="AZ280" s="5"/>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8"/>
      <c r="CN280" s="309"/>
      <c r="CO280" s="309"/>
      <c r="CP280" s="307"/>
      <c r="CQ280" s="307"/>
      <c r="CR280" s="307"/>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row>
    <row r="281" spans="1:131" s="11" customFormat="1" x14ac:dyDescent="0.2">
      <c r="A281" s="306"/>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5"/>
      <c r="AZ281" s="5"/>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8"/>
      <c r="CN281" s="309"/>
      <c r="CO281" s="309"/>
      <c r="CP281" s="307"/>
      <c r="CQ281" s="307"/>
      <c r="CR281" s="307"/>
      <c r="CS281" s="5"/>
      <c r="CT281" s="5"/>
      <c r="CU281" s="5"/>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row>
    <row r="282" spans="1:131" s="11" customFormat="1" x14ac:dyDescent="0.2">
      <c r="A282" s="306"/>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5"/>
      <c r="AZ282" s="5"/>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8"/>
      <c r="CN282" s="309"/>
      <c r="CO282" s="309"/>
      <c r="CP282" s="307"/>
      <c r="CQ282" s="307"/>
      <c r="CR282" s="307"/>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row>
    <row r="283" spans="1:131" s="11" customFormat="1" x14ac:dyDescent="0.2">
      <c r="A283" s="306"/>
      <c r="B283" s="3"/>
      <c r="C283" s="3"/>
      <c r="D283" s="24"/>
      <c r="E283" s="24"/>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5"/>
      <c r="AZ283" s="5"/>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8"/>
      <c r="CN283" s="309"/>
      <c r="CO283" s="309"/>
      <c r="CP283" s="307"/>
      <c r="CQ283" s="307"/>
      <c r="CR283" s="307"/>
      <c r="CS283" s="5"/>
      <c r="CT283" s="5"/>
      <c r="CU283" s="5"/>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row>
    <row r="284" spans="1:131" s="11" customFormat="1" x14ac:dyDescent="0.2">
      <c r="A284" s="311"/>
      <c r="B284" s="24"/>
      <c r="C284" s="24"/>
      <c r="D284" s="24"/>
      <c r="E284" s="24"/>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5"/>
      <c r="AO284" s="24"/>
      <c r="AP284" s="24"/>
      <c r="AQ284" s="24"/>
      <c r="AR284" s="24"/>
      <c r="AS284" s="24"/>
      <c r="AT284" s="24"/>
      <c r="AU284" s="24"/>
      <c r="AV284" s="24"/>
      <c r="AW284" s="24"/>
      <c r="AX284" s="24"/>
      <c r="AY284" s="5"/>
      <c r="AZ284" s="5"/>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8"/>
      <c r="CN284" s="309"/>
      <c r="CO284" s="309"/>
      <c r="CP284" s="307"/>
      <c r="CQ284" s="307"/>
      <c r="CR284" s="307"/>
      <c r="CS284" s="3"/>
      <c r="CT284" s="3"/>
      <c r="CU284" s="3"/>
      <c r="CV284" s="3"/>
      <c r="CW284" s="3"/>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row>
    <row r="285" spans="1:131" s="11" customFormat="1" x14ac:dyDescent="0.2">
      <c r="A285" s="311"/>
      <c r="B285" s="24"/>
      <c r="C285" s="24"/>
      <c r="D285" s="24"/>
      <c r="E285" s="24"/>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5"/>
      <c r="AO285" s="24"/>
      <c r="AP285" s="24"/>
      <c r="AQ285" s="24"/>
      <c r="AR285" s="24"/>
      <c r="AS285" s="24"/>
      <c r="AT285" s="24"/>
      <c r="AU285" s="24"/>
      <c r="AV285" s="24"/>
      <c r="AW285" s="24"/>
      <c r="AX285" s="24"/>
      <c r="AY285" s="5"/>
      <c r="AZ285" s="5"/>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8"/>
      <c r="CN285" s="309"/>
      <c r="CO285" s="309"/>
      <c r="CP285" s="307"/>
      <c r="CQ285" s="307"/>
      <c r="CR285" s="307"/>
      <c r="CS285" s="5"/>
      <c r="CT285" s="5"/>
      <c r="CU285" s="5"/>
      <c r="CV285" s="3"/>
      <c r="CW285" s="3"/>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row>
    <row r="286" spans="1:131" s="11" customFormat="1" x14ac:dyDescent="0.2">
      <c r="A286" s="311"/>
      <c r="B286" s="24"/>
      <c r="C286" s="24"/>
      <c r="D286" s="24"/>
      <c r="E286" s="24"/>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5"/>
      <c r="AO286" s="24"/>
      <c r="AP286" s="24"/>
      <c r="AQ286" s="24"/>
      <c r="AR286" s="24"/>
      <c r="AS286" s="24"/>
      <c r="AT286" s="24"/>
      <c r="AU286" s="24"/>
      <c r="AV286" s="24"/>
      <c r="AW286" s="24"/>
      <c r="AX286" s="24"/>
      <c r="AY286" s="5"/>
      <c r="AZ286" s="5"/>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8"/>
      <c r="CN286" s="309"/>
      <c r="CO286" s="309"/>
      <c r="CP286" s="307"/>
      <c r="CQ286" s="307"/>
      <c r="CR286" s="307"/>
      <c r="CS286" s="3"/>
      <c r="CT286" s="3"/>
      <c r="CU286" s="3"/>
      <c r="CV286" s="3"/>
      <c r="CW286" s="3"/>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row>
    <row r="287" spans="1:131" s="11" customFormat="1" x14ac:dyDescent="0.2">
      <c r="A287" s="311"/>
      <c r="B287" s="24"/>
      <c r="C287" s="24"/>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5"/>
      <c r="AO287" s="24"/>
      <c r="AP287" s="24"/>
      <c r="AQ287" s="24"/>
      <c r="AR287" s="24"/>
      <c r="AS287" s="24"/>
      <c r="AT287" s="24"/>
      <c r="AU287" s="24"/>
      <c r="AV287" s="24"/>
      <c r="AW287" s="24"/>
      <c r="AX287" s="24"/>
      <c r="AY287" s="5"/>
      <c r="AZ287" s="5"/>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8"/>
      <c r="CN287" s="309"/>
      <c r="CO287" s="309"/>
      <c r="CP287" s="307"/>
      <c r="CQ287" s="307"/>
      <c r="CR287" s="307"/>
      <c r="CS287" s="5"/>
      <c r="CT287" s="5"/>
      <c r="CU287" s="5"/>
      <c r="CV287" s="3"/>
      <c r="CW287" s="3"/>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row>
    <row r="288" spans="1:131" s="11" customFormat="1" x14ac:dyDescent="0.2">
      <c r="A288" s="311"/>
      <c r="B288" s="24"/>
      <c r="C288" s="24"/>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5"/>
      <c r="AO288" s="24"/>
      <c r="AP288" s="24"/>
      <c r="AQ288" s="24"/>
      <c r="AR288" s="24"/>
      <c r="AS288" s="24"/>
      <c r="AT288" s="24"/>
      <c r="AU288" s="24"/>
      <c r="AV288" s="24"/>
      <c r="AW288" s="24"/>
      <c r="AX288" s="24"/>
      <c r="AY288" s="5"/>
      <c r="AZ288" s="5"/>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8"/>
      <c r="CN288" s="309"/>
      <c r="CO288" s="309"/>
      <c r="CP288" s="307"/>
      <c r="CQ288" s="307"/>
      <c r="CR288" s="307"/>
      <c r="CS288" s="3"/>
      <c r="CT288" s="3"/>
      <c r="CU288" s="3"/>
      <c r="CV288" s="3"/>
      <c r="CW288" s="3"/>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row>
    <row r="289" spans="1:131" s="11" customFormat="1" x14ac:dyDescent="0.2">
      <c r="A289" s="311"/>
      <c r="B289" s="24"/>
      <c r="C289" s="24"/>
      <c r="D289" s="24"/>
      <c r="E289" s="24"/>
      <c r="F289" s="3"/>
      <c r="G289" s="3"/>
      <c r="H289" s="3"/>
      <c r="I289" s="3"/>
      <c r="J289" s="3"/>
      <c r="K289" s="3"/>
      <c r="L289" s="24"/>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5"/>
      <c r="AO289" s="24"/>
      <c r="AP289" s="24"/>
      <c r="AQ289" s="24"/>
      <c r="AR289" s="24"/>
      <c r="AS289" s="24"/>
      <c r="AT289" s="24"/>
      <c r="AU289" s="24"/>
      <c r="AV289" s="24"/>
      <c r="AW289" s="24"/>
      <c r="AX289" s="24"/>
      <c r="AY289" s="5"/>
      <c r="AZ289" s="5"/>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8"/>
      <c r="CN289" s="309"/>
      <c r="CO289" s="309"/>
      <c r="CP289" s="307"/>
      <c r="CQ289" s="307"/>
      <c r="CR289" s="307"/>
      <c r="CS289" s="5"/>
      <c r="CT289" s="5"/>
      <c r="CU289" s="5"/>
      <c r="CV289" s="3"/>
      <c r="CW289" s="3"/>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row>
    <row r="290" spans="1:131" s="19" customFormat="1" x14ac:dyDescent="0.2">
      <c r="A290" s="311"/>
      <c r="B290" s="24"/>
      <c r="C290" s="24"/>
      <c r="D290" s="24"/>
      <c r="E290" s="24"/>
      <c r="F290" s="24"/>
      <c r="G290" s="24"/>
      <c r="H290" s="24"/>
      <c r="I290" s="24"/>
      <c r="J290" s="24"/>
      <c r="K290" s="24"/>
      <c r="L290" s="24"/>
      <c r="M290" s="24"/>
      <c r="N290" s="2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5"/>
      <c r="AO290" s="24"/>
      <c r="AP290" s="24"/>
      <c r="AQ290" s="24"/>
      <c r="AR290" s="24"/>
      <c r="AS290" s="24"/>
      <c r="AT290" s="24"/>
      <c r="AU290" s="24"/>
      <c r="AV290" s="24"/>
      <c r="AW290" s="24"/>
      <c r="AX290" s="24"/>
      <c r="AY290" s="5"/>
      <c r="AZ290" s="5"/>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8"/>
      <c r="CN290" s="309"/>
      <c r="CO290" s="309"/>
      <c r="CP290" s="307"/>
      <c r="CQ290" s="307"/>
      <c r="CR290" s="307"/>
      <c r="CS290" s="3"/>
      <c r="CT290" s="3"/>
      <c r="CU290" s="3"/>
      <c r="CV290" s="3"/>
      <c r="CW290" s="3"/>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row>
    <row r="291" spans="1:131" s="19" customFormat="1" x14ac:dyDescent="0.2">
      <c r="A291" s="311"/>
      <c r="B291" s="24"/>
      <c r="C291" s="24"/>
      <c r="D291" s="24"/>
      <c r="E291" s="24"/>
      <c r="F291" s="24"/>
      <c r="G291" s="24"/>
      <c r="H291" s="24"/>
      <c r="I291" s="24"/>
      <c r="J291" s="24"/>
      <c r="K291" s="24"/>
      <c r="L291" s="24"/>
      <c r="M291" s="24"/>
      <c r="N291" s="24"/>
      <c r="O291" s="24"/>
      <c r="P291" s="24"/>
      <c r="Q291" s="24"/>
      <c r="R291" s="24"/>
      <c r="S291" s="24"/>
      <c r="T291" s="24"/>
      <c r="U291" s="24"/>
      <c r="V291" s="5"/>
      <c r="W291" s="5"/>
      <c r="X291" s="5"/>
      <c r="Y291" s="5"/>
      <c r="Z291" s="5"/>
      <c r="AA291" s="24"/>
      <c r="AB291" s="3"/>
      <c r="AC291" s="3"/>
      <c r="AD291" s="3"/>
      <c r="AE291" s="3"/>
      <c r="AF291" s="3"/>
      <c r="AG291" s="3"/>
      <c r="AH291" s="3"/>
      <c r="AI291" s="3"/>
      <c r="AJ291" s="3"/>
      <c r="AK291" s="3"/>
      <c r="AL291" s="5"/>
      <c r="AM291" s="5"/>
      <c r="AN291" s="5"/>
      <c r="AO291" s="24"/>
      <c r="AP291" s="24"/>
      <c r="AQ291" s="24"/>
      <c r="AR291" s="24"/>
      <c r="AS291" s="24"/>
      <c r="AT291" s="24"/>
      <c r="AU291" s="24"/>
      <c r="AV291" s="24"/>
      <c r="AW291" s="24"/>
      <c r="AX291" s="24"/>
      <c r="AY291" s="5"/>
      <c r="AZ291" s="5"/>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8"/>
      <c r="CN291" s="309"/>
      <c r="CO291" s="309"/>
      <c r="CP291" s="307"/>
      <c r="CQ291" s="307"/>
      <c r="CR291" s="307"/>
      <c r="CS291" s="5"/>
      <c r="CT291" s="5"/>
      <c r="CU291" s="5"/>
      <c r="CV291" s="3"/>
      <c r="CW291" s="3"/>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row>
    <row r="292" spans="1:131" s="19" customFormat="1" x14ac:dyDescent="0.2">
      <c r="A292" s="311"/>
      <c r="B292" s="24"/>
      <c r="C292" s="24"/>
      <c r="D292" s="24"/>
      <c r="E292" s="24"/>
      <c r="F292" s="24"/>
      <c r="G292" s="24"/>
      <c r="H292" s="24"/>
      <c r="I292" s="24"/>
      <c r="J292" s="24"/>
      <c r="K292" s="24"/>
      <c r="L292" s="24"/>
      <c r="M292" s="24"/>
      <c r="N292" s="24"/>
      <c r="O292" s="24"/>
      <c r="P292" s="24"/>
      <c r="Q292" s="24"/>
      <c r="R292" s="24"/>
      <c r="S292" s="24"/>
      <c r="T292" s="24"/>
      <c r="U292" s="24"/>
      <c r="V292" s="5"/>
      <c r="W292" s="5"/>
      <c r="X292" s="5"/>
      <c r="Y292" s="5"/>
      <c r="Z292" s="5"/>
      <c r="AA292" s="24"/>
      <c r="AB292" s="3"/>
      <c r="AC292" s="3"/>
      <c r="AD292" s="3"/>
      <c r="AE292" s="3"/>
      <c r="AF292" s="3"/>
      <c r="AG292" s="3"/>
      <c r="AH292" s="3"/>
      <c r="AI292" s="3"/>
      <c r="AJ292" s="3"/>
      <c r="AK292" s="3"/>
      <c r="AL292" s="5"/>
      <c r="AM292" s="5"/>
      <c r="AN292" s="5"/>
      <c r="AO292" s="24"/>
      <c r="AP292" s="24"/>
      <c r="AQ292" s="24"/>
      <c r="AR292" s="24"/>
      <c r="AS292" s="24"/>
      <c r="AT292" s="24"/>
      <c r="AU292" s="24"/>
      <c r="AV292" s="24"/>
      <c r="AW292" s="24"/>
      <c r="AX292" s="24"/>
      <c r="AY292" s="5"/>
      <c r="AZ292" s="5"/>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8"/>
      <c r="CN292" s="309"/>
      <c r="CO292" s="309"/>
      <c r="CP292" s="307"/>
      <c r="CQ292" s="307"/>
      <c r="CR292" s="307"/>
      <c r="CS292" s="3"/>
      <c r="CT292" s="3"/>
      <c r="CU292" s="3"/>
      <c r="CV292" s="3"/>
      <c r="CW292" s="3"/>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row>
    <row r="293" spans="1:131" s="19" customFormat="1" x14ac:dyDescent="0.2">
      <c r="A293" s="311"/>
      <c r="B293" s="24"/>
      <c r="C293" s="24"/>
      <c r="D293" s="24"/>
      <c r="E293" s="24"/>
      <c r="F293" s="24"/>
      <c r="G293" s="24"/>
      <c r="H293" s="24"/>
      <c r="I293" s="24"/>
      <c r="J293" s="24"/>
      <c r="K293" s="24"/>
      <c r="L293" s="24"/>
      <c r="M293" s="24"/>
      <c r="N293" s="24"/>
      <c r="O293" s="24"/>
      <c r="P293" s="24"/>
      <c r="Q293" s="24"/>
      <c r="R293" s="24"/>
      <c r="S293" s="24"/>
      <c r="T293" s="24"/>
      <c r="U293" s="24"/>
      <c r="V293" s="5"/>
      <c r="W293" s="5"/>
      <c r="X293" s="5"/>
      <c r="Y293" s="5"/>
      <c r="Z293" s="5"/>
      <c r="AA293" s="24"/>
      <c r="AB293" s="24"/>
      <c r="AC293" s="24"/>
      <c r="AD293" s="24"/>
      <c r="AE293" s="24"/>
      <c r="AF293" s="24"/>
      <c r="AG293" s="24"/>
      <c r="AH293" s="24"/>
      <c r="AI293" s="24"/>
      <c r="AJ293" s="24"/>
      <c r="AK293" s="5"/>
      <c r="AL293" s="5"/>
      <c r="AM293" s="5"/>
      <c r="AN293" s="5"/>
      <c r="AO293" s="24"/>
      <c r="AP293" s="24"/>
      <c r="AQ293" s="24"/>
      <c r="AR293" s="24"/>
      <c r="AS293" s="24"/>
      <c r="AT293" s="24"/>
      <c r="AU293" s="24"/>
      <c r="AV293" s="24"/>
      <c r="AW293" s="24"/>
      <c r="AX293" s="24"/>
      <c r="AY293" s="5"/>
      <c r="AZ293" s="5"/>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8"/>
      <c r="CN293" s="309"/>
      <c r="CO293" s="309"/>
      <c r="CP293" s="307"/>
      <c r="CQ293" s="307"/>
      <c r="CR293" s="307"/>
      <c r="CS293" s="5"/>
      <c r="CT293" s="5"/>
      <c r="CU293" s="5"/>
      <c r="CV293" s="3"/>
      <c r="CW293" s="3"/>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row>
    <row r="294" spans="1:131" s="19" customFormat="1" x14ac:dyDescent="0.2">
      <c r="A294" s="311"/>
      <c r="B294" s="24"/>
      <c r="C294" s="24"/>
      <c r="D294" s="24"/>
      <c r="E294" s="24"/>
      <c r="F294" s="24"/>
      <c r="G294" s="24"/>
      <c r="H294" s="24"/>
      <c r="I294" s="24"/>
      <c r="J294" s="24"/>
      <c r="K294" s="24"/>
      <c r="L294" s="24"/>
      <c r="M294" s="24"/>
      <c r="N294" s="24"/>
      <c r="O294" s="24"/>
      <c r="P294" s="24"/>
      <c r="Q294" s="24"/>
      <c r="R294" s="24"/>
      <c r="S294" s="24"/>
      <c r="T294" s="24"/>
      <c r="U294" s="24"/>
      <c r="V294" s="5"/>
      <c r="W294" s="5"/>
      <c r="X294" s="5"/>
      <c r="Y294" s="5"/>
      <c r="Z294" s="5"/>
      <c r="AA294" s="24"/>
      <c r="AB294" s="24"/>
      <c r="AC294" s="24"/>
      <c r="AD294" s="24"/>
      <c r="AE294" s="24"/>
      <c r="AF294" s="24"/>
      <c r="AG294" s="24"/>
      <c r="AH294" s="24"/>
      <c r="AI294" s="24"/>
      <c r="AJ294" s="24"/>
      <c r="AK294" s="5"/>
      <c r="AL294" s="5"/>
      <c r="AM294" s="5"/>
      <c r="AN294" s="5"/>
      <c r="AO294" s="24"/>
      <c r="AP294" s="24"/>
      <c r="AQ294" s="24"/>
      <c r="AR294" s="24"/>
      <c r="AS294" s="24"/>
      <c r="AT294" s="24"/>
      <c r="AU294" s="24"/>
      <c r="AV294" s="24"/>
      <c r="AW294" s="24"/>
      <c r="AX294" s="24"/>
      <c r="AY294" s="5"/>
      <c r="AZ294" s="5"/>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8"/>
      <c r="CN294" s="309"/>
      <c r="CO294" s="309"/>
      <c r="CP294" s="307"/>
      <c r="CQ294" s="307"/>
      <c r="CR294" s="307"/>
      <c r="CS294" s="3"/>
      <c r="CT294" s="3"/>
      <c r="CU294" s="3"/>
      <c r="CV294" s="3"/>
      <c r="CW294" s="3"/>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row>
    <row r="295" spans="1:131" s="19" customFormat="1" x14ac:dyDescent="0.2">
      <c r="A295" s="311"/>
      <c r="B295" s="24"/>
      <c r="C295" s="24"/>
      <c r="D295" s="24"/>
      <c r="E295" s="24"/>
      <c r="F295" s="24"/>
      <c r="G295" s="24"/>
      <c r="H295" s="24"/>
      <c r="I295" s="24"/>
      <c r="J295" s="24"/>
      <c r="K295" s="24"/>
      <c r="L295" s="24"/>
      <c r="M295" s="24"/>
      <c r="N295" s="24"/>
      <c r="O295" s="24"/>
      <c r="P295" s="24"/>
      <c r="Q295" s="24"/>
      <c r="R295" s="24"/>
      <c r="S295" s="24"/>
      <c r="T295" s="24"/>
      <c r="U295" s="24"/>
      <c r="V295" s="5"/>
      <c r="W295" s="5"/>
      <c r="X295" s="5"/>
      <c r="Y295" s="5"/>
      <c r="Z295" s="5"/>
      <c r="AA295" s="24"/>
      <c r="AB295" s="24"/>
      <c r="AC295" s="24"/>
      <c r="AD295" s="24"/>
      <c r="AE295" s="24"/>
      <c r="AF295" s="24"/>
      <c r="AG295" s="24"/>
      <c r="AH295" s="24"/>
      <c r="AI295" s="24"/>
      <c r="AJ295" s="24"/>
      <c r="AK295" s="5"/>
      <c r="AL295" s="5"/>
      <c r="AM295" s="5"/>
      <c r="AN295" s="5"/>
      <c r="AO295" s="24"/>
      <c r="AP295" s="24"/>
      <c r="AQ295" s="24"/>
      <c r="AR295" s="24"/>
      <c r="AS295" s="24"/>
      <c r="AT295" s="24"/>
      <c r="AU295" s="24"/>
      <c r="AV295" s="24"/>
      <c r="AW295" s="24"/>
      <c r="AX295" s="24"/>
      <c r="AY295" s="5"/>
      <c r="AZ295" s="5"/>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8"/>
      <c r="CN295" s="309"/>
      <c r="CO295" s="309"/>
      <c r="CP295" s="307"/>
      <c r="CQ295" s="307"/>
      <c r="CR295" s="307"/>
      <c r="CS295" s="5"/>
      <c r="CT295" s="5"/>
      <c r="CU295" s="5"/>
      <c r="CV295" s="3"/>
      <c r="CW295" s="3"/>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row>
    <row r="296" spans="1:131" s="19" customFormat="1" x14ac:dyDescent="0.2">
      <c r="A296" s="311"/>
      <c r="B296" s="24"/>
      <c r="C296" s="24"/>
      <c r="D296" s="24"/>
      <c r="E296" s="24"/>
      <c r="F296" s="24"/>
      <c r="G296" s="24"/>
      <c r="H296" s="24"/>
      <c r="I296" s="24"/>
      <c r="J296" s="24"/>
      <c r="K296" s="24"/>
      <c r="L296" s="24"/>
      <c r="M296" s="24"/>
      <c r="N296" s="24"/>
      <c r="O296" s="24"/>
      <c r="P296" s="24"/>
      <c r="Q296" s="24"/>
      <c r="R296" s="24"/>
      <c r="S296" s="24"/>
      <c r="T296" s="24"/>
      <c r="U296" s="24"/>
      <c r="V296" s="5"/>
      <c r="W296" s="5"/>
      <c r="X296" s="5"/>
      <c r="Y296" s="5"/>
      <c r="Z296" s="5"/>
      <c r="AA296" s="24"/>
      <c r="AB296" s="24"/>
      <c r="AC296" s="24"/>
      <c r="AD296" s="24"/>
      <c r="AE296" s="24"/>
      <c r="AF296" s="24"/>
      <c r="AG296" s="24"/>
      <c r="AH296" s="24"/>
      <c r="AI296" s="24"/>
      <c r="AJ296" s="24"/>
      <c r="AK296" s="5"/>
      <c r="AL296" s="5"/>
      <c r="AM296" s="5"/>
      <c r="AN296" s="5"/>
      <c r="AO296" s="24"/>
      <c r="AP296" s="24"/>
      <c r="AQ296" s="24"/>
      <c r="AR296" s="24"/>
      <c r="AS296" s="24"/>
      <c r="AT296" s="24"/>
      <c r="AU296" s="24"/>
      <c r="AV296" s="24"/>
      <c r="AW296" s="24"/>
      <c r="AX296" s="24"/>
      <c r="AY296" s="5"/>
      <c r="AZ296" s="5"/>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8"/>
      <c r="CN296" s="309"/>
      <c r="CO296" s="309"/>
      <c r="CP296" s="307"/>
      <c r="CQ296" s="307"/>
      <c r="CR296" s="307"/>
      <c r="CS296" s="3"/>
      <c r="CT296" s="3"/>
      <c r="CU296" s="3"/>
      <c r="CV296" s="3"/>
      <c r="CW296" s="3"/>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row>
    <row r="297" spans="1:131" x14ac:dyDescent="0.2">
      <c r="U297" s="24"/>
      <c r="V297" s="5"/>
      <c r="W297" s="5"/>
      <c r="X297" s="5"/>
      <c r="Y297" s="5"/>
      <c r="Z297" s="5"/>
      <c r="AA297" s="24"/>
      <c r="AB297" s="24"/>
      <c r="AC297" s="24"/>
      <c r="AD297" s="24"/>
      <c r="AE297" s="24"/>
      <c r="AF297" s="24"/>
      <c r="AG297" s="24"/>
      <c r="AH297" s="24"/>
      <c r="AI297" s="24"/>
      <c r="AJ297" s="24"/>
      <c r="AK297" s="5"/>
      <c r="AL297" s="5"/>
      <c r="AM297" s="5"/>
      <c r="CS297" s="5"/>
      <c r="CT297" s="5"/>
      <c r="CU297" s="5"/>
      <c r="CV297" s="3"/>
      <c r="CW297" s="3"/>
    </row>
    <row r="298" spans="1:131" ht="15" customHeight="1" x14ac:dyDescent="0.2">
      <c r="U298" s="24"/>
      <c r="V298" s="5"/>
      <c r="W298" s="5"/>
      <c r="X298" s="5"/>
      <c r="Y298" s="5"/>
      <c r="Z298" s="5"/>
      <c r="AA298" s="24"/>
      <c r="AB298" s="24"/>
      <c r="AC298" s="24"/>
      <c r="AD298" s="24"/>
      <c r="AE298" s="24"/>
      <c r="AF298" s="24"/>
      <c r="AG298" s="24"/>
      <c r="AH298" s="24"/>
      <c r="AI298" s="24"/>
      <c r="AJ298" s="24"/>
      <c r="AK298" s="5"/>
      <c r="AL298" s="5"/>
      <c r="AM298" s="5"/>
      <c r="CS298" s="3"/>
      <c r="CT298" s="3"/>
      <c r="CU298" s="3"/>
      <c r="CV298" s="3"/>
      <c r="CW298" s="3"/>
    </row>
    <row r="299" spans="1:131" ht="15" hidden="1" customHeight="1" x14ac:dyDescent="0.2">
      <c r="U299" s="24"/>
      <c r="V299" s="5"/>
      <c r="W299" s="5"/>
      <c r="X299" s="5"/>
      <c r="Y299" s="5"/>
      <c r="Z299" s="5"/>
      <c r="AA299" s="24"/>
      <c r="AB299" s="24"/>
      <c r="AC299" s="24"/>
      <c r="AD299" s="24"/>
      <c r="AE299" s="24"/>
      <c r="AF299" s="24"/>
      <c r="AG299" s="24"/>
      <c r="AH299" s="24"/>
      <c r="AI299" s="24"/>
      <c r="AJ299" s="24"/>
      <c r="AK299" s="5"/>
      <c r="AL299" s="5"/>
      <c r="AM299" s="5"/>
      <c r="CS299" s="5"/>
      <c r="CT299" s="5"/>
      <c r="CU299" s="5"/>
      <c r="CV299" s="3"/>
      <c r="CW299" s="3"/>
    </row>
    <row r="300" spans="1:131" ht="15" hidden="1" customHeight="1" x14ac:dyDescent="0.2">
      <c r="U300" s="24"/>
      <c r="V300" s="5"/>
      <c r="W300" s="5"/>
      <c r="X300" s="5"/>
      <c r="Y300" s="5"/>
      <c r="Z300" s="5"/>
      <c r="AA300" s="24"/>
      <c r="AB300" s="24"/>
      <c r="AC300" s="24"/>
      <c r="AD300" s="24"/>
      <c r="AE300" s="24"/>
      <c r="AF300" s="24"/>
      <c r="AG300" s="24"/>
      <c r="AH300" s="24"/>
      <c r="AI300" s="24"/>
      <c r="AJ300" s="24"/>
      <c r="AK300" s="5"/>
      <c r="AL300" s="5"/>
      <c r="AM300" s="5"/>
      <c r="CS300" s="3"/>
      <c r="CT300" s="3"/>
      <c r="CU300" s="3"/>
      <c r="CV300" s="3"/>
      <c r="CW300" s="3"/>
    </row>
    <row r="301" spans="1:131" ht="15" hidden="1" customHeight="1" x14ac:dyDescent="0.2">
      <c r="A301" s="313">
        <f>SUM(A7:AS247)</f>
        <v>2154</v>
      </c>
      <c r="U301" s="24"/>
      <c r="V301" s="5"/>
      <c r="W301" s="5"/>
      <c r="X301" s="5"/>
      <c r="Y301" s="5"/>
      <c r="Z301" s="5"/>
      <c r="AA301" s="24"/>
      <c r="AB301" s="24"/>
      <c r="AC301" s="24"/>
      <c r="AD301" s="24"/>
      <c r="AE301" s="24"/>
      <c r="AF301" s="24"/>
      <c r="AG301" s="24"/>
      <c r="AH301" s="24"/>
      <c r="AI301" s="24"/>
      <c r="AJ301" s="24"/>
      <c r="AK301" s="5"/>
      <c r="AL301" s="5"/>
      <c r="AM301" s="5"/>
      <c r="CP301" s="314">
        <v>0</v>
      </c>
      <c r="CS301" s="5"/>
      <c r="CT301" s="5"/>
      <c r="CU301" s="5"/>
      <c r="CV301" s="3"/>
      <c r="CW301" s="3"/>
    </row>
    <row r="302" spans="1:131" ht="15" hidden="1" customHeight="1" x14ac:dyDescent="0.2">
      <c r="U302" s="24"/>
      <c r="V302" s="5"/>
      <c r="W302" s="5"/>
      <c r="X302" s="5"/>
      <c r="Y302" s="5"/>
      <c r="Z302" s="5"/>
      <c r="AA302" s="24"/>
      <c r="AB302" s="24"/>
      <c r="AC302" s="24"/>
      <c r="AD302" s="24"/>
      <c r="AE302" s="24"/>
      <c r="AF302" s="24"/>
      <c r="AG302" s="24"/>
      <c r="AH302" s="24"/>
      <c r="AI302" s="24"/>
      <c r="AJ302" s="24"/>
      <c r="AK302" s="5"/>
      <c r="AL302" s="5"/>
      <c r="AM302" s="5"/>
      <c r="CS302" s="3"/>
      <c r="CT302" s="3"/>
      <c r="CU302" s="3"/>
      <c r="CV302" s="3"/>
      <c r="CW302" s="3"/>
    </row>
    <row r="303" spans="1:131" ht="15" hidden="1" customHeight="1" x14ac:dyDescent="0.2">
      <c r="U303" s="24"/>
      <c r="V303" s="5"/>
      <c r="W303" s="5"/>
      <c r="X303" s="5"/>
      <c r="Y303" s="5"/>
      <c r="Z303" s="5"/>
      <c r="AA303" s="24"/>
      <c r="AB303" s="24"/>
      <c r="AC303" s="24"/>
      <c r="AD303" s="24"/>
      <c r="AE303" s="24"/>
      <c r="AF303" s="24"/>
      <c r="AG303" s="24"/>
      <c r="AH303" s="24"/>
      <c r="AI303" s="24"/>
      <c r="AJ303" s="24"/>
      <c r="AK303" s="5"/>
      <c r="AL303" s="5"/>
      <c r="AM303" s="5"/>
      <c r="CS303" s="5"/>
      <c r="CT303" s="5"/>
      <c r="CU303" s="5"/>
      <c r="CV303" s="3"/>
      <c r="CW303" s="3"/>
    </row>
    <row r="304" spans="1:131" ht="15" customHeight="1" x14ac:dyDescent="0.2">
      <c r="AB304" s="24"/>
      <c r="AC304" s="24"/>
      <c r="AD304" s="24"/>
      <c r="AE304" s="24"/>
      <c r="AF304" s="24"/>
      <c r="AG304" s="24"/>
      <c r="AH304" s="24"/>
      <c r="AI304" s="24"/>
      <c r="AJ304" s="24"/>
      <c r="AK304" s="5"/>
      <c r="CS304" s="3"/>
      <c r="CT304" s="3"/>
      <c r="CU304" s="3"/>
      <c r="CV304" s="3"/>
      <c r="CW304" s="3"/>
    </row>
    <row r="305" spans="28:101" ht="15" customHeight="1" x14ac:dyDescent="0.2">
      <c r="AB305" s="24"/>
      <c r="AC305" s="24"/>
      <c r="AD305" s="24"/>
      <c r="AE305" s="24"/>
      <c r="AF305" s="24"/>
      <c r="AG305" s="24"/>
      <c r="AH305" s="24"/>
      <c r="AI305" s="24"/>
      <c r="AJ305" s="24"/>
      <c r="AK305" s="5"/>
      <c r="CS305" s="5"/>
      <c r="CT305" s="5"/>
      <c r="CU305" s="5"/>
      <c r="CV305" s="3"/>
      <c r="CW305" s="3"/>
    </row>
    <row r="306" spans="28:101" x14ac:dyDescent="0.2">
      <c r="CS306" s="3"/>
      <c r="CT306" s="3"/>
      <c r="CU306" s="3"/>
      <c r="CV306" s="3"/>
      <c r="CW306" s="3"/>
    </row>
    <row r="307" spans="28:101" x14ac:dyDescent="0.2">
      <c r="CS307" s="5"/>
      <c r="CT307" s="5"/>
      <c r="CU307" s="5"/>
      <c r="CV307" s="3"/>
      <c r="CW307" s="3"/>
    </row>
    <row r="308" spans="28:101" x14ac:dyDescent="0.2">
      <c r="CS308" s="3"/>
      <c r="CT308" s="3"/>
      <c r="CU308" s="3"/>
      <c r="CV308" s="3"/>
      <c r="CW308" s="3"/>
    </row>
    <row r="309" spans="28:101" x14ac:dyDescent="0.2">
      <c r="CS309" s="5"/>
      <c r="CT309" s="5"/>
      <c r="CU309" s="5"/>
      <c r="CV309" s="3"/>
      <c r="CW309" s="3"/>
    </row>
    <row r="310" spans="28:101" x14ac:dyDescent="0.2">
      <c r="CS310" s="3"/>
      <c r="CT310" s="3"/>
      <c r="CU310" s="3"/>
      <c r="CV310" s="3"/>
      <c r="CW310" s="3"/>
    </row>
    <row r="311" spans="28:101" x14ac:dyDescent="0.2">
      <c r="CS311" s="5"/>
      <c r="CT311" s="5"/>
      <c r="CU311" s="5"/>
      <c r="CV311" s="3"/>
      <c r="CW311" s="3"/>
    </row>
    <row r="312" spans="28:101" x14ac:dyDescent="0.2">
      <c r="CS312" s="3"/>
      <c r="CT312" s="3"/>
      <c r="CU312" s="3"/>
      <c r="CV312" s="3"/>
      <c r="CW312" s="3"/>
    </row>
    <row r="313" spans="28:101" x14ac:dyDescent="0.2">
      <c r="CS313" s="5"/>
      <c r="CT313" s="5"/>
      <c r="CU313" s="5"/>
      <c r="CV313" s="3"/>
      <c r="CW313" s="3"/>
    </row>
    <row r="314" spans="28:101" x14ac:dyDescent="0.2">
      <c r="CS314" s="3"/>
      <c r="CT314" s="3"/>
      <c r="CU314" s="3"/>
      <c r="CV314" s="3"/>
      <c r="CW314" s="3"/>
    </row>
    <row r="315" spans="28:101" x14ac:dyDescent="0.2">
      <c r="CS315" s="5"/>
      <c r="CT315" s="5"/>
      <c r="CU315" s="5"/>
      <c r="CV315" s="3"/>
      <c r="CW315" s="3"/>
    </row>
    <row r="316" spans="28:101" x14ac:dyDescent="0.2">
      <c r="CS316" s="3"/>
      <c r="CT316" s="3"/>
      <c r="CU316" s="3"/>
      <c r="CV316" s="3"/>
      <c r="CW316" s="3"/>
    </row>
    <row r="317" spans="28:101" x14ac:dyDescent="0.2">
      <c r="CS317" s="5"/>
      <c r="CT317" s="5"/>
      <c r="CU317" s="5"/>
      <c r="CV317" s="3"/>
      <c r="CW317" s="3"/>
    </row>
    <row r="318" spans="28:101" x14ac:dyDescent="0.2">
      <c r="CS318" s="3"/>
      <c r="CT318" s="3"/>
      <c r="CU318" s="3"/>
      <c r="CV318" s="3"/>
      <c r="CW318" s="3"/>
    </row>
    <row r="329" spans="1:131" ht="15" x14ac:dyDescent="0.25">
      <c r="D329" s="23"/>
      <c r="E329" s="23"/>
    </row>
    <row r="330" spans="1:131" s="307" customFormat="1" ht="15" x14ac:dyDescent="0.25">
      <c r="A330" s="311"/>
      <c r="B330" s="23"/>
      <c r="C330" s="23"/>
      <c r="D330" s="24"/>
      <c r="E330" s="24"/>
      <c r="F330" s="24"/>
      <c r="G330" s="24"/>
      <c r="H330" s="24"/>
      <c r="I330" s="24"/>
      <c r="J330" s="24"/>
      <c r="K330" s="24"/>
      <c r="L330" s="24"/>
      <c r="M330" s="24"/>
      <c r="N330" s="24"/>
      <c r="O330" s="24"/>
      <c r="P330" s="24"/>
      <c r="Q330" s="24"/>
      <c r="R330" s="24"/>
      <c r="S330" s="24"/>
      <c r="T330" s="24"/>
      <c r="V330" s="309"/>
      <c r="W330" s="309"/>
      <c r="X330" s="309"/>
      <c r="Y330" s="309"/>
      <c r="Z330" s="309"/>
      <c r="AK330" s="309"/>
      <c r="AL330" s="309"/>
      <c r="AM330" s="309"/>
      <c r="AN330" s="23"/>
      <c r="AO330" s="23"/>
      <c r="AP330" s="23"/>
      <c r="AQ330" s="23"/>
      <c r="AR330" s="23"/>
      <c r="AS330" s="23"/>
      <c r="AT330" s="23"/>
      <c r="AU330" s="23"/>
      <c r="AV330" s="23"/>
      <c r="AW330" s="23"/>
      <c r="AX330" s="23"/>
      <c r="AY330" s="315"/>
      <c r="AZ330" s="315"/>
      <c r="CM330" s="308"/>
      <c r="CN330" s="309"/>
      <c r="CO330" s="309"/>
    </row>
    <row r="334" spans="1:131" ht="15" x14ac:dyDescent="0.25">
      <c r="D334" s="23"/>
      <c r="E334" s="23"/>
      <c r="F334" s="23"/>
      <c r="G334" s="23"/>
      <c r="H334" s="23"/>
      <c r="I334" s="23"/>
      <c r="J334" s="23"/>
      <c r="K334" s="23"/>
      <c r="L334" s="23"/>
      <c r="M334" s="23"/>
      <c r="N334" s="23"/>
    </row>
    <row r="335" spans="1:131" s="23" customFormat="1" ht="15" x14ac:dyDescent="0.25">
      <c r="D335" s="24"/>
      <c r="E335" s="24"/>
      <c r="F335" s="24"/>
      <c r="G335" s="24"/>
      <c r="H335" s="24"/>
      <c r="I335" s="24"/>
      <c r="J335" s="24"/>
      <c r="K335" s="24"/>
      <c r="L335" s="24"/>
      <c r="M335" s="24"/>
      <c r="N335" s="24"/>
      <c r="AY335" s="315"/>
      <c r="AZ335" s="315"/>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8"/>
      <c r="CN335" s="309"/>
      <c r="CO335" s="309"/>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row>
    <row r="336" spans="1:131" s="307" customFormat="1" ht="15" hidden="1" x14ac:dyDescent="0.25">
      <c r="A336" s="313">
        <f>SUM(A7:X254)</f>
        <v>2003</v>
      </c>
      <c r="B336" s="24"/>
      <c r="C336" s="24"/>
      <c r="D336" s="24"/>
      <c r="E336" s="24"/>
      <c r="F336" s="23"/>
      <c r="G336" s="23"/>
      <c r="H336" s="23"/>
      <c r="I336" s="23"/>
      <c r="J336" s="23"/>
      <c r="K336" s="23"/>
      <c r="L336" s="23"/>
      <c r="M336" s="23"/>
      <c r="N336" s="23"/>
      <c r="O336" s="24"/>
      <c r="P336" s="24"/>
      <c r="Q336" s="24"/>
      <c r="R336" s="24"/>
      <c r="S336" s="24"/>
      <c r="T336" s="24"/>
      <c r="V336" s="309"/>
      <c r="W336" s="309"/>
      <c r="X336" s="309"/>
      <c r="Y336" s="309"/>
      <c r="Z336" s="309"/>
      <c r="AK336" s="309"/>
      <c r="AL336" s="309"/>
      <c r="AM336" s="309"/>
      <c r="AN336" s="309"/>
      <c r="AY336" s="309"/>
      <c r="AZ336" s="309"/>
      <c r="CM336" s="308"/>
      <c r="CN336" s="309"/>
      <c r="CO336" s="309"/>
    </row>
    <row r="337" spans="1:131" s="307" customFormat="1" ht="15" x14ac:dyDescent="0.25">
      <c r="A337" s="311"/>
      <c r="B337" s="24"/>
      <c r="C337" s="24"/>
      <c r="D337" s="24"/>
      <c r="E337" s="24"/>
      <c r="F337" s="24"/>
      <c r="G337" s="24"/>
      <c r="H337" s="24"/>
      <c r="I337" s="24"/>
      <c r="J337" s="24"/>
      <c r="K337" s="24"/>
      <c r="L337" s="24"/>
      <c r="M337" s="24"/>
      <c r="N337" s="24"/>
      <c r="O337" s="23"/>
      <c r="P337" s="23"/>
      <c r="Q337" s="23"/>
      <c r="R337" s="23"/>
      <c r="S337" s="23"/>
      <c r="T337" s="23"/>
      <c r="U337" s="23"/>
      <c r="V337" s="23"/>
      <c r="W337" s="23"/>
      <c r="X337" s="23"/>
      <c r="Y337" s="23"/>
      <c r="Z337" s="23"/>
      <c r="AA337" s="23"/>
      <c r="AK337" s="309"/>
      <c r="AL337" s="23"/>
      <c r="AM337" s="23"/>
      <c r="AN337" s="309"/>
      <c r="AY337" s="309"/>
      <c r="AZ337" s="309"/>
      <c r="CM337" s="308"/>
      <c r="CN337" s="309"/>
      <c r="CO337" s="309"/>
    </row>
    <row r="339" spans="1:131" s="309" customFormat="1" ht="15" x14ac:dyDescent="0.25">
      <c r="A339" s="311"/>
      <c r="B339" s="24"/>
      <c r="C339" s="24"/>
      <c r="D339" s="24"/>
      <c r="E339" s="24"/>
      <c r="F339" s="24"/>
      <c r="G339" s="24"/>
      <c r="H339" s="24"/>
      <c r="I339" s="24"/>
      <c r="J339" s="24"/>
      <c r="K339" s="24"/>
      <c r="L339" s="24"/>
      <c r="M339" s="24"/>
      <c r="N339" s="24"/>
      <c r="O339" s="24"/>
      <c r="P339" s="24"/>
      <c r="Q339" s="24"/>
      <c r="R339" s="24"/>
      <c r="S339" s="24"/>
      <c r="T339" s="24"/>
      <c r="U339" s="307"/>
      <c r="AA339" s="307"/>
      <c r="AB339" s="23"/>
      <c r="AC339" s="23"/>
      <c r="AD339" s="23"/>
      <c r="AE339" s="23"/>
      <c r="AF339" s="23"/>
      <c r="AG339" s="23"/>
      <c r="AH339" s="23"/>
      <c r="AI339" s="23"/>
      <c r="AJ339" s="23"/>
      <c r="AK339" s="23"/>
      <c r="AO339" s="307"/>
      <c r="AP339" s="307"/>
      <c r="AQ339" s="307"/>
      <c r="AR339" s="307"/>
      <c r="AS339" s="307"/>
      <c r="AT339" s="307"/>
      <c r="AU339" s="307"/>
      <c r="AV339" s="307"/>
      <c r="AW339" s="307"/>
      <c r="AX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307"/>
      <c r="CD339" s="307"/>
      <c r="CE339" s="307"/>
      <c r="CF339" s="307"/>
      <c r="CG339" s="307"/>
      <c r="CH339" s="307"/>
      <c r="CI339" s="307"/>
      <c r="CJ339" s="307"/>
      <c r="CK339" s="307"/>
      <c r="CL339" s="307"/>
      <c r="CM339" s="308"/>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row>
  </sheetData>
  <mergeCells count="548">
    <mergeCell ref="A252:B252"/>
    <mergeCell ref="A253:B253"/>
    <mergeCell ref="F249:W249"/>
    <mergeCell ref="F250:G250"/>
    <mergeCell ref="H250:I250"/>
    <mergeCell ref="J250:K250"/>
    <mergeCell ref="L250:M250"/>
    <mergeCell ref="N250:O250"/>
    <mergeCell ref="P250:Q250"/>
    <mergeCell ref="R250:S250"/>
    <mergeCell ref="T250:U250"/>
    <mergeCell ref="V250:W250"/>
    <mergeCell ref="A244:B244"/>
    <mergeCell ref="A245:B245"/>
    <mergeCell ref="A246:B246"/>
    <mergeCell ref="A247:B247"/>
    <mergeCell ref="A249:B251"/>
    <mergeCell ref="C249:E250"/>
    <mergeCell ref="V242:W242"/>
    <mergeCell ref="X242:Y242"/>
    <mergeCell ref="Z242:AA242"/>
    <mergeCell ref="A234:B234"/>
    <mergeCell ref="A235:B235"/>
    <mergeCell ref="A236:B236"/>
    <mergeCell ref="A237:A239"/>
    <mergeCell ref="A241:B243"/>
    <mergeCell ref="C241:E242"/>
    <mergeCell ref="AF231:AG231"/>
    <mergeCell ref="AH231:AI231"/>
    <mergeCell ref="AJ231:AK231"/>
    <mergeCell ref="AB242:AC242"/>
    <mergeCell ref="AD242:AE242"/>
    <mergeCell ref="AF242:AG242"/>
    <mergeCell ref="F241:AG241"/>
    <mergeCell ref="AH241:AH243"/>
    <mergeCell ref="F242:G242"/>
    <mergeCell ref="H242:I242"/>
    <mergeCell ref="J242:K242"/>
    <mergeCell ref="L242:M242"/>
    <mergeCell ref="N242:O242"/>
    <mergeCell ref="P242:Q242"/>
    <mergeCell ref="R242:S242"/>
    <mergeCell ref="T242:U242"/>
    <mergeCell ref="P231:Q231"/>
    <mergeCell ref="R231:S231"/>
    <mergeCell ref="AL231:AM231"/>
    <mergeCell ref="AN231:AO231"/>
    <mergeCell ref="A233:B233"/>
    <mergeCell ref="T231:U231"/>
    <mergeCell ref="V231:W231"/>
    <mergeCell ref="X231:Y231"/>
    <mergeCell ref="Z231:AA231"/>
    <mergeCell ref="AB231:AC231"/>
    <mergeCell ref="AD231:AE231"/>
    <mergeCell ref="AO215:AO217"/>
    <mergeCell ref="AP215:AP217"/>
    <mergeCell ref="AQ215:AQ217"/>
    <mergeCell ref="AN215:AN217"/>
    <mergeCell ref="A225:B225"/>
    <mergeCell ref="A226:B226"/>
    <mergeCell ref="A227:B227"/>
    <mergeCell ref="A228:B228"/>
    <mergeCell ref="A230:B232"/>
    <mergeCell ref="C230:E231"/>
    <mergeCell ref="A218:B218"/>
    <mergeCell ref="A219:A220"/>
    <mergeCell ref="A221:B221"/>
    <mergeCell ref="A222:B222"/>
    <mergeCell ref="A223:B223"/>
    <mergeCell ref="A224:B224"/>
    <mergeCell ref="F230:AO230"/>
    <mergeCell ref="AP230:AP232"/>
    <mergeCell ref="AQ230:AQ232"/>
    <mergeCell ref="F231:G231"/>
    <mergeCell ref="H231:I231"/>
    <mergeCell ref="J231:K231"/>
    <mergeCell ref="L231:M231"/>
    <mergeCell ref="N231:O231"/>
    <mergeCell ref="F216:G216"/>
    <mergeCell ref="H216:I216"/>
    <mergeCell ref="J216:K216"/>
    <mergeCell ref="L216:M216"/>
    <mergeCell ref="N216:O216"/>
    <mergeCell ref="P216:Q216"/>
    <mergeCell ref="R216:S216"/>
    <mergeCell ref="A210:A211"/>
    <mergeCell ref="A212:A213"/>
    <mergeCell ref="A215:B217"/>
    <mergeCell ref="C215:E216"/>
    <mergeCell ref="F215:AM215"/>
    <mergeCell ref="T216:U216"/>
    <mergeCell ref="V216:W216"/>
    <mergeCell ref="X216:Y216"/>
    <mergeCell ref="Z216:AA216"/>
    <mergeCell ref="AB216:AC216"/>
    <mergeCell ref="AD216:AE216"/>
    <mergeCell ref="AF216:AG216"/>
    <mergeCell ref="AH216:AI216"/>
    <mergeCell ref="AJ216:AK216"/>
    <mergeCell ref="AL216:AM216"/>
    <mergeCell ref="AL204:AL205"/>
    <mergeCell ref="A206:B206"/>
    <mergeCell ref="A208:B209"/>
    <mergeCell ref="C208:C209"/>
    <mergeCell ref="D208:S208"/>
    <mergeCell ref="T208:U208"/>
    <mergeCell ref="V208:V209"/>
    <mergeCell ref="Z204:AA204"/>
    <mergeCell ref="AB204:AC204"/>
    <mergeCell ref="AD204:AE204"/>
    <mergeCell ref="AF204:AG204"/>
    <mergeCell ref="AH204:AI204"/>
    <mergeCell ref="AJ204:AK204"/>
    <mergeCell ref="N204:O204"/>
    <mergeCell ref="P204:Q204"/>
    <mergeCell ref="R204:S204"/>
    <mergeCell ref="T204:U204"/>
    <mergeCell ref="V204:W204"/>
    <mergeCell ref="X204:Y204"/>
    <mergeCell ref="AH199:AI199"/>
    <mergeCell ref="AJ199:AK199"/>
    <mergeCell ref="A201:B201"/>
    <mergeCell ref="A202:B202"/>
    <mergeCell ref="A204:B205"/>
    <mergeCell ref="C204:E204"/>
    <mergeCell ref="F204:G204"/>
    <mergeCell ref="H204:I204"/>
    <mergeCell ref="J204:K204"/>
    <mergeCell ref="L204:M204"/>
    <mergeCell ref="V199:W199"/>
    <mergeCell ref="X199:Y199"/>
    <mergeCell ref="Z199:AA199"/>
    <mergeCell ref="AB199:AC199"/>
    <mergeCell ref="AD199:AE199"/>
    <mergeCell ref="AF199:AG199"/>
    <mergeCell ref="J199:K199"/>
    <mergeCell ref="L199:M199"/>
    <mergeCell ref="N199:O199"/>
    <mergeCell ref="P199:Q199"/>
    <mergeCell ref="R199:S199"/>
    <mergeCell ref="T199:U199"/>
    <mergeCell ref="A196:C196"/>
    <mergeCell ref="A197:C197"/>
    <mergeCell ref="A199:B200"/>
    <mergeCell ref="C199:E199"/>
    <mergeCell ref="F199:G199"/>
    <mergeCell ref="H199:I199"/>
    <mergeCell ref="A190:C190"/>
    <mergeCell ref="A191:C191"/>
    <mergeCell ref="A192:C192"/>
    <mergeCell ref="A193:C193"/>
    <mergeCell ref="A194:C194"/>
    <mergeCell ref="A195:C195"/>
    <mergeCell ref="A183:A185"/>
    <mergeCell ref="B183:C183"/>
    <mergeCell ref="B184:C184"/>
    <mergeCell ref="B185:C185"/>
    <mergeCell ref="A186:A189"/>
    <mergeCell ref="B186:C186"/>
    <mergeCell ref="B187:C187"/>
    <mergeCell ref="B188:C188"/>
    <mergeCell ref="B189:C189"/>
    <mergeCell ref="A175:A182"/>
    <mergeCell ref="B175:C175"/>
    <mergeCell ref="B176:C176"/>
    <mergeCell ref="B177:C177"/>
    <mergeCell ref="B178:C178"/>
    <mergeCell ref="B179:C179"/>
    <mergeCell ref="B180:C180"/>
    <mergeCell ref="B181:C181"/>
    <mergeCell ref="B182:C182"/>
    <mergeCell ref="A169:C169"/>
    <mergeCell ref="A170:C170"/>
    <mergeCell ref="A171:C171"/>
    <mergeCell ref="A172:B172"/>
    <mergeCell ref="A173:C173"/>
    <mergeCell ref="A174:C174"/>
    <mergeCell ref="A165:C165"/>
    <mergeCell ref="D165:AS165"/>
    <mergeCell ref="A166:A167"/>
    <mergeCell ref="B166:C166"/>
    <mergeCell ref="B167:C167"/>
    <mergeCell ref="A168:C168"/>
    <mergeCell ref="DN162:DO162"/>
    <mergeCell ref="DP162:DQ162"/>
    <mergeCell ref="DR162:DS162"/>
    <mergeCell ref="DT162:DU162"/>
    <mergeCell ref="DV162:DW162"/>
    <mergeCell ref="A164:C164"/>
    <mergeCell ref="DB162:DC162"/>
    <mergeCell ref="DD162:DE162"/>
    <mergeCell ref="DF162:DG162"/>
    <mergeCell ref="DH162:DI162"/>
    <mergeCell ref="DJ162:DK162"/>
    <mergeCell ref="DL162:DM162"/>
    <mergeCell ref="CP162:CQ162"/>
    <mergeCell ref="CR162:CS162"/>
    <mergeCell ref="CT162:CU162"/>
    <mergeCell ref="CV162:CW162"/>
    <mergeCell ref="CX162:CY162"/>
    <mergeCell ref="CZ162:DA162"/>
    <mergeCell ref="BV162:BW162"/>
    <mergeCell ref="BX162:BY162"/>
    <mergeCell ref="BZ162:CA162"/>
    <mergeCell ref="CB162:CC162"/>
    <mergeCell ref="CD162:CE162"/>
    <mergeCell ref="CF162:CG162"/>
    <mergeCell ref="BJ162:BK162"/>
    <mergeCell ref="BL162:BM162"/>
    <mergeCell ref="BN162:BO162"/>
    <mergeCell ref="BP162:BQ162"/>
    <mergeCell ref="BR162:BS162"/>
    <mergeCell ref="BT162:BU162"/>
    <mergeCell ref="AR162:AS162"/>
    <mergeCell ref="AZ162:BA162"/>
    <mergeCell ref="BB162:BC162"/>
    <mergeCell ref="BD162:BE162"/>
    <mergeCell ref="BF162:BG162"/>
    <mergeCell ref="BH162:BI162"/>
    <mergeCell ref="AI162:AJ162"/>
    <mergeCell ref="AK162:AL162"/>
    <mergeCell ref="AM162:AN162"/>
    <mergeCell ref="AO162:AO163"/>
    <mergeCell ref="AP162:AP163"/>
    <mergeCell ref="AQ162:AQ163"/>
    <mergeCell ref="W162:X162"/>
    <mergeCell ref="Y162:Z162"/>
    <mergeCell ref="AA162:AB162"/>
    <mergeCell ref="AC162:AD162"/>
    <mergeCell ref="AE162:AF162"/>
    <mergeCell ref="AG162:AH162"/>
    <mergeCell ref="K162:L162"/>
    <mergeCell ref="M162:N162"/>
    <mergeCell ref="O162:P162"/>
    <mergeCell ref="Q162:R162"/>
    <mergeCell ref="S162:T162"/>
    <mergeCell ref="U162:V162"/>
    <mergeCell ref="A159:C159"/>
    <mergeCell ref="A160:C160"/>
    <mergeCell ref="A162:C163"/>
    <mergeCell ref="D162:F162"/>
    <mergeCell ref="G162:H162"/>
    <mergeCell ref="I162:J162"/>
    <mergeCell ref="A153:C153"/>
    <mergeCell ref="A154:C154"/>
    <mergeCell ref="A155:C155"/>
    <mergeCell ref="A156:C156"/>
    <mergeCell ref="A157:C157"/>
    <mergeCell ref="A158:C158"/>
    <mergeCell ref="A146:A148"/>
    <mergeCell ref="B146:C146"/>
    <mergeCell ref="B147:C147"/>
    <mergeCell ref="B148:C148"/>
    <mergeCell ref="A149:A152"/>
    <mergeCell ref="B149:C149"/>
    <mergeCell ref="B150:C150"/>
    <mergeCell ref="B151:C151"/>
    <mergeCell ref="B152:C152"/>
    <mergeCell ref="A137:C137"/>
    <mergeCell ref="A138:A145"/>
    <mergeCell ref="B138:C138"/>
    <mergeCell ref="B139:C139"/>
    <mergeCell ref="B140:C140"/>
    <mergeCell ref="B141:C141"/>
    <mergeCell ref="B142:C142"/>
    <mergeCell ref="B143:C143"/>
    <mergeCell ref="B144:C144"/>
    <mergeCell ref="B145:C145"/>
    <mergeCell ref="A131:C131"/>
    <mergeCell ref="A132:C132"/>
    <mergeCell ref="A133:C133"/>
    <mergeCell ref="A134:C134"/>
    <mergeCell ref="A135:C135"/>
    <mergeCell ref="A136:C136"/>
    <mergeCell ref="DT125:DU125"/>
    <mergeCell ref="DV125:DW125"/>
    <mergeCell ref="A128:C128"/>
    <mergeCell ref="D128:AR128"/>
    <mergeCell ref="A129:A130"/>
    <mergeCell ref="B129:C129"/>
    <mergeCell ref="B130:C130"/>
    <mergeCell ref="DH125:DI125"/>
    <mergeCell ref="DJ125:DK125"/>
    <mergeCell ref="DL125:DM125"/>
    <mergeCell ref="DN125:DO125"/>
    <mergeCell ref="DP125:DQ125"/>
    <mergeCell ref="DR125:DS125"/>
    <mergeCell ref="CV125:CW125"/>
    <mergeCell ref="CX125:CY125"/>
    <mergeCell ref="CZ125:DA125"/>
    <mergeCell ref="DB125:DC125"/>
    <mergeCell ref="DD125:DE125"/>
    <mergeCell ref="DF125:DG125"/>
    <mergeCell ref="CB125:CC125"/>
    <mergeCell ref="CD125:CE125"/>
    <mergeCell ref="CF125:CG125"/>
    <mergeCell ref="CP125:CQ125"/>
    <mergeCell ref="CR125:CS125"/>
    <mergeCell ref="CT125:CU125"/>
    <mergeCell ref="BP125:BQ125"/>
    <mergeCell ref="BR125:BS125"/>
    <mergeCell ref="BT125:BU125"/>
    <mergeCell ref="BV125:BW125"/>
    <mergeCell ref="BX125:BY125"/>
    <mergeCell ref="BZ125:CA125"/>
    <mergeCell ref="BD125:BE125"/>
    <mergeCell ref="BF125:BG125"/>
    <mergeCell ref="BH125:BI125"/>
    <mergeCell ref="BJ125:BK125"/>
    <mergeCell ref="BL125:BM125"/>
    <mergeCell ref="BN125:BO125"/>
    <mergeCell ref="AM125:AN125"/>
    <mergeCell ref="AO125:AO126"/>
    <mergeCell ref="AP125:AP126"/>
    <mergeCell ref="AQ125:AR125"/>
    <mergeCell ref="AZ125:BA125"/>
    <mergeCell ref="BB125:BC125"/>
    <mergeCell ref="AA125:AB125"/>
    <mergeCell ref="AC125:AD125"/>
    <mergeCell ref="AE125:AF125"/>
    <mergeCell ref="AG125:AH125"/>
    <mergeCell ref="AI125:AJ125"/>
    <mergeCell ref="AK125:AL125"/>
    <mergeCell ref="O125:P125"/>
    <mergeCell ref="Q125:R125"/>
    <mergeCell ref="S125:T125"/>
    <mergeCell ref="U125:V125"/>
    <mergeCell ref="W125:X125"/>
    <mergeCell ref="Y125:Z125"/>
    <mergeCell ref="J120:K120"/>
    <mergeCell ref="L120:M120"/>
    <mergeCell ref="A122:B122"/>
    <mergeCell ref="A123:B123"/>
    <mergeCell ref="A125:C126"/>
    <mergeCell ref="D125:F125"/>
    <mergeCell ref="G125:H125"/>
    <mergeCell ref="I125:J125"/>
    <mergeCell ref="K125:L125"/>
    <mergeCell ref="M125:N125"/>
    <mergeCell ref="A117:B117"/>
    <mergeCell ref="A118:B118"/>
    <mergeCell ref="A120:B121"/>
    <mergeCell ref="C120:E120"/>
    <mergeCell ref="F120:G120"/>
    <mergeCell ref="H120:I120"/>
    <mergeCell ref="A111:B111"/>
    <mergeCell ref="A112:B112"/>
    <mergeCell ref="A113:B113"/>
    <mergeCell ref="A114:B114"/>
    <mergeCell ref="A115:B115"/>
    <mergeCell ref="A116:B116"/>
    <mergeCell ref="Q107:R107"/>
    <mergeCell ref="S107:T107"/>
    <mergeCell ref="U107:V107"/>
    <mergeCell ref="W107:X107"/>
    <mergeCell ref="A109:B109"/>
    <mergeCell ref="A110:B110"/>
    <mergeCell ref="F107:G107"/>
    <mergeCell ref="H107:I107"/>
    <mergeCell ref="J107:K107"/>
    <mergeCell ref="L107:M107"/>
    <mergeCell ref="N107:N108"/>
    <mergeCell ref="O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AH85:AH87"/>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DJ66:DK66"/>
    <mergeCell ref="DL66:DM66"/>
    <mergeCell ref="DN66:DO66"/>
    <mergeCell ref="DP66:DQ66"/>
    <mergeCell ref="A68:B68"/>
    <mergeCell ref="A69:A73"/>
    <mergeCell ref="CX66:CY66"/>
    <mergeCell ref="CZ66:DA66"/>
    <mergeCell ref="DB66:DC66"/>
    <mergeCell ref="DD66:DE66"/>
    <mergeCell ref="DF66:DG66"/>
    <mergeCell ref="DH66:DI66"/>
    <mergeCell ref="BX66:BY66"/>
    <mergeCell ref="BZ66:CA66"/>
    <mergeCell ref="CP66:CQ66"/>
    <mergeCell ref="CR66:CS66"/>
    <mergeCell ref="CT66:CU66"/>
    <mergeCell ref="CV66:CW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N94:O95 JJ94:JK95 TF94:TG95 ADB94:ADC95 AMX94:AMY95 AWT94:AWU95 BGP94:BGQ95 BQL94:BQM95 CAH94:CAI95 CKD94:CKE95 CTZ94:CUA95 DDV94:DDW95 DNR94:DNS95 DXN94:DXO95 EHJ94:EHK95 ERF94:ERG95 FBB94:FBC95 FKX94:FKY95 FUT94:FUU95 GEP94:GEQ95 GOL94:GOM95 GYH94:GYI95 HID94:HIE95 HRZ94:HSA95 IBV94:IBW95 ILR94:ILS95 IVN94:IVO95 JFJ94:JFK95 JPF94:JPG95 JZB94:JZC95 KIX94:KIY95 KST94:KSU95 LCP94:LCQ95 LML94:LMM95 LWH94:LWI95 MGD94:MGE95 MPZ94:MQA95 MZV94:MZW95 NJR94:NJS95 NTN94:NTO95 ODJ94:ODK95 ONF94:ONG95 OXB94:OXC95 PGX94:PGY95 PQT94:PQU95 QAP94:QAQ95 QKL94:QKM95 QUH94:QUI95 RED94:REE95 RNZ94:ROA95 RXV94:RXW95 SHR94:SHS95 SRN94:SRO95 TBJ94:TBK95 TLF94:TLG95 TVB94:TVC95 UEX94:UEY95 UOT94:UOU95 UYP94:UYQ95 VIL94:VIM95 VSH94:VSI95 WCD94:WCE95 WLZ94:WMA95 WVV94:WVW95 N65630:O65631 JJ65630:JK65631 TF65630:TG65631 ADB65630:ADC65631 AMX65630:AMY65631 AWT65630:AWU65631 BGP65630:BGQ65631 BQL65630:BQM65631 CAH65630:CAI65631 CKD65630:CKE65631 CTZ65630:CUA65631 DDV65630:DDW65631 DNR65630:DNS65631 DXN65630:DXO65631 EHJ65630:EHK65631 ERF65630:ERG65631 FBB65630:FBC65631 FKX65630:FKY65631 FUT65630:FUU65631 GEP65630:GEQ65631 GOL65630:GOM65631 GYH65630:GYI65631 HID65630:HIE65631 HRZ65630:HSA65631 IBV65630:IBW65631 ILR65630:ILS65631 IVN65630:IVO65631 JFJ65630:JFK65631 JPF65630:JPG65631 JZB65630:JZC65631 KIX65630:KIY65631 KST65630:KSU65631 LCP65630:LCQ65631 LML65630:LMM65631 LWH65630:LWI65631 MGD65630:MGE65631 MPZ65630:MQA65631 MZV65630:MZW65631 NJR65630:NJS65631 NTN65630:NTO65631 ODJ65630:ODK65631 ONF65630:ONG65631 OXB65630:OXC65631 PGX65630:PGY65631 PQT65630:PQU65631 QAP65630:QAQ65631 QKL65630:QKM65631 QUH65630:QUI65631 RED65630:REE65631 RNZ65630:ROA65631 RXV65630:RXW65631 SHR65630:SHS65631 SRN65630:SRO65631 TBJ65630:TBK65631 TLF65630:TLG65631 TVB65630:TVC65631 UEX65630:UEY65631 UOT65630:UOU65631 UYP65630:UYQ65631 VIL65630:VIM65631 VSH65630:VSI65631 WCD65630:WCE65631 WLZ65630:WMA65631 WVV65630:WVW65631 N131166:O131167 JJ131166:JK131167 TF131166:TG131167 ADB131166:ADC131167 AMX131166:AMY131167 AWT131166:AWU131167 BGP131166:BGQ131167 BQL131166:BQM131167 CAH131166:CAI131167 CKD131166:CKE131167 CTZ131166:CUA131167 DDV131166:DDW131167 DNR131166:DNS131167 DXN131166:DXO131167 EHJ131166:EHK131167 ERF131166:ERG131167 FBB131166:FBC131167 FKX131166:FKY131167 FUT131166:FUU131167 GEP131166:GEQ131167 GOL131166:GOM131167 GYH131166:GYI131167 HID131166:HIE131167 HRZ131166:HSA131167 IBV131166:IBW131167 ILR131166:ILS131167 IVN131166:IVO131167 JFJ131166:JFK131167 JPF131166:JPG131167 JZB131166:JZC131167 KIX131166:KIY131167 KST131166:KSU131167 LCP131166:LCQ131167 LML131166:LMM131167 LWH131166:LWI131167 MGD131166:MGE131167 MPZ131166:MQA131167 MZV131166:MZW131167 NJR131166:NJS131167 NTN131166:NTO131167 ODJ131166:ODK131167 ONF131166:ONG131167 OXB131166:OXC131167 PGX131166:PGY131167 PQT131166:PQU131167 QAP131166:QAQ131167 QKL131166:QKM131167 QUH131166:QUI131167 RED131166:REE131167 RNZ131166:ROA131167 RXV131166:RXW131167 SHR131166:SHS131167 SRN131166:SRO131167 TBJ131166:TBK131167 TLF131166:TLG131167 TVB131166:TVC131167 UEX131166:UEY131167 UOT131166:UOU131167 UYP131166:UYQ131167 VIL131166:VIM131167 VSH131166:VSI131167 WCD131166:WCE131167 WLZ131166:WMA131167 WVV131166:WVW131167 N196702:O196703 JJ196702:JK196703 TF196702:TG196703 ADB196702:ADC196703 AMX196702:AMY196703 AWT196702:AWU196703 BGP196702:BGQ196703 BQL196702:BQM196703 CAH196702:CAI196703 CKD196702:CKE196703 CTZ196702:CUA196703 DDV196702:DDW196703 DNR196702:DNS196703 DXN196702:DXO196703 EHJ196702:EHK196703 ERF196702:ERG196703 FBB196702:FBC196703 FKX196702:FKY196703 FUT196702:FUU196703 GEP196702:GEQ196703 GOL196702:GOM196703 GYH196702:GYI196703 HID196702:HIE196703 HRZ196702:HSA196703 IBV196702:IBW196703 ILR196702:ILS196703 IVN196702:IVO196703 JFJ196702:JFK196703 JPF196702:JPG196703 JZB196702:JZC196703 KIX196702:KIY196703 KST196702:KSU196703 LCP196702:LCQ196703 LML196702:LMM196703 LWH196702:LWI196703 MGD196702:MGE196703 MPZ196702:MQA196703 MZV196702:MZW196703 NJR196702:NJS196703 NTN196702:NTO196703 ODJ196702:ODK196703 ONF196702:ONG196703 OXB196702:OXC196703 PGX196702:PGY196703 PQT196702:PQU196703 QAP196702:QAQ196703 QKL196702:QKM196703 QUH196702:QUI196703 RED196702:REE196703 RNZ196702:ROA196703 RXV196702:RXW196703 SHR196702:SHS196703 SRN196702:SRO196703 TBJ196702:TBK196703 TLF196702:TLG196703 TVB196702:TVC196703 UEX196702:UEY196703 UOT196702:UOU196703 UYP196702:UYQ196703 VIL196702:VIM196703 VSH196702:VSI196703 WCD196702:WCE196703 WLZ196702:WMA196703 WVV196702:WVW196703 N262238:O262239 JJ262238:JK262239 TF262238:TG262239 ADB262238:ADC262239 AMX262238:AMY262239 AWT262238:AWU262239 BGP262238:BGQ262239 BQL262238:BQM262239 CAH262238:CAI262239 CKD262238:CKE262239 CTZ262238:CUA262239 DDV262238:DDW262239 DNR262238:DNS262239 DXN262238:DXO262239 EHJ262238:EHK262239 ERF262238:ERG262239 FBB262238:FBC262239 FKX262238:FKY262239 FUT262238:FUU262239 GEP262238:GEQ262239 GOL262238:GOM262239 GYH262238:GYI262239 HID262238:HIE262239 HRZ262238:HSA262239 IBV262238:IBW262239 ILR262238:ILS262239 IVN262238:IVO262239 JFJ262238:JFK262239 JPF262238:JPG262239 JZB262238:JZC262239 KIX262238:KIY262239 KST262238:KSU262239 LCP262238:LCQ262239 LML262238:LMM262239 LWH262238:LWI262239 MGD262238:MGE262239 MPZ262238:MQA262239 MZV262238:MZW262239 NJR262238:NJS262239 NTN262238:NTO262239 ODJ262238:ODK262239 ONF262238:ONG262239 OXB262238:OXC262239 PGX262238:PGY262239 PQT262238:PQU262239 QAP262238:QAQ262239 QKL262238:QKM262239 QUH262238:QUI262239 RED262238:REE262239 RNZ262238:ROA262239 RXV262238:RXW262239 SHR262238:SHS262239 SRN262238:SRO262239 TBJ262238:TBK262239 TLF262238:TLG262239 TVB262238:TVC262239 UEX262238:UEY262239 UOT262238:UOU262239 UYP262238:UYQ262239 VIL262238:VIM262239 VSH262238:VSI262239 WCD262238:WCE262239 WLZ262238:WMA262239 WVV262238:WVW262239 N327774:O327775 JJ327774:JK327775 TF327774:TG327775 ADB327774:ADC327775 AMX327774:AMY327775 AWT327774:AWU327775 BGP327774:BGQ327775 BQL327774:BQM327775 CAH327774:CAI327775 CKD327774:CKE327775 CTZ327774:CUA327775 DDV327774:DDW327775 DNR327774:DNS327775 DXN327774:DXO327775 EHJ327774:EHK327775 ERF327774:ERG327775 FBB327774:FBC327775 FKX327774:FKY327775 FUT327774:FUU327775 GEP327774:GEQ327775 GOL327774:GOM327775 GYH327774:GYI327775 HID327774:HIE327775 HRZ327774:HSA327775 IBV327774:IBW327775 ILR327774:ILS327775 IVN327774:IVO327775 JFJ327774:JFK327775 JPF327774:JPG327775 JZB327774:JZC327775 KIX327774:KIY327775 KST327774:KSU327775 LCP327774:LCQ327775 LML327774:LMM327775 LWH327774:LWI327775 MGD327774:MGE327775 MPZ327774:MQA327775 MZV327774:MZW327775 NJR327774:NJS327775 NTN327774:NTO327775 ODJ327774:ODK327775 ONF327774:ONG327775 OXB327774:OXC327775 PGX327774:PGY327775 PQT327774:PQU327775 QAP327774:QAQ327775 QKL327774:QKM327775 QUH327774:QUI327775 RED327774:REE327775 RNZ327774:ROA327775 RXV327774:RXW327775 SHR327774:SHS327775 SRN327774:SRO327775 TBJ327774:TBK327775 TLF327774:TLG327775 TVB327774:TVC327775 UEX327774:UEY327775 UOT327774:UOU327775 UYP327774:UYQ327775 VIL327774:VIM327775 VSH327774:VSI327775 WCD327774:WCE327775 WLZ327774:WMA327775 WVV327774:WVW327775 N393310:O393311 JJ393310:JK393311 TF393310:TG393311 ADB393310:ADC393311 AMX393310:AMY393311 AWT393310:AWU393311 BGP393310:BGQ393311 BQL393310:BQM393311 CAH393310:CAI393311 CKD393310:CKE393311 CTZ393310:CUA393311 DDV393310:DDW393311 DNR393310:DNS393311 DXN393310:DXO393311 EHJ393310:EHK393311 ERF393310:ERG393311 FBB393310:FBC393311 FKX393310:FKY393311 FUT393310:FUU393311 GEP393310:GEQ393311 GOL393310:GOM393311 GYH393310:GYI393311 HID393310:HIE393311 HRZ393310:HSA393311 IBV393310:IBW393311 ILR393310:ILS393311 IVN393310:IVO393311 JFJ393310:JFK393311 JPF393310:JPG393311 JZB393310:JZC393311 KIX393310:KIY393311 KST393310:KSU393311 LCP393310:LCQ393311 LML393310:LMM393311 LWH393310:LWI393311 MGD393310:MGE393311 MPZ393310:MQA393311 MZV393310:MZW393311 NJR393310:NJS393311 NTN393310:NTO393311 ODJ393310:ODK393311 ONF393310:ONG393311 OXB393310:OXC393311 PGX393310:PGY393311 PQT393310:PQU393311 QAP393310:QAQ393311 QKL393310:QKM393311 QUH393310:QUI393311 RED393310:REE393311 RNZ393310:ROA393311 RXV393310:RXW393311 SHR393310:SHS393311 SRN393310:SRO393311 TBJ393310:TBK393311 TLF393310:TLG393311 TVB393310:TVC393311 UEX393310:UEY393311 UOT393310:UOU393311 UYP393310:UYQ393311 VIL393310:VIM393311 VSH393310:VSI393311 WCD393310:WCE393311 WLZ393310:WMA393311 WVV393310:WVW393311 N458846:O458847 JJ458846:JK458847 TF458846:TG458847 ADB458846:ADC458847 AMX458846:AMY458847 AWT458846:AWU458847 BGP458846:BGQ458847 BQL458846:BQM458847 CAH458846:CAI458847 CKD458846:CKE458847 CTZ458846:CUA458847 DDV458846:DDW458847 DNR458846:DNS458847 DXN458846:DXO458847 EHJ458846:EHK458847 ERF458846:ERG458847 FBB458846:FBC458847 FKX458846:FKY458847 FUT458846:FUU458847 GEP458846:GEQ458847 GOL458846:GOM458847 GYH458846:GYI458847 HID458846:HIE458847 HRZ458846:HSA458847 IBV458846:IBW458847 ILR458846:ILS458847 IVN458846:IVO458847 JFJ458846:JFK458847 JPF458846:JPG458847 JZB458846:JZC458847 KIX458846:KIY458847 KST458846:KSU458847 LCP458846:LCQ458847 LML458846:LMM458847 LWH458846:LWI458847 MGD458846:MGE458847 MPZ458846:MQA458847 MZV458846:MZW458847 NJR458846:NJS458847 NTN458846:NTO458847 ODJ458846:ODK458847 ONF458846:ONG458847 OXB458846:OXC458847 PGX458846:PGY458847 PQT458846:PQU458847 QAP458846:QAQ458847 QKL458846:QKM458847 QUH458846:QUI458847 RED458846:REE458847 RNZ458846:ROA458847 RXV458846:RXW458847 SHR458846:SHS458847 SRN458846:SRO458847 TBJ458846:TBK458847 TLF458846:TLG458847 TVB458846:TVC458847 UEX458846:UEY458847 UOT458846:UOU458847 UYP458846:UYQ458847 VIL458846:VIM458847 VSH458846:VSI458847 WCD458846:WCE458847 WLZ458846:WMA458847 WVV458846:WVW458847 N524382:O524383 JJ524382:JK524383 TF524382:TG524383 ADB524382:ADC524383 AMX524382:AMY524383 AWT524382:AWU524383 BGP524382:BGQ524383 BQL524382:BQM524383 CAH524382:CAI524383 CKD524382:CKE524383 CTZ524382:CUA524383 DDV524382:DDW524383 DNR524382:DNS524383 DXN524382:DXO524383 EHJ524382:EHK524383 ERF524382:ERG524383 FBB524382:FBC524383 FKX524382:FKY524383 FUT524382:FUU524383 GEP524382:GEQ524383 GOL524382:GOM524383 GYH524382:GYI524383 HID524382:HIE524383 HRZ524382:HSA524383 IBV524382:IBW524383 ILR524382:ILS524383 IVN524382:IVO524383 JFJ524382:JFK524383 JPF524382:JPG524383 JZB524382:JZC524383 KIX524382:KIY524383 KST524382:KSU524383 LCP524382:LCQ524383 LML524382:LMM524383 LWH524382:LWI524383 MGD524382:MGE524383 MPZ524382:MQA524383 MZV524382:MZW524383 NJR524382:NJS524383 NTN524382:NTO524383 ODJ524382:ODK524383 ONF524382:ONG524383 OXB524382:OXC524383 PGX524382:PGY524383 PQT524382:PQU524383 QAP524382:QAQ524383 QKL524382:QKM524383 QUH524382:QUI524383 RED524382:REE524383 RNZ524382:ROA524383 RXV524382:RXW524383 SHR524382:SHS524383 SRN524382:SRO524383 TBJ524382:TBK524383 TLF524382:TLG524383 TVB524382:TVC524383 UEX524382:UEY524383 UOT524382:UOU524383 UYP524382:UYQ524383 VIL524382:VIM524383 VSH524382:VSI524383 WCD524382:WCE524383 WLZ524382:WMA524383 WVV524382:WVW524383 N589918:O589919 JJ589918:JK589919 TF589918:TG589919 ADB589918:ADC589919 AMX589918:AMY589919 AWT589918:AWU589919 BGP589918:BGQ589919 BQL589918:BQM589919 CAH589918:CAI589919 CKD589918:CKE589919 CTZ589918:CUA589919 DDV589918:DDW589919 DNR589918:DNS589919 DXN589918:DXO589919 EHJ589918:EHK589919 ERF589918:ERG589919 FBB589918:FBC589919 FKX589918:FKY589919 FUT589918:FUU589919 GEP589918:GEQ589919 GOL589918:GOM589919 GYH589918:GYI589919 HID589918:HIE589919 HRZ589918:HSA589919 IBV589918:IBW589919 ILR589918:ILS589919 IVN589918:IVO589919 JFJ589918:JFK589919 JPF589918:JPG589919 JZB589918:JZC589919 KIX589918:KIY589919 KST589918:KSU589919 LCP589918:LCQ589919 LML589918:LMM589919 LWH589918:LWI589919 MGD589918:MGE589919 MPZ589918:MQA589919 MZV589918:MZW589919 NJR589918:NJS589919 NTN589918:NTO589919 ODJ589918:ODK589919 ONF589918:ONG589919 OXB589918:OXC589919 PGX589918:PGY589919 PQT589918:PQU589919 QAP589918:QAQ589919 QKL589918:QKM589919 QUH589918:QUI589919 RED589918:REE589919 RNZ589918:ROA589919 RXV589918:RXW589919 SHR589918:SHS589919 SRN589918:SRO589919 TBJ589918:TBK589919 TLF589918:TLG589919 TVB589918:TVC589919 UEX589918:UEY589919 UOT589918:UOU589919 UYP589918:UYQ589919 VIL589918:VIM589919 VSH589918:VSI589919 WCD589918:WCE589919 WLZ589918:WMA589919 WVV589918:WVW589919 N655454:O655455 JJ655454:JK655455 TF655454:TG655455 ADB655454:ADC655455 AMX655454:AMY655455 AWT655454:AWU655455 BGP655454:BGQ655455 BQL655454:BQM655455 CAH655454:CAI655455 CKD655454:CKE655455 CTZ655454:CUA655455 DDV655454:DDW655455 DNR655454:DNS655455 DXN655454:DXO655455 EHJ655454:EHK655455 ERF655454:ERG655455 FBB655454:FBC655455 FKX655454:FKY655455 FUT655454:FUU655455 GEP655454:GEQ655455 GOL655454:GOM655455 GYH655454:GYI655455 HID655454:HIE655455 HRZ655454:HSA655455 IBV655454:IBW655455 ILR655454:ILS655455 IVN655454:IVO655455 JFJ655454:JFK655455 JPF655454:JPG655455 JZB655454:JZC655455 KIX655454:KIY655455 KST655454:KSU655455 LCP655454:LCQ655455 LML655454:LMM655455 LWH655454:LWI655455 MGD655454:MGE655455 MPZ655454:MQA655455 MZV655454:MZW655455 NJR655454:NJS655455 NTN655454:NTO655455 ODJ655454:ODK655455 ONF655454:ONG655455 OXB655454:OXC655455 PGX655454:PGY655455 PQT655454:PQU655455 QAP655454:QAQ655455 QKL655454:QKM655455 QUH655454:QUI655455 RED655454:REE655455 RNZ655454:ROA655455 RXV655454:RXW655455 SHR655454:SHS655455 SRN655454:SRO655455 TBJ655454:TBK655455 TLF655454:TLG655455 TVB655454:TVC655455 UEX655454:UEY655455 UOT655454:UOU655455 UYP655454:UYQ655455 VIL655454:VIM655455 VSH655454:VSI655455 WCD655454:WCE655455 WLZ655454:WMA655455 WVV655454:WVW655455 N720990:O720991 JJ720990:JK720991 TF720990:TG720991 ADB720990:ADC720991 AMX720990:AMY720991 AWT720990:AWU720991 BGP720990:BGQ720991 BQL720990:BQM720991 CAH720990:CAI720991 CKD720990:CKE720991 CTZ720990:CUA720991 DDV720990:DDW720991 DNR720990:DNS720991 DXN720990:DXO720991 EHJ720990:EHK720991 ERF720990:ERG720991 FBB720990:FBC720991 FKX720990:FKY720991 FUT720990:FUU720991 GEP720990:GEQ720991 GOL720990:GOM720991 GYH720990:GYI720991 HID720990:HIE720991 HRZ720990:HSA720991 IBV720990:IBW720991 ILR720990:ILS720991 IVN720990:IVO720991 JFJ720990:JFK720991 JPF720990:JPG720991 JZB720990:JZC720991 KIX720990:KIY720991 KST720990:KSU720991 LCP720990:LCQ720991 LML720990:LMM720991 LWH720990:LWI720991 MGD720990:MGE720991 MPZ720990:MQA720991 MZV720990:MZW720991 NJR720990:NJS720991 NTN720990:NTO720991 ODJ720990:ODK720991 ONF720990:ONG720991 OXB720990:OXC720991 PGX720990:PGY720991 PQT720990:PQU720991 QAP720990:QAQ720991 QKL720990:QKM720991 QUH720990:QUI720991 RED720990:REE720991 RNZ720990:ROA720991 RXV720990:RXW720991 SHR720990:SHS720991 SRN720990:SRO720991 TBJ720990:TBK720991 TLF720990:TLG720991 TVB720990:TVC720991 UEX720990:UEY720991 UOT720990:UOU720991 UYP720990:UYQ720991 VIL720990:VIM720991 VSH720990:VSI720991 WCD720990:WCE720991 WLZ720990:WMA720991 WVV720990:WVW720991 N786526:O786527 JJ786526:JK786527 TF786526:TG786527 ADB786526:ADC786527 AMX786526:AMY786527 AWT786526:AWU786527 BGP786526:BGQ786527 BQL786526:BQM786527 CAH786526:CAI786527 CKD786526:CKE786527 CTZ786526:CUA786527 DDV786526:DDW786527 DNR786526:DNS786527 DXN786526:DXO786527 EHJ786526:EHK786527 ERF786526:ERG786527 FBB786526:FBC786527 FKX786526:FKY786527 FUT786526:FUU786527 GEP786526:GEQ786527 GOL786526:GOM786527 GYH786526:GYI786527 HID786526:HIE786527 HRZ786526:HSA786527 IBV786526:IBW786527 ILR786526:ILS786527 IVN786526:IVO786527 JFJ786526:JFK786527 JPF786526:JPG786527 JZB786526:JZC786527 KIX786526:KIY786527 KST786526:KSU786527 LCP786526:LCQ786527 LML786526:LMM786527 LWH786526:LWI786527 MGD786526:MGE786527 MPZ786526:MQA786527 MZV786526:MZW786527 NJR786526:NJS786527 NTN786526:NTO786527 ODJ786526:ODK786527 ONF786526:ONG786527 OXB786526:OXC786527 PGX786526:PGY786527 PQT786526:PQU786527 QAP786526:QAQ786527 QKL786526:QKM786527 QUH786526:QUI786527 RED786526:REE786527 RNZ786526:ROA786527 RXV786526:RXW786527 SHR786526:SHS786527 SRN786526:SRO786527 TBJ786526:TBK786527 TLF786526:TLG786527 TVB786526:TVC786527 UEX786526:UEY786527 UOT786526:UOU786527 UYP786526:UYQ786527 VIL786526:VIM786527 VSH786526:VSI786527 WCD786526:WCE786527 WLZ786526:WMA786527 WVV786526:WVW786527 N852062:O852063 JJ852062:JK852063 TF852062:TG852063 ADB852062:ADC852063 AMX852062:AMY852063 AWT852062:AWU852063 BGP852062:BGQ852063 BQL852062:BQM852063 CAH852062:CAI852063 CKD852062:CKE852063 CTZ852062:CUA852063 DDV852062:DDW852063 DNR852062:DNS852063 DXN852062:DXO852063 EHJ852062:EHK852063 ERF852062:ERG852063 FBB852062:FBC852063 FKX852062:FKY852063 FUT852062:FUU852063 GEP852062:GEQ852063 GOL852062:GOM852063 GYH852062:GYI852063 HID852062:HIE852063 HRZ852062:HSA852063 IBV852062:IBW852063 ILR852062:ILS852063 IVN852062:IVO852063 JFJ852062:JFK852063 JPF852062:JPG852063 JZB852062:JZC852063 KIX852062:KIY852063 KST852062:KSU852063 LCP852062:LCQ852063 LML852062:LMM852063 LWH852062:LWI852063 MGD852062:MGE852063 MPZ852062:MQA852063 MZV852062:MZW852063 NJR852062:NJS852063 NTN852062:NTO852063 ODJ852062:ODK852063 ONF852062:ONG852063 OXB852062:OXC852063 PGX852062:PGY852063 PQT852062:PQU852063 QAP852062:QAQ852063 QKL852062:QKM852063 QUH852062:QUI852063 RED852062:REE852063 RNZ852062:ROA852063 RXV852062:RXW852063 SHR852062:SHS852063 SRN852062:SRO852063 TBJ852062:TBK852063 TLF852062:TLG852063 TVB852062:TVC852063 UEX852062:UEY852063 UOT852062:UOU852063 UYP852062:UYQ852063 VIL852062:VIM852063 VSH852062:VSI852063 WCD852062:WCE852063 WLZ852062:WMA852063 WVV852062:WVW852063 N917598:O917599 JJ917598:JK917599 TF917598:TG917599 ADB917598:ADC917599 AMX917598:AMY917599 AWT917598:AWU917599 BGP917598:BGQ917599 BQL917598:BQM917599 CAH917598:CAI917599 CKD917598:CKE917599 CTZ917598:CUA917599 DDV917598:DDW917599 DNR917598:DNS917599 DXN917598:DXO917599 EHJ917598:EHK917599 ERF917598:ERG917599 FBB917598:FBC917599 FKX917598:FKY917599 FUT917598:FUU917599 GEP917598:GEQ917599 GOL917598:GOM917599 GYH917598:GYI917599 HID917598:HIE917599 HRZ917598:HSA917599 IBV917598:IBW917599 ILR917598:ILS917599 IVN917598:IVO917599 JFJ917598:JFK917599 JPF917598:JPG917599 JZB917598:JZC917599 KIX917598:KIY917599 KST917598:KSU917599 LCP917598:LCQ917599 LML917598:LMM917599 LWH917598:LWI917599 MGD917598:MGE917599 MPZ917598:MQA917599 MZV917598:MZW917599 NJR917598:NJS917599 NTN917598:NTO917599 ODJ917598:ODK917599 ONF917598:ONG917599 OXB917598:OXC917599 PGX917598:PGY917599 PQT917598:PQU917599 QAP917598:QAQ917599 QKL917598:QKM917599 QUH917598:QUI917599 RED917598:REE917599 RNZ917598:ROA917599 RXV917598:RXW917599 SHR917598:SHS917599 SRN917598:SRO917599 TBJ917598:TBK917599 TLF917598:TLG917599 TVB917598:TVC917599 UEX917598:UEY917599 UOT917598:UOU917599 UYP917598:UYQ917599 VIL917598:VIM917599 VSH917598:VSI917599 WCD917598:WCE917599 WLZ917598:WMA917599 WVV917598:WVW917599 N983134:O983135 JJ983134:JK983135 TF983134:TG983135 ADB983134:ADC983135 AMX983134:AMY983135 AWT983134:AWU983135 BGP983134:BGQ983135 BQL983134:BQM983135 CAH983134:CAI983135 CKD983134:CKE983135 CTZ983134:CUA983135 DDV983134:DDW983135 DNR983134:DNS983135 DXN983134:DXO983135 EHJ983134:EHK983135 ERF983134:ERG983135 FBB983134:FBC983135 FKX983134:FKY983135 FUT983134:FUU983135 GEP983134:GEQ983135 GOL983134:GOM983135 GYH983134:GYI983135 HID983134:HIE983135 HRZ983134:HSA983135 IBV983134:IBW983135 ILR983134:ILS983135 IVN983134:IVO983135 JFJ983134:JFK983135 JPF983134:JPG983135 JZB983134:JZC983135 KIX983134:KIY983135 KST983134:KSU983135 LCP983134:LCQ983135 LML983134:LMM983135 LWH983134:LWI983135 MGD983134:MGE983135 MPZ983134:MQA983135 MZV983134:MZW983135 NJR983134:NJS983135 NTN983134:NTO983135 ODJ983134:ODK983135 ONF983134:ONG983135 OXB983134:OXC983135 PGX983134:PGY983135 PQT983134:PQU983135 QAP983134:QAQ983135 QKL983134:QKM983135 QUH983134:QUI983135 RED983134:REE983135 RNZ983134:ROA983135 RXV983134:RXW983135 SHR983134:SHS983135 SRN983134:SRO983135 TBJ983134:TBK983135 TLF983134:TLG983135 TVB983134:TVC983135 UEX983134:UEY983135 UOT983134:UOU983135 UYP983134:UYQ983135 VIL983134:VIM983135 VSH983134:VSI983135 WCD983134:WCE983135 WLZ983134:WMA983135 WVV983134:WVW983135 B79:B83 IX79:IX83 ST79:ST83 ACP79:ACP83 AML79:AML83 AWH79:AWH83 BGD79:BGD83 BPZ79:BPZ83 BZV79:BZV83 CJR79:CJR83 CTN79:CTN83 DDJ79:DDJ83 DNF79:DNF83 DXB79:DXB83 EGX79:EGX83 EQT79:EQT83 FAP79:FAP83 FKL79:FKL83 FUH79:FUH83 GED79:GED83 GNZ79:GNZ83 GXV79:GXV83 HHR79:HHR83 HRN79:HRN83 IBJ79:IBJ83 ILF79:ILF83 IVB79:IVB83 JEX79:JEX83 JOT79:JOT83 JYP79:JYP83 KIL79:KIL83 KSH79:KSH83 LCD79:LCD83 LLZ79:LLZ83 LVV79:LVV83 MFR79:MFR83 MPN79:MPN83 MZJ79:MZJ83 NJF79:NJF83 NTB79:NTB83 OCX79:OCX83 OMT79:OMT83 OWP79:OWP83 PGL79:PGL83 PQH79:PQH83 QAD79:QAD83 QJZ79:QJZ83 QTV79:QTV83 RDR79:RDR83 RNN79:RNN83 RXJ79:RXJ83 SHF79:SHF83 SRB79:SRB83 TAX79:TAX83 TKT79:TKT83 TUP79:TUP83 UEL79:UEL83 UOH79:UOH83 UYD79:UYD83 VHZ79:VHZ83 VRV79:VRV83 WBR79:WBR83 WLN79:WLN83 WVJ79:WVJ83 B65615:B65619 IX65615:IX65619 ST65615:ST65619 ACP65615:ACP65619 AML65615:AML65619 AWH65615:AWH65619 BGD65615:BGD65619 BPZ65615:BPZ65619 BZV65615:BZV65619 CJR65615:CJR65619 CTN65615:CTN65619 DDJ65615:DDJ65619 DNF65615:DNF65619 DXB65615:DXB65619 EGX65615:EGX65619 EQT65615:EQT65619 FAP65615:FAP65619 FKL65615:FKL65619 FUH65615:FUH65619 GED65615:GED65619 GNZ65615:GNZ65619 GXV65615:GXV65619 HHR65615:HHR65619 HRN65615:HRN65619 IBJ65615:IBJ65619 ILF65615:ILF65619 IVB65615:IVB65619 JEX65615:JEX65619 JOT65615:JOT65619 JYP65615:JYP65619 KIL65615:KIL65619 KSH65615:KSH65619 LCD65615:LCD65619 LLZ65615:LLZ65619 LVV65615:LVV65619 MFR65615:MFR65619 MPN65615:MPN65619 MZJ65615:MZJ65619 NJF65615:NJF65619 NTB65615:NTB65619 OCX65615:OCX65619 OMT65615:OMT65619 OWP65615:OWP65619 PGL65615:PGL65619 PQH65615:PQH65619 QAD65615:QAD65619 QJZ65615:QJZ65619 QTV65615:QTV65619 RDR65615:RDR65619 RNN65615:RNN65619 RXJ65615:RXJ65619 SHF65615:SHF65619 SRB65615:SRB65619 TAX65615:TAX65619 TKT65615:TKT65619 TUP65615:TUP65619 UEL65615:UEL65619 UOH65615:UOH65619 UYD65615:UYD65619 VHZ65615:VHZ65619 VRV65615:VRV65619 WBR65615:WBR65619 WLN65615:WLN65619 WVJ65615:WVJ65619 B131151:B131155 IX131151:IX131155 ST131151:ST131155 ACP131151:ACP131155 AML131151:AML131155 AWH131151:AWH131155 BGD131151:BGD131155 BPZ131151:BPZ131155 BZV131151:BZV131155 CJR131151:CJR131155 CTN131151:CTN131155 DDJ131151:DDJ131155 DNF131151:DNF131155 DXB131151:DXB131155 EGX131151:EGX131155 EQT131151:EQT131155 FAP131151:FAP131155 FKL131151:FKL131155 FUH131151:FUH131155 GED131151:GED131155 GNZ131151:GNZ131155 GXV131151:GXV131155 HHR131151:HHR131155 HRN131151:HRN131155 IBJ131151:IBJ131155 ILF131151:ILF131155 IVB131151:IVB131155 JEX131151:JEX131155 JOT131151:JOT131155 JYP131151:JYP131155 KIL131151:KIL131155 KSH131151:KSH131155 LCD131151:LCD131155 LLZ131151:LLZ131155 LVV131151:LVV131155 MFR131151:MFR131155 MPN131151:MPN131155 MZJ131151:MZJ131155 NJF131151:NJF131155 NTB131151:NTB131155 OCX131151:OCX131155 OMT131151:OMT131155 OWP131151:OWP131155 PGL131151:PGL131155 PQH131151:PQH131155 QAD131151:QAD131155 QJZ131151:QJZ131155 QTV131151:QTV131155 RDR131151:RDR131155 RNN131151:RNN131155 RXJ131151:RXJ131155 SHF131151:SHF131155 SRB131151:SRB131155 TAX131151:TAX131155 TKT131151:TKT131155 TUP131151:TUP131155 UEL131151:UEL131155 UOH131151:UOH131155 UYD131151:UYD131155 VHZ131151:VHZ131155 VRV131151:VRV131155 WBR131151:WBR131155 WLN131151:WLN131155 WVJ131151:WVJ131155 B196687:B196691 IX196687:IX196691 ST196687:ST196691 ACP196687:ACP196691 AML196687:AML196691 AWH196687:AWH196691 BGD196687:BGD196691 BPZ196687:BPZ196691 BZV196687:BZV196691 CJR196687:CJR196691 CTN196687:CTN196691 DDJ196687:DDJ196691 DNF196687:DNF196691 DXB196687:DXB196691 EGX196687:EGX196691 EQT196687:EQT196691 FAP196687:FAP196691 FKL196687:FKL196691 FUH196687:FUH196691 GED196687:GED196691 GNZ196687:GNZ196691 GXV196687:GXV196691 HHR196687:HHR196691 HRN196687:HRN196691 IBJ196687:IBJ196691 ILF196687:ILF196691 IVB196687:IVB196691 JEX196687:JEX196691 JOT196687:JOT196691 JYP196687:JYP196691 KIL196687:KIL196691 KSH196687:KSH196691 LCD196687:LCD196691 LLZ196687:LLZ196691 LVV196687:LVV196691 MFR196687:MFR196691 MPN196687:MPN196691 MZJ196687:MZJ196691 NJF196687:NJF196691 NTB196687:NTB196691 OCX196687:OCX196691 OMT196687:OMT196691 OWP196687:OWP196691 PGL196687:PGL196691 PQH196687:PQH196691 QAD196687:QAD196691 QJZ196687:QJZ196691 QTV196687:QTV196691 RDR196687:RDR196691 RNN196687:RNN196691 RXJ196687:RXJ196691 SHF196687:SHF196691 SRB196687:SRB196691 TAX196687:TAX196691 TKT196687:TKT196691 TUP196687:TUP196691 UEL196687:UEL196691 UOH196687:UOH196691 UYD196687:UYD196691 VHZ196687:VHZ196691 VRV196687:VRV196691 WBR196687:WBR196691 WLN196687:WLN196691 WVJ196687:WVJ196691 B262223:B262227 IX262223:IX262227 ST262223:ST262227 ACP262223:ACP262227 AML262223:AML262227 AWH262223:AWH262227 BGD262223:BGD262227 BPZ262223:BPZ262227 BZV262223:BZV262227 CJR262223:CJR262227 CTN262223:CTN262227 DDJ262223:DDJ262227 DNF262223:DNF262227 DXB262223:DXB262227 EGX262223:EGX262227 EQT262223:EQT262227 FAP262223:FAP262227 FKL262223:FKL262227 FUH262223:FUH262227 GED262223:GED262227 GNZ262223:GNZ262227 GXV262223:GXV262227 HHR262223:HHR262227 HRN262223:HRN262227 IBJ262223:IBJ262227 ILF262223:ILF262227 IVB262223:IVB262227 JEX262223:JEX262227 JOT262223:JOT262227 JYP262223:JYP262227 KIL262223:KIL262227 KSH262223:KSH262227 LCD262223:LCD262227 LLZ262223:LLZ262227 LVV262223:LVV262227 MFR262223:MFR262227 MPN262223:MPN262227 MZJ262223:MZJ262227 NJF262223:NJF262227 NTB262223:NTB262227 OCX262223:OCX262227 OMT262223:OMT262227 OWP262223:OWP262227 PGL262223:PGL262227 PQH262223:PQH262227 QAD262223:QAD262227 QJZ262223:QJZ262227 QTV262223:QTV262227 RDR262223:RDR262227 RNN262223:RNN262227 RXJ262223:RXJ262227 SHF262223:SHF262227 SRB262223:SRB262227 TAX262223:TAX262227 TKT262223:TKT262227 TUP262223:TUP262227 UEL262223:UEL262227 UOH262223:UOH262227 UYD262223:UYD262227 VHZ262223:VHZ262227 VRV262223:VRV262227 WBR262223:WBR262227 WLN262223:WLN262227 WVJ262223:WVJ262227 B327759:B327763 IX327759:IX327763 ST327759:ST327763 ACP327759:ACP327763 AML327759:AML327763 AWH327759:AWH327763 BGD327759:BGD327763 BPZ327759:BPZ327763 BZV327759:BZV327763 CJR327759:CJR327763 CTN327759:CTN327763 DDJ327759:DDJ327763 DNF327759:DNF327763 DXB327759:DXB327763 EGX327759:EGX327763 EQT327759:EQT327763 FAP327759:FAP327763 FKL327759:FKL327763 FUH327759:FUH327763 GED327759:GED327763 GNZ327759:GNZ327763 GXV327759:GXV327763 HHR327759:HHR327763 HRN327759:HRN327763 IBJ327759:IBJ327763 ILF327759:ILF327763 IVB327759:IVB327763 JEX327759:JEX327763 JOT327759:JOT327763 JYP327759:JYP327763 KIL327759:KIL327763 KSH327759:KSH327763 LCD327759:LCD327763 LLZ327759:LLZ327763 LVV327759:LVV327763 MFR327759:MFR327763 MPN327759:MPN327763 MZJ327759:MZJ327763 NJF327759:NJF327763 NTB327759:NTB327763 OCX327759:OCX327763 OMT327759:OMT327763 OWP327759:OWP327763 PGL327759:PGL327763 PQH327759:PQH327763 QAD327759:QAD327763 QJZ327759:QJZ327763 QTV327759:QTV327763 RDR327759:RDR327763 RNN327759:RNN327763 RXJ327759:RXJ327763 SHF327759:SHF327763 SRB327759:SRB327763 TAX327759:TAX327763 TKT327759:TKT327763 TUP327759:TUP327763 UEL327759:UEL327763 UOH327759:UOH327763 UYD327759:UYD327763 VHZ327759:VHZ327763 VRV327759:VRV327763 WBR327759:WBR327763 WLN327759:WLN327763 WVJ327759:WVJ327763 B393295:B393299 IX393295:IX393299 ST393295:ST393299 ACP393295:ACP393299 AML393295:AML393299 AWH393295:AWH393299 BGD393295:BGD393299 BPZ393295:BPZ393299 BZV393295:BZV393299 CJR393295:CJR393299 CTN393295:CTN393299 DDJ393295:DDJ393299 DNF393295:DNF393299 DXB393295:DXB393299 EGX393295:EGX393299 EQT393295:EQT393299 FAP393295:FAP393299 FKL393295:FKL393299 FUH393295:FUH393299 GED393295:GED393299 GNZ393295:GNZ393299 GXV393295:GXV393299 HHR393295:HHR393299 HRN393295:HRN393299 IBJ393295:IBJ393299 ILF393295:ILF393299 IVB393295:IVB393299 JEX393295:JEX393299 JOT393295:JOT393299 JYP393295:JYP393299 KIL393295:KIL393299 KSH393295:KSH393299 LCD393295:LCD393299 LLZ393295:LLZ393299 LVV393295:LVV393299 MFR393295:MFR393299 MPN393295:MPN393299 MZJ393295:MZJ393299 NJF393295:NJF393299 NTB393295:NTB393299 OCX393295:OCX393299 OMT393295:OMT393299 OWP393295:OWP393299 PGL393295:PGL393299 PQH393295:PQH393299 QAD393295:QAD393299 QJZ393295:QJZ393299 QTV393295:QTV393299 RDR393295:RDR393299 RNN393295:RNN393299 RXJ393295:RXJ393299 SHF393295:SHF393299 SRB393295:SRB393299 TAX393295:TAX393299 TKT393295:TKT393299 TUP393295:TUP393299 UEL393295:UEL393299 UOH393295:UOH393299 UYD393295:UYD393299 VHZ393295:VHZ393299 VRV393295:VRV393299 WBR393295:WBR393299 WLN393295:WLN393299 WVJ393295:WVJ393299 B458831:B458835 IX458831:IX458835 ST458831:ST458835 ACP458831:ACP458835 AML458831:AML458835 AWH458831:AWH458835 BGD458831:BGD458835 BPZ458831:BPZ458835 BZV458831:BZV458835 CJR458831:CJR458835 CTN458831:CTN458835 DDJ458831:DDJ458835 DNF458831:DNF458835 DXB458831:DXB458835 EGX458831:EGX458835 EQT458831:EQT458835 FAP458831:FAP458835 FKL458831:FKL458835 FUH458831:FUH458835 GED458831:GED458835 GNZ458831:GNZ458835 GXV458831:GXV458835 HHR458831:HHR458835 HRN458831:HRN458835 IBJ458831:IBJ458835 ILF458831:ILF458835 IVB458831:IVB458835 JEX458831:JEX458835 JOT458831:JOT458835 JYP458831:JYP458835 KIL458831:KIL458835 KSH458831:KSH458835 LCD458831:LCD458835 LLZ458831:LLZ458835 LVV458831:LVV458835 MFR458831:MFR458835 MPN458831:MPN458835 MZJ458831:MZJ458835 NJF458831:NJF458835 NTB458831:NTB458835 OCX458831:OCX458835 OMT458831:OMT458835 OWP458831:OWP458835 PGL458831:PGL458835 PQH458831:PQH458835 QAD458831:QAD458835 QJZ458831:QJZ458835 QTV458831:QTV458835 RDR458831:RDR458835 RNN458831:RNN458835 RXJ458831:RXJ458835 SHF458831:SHF458835 SRB458831:SRB458835 TAX458831:TAX458835 TKT458831:TKT458835 TUP458831:TUP458835 UEL458831:UEL458835 UOH458831:UOH458835 UYD458831:UYD458835 VHZ458831:VHZ458835 VRV458831:VRV458835 WBR458831:WBR458835 WLN458831:WLN458835 WVJ458831:WVJ458835 B524367:B524371 IX524367:IX524371 ST524367:ST524371 ACP524367:ACP524371 AML524367:AML524371 AWH524367:AWH524371 BGD524367:BGD524371 BPZ524367:BPZ524371 BZV524367:BZV524371 CJR524367:CJR524371 CTN524367:CTN524371 DDJ524367:DDJ524371 DNF524367:DNF524371 DXB524367:DXB524371 EGX524367:EGX524371 EQT524367:EQT524371 FAP524367:FAP524371 FKL524367:FKL524371 FUH524367:FUH524371 GED524367:GED524371 GNZ524367:GNZ524371 GXV524367:GXV524371 HHR524367:HHR524371 HRN524367:HRN524371 IBJ524367:IBJ524371 ILF524367:ILF524371 IVB524367:IVB524371 JEX524367:JEX524371 JOT524367:JOT524371 JYP524367:JYP524371 KIL524367:KIL524371 KSH524367:KSH524371 LCD524367:LCD524371 LLZ524367:LLZ524371 LVV524367:LVV524371 MFR524367:MFR524371 MPN524367:MPN524371 MZJ524367:MZJ524371 NJF524367:NJF524371 NTB524367:NTB524371 OCX524367:OCX524371 OMT524367:OMT524371 OWP524367:OWP524371 PGL524367:PGL524371 PQH524367:PQH524371 QAD524367:QAD524371 QJZ524367:QJZ524371 QTV524367:QTV524371 RDR524367:RDR524371 RNN524367:RNN524371 RXJ524367:RXJ524371 SHF524367:SHF524371 SRB524367:SRB524371 TAX524367:TAX524371 TKT524367:TKT524371 TUP524367:TUP524371 UEL524367:UEL524371 UOH524367:UOH524371 UYD524367:UYD524371 VHZ524367:VHZ524371 VRV524367:VRV524371 WBR524367:WBR524371 WLN524367:WLN524371 WVJ524367:WVJ524371 B589903:B589907 IX589903:IX589907 ST589903:ST589907 ACP589903:ACP589907 AML589903:AML589907 AWH589903:AWH589907 BGD589903:BGD589907 BPZ589903:BPZ589907 BZV589903:BZV589907 CJR589903:CJR589907 CTN589903:CTN589907 DDJ589903:DDJ589907 DNF589903:DNF589907 DXB589903:DXB589907 EGX589903:EGX589907 EQT589903:EQT589907 FAP589903:FAP589907 FKL589903:FKL589907 FUH589903:FUH589907 GED589903:GED589907 GNZ589903:GNZ589907 GXV589903:GXV589907 HHR589903:HHR589907 HRN589903:HRN589907 IBJ589903:IBJ589907 ILF589903:ILF589907 IVB589903:IVB589907 JEX589903:JEX589907 JOT589903:JOT589907 JYP589903:JYP589907 KIL589903:KIL589907 KSH589903:KSH589907 LCD589903:LCD589907 LLZ589903:LLZ589907 LVV589903:LVV589907 MFR589903:MFR589907 MPN589903:MPN589907 MZJ589903:MZJ589907 NJF589903:NJF589907 NTB589903:NTB589907 OCX589903:OCX589907 OMT589903:OMT589907 OWP589903:OWP589907 PGL589903:PGL589907 PQH589903:PQH589907 QAD589903:QAD589907 QJZ589903:QJZ589907 QTV589903:QTV589907 RDR589903:RDR589907 RNN589903:RNN589907 RXJ589903:RXJ589907 SHF589903:SHF589907 SRB589903:SRB589907 TAX589903:TAX589907 TKT589903:TKT589907 TUP589903:TUP589907 UEL589903:UEL589907 UOH589903:UOH589907 UYD589903:UYD589907 VHZ589903:VHZ589907 VRV589903:VRV589907 WBR589903:WBR589907 WLN589903:WLN589907 WVJ589903:WVJ589907 B655439:B655443 IX655439:IX655443 ST655439:ST655443 ACP655439:ACP655443 AML655439:AML655443 AWH655439:AWH655443 BGD655439:BGD655443 BPZ655439:BPZ655443 BZV655439:BZV655443 CJR655439:CJR655443 CTN655439:CTN655443 DDJ655439:DDJ655443 DNF655439:DNF655443 DXB655439:DXB655443 EGX655439:EGX655443 EQT655439:EQT655443 FAP655439:FAP655443 FKL655439:FKL655443 FUH655439:FUH655443 GED655439:GED655443 GNZ655439:GNZ655443 GXV655439:GXV655443 HHR655439:HHR655443 HRN655439:HRN655443 IBJ655439:IBJ655443 ILF655439:ILF655443 IVB655439:IVB655443 JEX655439:JEX655443 JOT655439:JOT655443 JYP655439:JYP655443 KIL655439:KIL655443 KSH655439:KSH655443 LCD655439:LCD655443 LLZ655439:LLZ655443 LVV655439:LVV655443 MFR655439:MFR655443 MPN655439:MPN655443 MZJ655439:MZJ655443 NJF655439:NJF655443 NTB655439:NTB655443 OCX655439:OCX655443 OMT655439:OMT655443 OWP655439:OWP655443 PGL655439:PGL655443 PQH655439:PQH655443 QAD655439:QAD655443 QJZ655439:QJZ655443 QTV655439:QTV655443 RDR655439:RDR655443 RNN655439:RNN655443 RXJ655439:RXJ655443 SHF655439:SHF655443 SRB655439:SRB655443 TAX655439:TAX655443 TKT655439:TKT655443 TUP655439:TUP655443 UEL655439:UEL655443 UOH655439:UOH655443 UYD655439:UYD655443 VHZ655439:VHZ655443 VRV655439:VRV655443 WBR655439:WBR655443 WLN655439:WLN655443 WVJ655439:WVJ655443 B720975:B720979 IX720975:IX720979 ST720975:ST720979 ACP720975:ACP720979 AML720975:AML720979 AWH720975:AWH720979 BGD720975:BGD720979 BPZ720975:BPZ720979 BZV720975:BZV720979 CJR720975:CJR720979 CTN720975:CTN720979 DDJ720975:DDJ720979 DNF720975:DNF720979 DXB720975:DXB720979 EGX720975:EGX720979 EQT720975:EQT720979 FAP720975:FAP720979 FKL720975:FKL720979 FUH720975:FUH720979 GED720975:GED720979 GNZ720975:GNZ720979 GXV720975:GXV720979 HHR720975:HHR720979 HRN720975:HRN720979 IBJ720975:IBJ720979 ILF720975:ILF720979 IVB720975:IVB720979 JEX720975:JEX720979 JOT720975:JOT720979 JYP720975:JYP720979 KIL720975:KIL720979 KSH720975:KSH720979 LCD720975:LCD720979 LLZ720975:LLZ720979 LVV720975:LVV720979 MFR720975:MFR720979 MPN720975:MPN720979 MZJ720975:MZJ720979 NJF720975:NJF720979 NTB720975:NTB720979 OCX720975:OCX720979 OMT720975:OMT720979 OWP720975:OWP720979 PGL720975:PGL720979 PQH720975:PQH720979 QAD720975:QAD720979 QJZ720975:QJZ720979 QTV720975:QTV720979 RDR720975:RDR720979 RNN720975:RNN720979 RXJ720975:RXJ720979 SHF720975:SHF720979 SRB720975:SRB720979 TAX720975:TAX720979 TKT720975:TKT720979 TUP720975:TUP720979 UEL720975:UEL720979 UOH720975:UOH720979 UYD720975:UYD720979 VHZ720975:VHZ720979 VRV720975:VRV720979 WBR720975:WBR720979 WLN720975:WLN720979 WVJ720975:WVJ720979 B786511:B786515 IX786511:IX786515 ST786511:ST786515 ACP786511:ACP786515 AML786511:AML786515 AWH786511:AWH786515 BGD786511:BGD786515 BPZ786511:BPZ786515 BZV786511:BZV786515 CJR786511:CJR786515 CTN786511:CTN786515 DDJ786511:DDJ786515 DNF786511:DNF786515 DXB786511:DXB786515 EGX786511:EGX786515 EQT786511:EQT786515 FAP786511:FAP786515 FKL786511:FKL786515 FUH786511:FUH786515 GED786511:GED786515 GNZ786511:GNZ786515 GXV786511:GXV786515 HHR786511:HHR786515 HRN786511:HRN786515 IBJ786511:IBJ786515 ILF786511:ILF786515 IVB786511:IVB786515 JEX786511:JEX786515 JOT786511:JOT786515 JYP786511:JYP786515 KIL786511:KIL786515 KSH786511:KSH786515 LCD786511:LCD786515 LLZ786511:LLZ786515 LVV786511:LVV786515 MFR786511:MFR786515 MPN786511:MPN786515 MZJ786511:MZJ786515 NJF786511:NJF786515 NTB786511:NTB786515 OCX786511:OCX786515 OMT786511:OMT786515 OWP786511:OWP786515 PGL786511:PGL786515 PQH786511:PQH786515 QAD786511:QAD786515 QJZ786511:QJZ786515 QTV786511:QTV786515 RDR786511:RDR786515 RNN786511:RNN786515 RXJ786511:RXJ786515 SHF786511:SHF786515 SRB786511:SRB786515 TAX786511:TAX786515 TKT786511:TKT786515 TUP786511:TUP786515 UEL786511:UEL786515 UOH786511:UOH786515 UYD786511:UYD786515 VHZ786511:VHZ786515 VRV786511:VRV786515 WBR786511:WBR786515 WLN786511:WLN786515 WVJ786511:WVJ786515 B852047:B852051 IX852047:IX852051 ST852047:ST852051 ACP852047:ACP852051 AML852047:AML852051 AWH852047:AWH852051 BGD852047:BGD852051 BPZ852047:BPZ852051 BZV852047:BZV852051 CJR852047:CJR852051 CTN852047:CTN852051 DDJ852047:DDJ852051 DNF852047:DNF852051 DXB852047:DXB852051 EGX852047:EGX852051 EQT852047:EQT852051 FAP852047:FAP852051 FKL852047:FKL852051 FUH852047:FUH852051 GED852047:GED852051 GNZ852047:GNZ852051 GXV852047:GXV852051 HHR852047:HHR852051 HRN852047:HRN852051 IBJ852047:IBJ852051 ILF852047:ILF852051 IVB852047:IVB852051 JEX852047:JEX852051 JOT852047:JOT852051 JYP852047:JYP852051 KIL852047:KIL852051 KSH852047:KSH852051 LCD852047:LCD852051 LLZ852047:LLZ852051 LVV852047:LVV852051 MFR852047:MFR852051 MPN852047:MPN852051 MZJ852047:MZJ852051 NJF852047:NJF852051 NTB852047:NTB852051 OCX852047:OCX852051 OMT852047:OMT852051 OWP852047:OWP852051 PGL852047:PGL852051 PQH852047:PQH852051 QAD852047:QAD852051 QJZ852047:QJZ852051 QTV852047:QTV852051 RDR852047:RDR852051 RNN852047:RNN852051 RXJ852047:RXJ852051 SHF852047:SHF852051 SRB852047:SRB852051 TAX852047:TAX852051 TKT852047:TKT852051 TUP852047:TUP852051 UEL852047:UEL852051 UOH852047:UOH852051 UYD852047:UYD852051 VHZ852047:VHZ852051 VRV852047:VRV852051 WBR852047:WBR852051 WLN852047:WLN852051 WVJ852047:WVJ852051 B917583:B917587 IX917583:IX917587 ST917583:ST917587 ACP917583:ACP917587 AML917583:AML917587 AWH917583:AWH917587 BGD917583:BGD917587 BPZ917583:BPZ917587 BZV917583:BZV917587 CJR917583:CJR917587 CTN917583:CTN917587 DDJ917583:DDJ917587 DNF917583:DNF917587 DXB917583:DXB917587 EGX917583:EGX917587 EQT917583:EQT917587 FAP917583:FAP917587 FKL917583:FKL917587 FUH917583:FUH917587 GED917583:GED917587 GNZ917583:GNZ917587 GXV917583:GXV917587 HHR917583:HHR917587 HRN917583:HRN917587 IBJ917583:IBJ917587 ILF917583:ILF917587 IVB917583:IVB917587 JEX917583:JEX917587 JOT917583:JOT917587 JYP917583:JYP917587 KIL917583:KIL917587 KSH917583:KSH917587 LCD917583:LCD917587 LLZ917583:LLZ917587 LVV917583:LVV917587 MFR917583:MFR917587 MPN917583:MPN917587 MZJ917583:MZJ917587 NJF917583:NJF917587 NTB917583:NTB917587 OCX917583:OCX917587 OMT917583:OMT917587 OWP917583:OWP917587 PGL917583:PGL917587 PQH917583:PQH917587 QAD917583:QAD917587 QJZ917583:QJZ917587 QTV917583:QTV917587 RDR917583:RDR917587 RNN917583:RNN917587 RXJ917583:RXJ917587 SHF917583:SHF917587 SRB917583:SRB917587 TAX917583:TAX917587 TKT917583:TKT917587 TUP917583:TUP917587 UEL917583:UEL917587 UOH917583:UOH917587 UYD917583:UYD917587 VHZ917583:VHZ917587 VRV917583:VRV917587 WBR917583:WBR917587 WLN917583:WLN917587 WVJ917583:WVJ917587 B983119:B983123 IX983119:IX983123 ST983119:ST983123 ACP983119:ACP983123 AML983119:AML983123 AWH983119:AWH983123 BGD983119:BGD983123 BPZ983119:BPZ983123 BZV983119:BZV983123 CJR983119:CJR983123 CTN983119:CTN983123 DDJ983119:DDJ983123 DNF983119:DNF983123 DXB983119:DXB983123 EGX983119:EGX983123 EQT983119:EQT983123 FAP983119:FAP983123 FKL983119:FKL983123 FUH983119:FUH983123 GED983119:GED983123 GNZ983119:GNZ983123 GXV983119:GXV983123 HHR983119:HHR983123 HRN983119:HRN983123 IBJ983119:IBJ983123 ILF983119:ILF983123 IVB983119:IVB983123 JEX983119:JEX983123 JOT983119:JOT983123 JYP983119:JYP983123 KIL983119:KIL983123 KSH983119:KSH983123 LCD983119:LCD983123 LLZ983119:LLZ983123 LVV983119:LVV983123 MFR983119:MFR983123 MPN983119:MPN983123 MZJ983119:MZJ983123 NJF983119:NJF983123 NTB983119:NTB983123 OCX983119:OCX983123 OMT983119:OMT983123 OWP983119:OWP983123 PGL983119:PGL983123 PQH983119:PQH983123 QAD983119:QAD983123 QJZ983119:QJZ983123 QTV983119:QTV983123 RDR983119:RDR983123 RNN983119:RNN983123 RXJ983119:RXJ983123 SHF983119:SHF983123 SRB983119:SRB983123 TAX983119:TAX983123 TKT983119:TKT983123 TUP983119:TUP983123 UEL983119:UEL983123 UOH983119:UOH983123 UYD983119:UYD983123 VHZ983119:VHZ983123 VRV983119:VRV983123 WBR983119:WBR983123 WLN983119:WLN983123 WVJ983119:WVJ983123 B69:B73 IX69:IX73 ST69:ST73 ACP69:ACP73 AML69:AML73 AWH69:AWH73 BGD69:BGD73 BPZ69:BPZ73 BZV69:BZV73 CJR69:CJR73 CTN69:CTN73 DDJ69:DDJ73 DNF69:DNF73 DXB69:DXB73 EGX69:EGX73 EQT69:EQT73 FAP69:FAP73 FKL69:FKL73 FUH69:FUH73 GED69:GED73 GNZ69:GNZ73 GXV69:GXV73 HHR69:HHR73 HRN69:HRN73 IBJ69:IBJ73 ILF69:ILF73 IVB69:IVB73 JEX69:JEX73 JOT69:JOT73 JYP69:JYP73 KIL69:KIL73 KSH69:KSH73 LCD69:LCD73 LLZ69:LLZ73 LVV69:LVV73 MFR69:MFR73 MPN69:MPN73 MZJ69:MZJ73 NJF69:NJF73 NTB69:NTB73 OCX69:OCX73 OMT69:OMT73 OWP69:OWP73 PGL69:PGL73 PQH69:PQH73 QAD69:QAD73 QJZ69:QJZ73 QTV69:QTV73 RDR69:RDR73 RNN69:RNN73 RXJ69:RXJ73 SHF69:SHF73 SRB69:SRB73 TAX69:TAX73 TKT69:TKT73 TUP69:TUP73 UEL69:UEL73 UOH69:UOH73 UYD69:UYD73 VHZ69:VHZ73 VRV69:VRV73 WBR69:WBR73 WLN69:WLN73 WVJ69:WVJ73 B65605:B65609 IX65605:IX65609 ST65605:ST65609 ACP65605:ACP65609 AML65605:AML65609 AWH65605:AWH65609 BGD65605:BGD65609 BPZ65605:BPZ65609 BZV65605:BZV65609 CJR65605:CJR65609 CTN65605:CTN65609 DDJ65605:DDJ65609 DNF65605:DNF65609 DXB65605:DXB65609 EGX65605:EGX65609 EQT65605:EQT65609 FAP65605:FAP65609 FKL65605:FKL65609 FUH65605:FUH65609 GED65605:GED65609 GNZ65605:GNZ65609 GXV65605:GXV65609 HHR65605:HHR65609 HRN65605:HRN65609 IBJ65605:IBJ65609 ILF65605:ILF65609 IVB65605:IVB65609 JEX65605:JEX65609 JOT65605:JOT65609 JYP65605:JYP65609 KIL65605:KIL65609 KSH65605:KSH65609 LCD65605:LCD65609 LLZ65605:LLZ65609 LVV65605:LVV65609 MFR65605:MFR65609 MPN65605:MPN65609 MZJ65605:MZJ65609 NJF65605:NJF65609 NTB65605:NTB65609 OCX65605:OCX65609 OMT65605:OMT65609 OWP65605:OWP65609 PGL65605:PGL65609 PQH65605:PQH65609 QAD65605:QAD65609 QJZ65605:QJZ65609 QTV65605:QTV65609 RDR65605:RDR65609 RNN65605:RNN65609 RXJ65605:RXJ65609 SHF65605:SHF65609 SRB65605:SRB65609 TAX65605:TAX65609 TKT65605:TKT65609 TUP65605:TUP65609 UEL65605:UEL65609 UOH65605:UOH65609 UYD65605:UYD65609 VHZ65605:VHZ65609 VRV65605:VRV65609 WBR65605:WBR65609 WLN65605:WLN65609 WVJ65605:WVJ65609 B131141:B131145 IX131141:IX131145 ST131141:ST131145 ACP131141:ACP131145 AML131141:AML131145 AWH131141:AWH131145 BGD131141:BGD131145 BPZ131141:BPZ131145 BZV131141:BZV131145 CJR131141:CJR131145 CTN131141:CTN131145 DDJ131141:DDJ131145 DNF131141:DNF131145 DXB131141:DXB131145 EGX131141:EGX131145 EQT131141:EQT131145 FAP131141:FAP131145 FKL131141:FKL131145 FUH131141:FUH131145 GED131141:GED131145 GNZ131141:GNZ131145 GXV131141:GXV131145 HHR131141:HHR131145 HRN131141:HRN131145 IBJ131141:IBJ131145 ILF131141:ILF131145 IVB131141:IVB131145 JEX131141:JEX131145 JOT131141:JOT131145 JYP131141:JYP131145 KIL131141:KIL131145 KSH131141:KSH131145 LCD131141:LCD131145 LLZ131141:LLZ131145 LVV131141:LVV131145 MFR131141:MFR131145 MPN131141:MPN131145 MZJ131141:MZJ131145 NJF131141:NJF131145 NTB131141:NTB131145 OCX131141:OCX131145 OMT131141:OMT131145 OWP131141:OWP131145 PGL131141:PGL131145 PQH131141:PQH131145 QAD131141:QAD131145 QJZ131141:QJZ131145 QTV131141:QTV131145 RDR131141:RDR131145 RNN131141:RNN131145 RXJ131141:RXJ131145 SHF131141:SHF131145 SRB131141:SRB131145 TAX131141:TAX131145 TKT131141:TKT131145 TUP131141:TUP131145 UEL131141:UEL131145 UOH131141:UOH131145 UYD131141:UYD131145 VHZ131141:VHZ131145 VRV131141:VRV131145 WBR131141:WBR131145 WLN131141:WLN131145 WVJ131141:WVJ131145 B196677:B196681 IX196677:IX196681 ST196677:ST196681 ACP196677:ACP196681 AML196677:AML196681 AWH196677:AWH196681 BGD196677:BGD196681 BPZ196677:BPZ196681 BZV196677:BZV196681 CJR196677:CJR196681 CTN196677:CTN196681 DDJ196677:DDJ196681 DNF196677:DNF196681 DXB196677:DXB196681 EGX196677:EGX196681 EQT196677:EQT196681 FAP196677:FAP196681 FKL196677:FKL196681 FUH196677:FUH196681 GED196677:GED196681 GNZ196677:GNZ196681 GXV196677:GXV196681 HHR196677:HHR196681 HRN196677:HRN196681 IBJ196677:IBJ196681 ILF196677:ILF196681 IVB196677:IVB196681 JEX196677:JEX196681 JOT196677:JOT196681 JYP196677:JYP196681 KIL196677:KIL196681 KSH196677:KSH196681 LCD196677:LCD196681 LLZ196677:LLZ196681 LVV196677:LVV196681 MFR196677:MFR196681 MPN196677:MPN196681 MZJ196677:MZJ196681 NJF196677:NJF196681 NTB196677:NTB196681 OCX196677:OCX196681 OMT196677:OMT196681 OWP196677:OWP196681 PGL196677:PGL196681 PQH196677:PQH196681 QAD196677:QAD196681 QJZ196677:QJZ196681 QTV196677:QTV196681 RDR196677:RDR196681 RNN196677:RNN196681 RXJ196677:RXJ196681 SHF196677:SHF196681 SRB196677:SRB196681 TAX196677:TAX196681 TKT196677:TKT196681 TUP196677:TUP196681 UEL196677:UEL196681 UOH196677:UOH196681 UYD196677:UYD196681 VHZ196677:VHZ196681 VRV196677:VRV196681 WBR196677:WBR196681 WLN196677:WLN196681 WVJ196677:WVJ196681 B262213:B262217 IX262213:IX262217 ST262213:ST262217 ACP262213:ACP262217 AML262213:AML262217 AWH262213:AWH262217 BGD262213:BGD262217 BPZ262213:BPZ262217 BZV262213:BZV262217 CJR262213:CJR262217 CTN262213:CTN262217 DDJ262213:DDJ262217 DNF262213:DNF262217 DXB262213:DXB262217 EGX262213:EGX262217 EQT262213:EQT262217 FAP262213:FAP262217 FKL262213:FKL262217 FUH262213:FUH262217 GED262213:GED262217 GNZ262213:GNZ262217 GXV262213:GXV262217 HHR262213:HHR262217 HRN262213:HRN262217 IBJ262213:IBJ262217 ILF262213:ILF262217 IVB262213:IVB262217 JEX262213:JEX262217 JOT262213:JOT262217 JYP262213:JYP262217 KIL262213:KIL262217 KSH262213:KSH262217 LCD262213:LCD262217 LLZ262213:LLZ262217 LVV262213:LVV262217 MFR262213:MFR262217 MPN262213:MPN262217 MZJ262213:MZJ262217 NJF262213:NJF262217 NTB262213:NTB262217 OCX262213:OCX262217 OMT262213:OMT262217 OWP262213:OWP262217 PGL262213:PGL262217 PQH262213:PQH262217 QAD262213:QAD262217 QJZ262213:QJZ262217 QTV262213:QTV262217 RDR262213:RDR262217 RNN262213:RNN262217 RXJ262213:RXJ262217 SHF262213:SHF262217 SRB262213:SRB262217 TAX262213:TAX262217 TKT262213:TKT262217 TUP262213:TUP262217 UEL262213:UEL262217 UOH262213:UOH262217 UYD262213:UYD262217 VHZ262213:VHZ262217 VRV262213:VRV262217 WBR262213:WBR262217 WLN262213:WLN262217 WVJ262213:WVJ262217 B327749:B327753 IX327749:IX327753 ST327749:ST327753 ACP327749:ACP327753 AML327749:AML327753 AWH327749:AWH327753 BGD327749:BGD327753 BPZ327749:BPZ327753 BZV327749:BZV327753 CJR327749:CJR327753 CTN327749:CTN327753 DDJ327749:DDJ327753 DNF327749:DNF327753 DXB327749:DXB327753 EGX327749:EGX327753 EQT327749:EQT327753 FAP327749:FAP327753 FKL327749:FKL327753 FUH327749:FUH327753 GED327749:GED327753 GNZ327749:GNZ327753 GXV327749:GXV327753 HHR327749:HHR327753 HRN327749:HRN327753 IBJ327749:IBJ327753 ILF327749:ILF327753 IVB327749:IVB327753 JEX327749:JEX327753 JOT327749:JOT327753 JYP327749:JYP327753 KIL327749:KIL327753 KSH327749:KSH327753 LCD327749:LCD327753 LLZ327749:LLZ327753 LVV327749:LVV327753 MFR327749:MFR327753 MPN327749:MPN327753 MZJ327749:MZJ327753 NJF327749:NJF327753 NTB327749:NTB327753 OCX327749:OCX327753 OMT327749:OMT327753 OWP327749:OWP327753 PGL327749:PGL327753 PQH327749:PQH327753 QAD327749:QAD327753 QJZ327749:QJZ327753 QTV327749:QTV327753 RDR327749:RDR327753 RNN327749:RNN327753 RXJ327749:RXJ327753 SHF327749:SHF327753 SRB327749:SRB327753 TAX327749:TAX327753 TKT327749:TKT327753 TUP327749:TUP327753 UEL327749:UEL327753 UOH327749:UOH327753 UYD327749:UYD327753 VHZ327749:VHZ327753 VRV327749:VRV327753 WBR327749:WBR327753 WLN327749:WLN327753 WVJ327749:WVJ327753 B393285:B393289 IX393285:IX393289 ST393285:ST393289 ACP393285:ACP393289 AML393285:AML393289 AWH393285:AWH393289 BGD393285:BGD393289 BPZ393285:BPZ393289 BZV393285:BZV393289 CJR393285:CJR393289 CTN393285:CTN393289 DDJ393285:DDJ393289 DNF393285:DNF393289 DXB393285:DXB393289 EGX393285:EGX393289 EQT393285:EQT393289 FAP393285:FAP393289 FKL393285:FKL393289 FUH393285:FUH393289 GED393285:GED393289 GNZ393285:GNZ393289 GXV393285:GXV393289 HHR393285:HHR393289 HRN393285:HRN393289 IBJ393285:IBJ393289 ILF393285:ILF393289 IVB393285:IVB393289 JEX393285:JEX393289 JOT393285:JOT393289 JYP393285:JYP393289 KIL393285:KIL393289 KSH393285:KSH393289 LCD393285:LCD393289 LLZ393285:LLZ393289 LVV393285:LVV393289 MFR393285:MFR393289 MPN393285:MPN393289 MZJ393285:MZJ393289 NJF393285:NJF393289 NTB393285:NTB393289 OCX393285:OCX393289 OMT393285:OMT393289 OWP393285:OWP393289 PGL393285:PGL393289 PQH393285:PQH393289 QAD393285:QAD393289 QJZ393285:QJZ393289 QTV393285:QTV393289 RDR393285:RDR393289 RNN393285:RNN393289 RXJ393285:RXJ393289 SHF393285:SHF393289 SRB393285:SRB393289 TAX393285:TAX393289 TKT393285:TKT393289 TUP393285:TUP393289 UEL393285:UEL393289 UOH393285:UOH393289 UYD393285:UYD393289 VHZ393285:VHZ393289 VRV393285:VRV393289 WBR393285:WBR393289 WLN393285:WLN393289 WVJ393285:WVJ393289 B458821:B458825 IX458821:IX458825 ST458821:ST458825 ACP458821:ACP458825 AML458821:AML458825 AWH458821:AWH458825 BGD458821:BGD458825 BPZ458821:BPZ458825 BZV458821:BZV458825 CJR458821:CJR458825 CTN458821:CTN458825 DDJ458821:DDJ458825 DNF458821:DNF458825 DXB458821:DXB458825 EGX458821:EGX458825 EQT458821:EQT458825 FAP458821:FAP458825 FKL458821:FKL458825 FUH458821:FUH458825 GED458821:GED458825 GNZ458821:GNZ458825 GXV458821:GXV458825 HHR458821:HHR458825 HRN458821:HRN458825 IBJ458821:IBJ458825 ILF458821:ILF458825 IVB458821:IVB458825 JEX458821:JEX458825 JOT458821:JOT458825 JYP458821:JYP458825 KIL458821:KIL458825 KSH458821:KSH458825 LCD458821:LCD458825 LLZ458821:LLZ458825 LVV458821:LVV458825 MFR458821:MFR458825 MPN458821:MPN458825 MZJ458821:MZJ458825 NJF458821:NJF458825 NTB458821:NTB458825 OCX458821:OCX458825 OMT458821:OMT458825 OWP458821:OWP458825 PGL458821:PGL458825 PQH458821:PQH458825 QAD458821:QAD458825 QJZ458821:QJZ458825 QTV458821:QTV458825 RDR458821:RDR458825 RNN458821:RNN458825 RXJ458821:RXJ458825 SHF458821:SHF458825 SRB458821:SRB458825 TAX458821:TAX458825 TKT458821:TKT458825 TUP458821:TUP458825 UEL458821:UEL458825 UOH458821:UOH458825 UYD458821:UYD458825 VHZ458821:VHZ458825 VRV458821:VRV458825 WBR458821:WBR458825 WLN458821:WLN458825 WVJ458821:WVJ458825 B524357:B524361 IX524357:IX524361 ST524357:ST524361 ACP524357:ACP524361 AML524357:AML524361 AWH524357:AWH524361 BGD524357:BGD524361 BPZ524357:BPZ524361 BZV524357:BZV524361 CJR524357:CJR524361 CTN524357:CTN524361 DDJ524357:DDJ524361 DNF524357:DNF524361 DXB524357:DXB524361 EGX524357:EGX524361 EQT524357:EQT524361 FAP524357:FAP524361 FKL524357:FKL524361 FUH524357:FUH524361 GED524357:GED524361 GNZ524357:GNZ524361 GXV524357:GXV524361 HHR524357:HHR524361 HRN524357:HRN524361 IBJ524357:IBJ524361 ILF524357:ILF524361 IVB524357:IVB524361 JEX524357:JEX524361 JOT524357:JOT524361 JYP524357:JYP524361 KIL524357:KIL524361 KSH524357:KSH524361 LCD524357:LCD524361 LLZ524357:LLZ524361 LVV524357:LVV524361 MFR524357:MFR524361 MPN524357:MPN524361 MZJ524357:MZJ524361 NJF524357:NJF524361 NTB524357:NTB524361 OCX524357:OCX524361 OMT524357:OMT524361 OWP524357:OWP524361 PGL524357:PGL524361 PQH524357:PQH524361 QAD524357:QAD524361 QJZ524357:QJZ524361 QTV524357:QTV524361 RDR524357:RDR524361 RNN524357:RNN524361 RXJ524357:RXJ524361 SHF524357:SHF524361 SRB524357:SRB524361 TAX524357:TAX524361 TKT524357:TKT524361 TUP524357:TUP524361 UEL524357:UEL524361 UOH524357:UOH524361 UYD524357:UYD524361 VHZ524357:VHZ524361 VRV524357:VRV524361 WBR524357:WBR524361 WLN524357:WLN524361 WVJ524357:WVJ524361 B589893:B589897 IX589893:IX589897 ST589893:ST589897 ACP589893:ACP589897 AML589893:AML589897 AWH589893:AWH589897 BGD589893:BGD589897 BPZ589893:BPZ589897 BZV589893:BZV589897 CJR589893:CJR589897 CTN589893:CTN589897 DDJ589893:DDJ589897 DNF589893:DNF589897 DXB589893:DXB589897 EGX589893:EGX589897 EQT589893:EQT589897 FAP589893:FAP589897 FKL589893:FKL589897 FUH589893:FUH589897 GED589893:GED589897 GNZ589893:GNZ589897 GXV589893:GXV589897 HHR589893:HHR589897 HRN589893:HRN589897 IBJ589893:IBJ589897 ILF589893:ILF589897 IVB589893:IVB589897 JEX589893:JEX589897 JOT589893:JOT589897 JYP589893:JYP589897 KIL589893:KIL589897 KSH589893:KSH589897 LCD589893:LCD589897 LLZ589893:LLZ589897 LVV589893:LVV589897 MFR589893:MFR589897 MPN589893:MPN589897 MZJ589893:MZJ589897 NJF589893:NJF589897 NTB589893:NTB589897 OCX589893:OCX589897 OMT589893:OMT589897 OWP589893:OWP589897 PGL589893:PGL589897 PQH589893:PQH589897 QAD589893:QAD589897 QJZ589893:QJZ589897 QTV589893:QTV589897 RDR589893:RDR589897 RNN589893:RNN589897 RXJ589893:RXJ589897 SHF589893:SHF589897 SRB589893:SRB589897 TAX589893:TAX589897 TKT589893:TKT589897 TUP589893:TUP589897 UEL589893:UEL589897 UOH589893:UOH589897 UYD589893:UYD589897 VHZ589893:VHZ589897 VRV589893:VRV589897 WBR589893:WBR589897 WLN589893:WLN589897 WVJ589893:WVJ589897 B655429:B655433 IX655429:IX655433 ST655429:ST655433 ACP655429:ACP655433 AML655429:AML655433 AWH655429:AWH655433 BGD655429:BGD655433 BPZ655429:BPZ655433 BZV655429:BZV655433 CJR655429:CJR655433 CTN655429:CTN655433 DDJ655429:DDJ655433 DNF655429:DNF655433 DXB655429:DXB655433 EGX655429:EGX655433 EQT655429:EQT655433 FAP655429:FAP655433 FKL655429:FKL655433 FUH655429:FUH655433 GED655429:GED655433 GNZ655429:GNZ655433 GXV655429:GXV655433 HHR655429:HHR655433 HRN655429:HRN655433 IBJ655429:IBJ655433 ILF655429:ILF655433 IVB655429:IVB655433 JEX655429:JEX655433 JOT655429:JOT655433 JYP655429:JYP655433 KIL655429:KIL655433 KSH655429:KSH655433 LCD655429:LCD655433 LLZ655429:LLZ655433 LVV655429:LVV655433 MFR655429:MFR655433 MPN655429:MPN655433 MZJ655429:MZJ655433 NJF655429:NJF655433 NTB655429:NTB655433 OCX655429:OCX655433 OMT655429:OMT655433 OWP655429:OWP655433 PGL655429:PGL655433 PQH655429:PQH655433 QAD655429:QAD655433 QJZ655429:QJZ655433 QTV655429:QTV655433 RDR655429:RDR655433 RNN655429:RNN655433 RXJ655429:RXJ655433 SHF655429:SHF655433 SRB655429:SRB655433 TAX655429:TAX655433 TKT655429:TKT655433 TUP655429:TUP655433 UEL655429:UEL655433 UOH655429:UOH655433 UYD655429:UYD655433 VHZ655429:VHZ655433 VRV655429:VRV655433 WBR655429:WBR655433 WLN655429:WLN655433 WVJ655429:WVJ655433 B720965:B720969 IX720965:IX720969 ST720965:ST720969 ACP720965:ACP720969 AML720965:AML720969 AWH720965:AWH720969 BGD720965:BGD720969 BPZ720965:BPZ720969 BZV720965:BZV720969 CJR720965:CJR720969 CTN720965:CTN720969 DDJ720965:DDJ720969 DNF720965:DNF720969 DXB720965:DXB720969 EGX720965:EGX720969 EQT720965:EQT720969 FAP720965:FAP720969 FKL720965:FKL720969 FUH720965:FUH720969 GED720965:GED720969 GNZ720965:GNZ720969 GXV720965:GXV720969 HHR720965:HHR720969 HRN720965:HRN720969 IBJ720965:IBJ720969 ILF720965:ILF720969 IVB720965:IVB720969 JEX720965:JEX720969 JOT720965:JOT720969 JYP720965:JYP720969 KIL720965:KIL720969 KSH720965:KSH720969 LCD720965:LCD720969 LLZ720965:LLZ720969 LVV720965:LVV720969 MFR720965:MFR720969 MPN720965:MPN720969 MZJ720965:MZJ720969 NJF720965:NJF720969 NTB720965:NTB720969 OCX720965:OCX720969 OMT720965:OMT720969 OWP720965:OWP720969 PGL720965:PGL720969 PQH720965:PQH720969 QAD720965:QAD720969 QJZ720965:QJZ720969 QTV720965:QTV720969 RDR720965:RDR720969 RNN720965:RNN720969 RXJ720965:RXJ720969 SHF720965:SHF720969 SRB720965:SRB720969 TAX720965:TAX720969 TKT720965:TKT720969 TUP720965:TUP720969 UEL720965:UEL720969 UOH720965:UOH720969 UYD720965:UYD720969 VHZ720965:VHZ720969 VRV720965:VRV720969 WBR720965:WBR720969 WLN720965:WLN720969 WVJ720965:WVJ720969 B786501:B786505 IX786501:IX786505 ST786501:ST786505 ACP786501:ACP786505 AML786501:AML786505 AWH786501:AWH786505 BGD786501:BGD786505 BPZ786501:BPZ786505 BZV786501:BZV786505 CJR786501:CJR786505 CTN786501:CTN786505 DDJ786501:DDJ786505 DNF786501:DNF786505 DXB786501:DXB786505 EGX786501:EGX786505 EQT786501:EQT786505 FAP786501:FAP786505 FKL786501:FKL786505 FUH786501:FUH786505 GED786501:GED786505 GNZ786501:GNZ786505 GXV786501:GXV786505 HHR786501:HHR786505 HRN786501:HRN786505 IBJ786501:IBJ786505 ILF786501:ILF786505 IVB786501:IVB786505 JEX786501:JEX786505 JOT786501:JOT786505 JYP786501:JYP786505 KIL786501:KIL786505 KSH786501:KSH786505 LCD786501:LCD786505 LLZ786501:LLZ786505 LVV786501:LVV786505 MFR786501:MFR786505 MPN786501:MPN786505 MZJ786501:MZJ786505 NJF786501:NJF786505 NTB786501:NTB786505 OCX786501:OCX786505 OMT786501:OMT786505 OWP786501:OWP786505 PGL786501:PGL786505 PQH786501:PQH786505 QAD786501:QAD786505 QJZ786501:QJZ786505 QTV786501:QTV786505 RDR786501:RDR786505 RNN786501:RNN786505 RXJ786501:RXJ786505 SHF786501:SHF786505 SRB786501:SRB786505 TAX786501:TAX786505 TKT786501:TKT786505 TUP786501:TUP786505 UEL786501:UEL786505 UOH786501:UOH786505 UYD786501:UYD786505 VHZ786501:VHZ786505 VRV786501:VRV786505 WBR786501:WBR786505 WLN786501:WLN786505 WVJ786501:WVJ786505 B852037:B852041 IX852037:IX852041 ST852037:ST852041 ACP852037:ACP852041 AML852037:AML852041 AWH852037:AWH852041 BGD852037:BGD852041 BPZ852037:BPZ852041 BZV852037:BZV852041 CJR852037:CJR852041 CTN852037:CTN852041 DDJ852037:DDJ852041 DNF852037:DNF852041 DXB852037:DXB852041 EGX852037:EGX852041 EQT852037:EQT852041 FAP852037:FAP852041 FKL852037:FKL852041 FUH852037:FUH852041 GED852037:GED852041 GNZ852037:GNZ852041 GXV852037:GXV852041 HHR852037:HHR852041 HRN852037:HRN852041 IBJ852037:IBJ852041 ILF852037:ILF852041 IVB852037:IVB852041 JEX852037:JEX852041 JOT852037:JOT852041 JYP852037:JYP852041 KIL852037:KIL852041 KSH852037:KSH852041 LCD852037:LCD852041 LLZ852037:LLZ852041 LVV852037:LVV852041 MFR852037:MFR852041 MPN852037:MPN852041 MZJ852037:MZJ852041 NJF852037:NJF852041 NTB852037:NTB852041 OCX852037:OCX852041 OMT852037:OMT852041 OWP852037:OWP852041 PGL852037:PGL852041 PQH852037:PQH852041 QAD852037:QAD852041 QJZ852037:QJZ852041 QTV852037:QTV852041 RDR852037:RDR852041 RNN852037:RNN852041 RXJ852037:RXJ852041 SHF852037:SHF852041 SRB852037:SRB852041 TAX852037:TAX852041 TKT852037:TKT852041 TUP852037:TUP852041 UEL852037:UEL852041 UOH852037:UOH852041 UYD852037:UYD852041 VHZ852037:VHZ852041 VRV852037:VRV852041 WBR852037:WBR852041 WLN852037:WLN852041 WVJ852037:WVJ852041 B917573:B917577 IX917573:IX917577 ST917573:ST917577 ACP917573:ACP917577 AML917573:AML917577 AWH917573:AWH917577 BGD917573:BGD917577 BPZ917573:BPZ917577 BZV917573:BZV917577 CJR917573:CJR917577 CTN917573:CTN917577 DDJ917573:DDJ917577 DNF917573:DNF917577 DXB917573:DXB917577 EGX917573:EGX917577 EQT917573:EQT917577 FAP917573:FAP917577 FKL917573:FKL917577 FUH917573:FUH917577 GED917573:GED917577 GNZ917573:GNZ917577 GXV917573:GXV917577 HHR917573:HHR917577 HRN917573:HRN917577 IBJ917573:IBJ917577 ILF917573:ILF917577 IVB917573:IVB917577 JEX917573:JEX917577 JOT917573:JOT917577 JYP917573:JYP917577 KIL917573:KIL917577 KSH917573:KSH917577 LCD917573:LCD917577 LLZ917573:LLZ917577 LVV917573:LVV917577 MFR917573:MFR917577 MPN917573:MPN917577 MZJ917573:MZJ917577 NJF917573:NJF917577 NTB917573:NTB917577 OCX917573:OCX917577 OMT917573:OMT917577 OWP917573:OWP917577 PGL917573:PGL917577 PQH917573:PQH917577 QAD917573:QAD917577 QJZ917573:QJZ917577 QTV917573:QTV917577 RDR917573:RDR917577 RNN917573:RNN917577 RXJ917573:RXJ917577 SHF917573:SHF917577 SRB917573:SRB917577 TAX917573:TAX917577 TKT917573:TKT917577 TUP917573:TUP917577 UEL917573:UEL917577 UOH917573:UOH917577 UYD917573:UYD917577 VHZ917573:VHZ917577 VRV917573:VRV917577 WBR917573:WBR917577 WLN917573:WLN917577 WVJ917573:WVJ917577 B983109:B983113 IX983109:IX983113 ST983109:ST983113 ACP983109:ACP983113 AML983109:AML983113 AWH983109:AWH983113 BGD983109:BGD983113 BPZ983109:BPZ983113 BZV983109:BZV983113 CJR983109:CJR983113 CTN983109:CTN983113 DDJ983109:DDJ983113 DNF983109:DNF983113 DXB983109:DXB983113 EGX983109:EGX983113 EQT983109:EQT983113 FAP983109:FAP983113 FKL983109:FKL983113 FUH983109:FUH983113 GED983109:GED983113 GNZ983109:GNZ983113 GXV983109:GXV983113 HHR983109:HHR983113 HRN983109:HRN983113 IBJ983109:IBJ983113 ILF983109:ILF983113 IVB983109:IVB983113 JEX983109:JEX983113 JOT983109:JOT983113 JYP983109:JYP983113 KIL983109:KIL983113 KSH983109:KSH983113 LCD983109:LCD983113 LLZ983109:LLZ983113 LVV983109:LVV983113 MFR983109:MFR983113 MPN983109:MPN983113 MZJ983109:MZJ983113 NJF983109:NJF983113 NTB983109:NTB983113 OCX983109:OCX983113 OMT983109:OMT983113 OWP983109:OWP983113 PGL983109:PGL983113 PQH983109:PQH983113 QAD983109:QAD983113 QJZ983109:QJZ983113 QTV983109:QTV983113 RDR983109:RDR983113 RNN983109:RNN983113 RXJ983109:RXJ983113 SHF983109:SHF983113 SRB983109:SRB983113 TAX983109:TAX983113 TKT983109:TKT983113 TUP983109:TUP983113 UEL983109:UEL983113 UOH983109:UOH983113 UYD983109:UYD983113 VHZ983109:VHZ983113 VRV983109:VRV983113 WBR983109:WBR983113 WLN983109:WLN983113 WVJ983109:WVJ983113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F251:W251 JB251:JS251 SX251:TO251 ACT251:ADK251 AMP251:ANG251 AWL251:AXC251 BGH251:BGY251 BQD251:BQU251 BZZ251:CAQ251 CJV251:CKM251 CTR251:CUI251 DDN251:DEE251 DNJ251:DOA251 DXF251:DXW251 EHB251:EHS251 EQX251:ERO251 FAT251:FBK251 FKP251:FLG251 FUL251:FVC251 GEH251:GEY251 GOD251:GOU251 GXZ251:GYQ251 HHV251:HIM251 HRR251:HSI251 IBN251:ICE251 ILJ251:IMA251 IVF251:IVW251 JFB251:JFS251 JOX251:JPO251 JYT251:JZK251 KIP251:KJG251 KSL251:KTC251 LCH251:LCY251 LMD251:LMU251 LVZ251:LWQ251 MFV251:MGM251 MPR251:MQI251 MZN251:NAE251 NJJ251:NKA251 NTF251:NTW251 ODB251:ODS251 OMX251:ONO251 OWT251:OXK251 PGP251:PHG251 PQL251:PRC251 QAH251:QAY251 QKD251:QKU251 QTZ251:QUQ251 RDV251:REM251 RNR251:ROI251 RXN251:RYE251 SHJ251:SIA251 SRF251:SRW251 TBB251:TBS251 TKX251:TLO251 TUT251:TVK251 UEP251:UFG251 UOL251:UPC251 UYH251:UYY251 VID251:VIU251 VRZ251:VSQ251 WBV251:WCM251 WLR251:WMI251 WVN251:WWE251 F65787:W65787 JB65787:JS65787 SX65787:TO65787 ACT65787:ADK65787 AMP65787:ANG65787 AWL65787:AXC65787 BGH65787:BGY65787 BQD65787:BQU65787 BZZ65787:CAQ65787 CJV65787:CKM65787 CTR65787:CUI65787 DDN65787:DEE65787 DNJ65787:DOA65787 DXF65787:DXW65787 EHB65787:EHS65787 EQX65787:ERO65787 FAT65787:FBK65787 FKP65787:FLG65787 FUL65787:FVC65787 GEH65787:GEY65787 GOD65787:GOU65787 GXZ65787:GYQ65787 HHV65787:HIM65787 HRR65787:HSI65787 IBN65787:ICE65787 ILJ65787:IMA65787 IVF65787:IVW65787 JFB65787:JFS65787 JOX65787:JPO65787 JYT65787:JZK65787 KIP65787:KJG65787 KSL65787:KTC65787 LCH65787:LCY65787 LMD65787:LMU65787 LVZ65787:LWQ65787 MFV65787:MGM65787 MPR65787:MQI65787 MZN65787:NAE65787 NJJ65787:NKA65787 NTF65787:NTW65787 ODB65787:ODS65787 OMX65787:ONO65787 OWT65787:OXK65787 PGP65787:PHG65787 PQL65787:PRC65787 QAH65787:QAY65787 QKD65787:QKU65787 QTZ65787:QUQ65787 RDV65787:REM65787 RNR65787:ROI65787 RXN65787:RYE65787 SHJ65787:SIA65787 SRF65787:SRW65787 TBB65787:TBS65787 TKX65787:TLO65787 TUT65787:TVK65787 UEP65787:UFG65787 UOL65787:UPC65787 UYH65787:UYY65787 VID65787:VIU65787 VRZ65787:VSQ65787 WBV65787:WCM65787 WLR65787:WMI65787 WVN65787:WWE65787 F131323:W131323 JB131323:JS131323 SX131323:TO131323 ACT131323:ADK131323 AMP131323:ANG131323 AWL131323:AXC131323 BGH131323:BGY131323 BQD131323:BQU131323 BZZ131323:CAQ131323 CJV131323:CKM131323 CTR131323:CUI131323 DDN131323:DEE131323 DNJ131323:DOA131323 DXF131323:DXW131323 EHB131323:EHS131323 EQX131323:ERO131323 FAT131323:FBK131323 FKP131323:FLG131323 FUL131323:FVC131323 GEH131323:GEY131323 GOD131323:GOU131323 GXZ131323:GYQ131323 HHV131323:HIM131323 HRR131323:HSI131323 IBN131323:ICE131323 ILJ131323:IMA131323 IVF131323:IVW131323 JFB131323:JFS131323 JOX131323:JPO131323 JYT131323:JZK131323 KIP131323:KJG131323 KSL131323:KTC131323 LCH131323:LCY131323 LMD131323:LMU131323 LVZ131323:LWQ131323 MFV131323:MGM131323 MPR131323:MQI131323 MZN131323:NAE131323 NJJ131323:NKA131323 NTF131323:NTW131323 ODB131323:ODS131323 OMX131323:ONO131323 OWT131323:OXK131323 PGP131323:PHG131323 PQL131323:PRC131323 QAH131323:QAY131323 QKD131323:QKU131323 QTZ131323:QUQ131323 RDV131323:REM131323 RNR131323:ROI131323 RXN131323:RYE131323 SHJ131323:SIA131323 SRF131323:SRW131323 TBB131323:TBS131323 TKX131323:TLO131323 TUT131323:TVK131323 UEP131323:UFG131323 UOL131323:UPC131323 UYH131323:UYY131323 VID131323:VIU131323 VRZ131323:VSQ131323 WBV131323:WCM131323 WLR131323:WMI131323 WVN131323:WWE131323 F196859:W196859 JB196859:JS196859 SX196859:TO196859 ACT196859:ADK196859 AMP196859:ANG196859 AWL196859:AXC196859 BGH196859:BGY196859 BQD196859:BQU196859 BZZ196859:CAQ196859 CJV196859:CKM196859 CTR196859:CUI196859 DDN196859:DEE196859 DNJ196859:DOA196859 DXF196859:DXW196859 EHB196859:EHS196859 EQX196859:ERO196859 FAT196859:FBK196859 FKP196859:FLG196859 FUL196859:FVC196859 GEH196859:GEY196859 GOD196859:GOU196859 GXZ196859:GYQ196859 HHV196859:HIM196859 HRR196859:HSI196859 IBN196859:ICE196859 ILJ196859:IMA196859 IVF196859:IVW196859 JFB196859:JFS196859 JOX196859:JPO196859 JYT196859:JZK196859 KIP196859:KJG196859 KSL196859:KTC196859 LCH196859:LCY196859 LMD196859:LMU196859 LVZ196859:LWQ196859 MFV196859:MGM196859 MPR196859:MQI196859 MZN196859:NAE196859 NJJ196859:NKA196859 NTF196859:NTW196859 ODB196859:ODS196859 OMX196859:ONO196859 OWT196859:OXK196859 PGP196859:PHG196859 PQL196859:PRC196859 QAH196859:QAY196859 QKD196859:QKU196859 QTZ196859:QUQ196859 RDV196859:REM196859 RNR196859:ROI196859 RXN196859:RYE196859 SHJ196859:SIA196859 SRF196859:SRW196859 TBB196859:TBS196859 TKX196859:TLO196859 TUT196859:TVK196859 UEP196859:UFG196859 UOL196859:UPC196859 UYH196859:UYY196859 VID196859:VIU196859 VRZ196859:VSQ196859 WBV196859:WCM196859 WLR196859:WMI196859 WVN196859:WWE196859 F262395:W262395 JB262395:JS262395 SX262395:TO262395 ACT262395:ADK262395 AMP262395:ANG262395 AWL262395:AXC262395 BGH262395:BGY262395 BQD262395:BQU262395 BZZ262395:CAQ262395 CJV262395:CKM262395 CTR262395:CUI262395 DDN262395:DEE262395 DNJ262395:DOA262395 DXF262395:DXW262395 EHB262395:EHS262395 EQX262395:ERO262395 FAT262395:FBK262395 FKP262395:FLG262395 FUL262395:FVC262395 GEH262395:GEY262395 GOD262395:GOU262395 GXZ262395:GYQ262395 HHV262395:HIM262395 HRR262395:HSI262395 IBN262395:ICE262395 ILJ262395:IMA262395 IVF262395:IVW262395 JFB262395:JFS262395 JOX262395:JPO262395 JYT262395:JZK262395 KIP262395:KJG262395 KSL262395:KTC262395 LCH262395:LCY262395 LMD262395:LMU262395 LVZ262395:LWQ262395 MFV262395:MGM262395 MPR262395:MQI262395 MZN262395:NAE262395 NJJ262395:NKA262395 NTF262395:NTW262395 ODB262395:ODS262395 OMX262395:ONO262395 OWT262395:OXK262395 PGP262395:PHG262395 PQL262395:PRC262395 QAH262395:QAY262395 QKD262395:QKU262395 QTZ262395:QUQ262395 RDV262395:REM262395 RNR262395:ROI262395 RXN262395:RYE262395 SHJ262395:SIA262395 SRF262395:SRW262395 TBB262395:TBS262395 TKX262395:TLO262395 TUT262395:TVK262395 UEP262395:UFG262395 UOL262395:UPC262395 UYH262395:UYY262395 VID262395:VIU262395 VRZ262395:VSQ262395 WBV262395:WCM262395 WLR262395:WMI262395 WVN262395:WWE262395 F327931:W327931 JB327931:JS327931 SX327931:TO327931 ACT327931:ADK327931 AMP327931:ANG327931 AWL327931:AXC327931 BGH327931:BGY327931 BQD327931:BQU327931 BZZ327931:CAQ327931 CJV327931:CKM327931 CTR327931:CUI327931 DDN327931:DEE327931 DNJ327931:DOA327931 DXF327931:DXW327931 EHB327931:EHS327931 EQX327931:ERO327931 FAT327931:FBK327931 FKP327931:FLG327931 FUL327931:FVC327931 GEH327931:GEY327931 GOD327931:GOU327931 GXZ327931:GYQ327931 HHV327931:HIM327931 HRR327931:HSI327931 IBN327931:ICE327931 ILJ327931:IMA327931 IVF327931:IVW327931 JFB327931:JFS327931 JOX327931:JPO327931 JYT327931:JZK327931 KIP327931:KJG327931 KSL327931:KTC327931 LCH327931:LCY327931 LMD327931:LMU327931 LVZ327931:LWQ327931 MFV327931:MGM327931 MPR327931:MQI327931 MZN327931:NAE327931 NJJ327931:NKA327931 NTF327931:NTW327931 ODB327931:ODS327931 OMX327931:ONO327931 OWT327931:OXK327931 PGP327931:PHG327931 PQL327931:PRC327931 QAH327931:QAY327931 QKD327931:QKU327931 QTZ327931:QUQ327931 RDV327931:REM327931 RNR327931:ROI327931 RXN327931:RYE327931 SHJ327931:SIA327931 SRF327931:SRW327931 TBB327931:TBS327931 TKX327931:TLO327931 TUT327931:TVK327931 UEP327931:UFG327931 UOL327931:UPC327931 UYH327931:UYY327931 VID327931:VIU327931 VRZ327931:VSQ327931 WBV327931:WCM327931 WLR327931:WMI327931 WVN327931:WWE327931 F393467:W393467 JB393467:JS393467 SX393467:TO393467 ACT393467:ADK393467 AMP393467:ANG393467 AWL393467:AXC393467 BGH393467:BGY393467 BQD393467:BQU393467 BZZ393467:CAQ393467 CJV393467:CKM393467 CTR393467:CUI393467 DDN393467:DEE393467 DNJ393467:DOA393467 DXF393467:DXW393467 EHB393467:EHS393467 EQX393467:ERO393467 FAT393467:FBK393467 FKP393467:FLG393467 FUL393467:FVC393467 GEH393467:GEY393467 GOD393467:GOU393467 GXZ393467:GYQ393467 HHV393467:HIM393467 HRR393467:HSI393467 IBN393467:ICE393467 ILJ393467:IMA393467 IVF393467:IVW393467 JFB393467:JFS393467 JOX393467:JPO393467 JYT393467:JZK393467 KIP393467:KJG393467 KSL393467:KTC393467 LCH393467:LCY393467 LMD393467:LMU393467 LVZ393467:LWQ393467 MFV393467:MGM393467 MPR393467:MQI393467 MZN393467:NAE393467 NJJ393467:NKA393467 NTF393467:NTW393467 ODB393467:ODS393467 OMX393467:ONO393467 OWT393467:OXK393467 PGP393467:PHG393467 PQL393467:PRC393467 QAH393467:QAY393467 QKD393467:QKU393467 QTZ393467:QUQ393467 RDV393467:REM393467 RNR393467:ROI393467 RXN393467:RYE393467 SHJ393467:SIA393467 SRF393467:SRW393467 TBB393467:TBS393467 TKX393467:TLO393467 TUT393467:TVK393467 UEP393467:UFG393467 UOL393467:UPC393467 UYH393467:UYY393467 VID393467:VIU393467 VRZ393467:VSQ393467 WBV393467:WCM393467 WLR393467:WMI393467 WVN393467:WWE393467 F459003:W459003 JB459003:JS459003 SX459003:TO459003 ACT459003:ADK459003 AMP459003:ANG459003 AWL459003:AXC459003 BGH459003:BGY459003 BQD459003:BQU459003 BZZ459003:CAQ459003 CJV459003:CKM459003 CTR459003:CUI459003 DDN459003:DEE459003 DNJ459003:DOA459003 DXF459003:DXW459003 EHB459003:EHS459003 EQX459003:ERO459003 FAT459003:FBK459003 FKP459003:FLG459003 FUL459003:FVC459003 GEH459003:GEY459003 GOD459003:GOU459003 GXZ459003:GYQ459003 HHV459003:HIM459003 HRR459003:HSI459003 IBN459003:ICE459003 ILJ459003:IMA459003 IVF459003:IVW459003 JFB459003:JFS459003 JOX459003:JPO459003 JYT459003:JZK459003 KIP459003:KJG459003 KSL459003:KTC459003 LCH459003:LCY459003 LMD459003:LMU459003 LVZ459003:LWQ459003 MFV459003:MGM459003 MPR459003:MQI459003 MZN459003:NAE459003 NJJ459003:NKA459003 NTF459003:NTW459003 ODB459003:ODS459003 OMX459003:ONO459003 OWT459003:OXK459003 PGP459003:PHG459003 PQL459003:PRC459003 QAH459003:QAY459003 QKD459003:QKU459003 QTZ459003:QUQ459003 RDV459003:REM459003 RNR459003:ROI459003 RXN459003:RYE459003 SHJ459003:SIA459003 SRF459003:SRW459003 TBB459003:TBS459003 TKX459003:TLO459003 TUT459003:TVK459003 UEP459003:UFG459003 UOL459003:UPC459003 UYH459003:UYY459003 VID459003:VIU459003 VRZ459003:VSQ459003 WBV459003:WCM459003 WLR459003:WMI459003 WVN459003:WWE459003 F524539:W524539 JB524539:JS524539 SX524539:TO524539 ACT524539:ADK524539 AMP524539:ANG524539 AWL524539:AXC524539 BGH524539:BGY524539 BQD524539:BQU524539 BZZ524539:CAQ524539 CJV524539:CKM524539 CTR524539:CUI524539 DDN524539:DEE524539 DNJ524539:DOA524539 DXF524539:DXW524539 EHB524539:EHS524539 EQX524539:ERO524539 FAT524539:FBK524539 FKP524539:FLG524539 FUL524539:FVC524539 GEH524539:GEY524539 GOD524539:GOU524539 GXZ524539:GYQ524539 HHV524539:HIM524539 HRR524539:HSI524539 IBN524539:ICE524539 ILJ524539:IMA524539 IVF524539:IVW524539 JFB524539:JFS524539 JOX524539:JPO524539 JYT524539:JZK524539 KIP524539:KJG524539 KSL524539:KTC524539 LCH524539:LCY524539 LMD524539:LMU524539 LVZ524539:LWQ524539 MFV524539:MGM524539 MPR524539:MQI524539 MZN524539:NAE524539 NJJ524539:NKA524539 NTF524539:NTW524539 ODB524539:ODS524539 OMX524539:ONO524539 OWT524539:OXK524539 PGP524539:PHG524539 PQL524539:PRC524539 QAH524539:QAY524539 QKD524539:QKU524539 QTZ524539:QUQ524539 RDV524539:REM524539 RNR524539:ROI524539 RXN524539:RYE524539 SHJ524539:SIA524539 SRF524539:SRW524539 TBB524539:TBS524539 TKX524539:TLO524539 TUT524539:TVK524539 UEP524539:UFG524539 UOL524539:UPC524539 UYH524539:UYY524539 VID524539:VIU524539 VRZ524539:VSQ524539 WBV524539:WCM524539 WLR524539:WMI524539 WVN524539:WWE524539 F590075:W590075 JB590075:JS590075 SX590075:TO590075 ACT590075:ADK590075 AMP590075:ANG590075 AWL590075:AXC590075 BGH590075:BGY590075 BQD590075:BQU590075 BZZ590075:CAQ590075 CJV590075:CKM590075 CTR590075:CUI590075 DDN590075:DEE590075 DNJ590075:DOA590075 DXF590075:DXW590075 EHB590075:EHS590075 EQX590075:ERO590075 FAT590075:FBK590075 FKP590075:FLG590075 FUL590075:FVC590075 GEH590075:GEY590075 GOD590075:GOU590075 GXZ590075:GYQ590075 HHV590075:HIM590075 HRR590075:HSI590075 IBN590075:ICE590075 ILJ590075:IMA590075 IVF590075:IVW590075 JFB590075:JFS590075 JOX590075:JPO590075 JYT590075:JZK590075 KIP590075:KJG590075 KSL590075:KTC590075 LCH590075:LCY590075 LMD590075:LMU590075 LVZ590075:LWQ590075 MFV590075:MGM590075 MPR590075:MQI590075 MZN590075:NAE590075 NJJ590075:NKA590075 NTF590075:NTW590075 ODB590075:ODS590075 OMX590075:ONO590075 OWT590075:OXK590075 PGP590075:PHG590075 PQL590075:PRC590075 QAH590075:QAY590075 QKD590075:QKU590075 QTZ590075:QUQ590075 RDV590075:REM590075 RNR590075:ROI590075 RXN590075:RYE590075 SHJ590075:SIA590075 SRF590075:SRW590075 TBB590075:TBS590075 TKX590075:TLO590075 TUT590075:TVK590075 UEP590075:UFG590075 UOL590075:UPC590075 UYH590075:UYY590075 VID590075:VIU590075 VRZ590075:VSQ590075 WBV590075:WCM590075 WLR590075:WMI590075 WVN590075:WWE590075 F655611:W655611 JB655611:JS655611 SX655611:TO655611 ACT655611:ADK655611 AMP655611:ANG655611 AWL655611:AXC655611 BGH655611:BGY655611 BQD655611:BQU655611 BZZ655611:CAQ655611 CJV655611:CKM655611 CTR655611:CUI655611 DDN655611:DEE655611 DNJ655611:DOA655611 DXF655611:DXW655611 EHB655611:EHS655611 EQX655611:ERO655611 FAT655611:FBK655611 FKP655611:FLG655611 FUL655611:FVC655611 GEH655611:GEY655611 GOD655611:GOU655611 GXZ655611:GYQ655611 HHV655611:HIM655611 HRR655611:HSI655611 IBN655611:ICE655611 ILJ655611:IMA655611 IVF655611:IVW655611 JFB655611:JFS655611 JOX655611:JPO655611 JYT655611:JZK655611 KIP655611:KJG655611 KSL655611:KTC655611 LCH655611:LCY655611 LMD655611:LMU655611 LVZ655611:LWQ655611 MFV655611:MGM655611 MPR655611:MQI655611 MZN655611:NAE655611 NJJ655611:NKA655611 NTF655611:NTW655611 ODB655611:ODS655611 OMX655611:ONO655611 OWT655611:OXK655611 PGP655611:PHG655611 PQL655611:PRC655611 QAH655611:QAY655611 QKD655611:QKU655611 QTZ655611:QUQ655611 RDV655611:REM655611 RNR655611:ROI655611 RXN655611:RYE655611 SHJ655611:SIA655611 SRF655611:SRW655611 TBB655611:TBS655611 TKX655611:TLO655611 TUT655611:TVK655611 UEP655611:UFG655611 UOL655611:UPC655611 UYH655611:UYY655611 VID655611:VIU655611 VRZ655611:VSQ655611 WBV655611:WCM655611 WLR655611:WMI655611 WVN655611:WWE655611 F721147:W721147 JB721147:JS721147 SX721147:TO721147 ACT721147:ADK721147 AMP721147:ANG721147 AWL721147:AXC721147 BGH721147:BGY721147 BQD721147:BQU721147 BZZ721147:CAQ721147 CJV721147:CKM721147 CTR721147:CUI721147 DDN721147:DEE721147 DNJ721147:DOA721147 DXF721147:DXW721147 EHB721147:EHS721147 EQX721147:ERO721147 FAT721147:FBK721147 FKP721147:FLG721147 FUL721147:FVC721147 GEH721147:GEY721147 GOD721147:GOU721147 GXZ721147:GYQ721147 HHV721147:HIM721147 HRR721147:HSI721147 IBN721147:ICE721147 ILJ721147:IMA721147 IVF721147:IVW721147 JFB721147:JFS721147 JOX721147:JPO721147 JYT721147:JZK721147 KIP721147:KJG721147 KSL721147:KTC721147 LCH721147:LCY721147 LMD721147:LMU721147 LVZ721147:LWQ721147 MFV721147:MGM721147 MPR721147:MQI721147 MZN721147:NAE721147 NJJ721147:NKA721147 NTF721147:NTW721147 ODB721147:ODS721147 OMX721147:ONO721147 OWT721147:OXK721147 PGP721147:PHG721147 PQL721147:PRC721147 QAH721147:QAY721147 QKD721147:QKU721147 QTZ721147:QUQ721147 RDV721147:REM721147 RNR721147:ROI721147 RXN721147:RYE721147 SHJ721147:SIA721147 SRF721147:SRW721147 TBB721147:TBS721147 TKX721147:TLO721147 TUT721147:TVK721147 UEP721147:UFG721147 UOL721147:UPC721147 UYH721147:UYY721147 VID721147:VIU721147 VRZ721147:VSQ721147 WBV721147:WCM721147 WLR721147:WMI721147 WVN721147:WWE721147 F786683:W786683 JB786683:JS786683 SX786683:TO786683 ACT786683:ADK786683 AMP786683:ANG786683 AWL786683:AXC786683 BGH786683:BGY786683 BQD786683:BQU786683 BZZ786683:CAQ786683 CJV786683:CKM786683 CTR786683:CUI786683 DDN786683:DEE786683 DNJ786683:DOA786683 DXF786683:DXW786683 EHB786683:EHS786683 EQX786683:ERO786683 FAT786683:FBK786683 FKP786683:FLG786683 FUL786683:FVC786683 GEH786683:GEY786683 GOD786683:GOU786683 GXZ786683:GYQ786683 HHV786683:HIM786683 HRR786683:HSI786683 IBN786683:ICE786683 ILJ786683:IMA786683 IVF786683:IVW786683 JFB786683:JFS786683 JOX786683:JPO786683 JYT786683:JZK786683 KIP786683:KJG786683 KSL786683:KTC786683 LCH786683:LCY786683 LMD786683:LMU786683 LVZ786683:LWQ786683 MFV786683:MGM786683 MPR786683:MQI786683 MZN786683:NAE786683 NJJ786683:NKA786683 NTF786683:NTW786683 ODB786683:ODS786683 OMX786683:ONO786683 OWT786683:OXK786683 PGP786683:PHG786683 PQL786683:PRC786683 QAH786683:QAY786683 QKD786683:QKU786683 QTZ786683:QUQ786683 RDV786683:REM786683 RNR786683:ROI786683 RXN786683:RYE786683 SHJ786683:SIA786683 SRF786683:SRW786683 TBB786683:TBS786683 TKX786683:TLO786683 TUT786683:TVK786683 UEP786683:UFG786683 UOL786683:UPC786683 UYH786683:UYY786683 VID786683:VIU786683 VRZ786683:VSQ786683 WBV786683:WCM786683 WLR786683:WMI786683 WVN786683:WWE786683 F852219:W852219 JB852219:JS852219 SX852219:TO852219 ACT852219:ADK852219 AMP852219:ANG852219 AWL852219:AXC852219 BGH852219:BGY852219 BQD852219:BQU852219 BZZ852219:CAQ852219 CJV852219:CKM852219 CTR852219:CUI852219 DDN852219:DEE852219 DNJ852219:DOA852219 DXF852219:DXW852219 EHB852219:EHS852219 EQX852219:ERO852219 FAT852219:FBK852219 FKP852219:FLG852219 FUL852219:FVC852219 GEH852219:GEY852219 GOD852219:GOU852219 GXZ852219:GYQ852219 HHV852219:HIM852219 HRR852219:HSI852219 IBN852219:ICE852219 ILJ852219:IMA852219 IVF852219:IVW852219 JFB852219:JFS852219 JOX852219:JPO852219 JYT852219:JZK852219 KIP852219:KJG852219 KSL852219:KTC852219 LCH852219:LCY852219 LMD852219:LMU852219 LVZ852219:LWQ852219 MFV852219:MGM852219 MPR852219:MQI852219 MZN852219:NAE852219 NJJ852219:NKA852219 NTF852219:NTW852219 ODB852219:ODS852219 OMX852219:ONO852219 OWT852219:OXK852219 PGP852219:PHG852219 PQL852219:PRC852219 QAH852219:QAY852219 QKD852219:QKU852219 QTZ852219:QUQ852219 RDV852219:REM852219 RNR852219:ROI852219 RXN852219:RYE852219 SHJ852219:SIA852219 SRF852219:SRW852219 TBB852219:TBS852219 TKX852219:TLO852219 TUT852219:TVK852219 UEP852219:UFG852219 UOL852219:UPC852219 UYH852219:UYY852219 VID852219:VIU852219 VRZ852219:VSQ852219 WBV852219:WCM852219 WLR852219:WMI852219 WVN852219:WWE852219 F917755:W917755 JB917755:JS917755 SX917755:TO917755 ACT917755:ADK917755 AMP917755:ANG917755 AWL917755:AXC917755 BGH917755:BGY917755 BQD917755:BQU917755 BZZ917755:CAQ917755 CJV917755:CKM917755 CTR917755:CUI917755 DDN917755:DEE917755 DNJ917755:DOA917755 DXF917755:DXW917755 EHB917755:EHS917755 EQX917755:ERO917755 FAT917755:FBK917755 FKP917755:FLG917755 FUL917755:FVC917755 GEH917755:GEY917755 GOD917755:GOU917755 GXZ917755:GYQ917755 HHV917755:HIM917755 HRR917755:HSI917755 IBN917755:ICE917755 ILJ917755:IMA917755 IVF917755:IVW917755 JFB917755:JFS917755 JOX917755:JPO917755 JYT917755:JZK917755 KIP917755:KJG917755 KSL917755:KTC917755 LCH917755:LCY917755 LMD917755:LMU917755 LVZ917755:LWQ917755 MFV917755:MGM917755 MPR917755:MQI917755 MZN917755:NAE917755 NJJ917755:NKA917755 NTF917755:NTW917755 ODB917755:ODS917755 OMX917755:ONO917755 OWT917755:OXK917755 PGP917755:PHG917755 PQL917755:PRC917755 QAH917755:QAY917755 QKD917755:QKU917755 QTZ917755:QUQ917755 RDV917755:REM917755 RNR917755:ROI917755 RXN917755:RYE917755 SHJ917755:SIA917755 SRF917755:SRW917755 TBB917755:TBS917755 TKX917755:TLO917755 TUT917755:TVK917755 UEP917755:UFG917755 UOL917755:UPC917755 UYH917755:UYY917755 VID917755:VIU917755 VRZ917755:VSQ917755 WBV917755:WCM917755 WLR917755:WMI917755 WVN917755:WWE917755 F983291:W983291 JB983291:JS983291 SX983291:TO983291 ACT983291:ADK983291 AMP983291:ANG983291 AWL983291:AXC983291 BGH983291:BGY983291 BQD983291:BQU983291 BZZ983291:CAQ983291 CJV983291:CKM983291 CTR983291:CUI983291 DDN983291:DEE983291 DNJ983291:DOA983291 DXF983291:DXW983291 EHB983291:EHS983291 EQX983291:ERO983291 FAT983291:FBK983291 FKP983291:FLG983291 FUL983291:FVC983291 GEH983291:GEY983291 GOD983291:GOU983291 GXZ983291:GYQ983291 HHV983291:HIM983291 HRR983291:HSI983291 IBN983291:ICE983291 ILJ983291:IMA983291 IVF983291:IVW983291 JFB983291:JFS983291 JOX983291:JPO983291 JYT983291:JZK983291 KIP983291:KJG983291 KSL983291:KTC983291 LCH983291:LCY983291 LMD983291:LMU983291 LVZ983291:LWQ983291 MFV983291:MGM983291 MPR983291:MQI983291 MZN983291:NAE983291 NJJ983291:NKA983291 NTF983291:NTW983291 ODB983291:ODS983291 OMX983291:ONO983291 OWT983291:OXK983291 PGP983291:PHG983291 PQL983291:PRC983291 QAH983291:QAY983291 QKD983291:QKU983291 QTZ983291:QUQ983291 RDV983291:REM983291 RNR983291:ROI983291 RXN983291:RYE983291 SHJ983291:SIA983291 SRF983291:SRW983291 TBB983291:TBS983291 TKX983291:TLO983291 TUT983291:TVK983291 UEP983291:UFG983291 UOL983291:UPC983291 UYH983291:UYY983291 VID983291:VIU983291 VRZ983291:VSQ983291 WBV983291:WCM983291 WLR983291:WMI983291 WVN983291:WWE983291 T250 JP250 TL250 ADH250 AND250 AWZ250 BGV250 BQR250 CAN250 CKJ250 CUF250 DEB250 DNX250 DXT250 EHP250 ERL250 FBH250 FLD250 FUZ250 GEV250 GOR250 GYN250 HIJ250 HSF250 ICB250 ILX250 IVT250 JFP250 JPL250 JZH250 KJD250 KSZ250 LCV250 LMR250 LWN250 MGJ250 MQF250 NAB250 NJX250 NTT250 ODP250 ONL250 OXH250 PHD250 PQZ250 QAV250 QKR250 QUN250 REJ250 ROF250 RYB250 SHX250 SRT250 TBP250 TLL250 TVH250 UFD250 UOZ250 UYV250 VIR250 VSN250 WCJ250 WMF250 WWB250 T65786 JP65786 TL65786 ADH65786 AND65786 AWZ65786 BGV65786 BQR65786 CAN65786 CKJ65786 CUF65786 DEB65786 DNX65786 DXT65786 EHP65786 ERL65786 FBH65786 FLD65786 FUZ65786 GEV65786 GOR65786 GYN65786 HIJ65786 HSF65786 ICB65786 ILX65786 IVT65786 JFP65786 JPL65786 JZH65786 KJD65786 KSZ65786 LCV65786 LMR65786 LWN65786 MGJ65786 MQF65786 NAB65786 NJX65786 NTT65786 ODP65786 ONL65786 OXH65786 PHD65786 PQZ65786 QAV65786 QKR65786 QUN65786 REJ65786 ROF65786 RYB65786 SHX65786 SRT65786 TBP65786 TLL65786 TVH65786 UFD65786 UOZ65786 UYV65786 VIR65786 VSN65786 WCJ65786 WMF65786 WWB65786 T131322 JP131322 TL131322 ADH131322 AND131322 AWZ131322 BGV131322 BQR131322 CAN131322 CKJ131322 CUF131322 DEB131322 DNX131322 DXT131322 EHP131322 ERL131322 FBH131322 FLD131322 FUZ131322 GEV131322 GOR131322 GYN131322 HIJ131322 HSF131322 ICB131322 ILX131322 IVT131322 JFP131322 JPL131322 JZH131322 KJD131322 KSZ131322 LCV131322 LMR131322 LWN131322 MGJ131322 MQF131322 NAB131322 NJX131322 NTT131322 ODP131322 ONL131322 OXH131322 PHD131322 PQZ131322 QAV131322 QKR131322 QUN131322 REJ131322 ROF131322 RYB131322 SHX131322 SRT131322 TBP131322 TLL131322 TVH131322 UFD131322 UOZ131322 UYV131322 VIR131322 VSN131322 WCJ131322 WMF131322 WWB131322 T196858 JP196858 TL196858 ADH196858 AND196858 AWZ196858 BGV196858 BQR196858 CAN196858 CKJ196858 CUF196858 DEB196858 DNX196858 DXT196858 EHP196858 ERL196858 FBH196858 FLD196858 FUZ196858 GEV196858 GOR196858 GYN196858 HIJ196858 HSF196858 ICB196858 ILX196858 IVT196858 JFP196858 JPL196858 JZH196858 KJD196858 KSZ196858 LCV196858 LMR196858 LWN196858 MGJ196858 MQF196858 NAB196858 NJX196858 NTT196858 ODP196858 ONL196858 OXH196858 PHD196858 PQZ196858 QAV196858 QKR196858 QUN196858 REJ196858 ROF196858 RYB196858 SHX196858 SRT196858 TBP196858 TLL196858 TVH196858 UFD196858 UOZ196858 UYV196858 VIR196858 VSN196858 WCJ196858 WMF196858 WWB196858 T262394 JP262394 TL262394 ADH262394 AND262394 AWZ262394 BGV262394 BQR262394 CAN262394 CKJ262394 CUF262394 DEB262394 DNX262394 DXT262394 EHP262394 ERL262394 FBH262394 FLD262394 FUZ262394 GEV262394 GOR262394 GYN262394 HIJ262394 HSF262394 ICB262394 ILX262394 IVT262394 JFP262394 JPL262394 JZH262394 KJD262394 KSZ262394 LCV262394 LMR262394 LWN262394 MGJ262394 MQF262394 NAB262394 NJX262394 NTT262394 ODP262394 ONL262394 OXH262394 PHD262394 PQZ262394 QAV262394 QKR262394 QUN262394 REJ262394 ROF262394 RYB262394 SHX262394 SRT262394 TBP262394 TLL262394 TVH262394 UFD262394 UOZ262394 UYV262394 VIR262394 VSN262394 WCJ262394 WMF262394 WWB262394 T327930 JP327930 TL327930 ADH327930 AND327930 AWZ327930 BGV327930 BQR327930 CAN327930 CKJ327930 CUF327930 DEB327930 DNX327930 DXT327930 EHP327930 ERL327930 FBH327930 FLD327930 FUZ327930 GEV327930 GOR327930 GYN327930 HIJ327930 HSF327930 ICB327930 ILX327930 IVT327930 JFP327930 JPL327930 JZH327930 KJD327930 KSZ327930 LCV327930 LMR327930 LWN327930 MGJ327930 MQF327930 NAB327930 NJX327930 NTT327930 ODP327930 ONL327930 OXH327930 PHD327930 PQZ327930 QAV327930 QKR327930 QUN327930 REJ327930 ROF327930 RYB327930 SHX327930 SRT327930 TBP327930 TLL327930 TVH327930 UFD327930 UOZ327930 UYV327930 VIR327930 VSN327930 WCJ327930 WMF327930 WWB327930 T393466 JP393466 TL393466 ADH393466 AND393466 AWZ393466 BGV393466 BQR393466 CAN393466 CKJ393466 CUF393466 DEB393466 DNX393466 DXT393466 EHP393466 ERL393466 FBH393466 FLD393466 FUZ393466 GEV393466 GOR393466 GYN393466 HIJ393466 HSF393466 ICB393466 ILX393466 IVT393466 JFP393466 JPL393466 JZH393466 KJD393466 KSZ393466 LCV393466 LMR393466 LWN393466 MGJ393466 MQF393466 NAB393466 NJX393466 NTT393466 ODP393466 ONL393466 OXH393466 PHD393466 PQZ393466 QAV393466 QKR393466 QUN393466 REJ393466 ROF393466 RYB393466 SHX393466 SRT393466 TBP393466 TLL393466 TVH393466 UFD393466 UOZ393466 UYV393466 VIR393466 VSN393466 WCJ393466 WMF393466 WWB393466 T459002 JP459002 TL459002 ADH459002 AND459002 AWZ459002 BGV459002 BQR459002 CAN459002 CKJ459002 CUF459002 DEB459002 DNX459002 DXT459002 EHP459002 ERL459002 FBH459002 FLD459002 FUZ459002 GEV459002 GOR459002 GYN459002 HIJ459002 HSF459002 ICB459002 ILX459002 IVT459002 JFP459002 JPL459002 JZH459002 KJD459002 KSZ459002 LCV459002 LMR459002 LWN459002 MGJ459002 MQF459002 NAB459002 NJX459002 NTT459002 ODP459002 ONL459002 OXH459002 PHD459002 PQZ459002 QAV459002 QKR459002 QUN459002 REJ459002 ROF459002 RYB459002 SHX459002 SRT459002 TBP459002 TLL459002 TVH459002 UFD459002 UOZ459002 UYV459002 VIR459002 VSN459002 WCJ459002 WMF459002 WWB459002 T524538 JP524538 TL524538 ADH524538 AND524538 AWZ524538 BGV524538 BQR524538 CAN524538 CKJ524538 CUF524538 DEB524538 DNX524538 DXT524538 EHP524538 ERL524538 FBH524538 FLD524538 FUZ524538 GEV524538 GOR524538 GYN524538 HIJ524538 HSF524538 ICB524538 ILX524538 IVT524538 JFP524538 JPL524538 JZH524538 KJD524538 KSZ524538 LCV524538 LMR524538 LWN524538 MGJ524538 MQF524538 NAB524538 NJX524538 NTT524538 ODP524538 ONL524538 OXH524538 PHD524538 PQZ524538 QAV524538 QKR524538 QUN524538 REJ524538 ROF524538 RYB524538 SHX524538 SRT524538 TBP524538 TLL524538 TVH524538 UFD524538 UOZ524538 UYV524538 VIR524538 VSN524538 WCJ524538 WMF524538 WWB524538 T590074 JP590074 TL590074 ADH590074 AND590074 AWZ590074 BGV590074 BQR590074 CAN590074 CKJ590074 CUF590074 DEB590074 DNX590074 DXT590074 EHP590074 ERL590074 FBH590074 FLD590074 FUZ590074 GEV590074 GOR590074 GYN590074 HIJ590074 HSF590074 ICB590074 ILX590074 IVT590074 JFP590074 JPL590074 JZH590074 KJD590074 KSZ590074 LCV590074 LMR590074 LWN590074 MGJ590074 MQF590074 NAB590074 NJX590074 NTT590074 ODP590074 ONL590074 OXH590074 PHD590074 PQZ590074 QAV590074 QKR590074 QUN590074 REJ590074 ROF590074 RYB590074 SHX590074 SRT590074 TBP590074 TLL590074 TVH590074 UFD590074 UOZ590074 UYV590074 VIR590074 VSN590074 WCJ590074 WMF590074 WWB590074 T655610 JP655610 TL655610 ADH655610 AND655610 AWZ655610 BGV655610 BQR655610 CAN655610 CKJ655610 CUF655610 DEB655610 DNX655610 DXT655610 EHP655610 ERL655610 FBH655610 FLD655610 FUZ655610 GEV655610 GOR655610 GYN655610 HIJ655610 HSF655610 ICB655610 ILX655610 IVT655610 JFP655610 JPL655610 JZH655610 KJD655610 KSZ655610 LCV655610 LMR655610 LWN655610 MGJ655610 MQF655610 NAB655610 NJX655610 NTT655610 ODP655610 ONL655610 OXH655610 PHD655610 PQZ655610 QAV655610 QKR655610 QUN655610 REJ655610 ROF655610 RYB655610 SHX655610 SRT655610 TBP655610 TLL655610 TVH655610 UFD655610 UOZ655610 UYV655610 VIR655610 VSN655610 WCJ655610 WMF655610 WWB655610 T721146 JP721146 TL721146 ADH721146 AND721146 AWZ721146 BGV721146 BQR721146 CAN721146 CKJ721146 CUF721146 DEB721146 DNX721146 DXT721146 EHP721146 ERL721146 FBH721146 FLD721146 FUZ721146 GEV721146 GOR721146 GYN721146 HIJ721146 HSF721146 ICB721146 ILX721146 IVT721146 JFP721146 JPL721146 JZH721146 KJD721146 KSZ721146 LCV721146 LMR721146 LWN721146 MGJ721146 MQF721146 NAB721146 NJX721146 NTT721146 ODP721146 ONL721146 OXH721146 PHD721146 PQZ721146 QAV721146 QKR721146 QUN721146 REJ721146 ROF721146 RYB721146 SHX721146 SRT721146 TBP721146 TLL721146 TVH721146 UFD721146 UOZ721146 UYV721146 VIR721146 VSN721146 WCJ721146 WMF721146 WWB721146 T786682 JP786682 TL786682 ADH786682 AND786682 AWZ786682 BGV786682 BQR786682 CAN786682 CKJ786682 CUF786682 DEB786682 DNX786682 DXT786682 EHP786682 ERL786682 FBH786682 FLD786682 FUZ786682 GEV786682 GOR786682 GYN786682 HIJ786682 HSF786682 ICB786682 ILX786682 IVT786682 JFP786682 JPL786682 JZH786682 KJD786682 KSZ786682 LCV786682 LMR786682 LWN786682 MGJ786682 MQF786682 NAB786682 NJX786682 NTT786682 ODP786682 ONL786682 OXH786682 PHD786682 PQZ786682 QAV786682 QKR786682 QUN786682 REJ786682 ROF786682 RYB786682 SHX786682 SRT786682 TBP786682 TLL786682 TVH786682 UFD786682 UOZ786682 UYV786682 VIR786682 VSN786682 WCJ786682 WMF786682 WWB786682 T852218 JP852218 TL852218 ADH852218 AND852218 AWZ852218 BGV852218 BQR852218 CAN852218 CKJ852218 CUF852218 DEB852218 DNX852218 DXT852218 EHP852218 ERL852218 FBH852218 FLD852218 FUZ852218 GEV852218 GOR852218 GYN852218 HIJ852218 HSF852218 ICB852218 ILX852218 IVT852218 JFP852218 JPL852218 JZH852218 KJD852218 KSZ852218 LCV852218 LMR852218 LWN852218 MGJ852218 MQF852218 NAB852218 NJX852218 NTT852218 ODP852218 ONL852218 OXH852218 PHD852218 PQZ852218 QAV852218 QKR852218 QUN852218 REJ852218 ROF852218 RYB852218 SHX852218 SRT852218 TBP852218 TLL852218 TVH852218 UFD852218 UOZ852218 UYV852218 VIR852218 VSN852218 WCJ852218 WMF852218 WWB852218 T917754 JP917754 TL917754 ADH917754 AND917754 AWZ917754 BGV917754 BQR917754 CAN917754 CKJ917754 CUF917754 DEB917754 DNX917754 DXT917754 EHP917754 ERL917754 FBH917754 FLD917754 FUZ917754 GEV917754 GOR917754 GYN917754 HIJ917754 HSF917754 ICB917754 ILX917754 IVT917754 JFP917754 JPL917754 JZH917754 KJD917754 KSZ917754 LCV917754 LMR917754 LWN917754 MGJ917754 MQF917754 NAB917754 NJX917754 NTT917754 ODP917754 ONL917754 OXH917754 PHD917754 PQZ917754 QAV917754 QKR917754 QUN917754 REJ917754 ROF917754 RYB917754 SHX917754 SRT917754 TBP917754 TLL917754 TVH917754 UFD917754 UOZ917754 UYV917754 VIR917754 VSN917754 WCJ917754 WMF917754 WWB917754 T983290 JP983290 TL983290 ADH983290 AND983290 AWZ983290 BGV983290 BQR983290 CAN983290 CKJ983290 CUF983290 DEB983290 DNX983290 DXT983290 EHP983290 ERL983290 FBH983290 FLD983290 FUZ983290 GEV983290 GOR983290 GYN983290 HIJ983290 HSF983290 ICB983290 ILX983290 IVT983290 JFP983290 JPL983290 JZH983290 KJD983290 KSZ983290 LCV983290 LMR983290 LWN983290 MGJ983290 MQF983290 NAB983290 NJX983290 NTT983290 ODP983290 ONL983290 OXH983290 PHD983290 PQZ983290 QAV983290 QKR983290 QUN983290 REJ983290 ROF983290 RYB983290 SHX983290 SRT983290 TBP983290 TLL983290 TVH983290 UFD983290 UOZ983290 UYV983290 VIR983290 VSN983290 WCJ983290 WMF983290 WWB983290 P250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P65786 JL65786 TH65786 ADD65786 AMZ65786 AWV65786 BGR65786 BQN65786 CAJ65786 CKF65786 CUB65786 DDX65786 DNT65786 DXP65786 EHL65786 ERH65786 FBD65786 FKZ65786 FUV65786 GER65786 GON65786 GYJ65786 HIF65786 HSB65786 IBX65786 ILT65786 IVP65786 JFL65786 JPH65786 JZD65786 KIZ65786 KSV65786 LCR65786 LMN65786 LWJ65786 MGF65786 MQB65786 MZX65786 NJT65786 NTP65786 ODL65786 ONH65786 OXD65786 PGZ65786 PQV65786 QAR65786 QKN65786 QUJ65786 REF65786 ROB65786 RXX65786 SHT65786 SRP65786 TBL65786 TLH65786 TVD65786 UEZ65786 UOV65786 UYR65786 VIN65786 VSJ65786 WCF65786 WMB65786 WVX65786 P131322 JL131322 TH131322 ADD131322 AMZ131322 AWV131322 BGR131322 BQN131322 CAJ131322 CKF131322 CUB131322 DDX131322 DNT131322 DXP131322 EHL131322 ERH131322 FBD131322 FKZ131322 FUV131322 GER131322 GON131322 GYJ131322 HIF131322 HSB131322 IBX131322 ILT131322 IVP131322 JFL131322 JPH131322 JZD131322 KIZ131322 KSV131322 LCR131322 LMN131322 LWJ131322 MGF131322 MQB131322 MZX131322 NJT131322 NTP131322 ODL131322 ONH131322 OXD131322 PGZ131322 PQV131322 QAR131322 QKN131322 QUJ131322 REF131322 ROB131322 RXX131322 SHT131322 SRP131322 TBL131322 TLH131322 TVD131322 UEZ131322 UOV131322 UYR131322 VIN131322 VSJ131322 WCF131322 WMB131322 WVX131322 P196858 JL196858 TH196858 ADD196858 AMZ196858 AWV196858 BGR196858 BQN196858 CAJ196858 CKF196858 CUB196858 DDX196858 DNT196858 DXP196858 EHL196858 ERH196858 FBD196858 FKZ196858 FUV196858 GER196858 GON196858 GYJ196858 HIF196858 HSB196858 IBX196858 ILT196858 IVP196858 JFL196858 JPH196858 JZD196858 KIZ196858 KSV196858 LCR196858 LMN196858 LWJ196858 MGF196858 MQB196858 MZX196858 NJT196858 NTP196858 ODL196858 ONH196858 OXD196858 PGZ196858 PQV196858 QAR196858 QKN196858 QUJ196858 REF196858 ROB196858 RXX196858 SHT196858 SRP196858 TBL196858 TLH196858 TVD196858 UEZ196858 UOV196858 UYR196858 VIN196858 VSJ196858 WCF196858 WMB196858 WVX196858 P262394 JL262394 TH262394 ADD262394 AMZ262394 AWV262394 BGR262394 BQN262394 CAJ262394 CKF262394 CUB262394 DDX262394 DNT262394 DXP262394 EHL262394 ERH262394 FBD262394 FKZ262394 FUV262394 GER262394 GON262394 GYJ262394 HIF262394 HSB262394 IBX262394 ILT262394 IVP262394 JFL262394 JPH262394 JZD262394 KIZ262394 KSV262394 LCR262394 LMN262394 LWJ262394 MGF262394 MQB262394 MZX262394 NJT262394 NTP262394 ODL262394 ONH262394 OXD262394 PGZ262394 PQV262394 QAR262394 QKN262394 QUJ262394 REF262394 ROB262394 RXX262394 SHT262394 SRP262394 TBL262394 TLH262394 TVD262394 UEZ262394 UOV262394 UYR262394 VIN262394 VSJ262394 WCF262394 WMB262394 WVX262394 P327930 JL327930 TH327930 ADD327930 AMZ327930 AWV327930 BGR327930 BQN327930 CAJ327930 CKF327930 CUB327930 DDX327930 DNT327930 DXP327930 EHL327930 ERH327930 FBD327930 FKZ327930 FUV327930 GER327930 GON327930 GYJ327930 HIF327930 HSB327930 IBX327930 ILT327930 IVP327930 JFL327930 JPH327930 JZD327930 KIZ327930 KSV327930 LCR327930 LMN327930 LWJ327930 MGF327930 MQB327930 MZX327930 NJT327930 NTP327930 ODL327930 ONH327930 OXD327930 PGZ327930 PQV327930 QAR327930 QKN327930 QUJ327930 REF327930 ROB327930 RXX327930 SHT327930 SRP327930 TBL327930 TLH327930 TVD327930 UEZ327930 UOV327930 UYR327930 VIN327930 VSJ327930 WCF327930 WMB327930 WVX327930 P393466 JL393466 TH393466 ADD393466 AMZ393466 AWV393466 BGR393466 BQN393466 CAJ393466 CKF393466 CUB393466 DDX393466 DNT393466 DXP393466 EHL393466 ERH393466 FBD393466 FKZ393466 FUV393466 GER393466 GON393466 GYJ393466 HIF393466 HSB393466 IBX393466 ILT393466 IVP393466 JFL393466 JPH393466 JZD393466 KIZ393466 KSV393466 LCR393466 LMN393466 LWJ393466 MGF393466 MQB393466 MZX393466 NJT393466 NTP393466 ODL393466 ONH393466 OXD393466 PGZ393466 PQV393466 QAR393466 QKN393466 QUJ393466 REF393466 ROB393466 RXX393466 SHT393466 SRP393466 TBL393466 TLH393466 TVD393466 UEZ393466 UOV393466 UYR393466 VIN393466 VSJ393466 WCF393466 WMB393466 WVX393466 P459002 JL459002 TH459002 ADD459002 AMZ459002 AWV459002 BGR459002 BQN459002 CAJ459002 CKF459002 CUB459002 DDX459002 DNT459002 DXP459002 EHL459002 ERH459002 FBD459002 FKZ459002 FUV459002 GER459002 GON459002 GYJ459002 HIF459002 HSB459002 IBX459002 ILT459002 IVP459002 JFL459002 JPH459002 JZD459002 KIZ459002 KSV459002 LCR459002 LMN459002 LWJ459002 MGF459002 MQB459002 MZX459002 NJT459002 NTP459002 ODL459002 ONH459002 OXD459002 PGZ459002 PQV459002 QAR459002 QKN459002 QUJ459002 REF459002 ROB459002 RXX459002 SHT459002 SRP459002 TBL459002 TLH459002 TVD459002 UEZ459002 UOV459002 UYR459002 VIN459002 VSJ459002 WCF459002 WMB459002 WVX459002 P524538 JL524538 TH524538 ADD524538 AMZ524538 AWV524538 BGR524538 BQN524538 CAJ524538 CKF524538 CUB524538 DDX524538 DNT524538 DXP524538 EHL524538 ERH524538 FBD524538 FKZ524538 FUV524538 GER524538 GON524538 GYJ524538 HIF524538 HSB524538 IBX524538 ILT524538 IVP524538 JFL524538 JPH524538 JZD524538 KIZ524538 KSV524538 LCR524538 LMN524538 LWJ524538 MGF524538 MQB524538 MZX524538 NJT524538 NTP524538 ODL524538 ONH524538 OXD524538 PGZ524538 PQV524538 QAR524538 QKN524538 QUJ524538 REF524538 ROB524538 RXX524538 SHT524538 SRP524538 TBL524538 TLH524538 TVD524538 UEZ524538 UOV524538 UYR524538 VIN524538 VSJ524538 WCF524538 WMB524538 WVX524538 P590074 JL590074 TH590074 ADD590074 AMZ590074 AWV590074 BGR590074 BQN590074 CAJ590074 CKF590074 CUB590074 DDX590074 DNT590074 DXP590074 EHL590074 ERH590074 FBD590074 FKZ590074 FUV590074 GER590074 GON590074 GYJ590074 HIF590074 HSB590074 IBX590074 ILT590074 IVP590074 JFL590074 JPH590074 JZD590074 KIZ590074 KSV590074 LCR590074 LMN590074 LWJ590074 MGF590074 MQB590074 MZX590074 NJT590074 NTP590074 ODL590074 ONH590074 OXD590074 PGZ590074 PQV590074 QAR590074 QKN590074 QUJ590074 REF590074 ROB590074 RXX590074 SHT590074 SRP590074 TBL590074 TLH590074 TVD590074 UEZ590074 UOV590074 UYR590074 VIN590074 VSJ590074 WCF590074 WMB590074 WVX590074 P655610 JL655610 TH655610 ADD655610 AMZ655610 AWV655610 BGR655610 BQN655610 CAJ655610 CKF655610 CUB655610 DDX655610 DNT655610 DXP655610 EHL655610 ERH655610 FBD655610 FKZ655610 FUV655610 GER655610 GON655610 GYJ655610 HIF655610 HSB655610 IBX655610 ILT655610 IVP655610 JFL655610 JPH655610 JZD655610 KIZ655610 KSV655610 LCR655610 LMN655610 LWJ655610 MGF655610 MQB655610 MZX655610 NJT655610 NTP655610 ODL655610 ONH655610 OXD655610 PGZ655610 PQV655610 QAR655610 QKN655610 QUJ655610 REF655610 ROB655610 RXX655610 SHT655610 SRP655610 TBL655610 TLH655610 TVD655610 UEZ655610 UOV655610 UYR655610 VIN655610 VSJ655610 WCF655610 WMB655610 WVX655610 P721146 JL721146 TH721146 ADD721146 AMZ721146 AWV721146 BGR721146 BQN721146 CAJ721146 CKF721146 CUB721146 DDX721146 DNT721146 DXP721146 EHL721146 ERH721146 FBD721146 FKZ721146 FUV721146 GER721146 GON721146 GYJ721146 HIF721146 HSB721146 IBX721146 ILT721146 IVP721146 JFL721146 JPH721146 JZD721146 KIZ721146 KSV721146 LCR721146 LMN721146 LWJ721146 MGF721146 MQB721146 MZX721146 NJT721146 NTP721146 ODL721146 ONH721146 OXD721146 PGZ721146 PQV721146 QAR721146 QKN721146 QUJ721146 REF721146 ROB721146 RXX721146 SHT721146 SRP721146 TBL721146 TLH721146 TVD721146 UEZ721146 UOV721146 UYR721146 VIN721146 VSJ721146 WCF721146 WMB721146 WVX721146 P786682 JL786682 TH786682 ADD786682 AMZ786682 AWV786682 BGR786682 BQN786682 CAJ786682 CKF786682 CUB786682 DDX786682 DNT786682 DXP786682 EHL786682 ERH786682 FBD786682 FKZ786682 FUV786682 GER786682 GON786682 GYJ786682 HIF786682 HSB786682 IBX786682 ILT786682 IVP786682 JFL786682 JPH786682 JZD786682 KIZ786682 KSV786682 LCR786682 LMN786682 LWJ786682 MGF786682 MQB786682 MZX786682 NJT786682 NTP786682 ODL786682 ONH786682 OXD786682 PGZ786682 PQV786682 QAR786682 QKN786682 QUJ786682 REF786682 ROB786682 RXX786682 SHT786682 SRP786682 TBL786682 TLH786682 TVD786682 UEZ786682 UOV786682 UYR786682 VIN786682 VSJ786682 WCF786682 WMB786682 WVX786682 P852218 JL852218 TH852218 ADD852218 AMZ852218 AWV852218 BGR852218 BQN852218 CAJ852218 CKF852218 CUB852218 DDX852218 DNT852218 DXP852218 EHL852218 ERH852218 FBD852218 FKZ852218 FUV852218 GER852218 GON852218 GYJ852218 HIF852218 HSB852218 IBX852218 ILT852218 IVP852218 JFL852218 JPH852218 JZD852218 KIZ852218 KSV852218 LCR852218 LMN852218 LWJ852218 MGF852218 MQB852218 MZX852218 NJT852218 NTP852218 ODL852218 ONH852218 OXD852218 PGZ852218 PQV852218 QAR852218 QKN852218 QUJ852218 REF852218 ROB852218 RXX852218 SHT852218 SRP852218 TBL852218 TLH852218 TVD852218 UEZ852218 UOV852218 UYR852218 VIN852218 VSJ852218 WCF852218 WMB852218 WVX852218 P917754 JL917754 TH917754 ADD917754 AMZ917754 AWV917754 BGR917754 BQN917754 CAJ917754 CKF917754 CUB917754 DDX917754 DNT917754 DXP917754 EHL917754 ERH917754 FBD917754 FKZ917754 FUV917754 GER917754 GON917754 GYJ917754 HIF917754 HSB917754 IBX917754 ILT917754 IVP917754 JFL917754 JPH917754 JZD917754 KIZ917754 KSV917754 LCR917754 LMN917754 LWJ917754 MGF917754 MQB917754 MZX917754 NJT917754 NTP917754 ODL917754 ONH917754 OXD917754 PGZ917754 PQV917754 QAR917754 QKN917754 QUJ917754 REF917754 ROB917754 RXX917754 SHT917754 SRP917754 TBL917754 TLH917754 TVD917754 UEZ917754 UOV917754 UYR917754 VIN917754 VSJ917754 WCF917754 WMB917754 WVX917754 P983290 JL983290 TH983290 ADD983290 AMZ983290 AWV983290 BGR983290 BQN983290 CAJ983290 CKF983290 CUB983290 DDX983290 DNT983290 DXP983290 EHL983290 ERH983290 FBD983290 FKZ983290 FUV983290 GER983290 GON983290 GYJ983290 HIF983290 HSB983290 IBX983290 ILT983290 IVP983290 JFL983290 JPH983290 JZD983290 KIZ983290 KSV983290 LCR983290 LMN983290 LWJ983290 MGF983290 MQB983290 MZX983290 NJT983290 NTP983290 ODL983290 ONH983290 OXD983290 PGZ983290 PQV983290 QAR983290 QKN983290 QUJ983290 REF983290 ROB983290 RXX983290 SHT983290 SRP983290 TBL983290 TLH983290 TVD983290 UEZ983290 UOV983290 UYR983290 VIN983290 VSJ983290 WCF983290 WMB983290 WVX983290 R250 JN250 TJ250 ADF250 ANB250 AWX250 BGT250 BQP250 CAL250 CKH250 CUD250 DDZ250 DNV250 DXR250 EHN250 ERJ250 FBF250 FLB250 FUX250 GET250 GOP250 GYL250 HIH250 HSD250 IBZ250 ILV250 IVR250 JFN250 JPJ250 JZF250 KJB250 KSX250 LCT250 LMP250 LWL250 MGH250 MQD250 MZZ250 NJV250 NTR250 ODN250 ONJ250 OXF250 PHB250 PQX250 QAT250 QKP250 QUL250 REH250 ROD250 RXZ250 SHV250 SRR250 TBN250 TLJ250 TVF250 UFB250 UOX250 UYT250 VIP250 VSL250 WCH250 WMD250 WVZ250 R65786 JN65786 TJ65786 ADF65786 ANB65786 AWX65786 BGT65786 BQP65786 CAL65786 CKH65786 CUD65786 DDZ65786 DNV65786 DXR65786 EHN65786 ERJ65786 FBF65786 FLB65786 FUX65786 GET65786 GOP65786 GYL65786 HIH65786 HSD65786 IBZ65786 ILV65786 IVR65786 JFN65786 JPJ65786 JZF65786 KJB65786 KSX65786 LCT65786 LMP65786 LWL65786 MGH65786 MQD65786 MZZ65786 NJV65786 NTR65786 ODN65786 ONJ65786 OXF65786 PHB65786 PQX65786 QAT65786 QKP65786 QUL65786 REH65786 ROD65786 RXZ65786 SHV65786 SRR65786 TBN65786 TLJ65786 TVF65786 UFB65786 UOX65786 UYT65786 VIP65786 VSL65786 WCH65786 WMD65786 WVZ65786 R131322 JN131322 TJ131322 ADF131322 ANB131322 AWX131322 BGT131322 BQP131322 CAL131322 CKH131322 CUD131322 DDZ131322 DNV131322 DXR131322 EHN131322 ERJ131322 FBF131322 FLB131322 FUX131322 GET131322 GOP131322 GYL131322 HIH131322 HSD131322 IBZ131322 ILV131322 IVR131322 JFN131322 JPJ131322 JZF131322 KJB131322 KSX131322 LCT131322 LMP131322 LWL131322 MGH131322 MQD131322 MZZ131322 NJV131322 NTR131322 ODN131322 ONJ131322 OXF131322 PHB131322 PQX131322 QAT131322 QKP131322 QUL131322 REH131322 ROD131322 RXZ131322 SHV131322 SRR131322 TBN131322 TLJ131322 TVF131322 UFB131322 UOX131322 UYT131322 VIP131322 VSL131322 WCH131322 WMD131322 WVZ131322 R196858 JN196858 TJ196858 ADF196858 ANB196858 AWX196858 BGT196858 BQP196858 CAL196858 CKH196858 CUD196858 DDZ196858 DNV196858 DXR196858 EHN196858 ERJ196858 FBF196858 FLB196858 FUX196858 GET196858 GOP196858 GYL196858 HIH196858 HSD196858 IBZ196858 ILV196858 IVR196858 JFN196858 JPJ196858 JZF196858 KJB196858 KSX196858 LCT196858 LMP196858 LWL196858 MGH196858 MQD196858 MZZ196858 NJV196858 NTR196858 ODN196858 ONJ196858 OXF196858 PHB196858 PQX196858 QAT196858 QKP196858 QUL196858 REH196858 ROD196858 RXZ196858 SHV196858 SRR196858 TBN196858 TLJ196858 TVF196858 UFB196858 UOX196858 UYT196858 VIP196858 VSL196858 WCH196858 WMD196858 WVZ196858 R262394 JN262394 TJ262394 ADF262394 ANB262394 AWX262394 BGT262394 BQP262394 CAL262394 CKH262394 CUD262394 DDZ262394 DNV262394 DXR262394 EHN262394 ERJ262394 FBF262394 FLB262394 FUX262394 GET262394 GOP262394 GYL262394 HIH262394 HSD262394 IBZ262394 ILV262394 IVR262394 JFN262394 JPJ262394 JZF262394 KJB262394 KSX262394 LCT262394 LMP262394 LWL262394 MGH262394 MQD262394 MZZ262394 NJV262394 NTR262394 ODN262394 ONJ262394 OXF262394 PHB262394 PQX262394 QAT262394 QKP262394 QUL262394 REH262394 ROD262394 RXZ262394 SHV262394 SRR262394 TBN262394 TLJ262394 TVF262394 UFB262394 UOX262394 UYT262394 VIP262394 VSL262394 WCH262394 WMD262394 WVZ262394 R327930 JN327930 TJ327930 ADF327930 ANB327930 AWX327930 BGT327930 BQP327930 CAL327930 CKH327930 CUD327930 DDZ327930 DNV327930 DXR327930 EHN327930 ERJ327930 FBF327930 FLB327930 FUX327930 GET327930 GOP327930 GYL327930 HIH327930 HSD327930 IBZ327930 ILV327930 IVR327930 JFN327930 JPJ327930 JZF327930 KJB327930 KSX327930 LCT327930 LMP327930 LWL327930 MGH327930 MQD327930 MZZ327930 NJV327930 NTR327930 ODN327930 ONJ327930 OXF327930 PHB327930 PQX327930 QAT327930 QKP327930 QUL327930 REH327930 ROD327930 RXZ327930 SHV327930 SRR327930 TBN327930 TLJ327930 TVF327930 UFB327930 UOX327930 UYT327930 VIP327930 VSL327930 WCH327930 WMD327930 WVZ327930 R393466 JN393466 TJ393466 ADF393466 ANB393466 AWX393466 BGT393466 BQP393466 CAL393466 CKH393466 CUD393466 DDZ393466 DNV393466 DXR393466 EHN393466 ERJ393466 FBF393466 FLB393466 FUX393466 GET393466 GOP393466 GYL393466 HIH393466 HSD393466 IBZ393466 ILV393466 IVR393466 JFN393466 JPJ393466 JZF393466 KJB393466 KSX393466 LCT393466 LMP393466 LWL393466 MGH393466 MQD393466 MZZ393466 NJV393466 NTR393466 ODN393466 ONJ393466 OXF393466 PHB393466 PQX393466 QAT393466 QKP393466 QUL393466 REH393466 ROD393466 RXZ393466 SHV393466 SRR393466 TBN393466 TLJ393466 TVF393466 UFB393466 UOX393466 UYT393466 VIP393466 VSL393466 WCH393466 WMD393466 WVZ393466 R459002 JN459002 TJ459002 ADF459002 ANB459002 AWX459002 BGT459002 BQP459002 CAL459002 CKH459002 CUD459002 DDZ459002 DNV459002 DXR459002 EHN459002 ERJ459002 FBF459002 FLB459002 FUX459002 GET459002 GOP459002 GYL459002 HIH459002 HSD459002 IBZ459002 ILV459002 IVR459002 JFN459002 JPJ459002 JZF459002 KJB459002 KSX459002 LCT459002 LMP459002 LWL459002 MGH459002 MQD459002 MZZ459002 NJV459002 NTR459002 ODN459002 ONJ459002 OXF459002 PHB459002 PQX459002 QAT459002 QKP459002 QUL459002 REH459002 ROD459002 RXZ459002 SHV459002 SRR459002 TBN459002 TLJ459002 TVF459002 UFB459002 UOX459002 UYT459002 VIP459002 VSL459002 WCH459002 WMD459002 WVZ459002 R524538 JN524538 TJ524538 ADF524538 ANB524538 AWX524538 BGT524538 BQP524538 CAL524538 CKH524538 CUD524538 DDZ524538 DNV524538 DXR524538 EHN524538 ERJ524538 FBF524538 FLB524538 FUX524538 GET524538 GOP524538 GYL524538 HIH524538 HSD524538 IBZ524538 ILV524538 IVR524538 JFN524538 JPJ524538 JZF524538 KJB524538 KSX524538 LCT524538 LMP524538 LWL524538 MGH524538 MQD524538 MZZ524538 NJV524538 NTR524538 ODN524538 ONJ524538 OXF524538 PHB524538 PQX524538 QAT524538 QKP524538 QUL524538 REH524538 ROD524538 RXZ524538 SHV524538 SRR524538 TBN524538 TLJ524538 TVF524538 UFB524538 UOX524538 UYT524538 VIP524538 VSL524538 WCH524538 WMD524538 WVZ524538 R590074 JN590074 TJ590074 ADF590074 ANB590074 AWX590074 BGT590074 BQP590074 CAL590074 CKH590074 CUD590074 DDZ590074 DNV590074 DXR590074 EHN590074 ERJ590074 FBF590074 FLB590074 FUX590074 GET590074 GOP590074 GYL590074 HIH590074 HSD590074 IBZ590074 ILV590074 IVR590074 JFN590074 JPJ590074 JZF590074 KJB590074 KSX590074 LCT590074 LMP590074 LWL590074 MGH590074 MQD590074 MZZ590074 NJV590074 NTR590074 ODN590074 ONJ590074 OXF590074 PHB590074 PQX590074 QAT590074 QKP590074 QUL590074 REH590074 ROD590074 RXZ590074 SHV590074 SRR590074 TBN590074 TLJ590074 TVF590074 UFB590074 UOX590074 UYT590074 VIP590074 VSL590074 WCH590074 WMD590074 WVZ590074 R655610 JN655610 TJ655610 ADF655610 ANB655610 AWX655610 BGT655610 BQP655610 CAL655610 CKH655610 CUD655610 DDZ655610 DNV655610 DXR655610 EHN655610 ERJ655610 FBF655610 FLB655610 FUX655610 GET655610 GOP655610 GYL655610 HIH655610 HSD655610 IBZ655610 ILV655610 IVR655610 JFN655610 JPJ655610 JZF655610 KJB655610 KSX655610 LCT655610 LMP655610 LWL655610 MGH655610 MQD655610 MZZ655610 NJV655610 NTR655610 ODN655610 ONJ655610 OXF655610 PHB655610 PQX655610 QAT655610 QKP655610 QUL655610 REH655610 ROD655610 RXZ655610 SHV655610 SRR655610 TBN655610 TLJ655610 TVF655610 UFB655610 UOX655610 UYT655610 VIP655610 VSL655610 WCH655610 WMD655610 WVZ655610 R721146 JN721146 TJ721146 ADF721146 ANB721146 AWX721146 BGT721146 BQP721146 CAL721146 CKH721146 CUD721146 DDZ721146 DNV721146 DXR721146 EHN721146 ERJ721146 FBF721146 FLB721146 FUX721146 GET721146 GOP721146 GYL721146 HIH721146 HSD721146 IBZ721146 ILV721146 IVR721146 JFN721146 JPJ721146 JZF721146 KJB721146 KSX721146 LCT721146 LMP721146 LWL721146 MGH721146 MQD721146 MZZ721146 NJV721146 NTR721146 ODN721146 ONJ721146 OXF721146 PHB721146 PQX721146 QAT721146 QKP721146 QUL721146 REH721146 ROD721146 RXZ721146 SHV721146 SRR721146 TBN721146 TLJ721146 TVF721146 UFB721146 UOX721146 UYT721146 VIP721146 VSL721146 WCH721146 WMD721146 WVZ721146 R786682 JN786682 TJ786682 ADF786682 ANB786682 AWX786682 BGT786682 BQP786682 CAL786682 CKH786682 CUD786682 DDZ786682 DNV786682 DXR786682 EHN786682 ERJ786682 FBF786682 FLB786682 FUX786682 GET786682 GOP786682 GYL786682 HIH786682 HSD786682 IBZ786682 ILV786682 IVR786682 JFN786682 JPJ786682 JZF786682 KJB786682 KSX786682 LCT786682 LMP786682 LWL786682 MGH786682 MQD786682 MZZ786682 NJV786682 NTR786682 ODN786682 ONJ786682 OXF786682 PHB786682 PQX786682 QAT786682 QKP786682 QUL786682 REH786682 ROD786682 RXZ786682 SHV786682 SRR786682 TBN786682 TLJ786682 TVF786682 UFB786682 UOX786682 UYT786682 VIP786682 VSL786682 WCH786682 WMD786682 WVZ786682 R852218 JN852218 TJ852218 ADF852218 ANB852218 AWX852218 BGT852218 BQP852218 CAL852218 CKH852218 CUD852218 DDZ852218 DNV852218 DXR852218 EHN852218 ERJ852218 FBF852218 FLB852218 FUX852218 GET852218 GOP852218 GYL852218 HIH852218 HSD852218 IBZ852218 ILV852218 IVR852218 JFN852218 JPJ852218 JZF852218 KJB852218 KSX852218 LCT852218 LMP852218 LWL852218 MGH852218 MQD852218 MZZ852218 NJV852218 NTR852218 ODN852218 ONJ852218 OXF852218 PHB852218 PQX852218 QAT852218 QKP852218 QUL852218 REH852218 ROD852218 RXZ852218 SHV852218 SRR852218 TBN852218 TLJ852218 TVF852218 UFB852218 UOX852218 UYT852218 VIP852218 VSL852218 WCH852218 WMD852218 WVZ852218 R917754 JN917754 TJ917754 ADF917754 ANB917754 AWX917754 BGT917754 BQP917754 CAL917754 CKH917754 CUD917754 DDZ917754 DNV917754 DXR917754 EHN917754 ERJ917754 FBF917754 FLB917754 FUX917754 GET917754 GOP917754 GYL917754 HIH917754 HSD917754 IBZ917754 ILV917754 IVR917754 JFN917754 JPJ917754 JZF917754 KJB917754 KSX917754 LCT917754 LMP917754 LWL917754 MGH917754 MQD917754 MZZ917754 NJV917754 NTR917754 ODN917754 ONJ917754 OXF917754 PHB917754 PQX917754 QAT917754 QKP917754 QUL917754 REH917754 ROD917754 RXZ917754 SHV917754 SRR917754 TBN917754 TLJ917754 TVF917754 UFB917754 UOX917754 UYT917754 VIP917754 VSL917754 WCH917754 WMD917754 WVZ917754 R983290 JN983290 TJ983290 ADF983290 ANB983290 AWX983290 BGT983290 BQP983290 CAL983290 CKH983290 CUD983290 DDZ983290 DNV983290 DXR983290 EHN983290 ERJ983290 FBF983290 FLB983290 FUX983290 GET983290 GOP983290 GYL983290 HIH983290 HSD983290 IBZ983290 ILV983290 IVR983290 JFN983290 JPJ983290 JZF983290 KJB983290 KSX983290 LCT983290 LMP983290 LWL983290 MGH983290 MQD983290 MZZ983290 NJV983290 NTR983290 ODN983290 ONJ983290 OXF983290 PHB983290 PQX983290 QAT983290 QKP983290 QUL983290 REH983290 ROD983290 RXZ983290 SHV983290 SRR983290 TBN983290 TLJ983290 TVF983290 UFB983290 UOX983290 UYT983290 VIP983290 VSL983290 WCH983290 WMD983290 WVZ983290 A252:A255 IW252:IW255 SS252:SS255 ACO252:ACO255 AMK252:AMK255 AWG252:AWG255 BGC252:BGC255 BPY252:BPY255 BZU252:BZU255 CJQ252:CJQ255 CTM252:CTM255 DDI252:DDI255 DNE252:DNE255 DXA252:DXA255 EGW252:EGW255 EQS252:EQS255 FAO252:FAO255 FKK252:FKK255 FUG252:FUG255 GEC252:GEC255 GNY252:GNY255 GXU252:GXU255 HHQ252:HHQ255 HRM252:HRM255 IBI252:IBI255 ILE252:ILE255 IVA252:IVA255 JEW252:JEW255 JOS252:JOS255 JYO252:JYO255 KIK252:KIK255 KSG252:KSG255 LCC252:LCC255 LLY252:LLY255 LVU252:LVU255 MFQ252:MFQ255 MPM252:MPM255 MZI252:MZI255 NJE252:NJE255 NTA252:NTA255 OCW252:OCW255 OMS252:OMS255 OWO252:OWO255 PGK252:PGK255 PQG252:PQG255 QAC252:QAC255 QJY252:QJY255 QTU252:QTU255 RDQ252:RDQ255 RNM252:RNM255 RXI252:RXI255 SHE252:SHE255 SRA252:SRA255 TAW252:TAW255 TKS252:TKS255 TUO252:TUO255 UEK252:UEK255 UOG252:UOG255 UYC252:UYC255 VHY252:VHY255 VRU252:VRU255 WBQ252:WBQ255 WLM252:WLM255 WVI252:WVI255 A65788:A65791 IW65788:IW65791 SS65788:SS65791 ACO65788:ACO65791 AMK65788:AMK65791 AWG65788:AWG65791 BGC65788:BGC65791 BPY65788:BPY65791 BZU65788:BZU65791 CJQ65788:CJQ65791 CTM65788:CTM65791 DDI65788:DDI65791 DNE65788:DNE65791 DXA65788:DXA65791 EGW65788:EGW65791 EQS65788:EQS65791 FAO65788:FAO65791 FKK65788:FKK65791 FUG65788:FUG65791 GEC65788:GEC65791 GNY65788:GNY65791 GXU65788:GXU65791 HHQ65788:HHQ65791 HRM65788:HRM65791 IBI65788:IBI65791 ILE65788:ILE65791 IVA65788:IVA65791 JEW65788:JEW65791 JOS65788:JOS65791 JYO65788:JYO65791 KIK65788:KIK65791 KSG65788:KSG65791 LCC65788:LCC65791 LLY65788:LLY65791 LVU65788:LVU65791 MFQ65788:MFQ65791 MPM65788:MPM65791 MZI65788:MZI65791 NJE65788:NJE65791 NTA65788:NTA65791 OCW65788:OCW65791 OMS65788:OMS65791 OWO65788:OWO65791 PGK65788:PGK65791 PQG65788:PQG65791 QAC65788:QAC65791 QJY65788:QJY65791 QTU65788:QTU65791 RDQ65788:RDQ65791 RNM65788:RNM65791 RXI65788:RXI65791 SHE65788:SHE65791 SRA65788:SRA65791 TAW65788:TAW65791 TKS65788:TKS65791 TUO65788:TUO65791 UEK65788:UEK65791 UOG65788:UOG65791 UYC65788:UYC65791 VHY65788:VHY65791 VRU65788:VRU65791 WBQ65788:WBQ65791 WLM65788:WLM65791 WVI65788:WVI65791 A131324:A131327 IW131324:IW131327 SS131324:SS131327 ACO131324:ACO131327 AMK131324:AMK131327 AWG131324:AWG131327 BGC131324:BGC131327 BPY131324:BPY131327 BZU131324:BZU131327 CJQ131324:CJQ131327 CTM131324:CTM131327 DDI131324:DDI131327 DNE131324:DNE131327 DXA131324:DXA131327 EGW131324:EGW131327 EQS131324:EQS131327 FAO131324:FAO131327 FKK131324:FKK131327 FUG131324:FUG131327 GEC131324:GEC131327 GNY131324:GNY131327 GXU131324:GXU131327 HHQ131324:HHQ131327 HRM131324:HRM131327 IBI131324:IBI131327 ILE131324:ILE131327 IVA131324:IVA131327 JEW131324:JEW131327 JOS131324:JOS131327 JYO131324:JYO131327 KIK131324:KIK131327 KSG131324:KSG131327 LCC131324:LCC131327 LLY131324:LLY131327 LVU131324:LVU131327 MFQ131324:MFQ131327 MPM131324:MPM131327 MZI131324:MZI131327 NJE131324:NJE131327 NTA131324:NTA131327 OCW131324:OCW131327 OMS131324:OMS131327 OWO131324:OWO131327 PGK131324:PGK131327 PQG131324:PQG131327 QAC131324:QAC131327 QJY131324:QJY131327 QTU131324:QTU131327 RDQ131324:RDQ131327 RNM131324:RNM131327 RXI131324:RXI131327 SHE131324:SHE131327 SRA131324:SRA131327 TAW131324:TAW131327 TKS131324:TKS131327 TUO131324:TUO131327 UEK131324:UEK131327 UOG131324:UOG131327 UYC131324:UYC131327 VHY131324:VHY131327 VRU131324:VRU131327 WBQ131324:WBQ131327 WLM131324:WLM131327 WVI131324:WVI131327 A196860:A196863 IW196860:IW196863 SS196860:SS196863 ACO196860:ACO196863 AMK196860:AMK196863 AWG196860:AWG196863 BGC196860:BGC196863 BPY196860:BPY196863 BZU196860:BZU196863 CJQ196860:CJQ196863 CTM196860:CTM196863 DDI196860:DDI196863 DNE196860:DNE196863 DXA196860:DXA196863 EGW196860:EGW196863 EQS196860:EQS196863 FAO196860:FAO196863 FKK196860:FKK196863 FUG196860:FUG196863 GEC196860:GEC196863 GNY196860:GNY196863 GXU196860:GXU196863 HHQ196860:HHQ196863 HRM196860:HRM196863 IBI196860:IBI196863 ILE196860:ILE196863 IVA196860:IVA196863 JEW196860:JEW196863 JOS196860:JOS196863 JYO196860:JYO196863 KIK196860:KIK196863 KSG196860:KSG196863 LCC196860:LCC196863 LLY196860:LLY196863 LVU196860:LVU196863 MFQ196860:MFQ196863 MPM196860:MPM196863 MZI196860:MZI196863 NJE196860:NJE196863 NTA196860:NTA196863 OCW196860:OCW196863 OMS196860:OMS196863 OWO196860:OWO196863 PGK196860:PGK196863 PQG196860:PQG196863 QAC196860:QAC196863 QJY196860:QJY196863 QTU196860:QTU196863 RDQ196860:RDQ196863 RNM196860:RNM196863 RXI196860:RXI196863 SHE196860:SHE196863 SRA196860:SRA196863 TAW196860:TAW196863 TKS196860:TKS196863 TUO196860:TUO196863 UEK196860:UEK196863 UOG196860:UOG196863 UYC196860:UYC196863 VHY196860:VHY196863 VRU196860:VRU196863 WBQ196860:WBQ196863 WLM196860:WLM196863 WVI196860:WVI196863 A262396:A262399 IW262396:IW262399 SS262396:SS262399 ACO262396:ACO262399 AMK262396:AMK262399 AWG262396:AWG262399 BGC262396:BGC262399 BPY262396:BPY262399 BZU262396:BZU262399 CJQ262396:CJQ262399 CTM262396:CTM262399 DDI262396:DDI262399 DNE262396:DNE262399 DXA262396:DXA262399 EGW262396:EGW262399 EQS262396:EQS262399 FAO262396:FAO262399 FKK262396:FKK262399 FUG262396:FUG262399 GEC262396:GEC262399 GNY262396:GNY262399 GXU262396:GXU262399 HHQ262396:HHQ262399 HRM262396:HRM262399 IBI262396:IBI262399 ILE262396:ILE262399 IVA262396:IVA262399 JEW262396:JEW262399 JOS262396:JOS262399 JYO262396:JYO262399 KIK262396:KIK262399 KSG262396:KSG262399 LCC262396:LCC262399 LLY262396:LLY262399 LVU262396:LVU262399 MFQ262396:MFQ262399 MPM262396:MPM262399 MZI262396:MZI262399 NJE262396:NJE262399 NTA262396:NTA262399 OCW262396:OCW262399 OMS262396:OMS262399 OWO262396:OWO262399 PGK262396:PGK262399 PQG262396:PQG262399 QAC262396:QAC262399 QJY262396:QJY262399 QTU262396:QTU262399 RDQ262396:RDQ262399 RNM262396:RNM262399 RXI262396:RXI262399 SHE262396:SHE262399 SRA262396:SRA262399 TAW262396:TAW262399 TKS262396:TKS262399 TUO262396:TUO262399 UEK262396:UEK262399 UOG262396:UOG262399 UYC262396:UYC262399 VHY262396:VHY262399 VRU262396:VRU262399 WBQ262396:WBQ262399 WLM262396:WLM262399 WVI262396:WVI262399 A327932:A327935 IW327932:IW327935 SS327932:SS327935 ACO327932:ACO327935 AMK327932:AMK327935 AWG327932:AWG327935 BGC327932:BGC327935 BPY327932:BPY327935 BZU327932:BZU327935 CJQ327932:CJQ327935 CTM327932:CTM327935 DDI327932:DDI327935 DNE327932:DNE327935 DXA327932:DXA327935 EGW327932:EGW327935 EQS327932:EQS327935 FAO327932:FAO327935 FKK327932:FKK327935 FUG327932:FUG327935 GEC327932:GEC327935 GNY327932:GNY327935 GXU327932:GXU327935 HHQ327932:HHQ327935 HRM327932:HRM327935 IBI327932:IBI327935 ILE327932:ILE327935 IVA327932:IVA327935 JEW327932:JEW327935 JOS327932:JOS327935 JYO327932:JYO327935 KIK327932:KIK327935 KSG327932:KSG327935 LCC327932:LCC327935 LLY327932:LLY327935 LVU327932:LVU327935 MFQ327932:MFQ327935 MPM327932:MPM327935 MZI327932:MZI327935 NJE327932:NJE327935 NTA327932:NTA327935 OCW327932:OCW327935 OMS327932:OMS327935 OWO327932:OWO327935 PGK327932:PGK327935 PQG327932:PQG327935 QAC327932:QAC327935 QJY327932:QJY327935 QTU327932:QTU327935 RDQ327932:RDQ327935 RNM327932:RNM327935 RXI327932:RXI327935 SHE327932:SHE327935 SRA327932:SRA327935 TAW327932:TAW327935 TKS327932:TKS327935 TUO327932:TUO327935 UEK327932:UEK327935 UOG327932:UOG327935 UYC327932:UYC327935 VHY327932:VHY327935 VRU327932:VRU327935 WBQ327932:WBQ327935 WLM327932:WLM327935 WVI327932:WVI327935 A393468:A393471 IW393468:IW393471 SS393468:SS393471 ACO393468:ACO393471 AMK393468:AMK393471 AWG393468:AWG393471 BGC393468:BGC393471 BPY393468:BPY393471 BZU393468:BZU393471 CJQ393468:CJQ393471 CTM393468:CTM393471 DDI393468:DDI393471 DNE393468:DNE393471 DXA393468:DXA393471 EGW393468:EGW393471 EQS393468:EQS393471 FAO393468:FAO393471 FKK393468:FKK393471 FUG393468:FUG393471 GEC393468:GEC393471 GNY393468:GNY393471 GXU393468:GXU393471 HHQ393468:HHQ393471 HRM393468:HRM393471 IBI393468:IBI393471 ILE393468:ILE393471 IVA393468:IVA393471 JEW393468:JEW393471 JOS393468:JOS393471 JYO393468:JYO393471 KIK393468:KIK393471 KSG393468:KSG393471 LCC393468:LCC393471 LLY393468:LLY393471 LVU393468:LVU393471 MFQ393468:MFQ393471 MPM393468:MPM393471 MZI393468:MZI393471 NJE393468:NJE393471 NTA393468:NTA393471 OCW393468:OCW393471 OMS393468:OMS393471 OWO393468:OWO393471 PGK393468:PGK393471 PQG393468:PQG393471 QAC393468:QAC393471 QJY393468:QJY393471 QTU393468:QTU393471 RDQ393468:RDQ393471 RNM393468:RNM393471 RXI393468:RXI393471 SHE393468:SHE393471 SRA393468:SRA393471 TAW393468:TAW393471 TKS393468:TKS393471 TUO393468:TUO393471 UEK393468:UEK393471 UOG393468:UOG393471 UYC393468:UYC393471 VHY393468:VHY393471 VRU393468:VRU393471 WBQ393468:WBQ393471 WLM393468:WLM393471 WVI393468:WVI393471 A459004:A459007 IW459004:IW459007 SS459004:SS459007 ACO459004:ACO459007 AMK459004:AMK459007 AWG459004:AWG459007 BGC459004:BGC459007 BPY459004:BPY459007 BZU459004:BZU459007 CJQ459004:CJQ459007 CTM459004:CTM459007 DDI459004:DDI459007 DNE459004:DNE459007 DXA459004:DXA459007 EGW459004:EGW459007 EQS459004:EQS459007 FAO459004:FAO459007 FKK459004:FKK459007 FUG459004:FUG459007 GEC459004:GEC459007 GNY459004:GNY459007 GXU459004:GXU459007 HHQ459004:HHQ459007 HRM459004:HRM459007 IBI459004:IBI459007 ILE459004:ILE459007 IVA459004:IVA459007 JEW459004:JEW459007 JOS459004:JOS459007 JYO459004:JYO459007 KIK459004:KIK459007 KSG459004:KSG459007 LCC459004:LCC459007 LLY459004:LLY459007 LVU459004:LVU459007 MFQ459004:MFQ459007 MPM459004:MPM459007 MZI459004:MZI459007 NJE459004:NJE459007 NTA459004:NTA459007 OCW459004:OCW459007 OMS459004:OMS459007 OWO459004:OWO459007 PGK459004:PGK459007 PQG459004:PQG459007 QAC459004:QAC459007 QJY459004:QJY459007 QTU459004:QTU459007 RDQ459004:RDQ459007 RNM459004:RNM459007 RXI459004:RXI459007 SHE459004:SHE459007 SRA459004:SRA459007 TAW459004:TAW459007 TKS459004:TKS459007 TUO459004:TUO459007 UEK459004:UEK459007 UOG459004:UOG459007 UYC459004:UYC459007 VHY459004:VHY459007 VRU459004:VRU459007 WBQ459004:WBQ459007 WLM459004:WLM459007 WVI459004:WVI459007 A524540:A524543 IW524540:IW524543 SS524540:SS524543 ACO524540:ACO524543 AMK524540:AMK524543 AWG524540:AWG524543 BGC524540:BGC524543 BPY524540:BPY524543 BZU524540:BZU524543 CJQ524540:CJQ524543 CTM524540:CTM524543 DDI524540:DDI524543 DNE524540:DNE524543 DXA524540:DXA524543 EGW524540:EGW524543 EQS524540:EQS524543 FAO524540:FAO524543 FKK524540:FKK524543 FUG524540:FUG524543 GEC524540:GEC524543 GNY524540:GNY524543 GXU524540:GXU524543 HHQ524540:HHQ524543 HRM524540:HRM524543 IBI524540:IBI524543 ILE524540:ILE524543 IVA524540:IVA524543 JEW524540:JEW524543 JOS524540:JOS524543 JYO524540:JYO524543 KIK524540:KIK524543 KSG524540:KSG524543 LCC524540:LCC524543 LLY524540:LLY524543 LVU524540:LVU524543 MFQ524540:MFQ524543 MPM524540:MPM524543 MZI524540:MZI524543 NJE524540:NJE524543 NTA524540:NTA524543 OCW524540:OCW524543 OMS524540:OMS524543 OWO524540:OWO524543 PGK524540:PGK524543 PQG524540:PQG524543 QAC524540:QAC524543 QJY524540:QJY524543 QTU524540:QTU524543 RDQ524540:RDQ524543 RNM524540:RNM524543 RXI524540:RXI524543 SHE524540:SHE524543 SRA524540:SRA524543 TAW524540:TAW524543 TKS524540:TKS524543 TUO524540:TUO524543 UEK524540:UEK524543 UOG524540:UOG524543 UYC524540:UYC524543 VHY524540:VHY524543 VRU524540:VRU524543 WBQ524540:WBQ524543 WLM524540:WLM524543 WVI524540:WVI524543 A590076:A590079 IW590076:IW590079 SS590076:SS590079 ACO590076:ACO590079 AMK590076:AMK590079 AWG590076:AWG590079 BGC590076:BGC590079 BPY590076:BPY590079 BZU590076:BZU590079 CJQ590076:CJQ590079 CTM590076:CTM590079 DDI590076:DDI590079 DNE590076:DNE590079 DXA590076:DXA590079 EGW590076:EGW590079 EQS590076:EQS590079 FAO590076:FAO590079 FKK590076:FKK590079 FUG590076:FUG590079 GEC590076:GEC590079 GNY590076:GNY590079 GXU590076:GXU590079 HHQ590076:HHQ590079 HRM590076:HRM590079 IBI590076:IBI590079 ILE590076:ILE590079 IVA590076:IVA590079 JEW590076:JEW590079 JOS590076:JOS590079 JYO590076:JYO590079 KIK590076:KIK590079 KSG590076:KSG590079 LCC590076:LCC590079 LLY590076:LLY590079 LVU590076:LVU590079 MFQ590076:MFQ590079 MPM590076:MPM590079 MZI590076:MZI590079 NJE590076:NJE590079 NTA590076:NTA590079 OCW590076:OCW590079 OMS590076:OMS590079 OWO590076:OWO590079 PGK590076:PGK590079 PQG590076:PQG590079 QAC590076:QAC590079 QJY590076:QJY590079 QTU590076:QTU590079 RDQ590076:RDQ590079 RNM590076:RNM590079 RXI590076:RXI590079 SHE590076:SHE590079 SRA590076:SRA590079 TAW590076:TAW590079 TKS590076:TKS590079 TUO590076:TUO590079 UEK590076:UEK590079 UOG590076:UOG590079 UYC590076:UYC590079 VHY590076:VHY590079 VRU590076:VRU590079 WBQ590076:WBQ590079 WLM590076:WLM590079 WVI590076:WVI590079 A655612:A655615 IW655612:IW655615 SS655612:SS655615 ACO655612:ACO655615 AMK655612:AMK655615 AWG655612:AWG655615 BGC655612:BGC655615 BPY655612:BPY655615 BZU655612:BZU655615 CJQ655612:CJQ655615 CTM655612:CTM655615 DDI655612:DDI655615 DNE655612:DNE655615 DXA655612:DXA655615 EGW655612:EGW655615 EQS655612:EQS655615 FAO655612:FAO655615 FKK655612:FKK655615 FUG655612:FUG655615 GEC655612:GEC655615 GNY655612:GNY655615 GXU655612:GXU655615 HHQ655612:HHQ655615 HRM655612:HRM655615 IBI655612:IBI655615 ILE655612:ILE655615 IVA655612:IVA655615 JEW655612:JEW655615 JOS655612:JOS655615 JYO655612:JYO655615 KIK655612:KIK655615 KSG655612:KSG655615 LCC655612:LCC655615 LLY655612:LLY655615 LVU655612:LVU655615 MFQ655612:MFQ655615 MPM655612:MPM655615 MZI655612:MZI655615 NJE655612:NJE655615 NTA655612:NTA655615 OCW655612:OCW655615 OMS655612:OMS655615 OWO655612:OWO655615 PGK655612:PGK655615 PQG655612:PQG655615 QAC655612:QAC655615 QJY655612:QJY655615 QTU655612:QTU655615 RDQ655612:RDQ655615 RNM655612:RNM655615 RXI655612:RXI655615 SHE655612:SHE655615 SRA655612:SRA655615 TAW655612:TAW655615 TKS655612:TKS655615 TUO655612:TUO655615 UEK655612:UEK655615 UOG655612:UOG655615 UYC655612:UYC655615 VHY655612:VHY655615 VRU655612:VRU655615 WBQ655612:WBQ655615 WLM655612:WLM655615 WVI655612:WVI655615 A721148:A721151 IW721148:IW721151 SS721148:SS721151 ACO721148:ACO721151 AMK721148:AMK721151 AWG721148:AWG721151 BGC721148:BGC721151 BPY721148:BPY721151 BZU721148:BZU721151 CJQ721148:CJQ721151 CTM721148:CTM721151 DDI721148:DDI721151 DNE721148:DNE721151 DXA721148:DXA721151 EGW721148:EGW721151 EQS721148:EQS721151 FAO721148:FAO721151 FKK721148:FKK721151 FUG721148:FUG721151 GEC721148:GEC721151 GNY721148:GNY721151 GXU721148:GXU721151 HHQ721148:HHQ721151 HRM721148:HRM721151 IBI721148:IBI721151 ILE721148:ILE721151 IVA721148:IVA721151 JEW721148:JEW721151 JOS721148:JOS721151 JYO721148:JYO721151 KIK721148:KIK721151 KSG721148:KSG721151 LCC721148:LCC721151 LLY721148:LLY721151 LVU721148:LVU721151 MFQ721148:MFQ721151 MPM721148:MPM721151 MZI721148:MZI721151 NJE721148:NJE721151 NTA721148:NTA721151 OCW721148:OCW721151 OMS721148:OMS721151 OWO721148:OWO721151 PGK721148:PGK721151 PQG721148:PQG721151 QAC721148:QAC721151 QJY721148:QJY721151 QTU721148:QTU721151 RDQ721148:RDQ721151 RNM721148:RNM721151 RXI721148:RXI721151 SHE721148:SHE721151 SRA721148:SRA721151 TAW721148:TAW721151 TKS721148:TKS721151 TUO721148:TUO721151 UEK721148:UEK721151 UOG721148:UOG721151 UYC721148:UYC721151 VHY721148:VHY721151 VRU721148:VRU721151 WBQ721148:WBQ721151 WLM721148:WLM721151 WVI721148:WVI721151 A786684:A786687 IW786684:IW786687 SS786684:SS786687 ACO786684:ACO786687 AMK786684:AMK786687 AWG786684:AWG786687 BGC786684:BGC786687 BPY786684:BPY786687 BZU786684:BZU786687 CJQ786684:CJQ786687 CTM786684:CTM786687 DDI786684:DDI786687 DNE786684:DNE786687 DXA786684:DXA786687 EGW786684:EGW786687 EQS786684:EQS786687 FAO786684:FAO786687 FKK786684:FKK786687 FUG786684:FUG786687 GEC786684:GEC786687 GNY786684:GNY786687 GXU786684:GXU786687 HHQ786684:HHQ786687 HRM786684:HRM786687 IBI786684:IBI786687 ILE786684:ILE786687 IVA786684:IVA786687 JEW786684:JEW786687 JOS786684:JOS786687 JYO786684:JYO786687 KIK786684:KIK786687 KSG786684:KSG786687 LCC786684:LCC786687 LLY786684:LLY786687 LVU786684:LVU786687 MFQ786684:MFQ786687 MPM786684:MPM786687 MZI786684:MZI786687 NJE786684:NJE786687 NTA786684:NTA786687 OCW786684:OCW786687 OMS786684:OMS786687 OWO786684:OWO786687 PGK786684:PGK786687 PQG786684:PQG786687 QAC786684:QAC786687 QJY786684:QJY786687 QTU786684:QTU786687 RDQ786684:RDQ786687 RNM786684:RNM786687 RXI786684:RXI786687 SHE786684:SHE786687 SRA786684:SRA786687 TAW786684:TAW786687 TKS786684:TKS786687 TUO786684:TUO786687 UEK786684:UEK786687 UOG786684:UOG786687 UYC786684:UYC786687 VHY786684:VHY786687 VRU786684:VRU786687 WBQ786684:WBQ786687 WLM786684:WLM786687 WVI786684:WVI786687 A852220:A852223 IW852220:IW852223 SS852220:SS852223 ACO852220:ACO852223 AMK852220:AMK852223 AWG852220:AWG852223 BGC852220:BGC852223 BPY852220:BPY852223 BZU852220:BZU852223 CJQ852220:CJQ852223 CTM852220:CTM852223 DDI852220:DDI852223 DNE852220:DNE852223 DXA852220:DXA852223 EGW852220:EGW852223 EQS852220:EQS852223 FAO852220:FAO852223 FKK852220:FKK852223 FUG852220:FUG852223 GEC852220:GEC852223 GNY852220:GNY852223 GXU852220:GXU852223 HHQ852220:HHQ852223 HRM852220:HRM852223 IBI852220:IBI852223 ILE852220:ILE852223 IVA852220:IVA852223 JEW852220:JEW852223 JOS852220:JOS852223 JYO852220:JYO852223 KIK852220:KIK852223 KSG852220:KSG852223 LCC852220:LCC852223 LLY852220:LLY852223 LVU852220:LVU852223 MFQ852220:MFQ852223 MPM852220:MPM852223 MZI852220:MZI852223 NJE852220:NJE852223 NTA852220:NTA852223 OCW852220:OCW852223 OMS852220:OMS852223 OWO852220:OWO852223 PGK852220:PGK852223 PQG852220:PQG852223 QAC852220:QAC852223 QJY852220:QJY852223 QTU852220:QTU852223 RDQ852220:RDQ852223 RNM852220:RNM852223 RXI852220:RXI852223 SHE852220:SHE852223 SRA852220:SRA852223 TAW852220:TAW852223 TKS852220:TKS852223 TUO852220:TUO852223 UEK852220:UEK852223 UOG852220:UOG852223 UYC852220:UYC852223 VHY852220:VHY852223 VRU852220:VRU852223 WBQ852220:WBQ852223 WLM852220:WLM852223 WVI852220:WVI852223 A917756:A917759 IW917756:IW917759 SS917756:SS917759 ACO917756:ACO917759 AMK917756:AMK917759 AWG917756:AWG917759 BGC917756:BGC917759 BPY917756:BPY917759 BZU917756:BZU917759 CJQ917756:CJQ917759 CTM917756:CTM917759 DDI917756:DDI917759 DNE917756:DNE917759 DXA917756:DXA917759 EGW917756:EGW917759 EQS917756:EQS917759 FAO917756:FAO917759 FKK917756:FKK917759 FUG917756:FUG917759 GEC917756:GEC917759 GNY917756:GNY917759 GXU917756:GXU917759 HHQ917756:HHQ917759 HRM917756:HRM917759 IBI917756:IBI917759 ILE917756:ILE917759 IVA917756:IVA917759 JEW917756:JEW917759 JOS917756:JOS917759 JYO917756:JYO917759 KIK917756:KIK917759 KSG917756:KSG917759 LCC917756:LCC917759 LLY917756:LLY917759 LVU917756:LVU917759 MFQ917756:MFQ917759 MPM917756:MPM917759 MZI917756:MZI917759 NJE917756:NJE917759 NTA917756:NTA917759 OCW917756:OCW917759 OMS917756:OMS917759 OWO917756:OWO917759 PGK917756:PGK917759 PQG917756:PQG917759 QAC917756:QAC917759 QJY917756:QJY917759 QTU917756:QTU917759 RDQ917756:RDQ917759 RNM917756:RNM917759 RXI917756:RXI917759 SHE917756:SHE917759 SRA917756:SRA917759 TAW917756:TAW917759 TKS917756:TKS917759 TUO917756:TUO917759 UEK917756:UEK917759 UOG917756:UOG917759 UYC917756:UYC917759 VHY917756:VHY917759 VRU917756:VRU917759 WBQ917756:WBQ917759 WLM917756:WLM917759 WVI917756:WVI917759 A983292:A983295 IW983292:IW983295 SS983292:SS983295 ACO983292:ACO983295 AMK983292:AMK983295 AWG983292:AWG983295 BGC983292:BGC983295 BPY983292:BPY983295 BZU983292:BZU983295 CJQ983292:CJQ983295 CTM983292:CTM983295 DDI983292:DDI983295 DNE983292:DNE983295 DXA983292:DXA983295 EGW983292:EGW983295 EQS983292:EQS983295 FAO983292:FAO983295 FKK983292:FKK983295 FUG983292:FUG983295 GEC983292:GEC983295 GNY983292:GNY983295 GXU983292:GXU983295 HHQ983292:HHQ983295 HRM983292:HRM983295 IBI983292:IBI983295 ILE983292:ILE983295 IVA983292:IVA983295 JEW983292:JEW983295 JOS983292:JOS983295 JYO983292:JYO983295 KIK983292:KIK983295 KSG983292:KSG983295 LCC983292:LCC983295 LLY983292:LLY983295 LVU983292:LVU983295 MFQ983292:MFQ983295 MPM983292:MPM983295 MZI983292:MZI983295 NJE983292:NJE983295 NTA983292:NTA983295 OCW983292:OCW983295 OMS983292:OMS983295 OWO983292:OWO983295 PGK983292:PGK983295 PQG983292:PQG983295 QAC983292:QAC983295 QJY983292:QJY983295 QTU983292:QTU983295 RDQ983292:RDQ983295 RNM983292:RNM983295 RXI983292:RXI983295 SHE983292:SHE983295 SRA983292:SRA983295 TAW983292:TAW983295 TKS983292:TKS983295 TUO983292:TUO983295 UEK983292:UEK983295 UOG983292:UOG983295 UYC983292:UYC983295 VHY983292:VHY983295 VRU983292:VRU983295 WBQ983292:WBQ983295 WLM983292:WLM983295 WVI983292:WVI983295 B252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B65788 IX65788 ST65788 ACP65788 AML65788 AWH65788 BGD65788 BPZ65788 BZV65788 CJR65788 CTN65788 DDJ65788 DNF65788 DXB65788 EGX65788 EQT65788 FAP65788 FKL65788 FUH65788 GED65788 GNZ65788 GXV65788 HHR65788 HRN65788 IBJ65788 ILF65788 IVB65788 JEX65788 JOT65788 JYP65788 KIL65788 KSH65788 LCD65788 LLZ65788 LVV65788 MFR65788 MPN65788 MZJ65788 NJF65788 NTB65788 OCX65788 OMT65788 OWP65788 PGL65788 PQH65788 QAD65788 QJZ65788 QTV65788 RDR65788 RNN65788 RXJ65788 SHF65788 SRB65788 TAX65788 TKT65788 TUP65788 UEL65788 UOH65788 UYD65788 VHZ65788 VRV65788 WBR65788 WLN65788 WVJ65788 B131324 IX131324 ST131324 ACP131324 AML131324 AWH131324 BGD131324 BPZ131324 BZV131324 CJR131324 CTN131324 DDJ131324 DNF131324 DXB131324 EGX131324 EQT131324 FAP131324 FKL131324 FUH131324 GED131324 GNZ131324 GXV131324 HHR131324 HRN131324 IBJ131324 ILF131324 IVB131324 JEX131324 JOT131324 JYP131324 KIL131324 KSH131324 LCD131324 LLZ131324 LVV131324 MFR131324 MPN131324 MZJ131324 NJF131324 NTB131324 OCX131324 OMT131324 OWP131324 PGL131324 PQH131324 QAD131324 QJZ131324 QTV131324 RDR131324 RNN131324 RXJ131324 SHF131324 SRB131324 TAX131324 TKT131324 TUP131324 UEL131324 UOH131324 UYD131324 VHZ131324 VRV131324 WBR131324 WLN131324 WVJ131324 B196860 IX196860 ST196860 ACP196860 AML196860 AWH196860 BGD196860 BPZ196860 BZV196860 CJR196860 CTN196860 DDJ196860 DNF196860 DXB196860 EGX196860 EQT196860 FAP196860 FKL196860 FUH196860 GED196860 GNZ196860 GXV196860 HHR196860 HRN196860 IBJ196860 ILF196860 IVB196860 JEX196860 JOT196860 JYP196860 KIL196860 KSH196860 LCD196860 LLZ196860 LVV196860 MFR196860 MPN196860 MZJ196860 NJF196860 NTB196860 OCX196860 OMT196860 OWP196860 PGL196860 PQH196860 QAD196860 QJZ196860 QTV196860 RDR196860 RNN196860 RXJ196860 SHF196860 SRB196860 TAX196860 TKT196860 TUP196860 UEL196860 UOH196860 UYD196860 VHZ196860 VRV196860 WBR196860 WLN196860 WVJ196860 B262396 IX262396 ST262396 ACP262396 AML262396 AWH262396 BGD262396 BPZ262396 BZV262396 CJR262396 CTN262396 DDJ262396 DNF262396 DXB262396 EGX262396 EQT262396 FAP262396 FKL262396 FUH262396 GED262396 GNZ262396 GXV262396 HHR262396 HRN262396 IBJ262396 ILF262396 IVB262396 JEX262396 JOT262396 JYP262396 KIL262396 KSH262396 LCD262396 LLZ262396 LVV262396 MFR262396 MPN262396 MZJ262396 NJF262396 NTB262396 OCX262396 OMT262396 OWP262396 PGL262396 PQH262396 QAD262396 QJZ262396 QTV262396 RDR262396 RNN262396 RXJ262396 SHF262396 SRB262396 TAX262396 TKT262396 TUP262396 UEL262396 UOH262396 UYD262396 VHZ262396 VRV262396 WBR262396 WLN262396 WVJ262396 B327932 IX327932 ST327932 ACP327932 AML327932 AWH327932 BGD327932 BPZ327932 BZV327932 CJR327932 CTN327932 DDJ327932 DNF327932 DXB327932 EGX327932 EQT327932 FAP327932 FKL327932 FUH327932 GED327932 GNZ327932 GXV327932 HHR327932 HRN327932 IBJ327932 ILF327932 IVB327932 JEX327932 JOT327932 JYP327932 KIL327932 KSH327932 LCD327932 LLZ327932 LVV327932 MFR327932 MPN327932 MZJ327932 NJF327932 NTB327932 OCX327932 OMT327932 OWP327932 PGL327932 PQH327932 QAD327932 QJZ327932 QTV327932 RDR327932 RNN327932 RXJ327932 SHF327932 SRB327932 TAX327932 TKT327932 TUP327932 UEL327932 UOH327932 UYD327932 VHZ327932 VRV327932 WBR327932 WLN327932 WVJ327932 B393468 IX393468 ST393468 ACP393468 AML393468 AWH393468 BGD393468 BPZ393468 BZV393468 CJR393468 CTN393468 DDJ393468 DNF393468 DXB393468 EGX393468 EQT393468 FAP393468 FKL393468 FUH393468 GED393468 GNZ393468 GXV393468 HHR393468 HRN393468 IBJ393468 ILF393468 IVB393468 JEX393468 JOT393468 JYP393468 KIL393468 KSH393468 LCD393468 LLZ393468 LVV393468 MFR393468 MPN393468 MZJ393468 NJF393468 NTB393468 OCX393468 OMT393468 OWP393468 PGL393468 PQH393468 QAD393468 QJZ393468 QTV393468 RDR393468 RNN393468 RXJ393468 SHF393468 SRB393468 TAX393468 TKT393468 TUP393468 UEL393468 UOH393468 UYD393468 VHZ393468 VRV393468 WBR393468 WLN393468 WVJ393468 B459004 IX459004 ST459004 ACP459004 AML459004 AWH459004 BGD459004 BPZ459004 BZV459004 CJR459004 CTN459004 DDJ459004 DNF459004 DXB459004 EGX459004 EQT459004 FAP459004 FKL459004 FUH459004 GED459004 GNZ459004 GXV459004 HHR459004 HRN459004 IBJ459004 ILF459004 IVB459004 JEX459004 JOT459004 JYP459004 KIL459004 KSH459004 LCD459004 LLZ459004 LVV459004 MFR459004 MPN459004 MZJ459004 NJF459004 NTB459004 OCX459004 OMT459004 OWP459004 PGL459004 PQH459004 QAD459004 QJZ459004 QTV459004 RDR459004 RNN459004 RXJ459004 SHF459004 SRB459004 TAX459004 TKT459004 TUP459004 UEL459004 UOH459004 UYD459004 VHZ459004 VRV459004 WBR459004 WLN459004 WVJ459004 B524540 IX524540 ST524540 ACP524540 AML524540 AWH524540 BGD524540 BPZ524540 BZV524540 CJR524540 CTN524540 DDJ524540 DNF524540 DXB524540 EGX524540 EQT524540 FAP524540 FKL524540 FUH524540 GED524540 GNZ524540 GXV524540 HHR524540 HRN524540 IBJ524540 ILF524540 IVB524540 JEX524540 JOT524540 JYP524540 KIL524540 KSH524540 LCD524540 LLZ524540 LVV524540 MFR524540 MPN524540 MZJ524540 NJF524540 NTB524540 OCX524540 OMT524540 OWP524540 PGL524540 PQH524540 QAD524540 QJZ524540 QTV524540 RDR524540 RNN524540 RXJ524540 SHF524540 SRB524540 TAX524540 TKT524540 TUP524540 UEL524540 UOH524540 UYD524540 VHZ524540 VRV524540 WBR524540 WLN524540 WVJ524540 B590076 IX590076 ST590076 ACP590076 AML590076 AWH590076 BGD590076 BPZ590076 BZV590076 CJR590076 CTN590076 DDJ590076 DNF590076 DXB590076 EGX590076 EQT590076 FAP590076 FKL590076 FUH590076 GED590076 GNZ590076 GXV590076 HHR590076 HRN590076 IBJ590076 ILF590076 IVB590076 JEX590076 JOT590076 JYP590076 KIL590076 KSH590076 LCD590076 LLZ590076 LVV590076 MFR590076 MPN590076 MZJ590076 NJF590076 NTB590076 OCX590076 OMT590076 OWP590076 PGL590076 PQH590076 QAD590076 QJZ590076 QTV590076 RDR590076 RNN590076 RXJ590076 SHF590076 SRB590076 TAX590076 TKT590076 TUP590076 UEL590076 UOH590076 UYD590076 VHZ590076 VRV590076 WBR590076 WLN590076 WVJ590076 B655612 IX655612 ST655612 ACP655612 AML655612 AWH655612 BGD655612 BPZ655612 BZV655612 CJR655612 CTN655612 DDJ655612 DNF655612 DXB655612 EGX655612 EQT655612 FAP655612 FKL655612 FUH655612 GED655612 GNZ655612 GXV655612 HHR655612 HRN655612 IBJ655612 ILF655612 IVB655612 JEX655612 JOT655612 JYP655612 KIL655612 KSH655612 LCD655612 LLZ655612 LVV655612 MFR655612 MPN655612 MZJ655612 NJF655612 NTB655612 OCX655612 OMT655612 OWP655612 PGL655612 PQH655612 QAD655612 QJZ655612 QTV655612 RDR655612 RNN655612 RXJ655612 SHF655612 SRB655612 TAX655612 TKT655612 TUP655612 UEL655612 UOH655612 UYD655612 VHZ655612 VRV655612 WBR655612 WLN655612 WVJ655612 B721148 IX721148 ST721148 ACP721148 AML721148 AWH721148 BGD721148 BPZ721148 BZV721148 CJR721148 CTN721148 DDJ721148 DNF721148 DXB721148 EGX721148 EQT721148 FAP721148 FKL721148 FUH721148 GED721148 GNZ721148 GXV721148 HHR721148 HRN721148 IBJ721148 ILF721148 IVB721148 JEX721148 JOT721148 JYP721148 KIL721148 KSH721148 LCD721148 LLZ721148 LVV721148 MFR721148 MPN721148 MZJ721148 NJF721148 NTB721148 OCX721148 OMT721148 OWP721148 PGL721148 PQH721148 QAD721148 QJZ721148 QTV721148 RDR721148 RNN721148 RXJ721148 SHF721148 SRB721148 TAX721148 TKT721148 TUP721148 UEL721148 UOH721148 UYD721148 VHZ721148 VRV721148 WBR721148 WLN721148 WVJ721148 B786684 IX786684 ST786684 ACP786684 AML786684 AWH786684 BGD786684 BPZ786684 BZV786684 CJR786684 CTN786684 DDJ786684 DNF786684 DXB786684 EGX786684 EQT786684 FAP786684 FKL786684 FUH786684 GED786684 GNZ786684 GXV786684 HHR786684 HRN786684 IBJ786684 ILF786684 IVB786684 JEX786684 JOT786684 JYP786684 KIL786684 KSH786684 LCD786684 LLZ786684 LVV786684 MFR786684 MPN786684 MZJ786684 NJF786684 NTB786684 OCX786684 OMT786684 OWP786684 PGL786684 PQH786684 QAD786684 QJZ786684 QTV786684 RDR786684 RNN786684 RXJ786684 SHF786684 SRB786684 TAX786684 TKT786684 TUP786684 UEL786684 UOH786684 UYD786684 VHZ786684 VRV786684 WBR786684 WLN786684 WVJ786684 B852220 IX852220 ST852220 ACP852220 AML852220 AWH852220 BGD852220 BPZ852220 BZV852220 CJR852220 CTN852220 DDJ852220 DNF852220 DXB852220 EGX852220 EQT852220 FAP852220 FKL852220 FUH852220 GED852220 GNZ852220 GXV852220 HHR852220 HRN852220 IBJ852220 ILF852220 IVB852220 JEX852220 JOT852220 JYP852220 KIL852220 KSH852220 LCD852220 LLZ852220 LVV852220 MFR852220 MPN852220 MZJ852220 NJF852220 NTB852220 OCX852220 OMT852220 OWP852220 PGL852220 PQH852220 QAD852220 QJZ852220 QTV852220 RDR852220 RNN852220 RXJ852220 SHF852220 SRB852220 TAX852220 TKT852220 TUP852220 UEL852220 UOH852220 UYD852220 VHZ852220 VRV852220 WBR852220 WLN852220 WVJ852220 B917756 IX917756 ST917756 ACP917756 AML917756 AWH917756 BGD917756 BPZ917756 BZV917756 CJR917756 CTN917756 DDJ917756 DNF917756 DXB917756 EGX917756 EQT917756 FAP917756 FKL917756 FUH917756 GED917756 GNZ917756 GXV917756 HHR917756 HRN917756 IBJ917756 ILF917756 IVB917756 JEX917756 JOT917756 JYP917756 KIL917756 KSH917756 LCD917756 LLZ917756 LVV917756 MFR917756 MPN917756 MZJ917756 NJF917756 NTB917756 OCX917756 OMT917756 OWP917756 PGL917756 PQH917756 QAD917756 QJZ917756 QTV917756 RDR917756 RNN917756 RXJ917756 SHF917756 SRB917756 TAX917756 TKT917756 TUP917756 UEL917756 UOH917756 UYD917756 VHZ917756 VRV917756 WBR917756 WLN917756 WVJ917756 B983292 IX983292 ST983292 ACP983292 AML983292 AWH983292 BGD983292 BPZ983292 BZV983292 CJR983292 CTN983292 DDJ983292 DNF983292 DXB983292 EGX983292 EQT983292 FAP983292 FKL983292 FUH983292 GED983292 GNZ983292 GXV983292 HHR983292 HRN983292 IBJ983292 ILF983292 IVB983292 JEX983292 JOT983292 JYP983292 KIL983292 KSH983292 LCD983292 LLZ983292 LVV983292 MFR983292 MPN983292 MZJ983292 NJF983292 NTB983292 OCX983292 OMT983292 OWP983292 PGL983292 PQH983292 QAD983292 QJZ983292 QTV983292 RDR983292 RNN983292 RXJ983292 SHF983292 SRB983292 TAX983292 TKT983292 TUP983292 UEL983292 UOH983292 UYD983292 VHZ983292 VRV983292 WBR983292 WLN983292 WVJ983292 B254:B255 IX254:IX255 ST254:ST255 ACP254:ACP255 AML254:AML255 AWH254:AWH255 BGD254:BGD255 BPZ254:BPZ255 BZV254:BZV255 CJR254:CJR255 CTN254:CTN255 DDJ254:DDJ255 DNF254:DNF255 DXB254:DXB255 EGX254:EGX255 EQT254:EQT255 FAP254:FAP255 FKL254:FKL255 FUH254:FUH255 GED254:GED255 GNZ254:GNZ255 GXV254:GXV255 HHR254:HHR255 HRN254:HRN255 IBJ254:IBJ255 ILF254:ILF255 IVB254:IVB255 JEX254:JEX255 JOT254:JOT255 JYP254:JYP255 KIL254:KIL255 KSH254:KSH255 LCD254:LCD255 LLZ254:LLZ255 LVV254:LVV255 MFR254:MFR255 MPN254:MPN255 MZJ254:MZJ255 NJF254:NJF255 NTB254:NTB255 OCX254:OCX255 OMT254:OMT255 OWP254:OWP255 PGL254:PGL255 PQH254:PQH255 QAD254:QAD255 QJZ254:QJZ255 QTV254:QTV255 RDR254:RDR255 RNN254:RNN255 RXJ254:RXJ255 SHF254:SHF255 SRB254:SRB255 TAX254:TAX255 TKT254:TKT255 TUP254:TUP255 UEL254:UEL255 UOH254:UOH255 UYD254:UYD255 VHZ254:VHZ255 VRV254:VRV255 WBR254:WBR255 WLN254:WLN255 WVJ254:WVJ255 B65790:B65791 IX65790:IX65791 ST65790:ST65791 ACP65790:ACP65791 AML65790:AML65791 AWH65790:AWH65791 BGD65790:BGD65791 BPZ65790:BPZ65791 BZV65790:BZV65791 CJR65790:CJR65791 CTN65790:CTN65791 DDJ65790:DDJ65791 DNF65790:DNF65791 DXB65790:DXB65791 EGX65790:EGX65791 EQT65790:EQT65791 FAP65790:FAP65791 FKL65790:FKL65791 FUH65790:FUH65791 GED65790:GED65791 GNZ65790:GNZ65791 GXV65790:GXV65791 HHR65790:HHR65791 HRN65790:HRN65791 IBJ65790:IBJ65791 ILF65790:ILF65791 IVB65790:IVB65791 JEX65790:JEX65791 JOT65790:JOT65791 JYP65790:JYP65791 KIL65790:KIL65791 KSH65790:KSH65791 LCD65790:LCD65791 LLZ65790:LLZ65791 LVV65790:LVV65791 MFR65790:MFR65791 MPN65790:MPN65791 MZJ65790:MZJ65791 NJF65790:NJF65791 NTB65790:NTB65791 OCX65790:OCX65791 OMT65790:OMT65791 OWP65790:OWP65791 PGL65790:PGL65791 PQH65790:PQH65791 QAD65790:QAD65791 QJZ65790:QJZ65791 QTV65790:QTV65791 RDR65790:RDR65791 RNN65790:RNN65791 RXJ65790:RXJ65791 SHF65790:SHF65791 SRB65790:SRB65791 TAX65790:TAX65791 TKT65790:TKT65791 TUP65790:TUP65791 UEL65790:UEL65791 UOH65790:UOH65791 UYD65790:UYD65791 VHZ65790:VHZ65791 VRV65790:VRV65791 WBR65790:WBR65791 WLN65790:WLN65791 WVJ65790:WVJ65791 B131326:B131327 IX131326:IX131327 ST131326:ST131327 ACP131326:ACP131327 AML131326:AML131327 AWH131326:AWH131327 BGD131326:BGD131327 BPZ131326:BPZ131327 BZV131326:BZV131327 CJR131326:CJR131327 CTN131326:CTN131327 DDJ131326:DDJ131327 DNF131326:DNF131327 DXB131326:DXB131327 EGX131326:EGX131327 EQT131326:EQT131327 FAP131326:FAP131327 FKL131326:FKL131327 FUH131326:FUH131327 GED131326:GED131327 GNZ131326:GNZ131327 GXV131326:GXV131327 HHR131326:HHR131327 HRN131326:HRN131327 IBJ131326:IBJ131327 ILF131326:ILF131327 IVB131326:IVB131327 JEX131326:JEX131327 JOT131326:JOT131327 JYP131326:JYP131327 KIL131326:KIL131327 KSH131326:KSH131327 LCD131326:LCD131327 LLZ131326:LLZ131327 LVV131326:LVV131327 MFR131326:MFR131327 MPN131326:MPN131327 MZJ131326:MZJ131327 NJF131326:NJF131327 NTB131326:NTB131327 OCX131326:OCX131327 OMT131326:OMT131327 OWP131326:OWP131327 PGL131326:PGL131327 PQH131326:PQH131327 QAD131326:QAD131327 QJZ131326:QJZ131327 QTV131326:QTV131327 RDR131326:RDR131327 RNN131326:RNN131327 RXJ131326:RXJ131327 SHF131326:SHF131327 SRB131326:SRB131327 TAX131326:TAX131327 TKT131326:TKT131327 TUP131326:TUP131327 UEL131326:UEL131327 UOH131326:UOH131327 UYD131326:UYD131327 VHZ131326:VHZ131327 VRV131326:VRV131327 WBR131326:WBR131327 WLN131326:WLN131327 WVJ131326:WVJ131327 B196862:B196863 IX196862:IX196863 ST196862:ST196863 ACP196862:ACP196863 AML196862:AML196863 AWH196862:AWH196863 BGD196862:BGD196863 BPZ196862:BPZ196863 BZV196862:BZV196863 CJR196862:CJR196863 CTN196862:CTN196863 DDJ196862:DDJ196863 DNF196862:DNF196863 DXB196862:DXB196863 EGX196862:EGX196863 EQT196862:EQT196863 FAP196862:FAP196863 FKL196862:FKL196863 FUH196862:FUH196863 GED196862:GED196863 GNZ196862:GNZ196863 GXV196862:GXV196863 HHR196862:HHR196863 HRN196862:HRN196863 IBJ196862:IBJ196863 ILF196862:ILF196863 IVB196862:IVB196863 JEX196862:JEX196863 JOT196862:JOT196863 JYP196862:JYP196863 KIL196862:KIL196863 KSH196862:KSH196863 LCD196862:LCD196863 LLZ196862:LLZ196863 LVV196862:LVV196863 MFR196862:MFR196863 MPN196862:MPN196863 MZJ196862:MZJ196863 NJF196862:NJF196863 NTB196862:NTB196863 OCX196862:OCX196863 OMT196862:OMT196863 OWP196862:OWP196863 PGL196862:PGL196863 PQH196862:PQH196863 QAD196862:QAD196863 QJZ196862:QJZ196863 QTV196862:QTV196863 RDR196862:RDR196863 RNN196862:RNN196863 RXJ196862:RXJ196863 SHF196862:SHF196863 SRB196862:SRB196863 TAX196862:TAX196863 TKT196862:TKT196863 TUP196862:TUP196863 UEL196862:UEL196863 UOH196862:UOH196863 UYD196862:UYD196863 VHZ196862:VHZ196863 VRV196862:VRV196863 WBR196862:WBR196863 WLN196862:WLN196863 WVJ196862:WVJ196863 B262398:B262399 IX262398:IX262399 ST262398:ST262399 ACP262398:ACP262399 AML262398:AML262399 AWH262398:AWH262399 BGD262398:BGD262399 BPZ262398:BPZ262399 BZV262398:BZV262399 CJR262398:CJR262399 CTN262398:CTN262399 DDJ262398:DDJ262399 DNF262398:DNF262399 DXB262398:DXB262399 EGX262398:EGX262399 EQT262398:EQT262399 FAP262398:FAP262399 FKL262398:FKL262399 FUH262398:FUH262399 GED262398:GED262399 GNZ262398:GNZ262399 GXV262398:GXV262399 HHR262398:HHR262399 HRN262398:HRN262399 IBJ262398:IBJ262399 ILF262398:ILF262399 IVB262398:IVB262399 JEX262398:JEX262399 JOT262398:JOT262399 JYP262398:JYP262399 KIL262398:KIL262399 KSH262398:KSH262399 LCD262398:LCD262399 LLZ262398:LLZ262399 LVV262398:LVV262399 MFR262398:MFR262399 MPN262398:MPN262399 MZJ262398:MZJ262399 NJF262398:NJF262399 NTB262398:NTB262399 OCX262398:OCX262399 OMT262398:OMT262399 OWP262398:OWP262399 PGL262398:PGL262399 PQH262398:PQH262399 QAD262398:QAD262399 QJZ262398:QJZ262399 QTV262398:QTV262399 RDR262398:RDR262399 RNN262398:RNN262399 RXJ262398:RXJ262399 SHF262398:SHF262399 SRB262398:SRB262399 TAX262398:TAX262399 TKT262398:TKT262399 TUP262398:TUP262399 UEL262398:UEL262399 UOH262398:UOH262399 UYD262398:UYD262399 VHZ262398:VHZ262399 VRV262398:VRV262399 WBR262398:WBR262399 WLN262398:WLN262399 WVJ262398:WVJ262399 B327934:B327935 IX327934:IX327935 ST327934:ST327935 ACP327934:ACP327935 AML327934:AML327935 AWH327934:AWH327935 BGD327934:BGD327935 BPZ327934:BPZ327935 BZV327934:BZV327935 CJR327934:CJR327935 CTN327934:CTN327935 DDJ327934:DDJ327935 DNF327934:DNF327935 DXB327934:DXB327935 EGX327934:EGX327935 EQT327934:EQT327935 FAP327934:FAP327935 FKL327934:FKL327935 FUH327934:FUH327935 GED327934:GED327935 GNZ327934:GNZ327935 GXV327934:GXV327935 HHR327934:HHR327935 HRN327934:HRN327935 IBJ327934:IBJ327935 ILF327934:ILF327935 IVB327934:IVB327935 JEX327934:JEX327935 JOT327934:JOT327935 JYP327934:JYP327935 KIL327934:KIL327935 KSH327934:KSH327935 LCD327934:LCD327935 LLZ327934:LLZ327935 LVV327934:LVV327935 MFR327934:MFR327935 MPN327934:MPN327935 MZJ327934:MZJ327935 NJF327934:NJF327935 NTB327934:NTB327935 OCX327934:OCX327935 OMT327934:OMT327935 OWP327934:OWP327935 PGL327934:PGL327935 PQH327934:PQH327935 QAD327934:QAD327935 QJZ327934:QJZ327935 QTV327934:QTV327935 RDR327934:RDR327935 RNN327934:RNN327935 RXJ327934:RXJ327935 SHF327934:SHF327935 SRB327934:SRB327935 TAX327934:TAX327935 TKT327934:TKT327935 TUP327934:TUP327935 UEL327934:UEL327935 UOH327934:UOH327935 UYD327934:UYD327935 VHZ327934:VHZ327935 VRV327934:VRV327935 WBR327934:WBR327935 WLN327934:WLN327935 WVJ327934:WVJ327935 B393470:B393471 IX393470:IX393471 ST393470:ST393471 ACP393470:ACP393471 AML393470:AML393471 AWH393470:AWH393471 BGD393470:BGD393471 BPZ393470:BPZ393471 BZV393470:BZV393471 CJR393470:CJR393471 CTN393470:CTN393471 DDJ393470:DDJ393471 DNF393470:DNF393471 DXB393470:DXB393471 EGX393470:EGX393471 EQT393470:EQT393471 FAP393470:FAP393471 FKL393470:FKL393471 FUH393470:FUH393471 GED393470:GED393471 GNZ393470:GNZ393471 GXV393470:GXV393471 HHR393470:HHR393471 HRN393470:HRN393471 IBJ393470:IBJ393471 ILF393470:ILF393471 IVB393470:IVB393471 JEX393470:JEX393471 JOT393470:JOT393471 JYP393470:JYP393471 KIL393470:KIL393471 KSH393470:KSH393471 LCD393470:LCD393471 LLZ393470:LLZ393471 LVV393470:LVV393471 MFR393470:MFR393471 MPN393470:MPN393471 MZJ393470:MZJ393471 NJF393470:NJF393471 NTB393470:NTB393471 OCX393470:OCX393471 OMT393470:OMT393471 OWP393470:OWP393471 PGL393470:PGL393471 PQH393470:PQH393471 QAD393470:QAD393471 QJZ393470:QJZ393471 QTV393470:QTV393471 RDR393470:RDR393471 RNN393470:RNN393471 RXJ393470:RXJ393471 SHF393470:SHF393471 SRB393470:SRB393471 TAX393470:TAX393471 TKT393470:TKT393471 TUP393470:TUP393471 UEL393470:UEL393471 UOH393470:UOH393471 UYD393470:UYD393471 VHZ393470:VHZ393471 VRV393470:VRV393471 WBR393470:WBR393471 WLN393470:WLN393471 WVJ393470:WVJ393471 B459006:B459007 IX459006:IX459007 ST459006:ST459007 ACP459006:ACP459007 AML459006:AML459007 AWH459006:AWH459007 BGD459006:BGD459007 BPZ459006:BPZ459007 BZV459006:BZV459007 CJR459006:CJR459007 CTN459006:CTN459007 DDJ459006:DDJ459007 DNF459006:DNF459007 DXB459006:DXB459007 EGX459006:EGX459007 EQT459006:EQT459007 FAP459006:FAP459007 FKL459006:FKL459007 FUH459006:FUH459007 GED459006:GED459007 GNZ459006:GNZ459007 GXV459006:GXV459007 HHR459006:HHR459007 HRN459006:HRN459007 IBJ459006:IBJ459007 ILF459006:ILF459007 IVB459006:IVB459007 JEX459006:JEX459007 JOT459006:JOT459007 JYP459006:JYP459007 KIL459006:KIL459007 KSH459006:KSH459007 LCD459006:LCD459007 LLZ459006:LLZ459007 LVV459006:LVV459007 MFR459006:MFR459007 MPN459006:MPN459007 MZJ459006:MZJ459007 NJF459006:NJF459007 NTB459006:NTB459007 OCX459006:OCX459007 OMT459006:OMT459007 OWP459006:OWP459007 PGL459006:PGL459007 PQH459006:PQH459007 QAD459006:QAD459007 QJZ459006:QJZ459007 QTV459006:QTV459007 RDR459006:RDR459007 RNN459006:RNN459007 RXJ459006:RXJ459007 SHF459006:SHF459007 SRB459006:SRB459007 TAX459006:TAX459007 TKT459006:TKT459007 TUP459006:TUP459007 UEL459006:UEL459007 UOH459006:UOH459007 UYD459006:UYD459007 VHZ459006:VHZ459007 VRV459006:VRV459007 WBR459006:WBR459007 WLN459006:WLN459007 WVJ459006:WVJ459007 B524542:B524543 IX524542:IX524543 ST524542:ST524543 ACP524542:ACP524543 AML524542:AML524543 AWH524542:AWH524543 BGD524542:BGD524543 BPZ524542:BPZ524543 BZV524542:BZV524543 CJR524542:CJR524543 CTN524542:CTN524543 DDJ524542:DDJ524543 DNF524542:DNF524543 DXB524542:DXB524543 EGX524542:EGX524543 EQT524542:EQT524543 FAP524542:FAP524543 FKL524542:FKL524543 FUH524542:FUH524543 GED524542:GED524543 GNZ524542:GNZ524543 GXV524542:GXV524543 HHR524542:HHR524543 HRN524542:HRN524543 IBJ524542:IBJ524543 ILF524542:ILF524543 IVB524542:IVB524543 JEX524542:JEX524543 JOT524542:JOT524543 JYP524542:JYP524543 KIL524542:KIL524543 KSH524542:KSH524543 LCD524542:LCD524543 LLZ524542:LLZ524543 LVV524542:LVV524543 MFR524542:MFR524543 MPN524542:MPN524543 MZJ524542:MZJ524543 NJF524542:NJF524543 NTB524542:NTB524543 OCX524542:OCX524543 OMT524542:OMT524543 OWP524542:OWP524543 PGL524542:PGL524543 PQH524542:PQH524543 QAD524542:QAD524543 QJZ524542:QJZ524543 QTV524542:QTV524543 RDR524542:RDR524543 RNN524542:RNN524543 RXJ524542:RXJ524543 SHF524542:SHF524543 SRB524542:SRB524543 TAX524542:TAX524543 TKT524542:TKT524543 TUP524542:TUP524543 UEL524542:UEL524543 UOH524542:UOH524543 UYD524542:UYD524543 VHZ524542:VHZ524543 VRV524542:VRV524543 WBR524542:WBR524543 WLN524542:WLN524543 WVJ524542:WVJ524543 B590078:B590079 IX590078:IX590079 ST590078:ST590079 ACP590078:ACP590079 AML590078:AML590079 AWH590078:AWH590079 BGD590078:BGD590079 BPZ590078:BPZ590079 BZV590078:BZV590079 CJR590078:CJR590079 CTN590078:CTN590079 DDJ590078:DDJ590079 DNF590078:DNF590079 DXB590078:DXB590079 EGX590078:EGX590079 EQT590078:EQT590079 FAP590078:FAP590079 FKL590078:FKL590079 FUH590078:FUH590079 GED590078:GED590079 GNZ590078:GNZ590079 GXV590078:GXV590079 HHR590078:HHR590079 HRN590078:HRN590079 IBJ590078:IBJ590079 ILF590078:ILF590079 IVB590078:IVB590079 JEX590078:JEX590079 JOT590078:JOT590079 JYP590078:JYP590079 KIL590078:KIL590079 KSH590078:KSH590079 LCD590078:LCD590079 LLZ590078:LLZ590079 LVV590078:LVV590079 MFR590078:MFR590079 MPN590078:MPN590079 MZJ590078:MZJ590079 NJF590078:NJF590079 NTB590078:NTB590079 OCX590078:OCX590079 OMT590078:OMT590079 OWP590078:OWP590079 PGL590078:PGL590079 PQH590078:PQH590079 QAD590078:QAD590079 QJZ590078:QJZ590079 QTV590078:QTV590079 RDR590078:RDR590079 RNN590078:RNN590079 RXJ590078:RXJ590079 SHF590078:SHF590079 SRB590078:SRB590079 TAX590078:TAX590079 TKT590078:TKT590079 TUP590078:TUP590079 UEL590078:UEL590079 UOH590078:UOH590079 UYD590078:UYD590079 VHZ590078:VHZ590079 VRV590078:VRV590079 WBR590078:WBR590079 WLN590078:WLN590079 WVJ590078:WVJ590079 B655614:B655615 IX655614:IX655615 ST655614:ST655615 ACP655614:ACP655615 AML655614:AML655615 AWH655614:AWH655615 BGD655614:BGD655615 BPZ655614:BPZ655615 BZV655614:BZV655615 CJR655614:CJR655615 CTN655614:CTN655615 DDJ655614:DDJ655615 DNF655614:DNF655615 DXB655614:DXB655615 EGX655614:EGX655615 EQT655614:EQT655615 FAP655614:FAP655615 FKL655614:FKL655615 FUH655614:FUH655615 GED655614:GED655615 GNZ655614:GNZ655615 GXV655614:GXV655615 HHR655614:HHR655615 HRN655614:HRN655615 IBJ655614:IBJ655615 ILF655614:ILF655615 IVB655614:IVB655615 JEX655614:JEX655615 JOT655614:JOT655615 JYP655614:JYP655615 KIL655614:KIL655615 KSH655614:KSH655615 LCD655614:LCD655615 LLZ655614:LLZ655615 LVV655614:LVV655615 MFR655614:MFR655615 MPN655614:MPN655615 MZJ655614:MZJ655615 NJF655614:NJF655615 NTB655614:NTB655615 OCX655614:OCX655615 OMT655614:OMT655615 OWP655614:OWP655615 PGL655614:PGL655615 PQH655614:PQH655615 QAD655614:QAD655615 QJZ655614:QJZ655615 QTV655614:QTV655615 RDR655614:RDR655615 RNN655614:RNN655615 RXJ655614:RXJ655615 SHF655614:SHF655615 SRB655614:SRB655615 TAX655614:TAX655615 TKT655614:TKT655615 TUP655614:TUP655615 UEL655614:UEL655615 UOH655614:UOH655615 UYD655614:UYD655615 VHZ655614:VHZ655615 VRV655614:VRV655615 WBR655614:WBR655615 WLN655614:WLN655615 WVJ655614:WVJ655615 B721150:B721151 IX721150:IX721151 ST721150:ST721151 ACP721150:ACP721151 AML721150:AML721151 AWH721150:AWH721151 BGD721150:BGD721151 BPZ721150:BPZ721151 BZV721150:BZV721151 CJR721150:CJR721151 CTN721150:CTN721151 DDJ721150:DDJ721151 DNF721150:DNF721151 DXB721150:DXB721151 EGX721150:EGX721151 EQT721150:EQT721151 FAP721150:FAP721151 FKL721150:FKL721151 FUH721150:FUH721151 GED721150:GED721151 GNZ721150:GNZ721151 GXV721150:GXV721151 HHR721150:HHR721151 HRN721150:HRN721151 IBJ721150:IBJ721151 ILF721150:ILF721151 IVB721150:IVB721151 JEX721150:JEX721151 JOT721150:JOT721151 JYP721150:JYP721151 KIL721150:KIL721151 KSH721150:KSH721151 LCD721150:LCD721151 LLZ721150:LLZ721151 LVV721150:LVV721151 MFR721150:MFR721151 MPN721150:MPN721151 MZJ721150:MZJ721151 NJF721150:NJF721151 NTB721150:NTB721151 OCX721150:OCX721151 OMT721150:OMT721151 OWP721150:OWP721151 PGL721150:PGL721151 PQH721150:PQH721151 QAD721150:QAD721151 QJZ721150:QJZ721151 QTV721150:QTV721151 RDR721150:RDR721151 RNN721150:RNN721151 RXJ721150:RXJ721151 SHF721150:SHF721151 SRB721150:SRB721151 TAX721150:TAX721151 TKT721150:TKT721151 TUP721150:TUP721151 UEL721150:UEL721151 UOH721150:UOH721151 UYD721150:UYD721151 VHZ721150:VHZ721151 VRV721150:VRV721151 WBR721150:WBR721151 WLN721150:WLN721151 WVJ721150:WVJ721151 B786686:B786687 IX786686:IX786687 ST786686:ST786687 ACP786686:ACP786687 AML786686:AML786687 AWH786686:AWH786687 BGD786686:BGD786687 BPZ786686:BPZ786687 BZV786686:BZV786687 CJR786686:CJR786687 CTN786686:CTN786687 DDJ786686:DDJ786687 DNF786686:DNF786687 DXB786686:DXB786687 EGX786686:EGX786687 EQT786686:EQT786687 FAP786686:FAP786687 FKL786686:FKL786687 FUH786686:FUH786687 GED786686:GED786687 GNZ786686:GNZ786687 GXV786686:GXV786687 HHR786686:HHR786687 HRN786686:HRN786687 IBJ786686:IBJ786687 ILF786686:ILF786687 IVB786686:IVB786687 JEX786686:JEX786687 JOT786686:JOT786687 JYP786686:JYP786687 KIL786686:KIL786687 KSH786686:KSH786687 LCD786686:LCD786687 LLZ786686:LLZ786687 LVV786686:LVV786687 MFR786686:MFR786687 MPN786686:MPN786687 MZJ786686:MZJ786687 NJF786686:NJF786687 NTB786686:NTB786687 OCX786686:OCX786687 OMT786686:OMT786687 OWP786686:OWP786687 PGL786686:PGL786687 PQH786686:PQH786687 QAD786686:QAD786687 QJZ786686:QJZ786687 QTV786686:QTV786687 RDR786686:RDR786687 RNN786686:RNN786687 RXJ786686:RXJ786687 SHF786686:SHF786687 SRB786686:SRB786687 TAX786686:TAX786687 TKT786686:TKT786687 TUP786686:TUP786687 UEL786686:UEL786687 UOH786686:UOH786687 UYD786686:UYD786687 VHZ786686:VHZ786687 VRV786686:VRV786687 WBR786686:WBR786687 WLN786686:WLN786687 WVJ786686:WVJ786687 B852222:B852223 IX852222:IX852223 ST852222:ST852223 ACP852222:ACP852223 AML852222:AML852223 AWH852222:AWH852223 BGD852222:BGD852223 BPZ852222:BPZ852223 BZV852222:BZV852223 CJR852222:CJR852223 CTN852222:CTN852223 DDJ852222:DDJ852223 DNF852222:DNF852223 DXB852222:DXB852223 EGX852222:EGX852223 EQT852222:EQT852223 FAP852222:FAP852223 FKL852222:FKL852223 FUH852222:FUH852223 GED852222:GED852223 GNZ852222:GNZ852223 GXV852222:GXV852223 HHR852222:HHR852223 HRN852222:HRN852223 IBJ852222:IBJ852223 ILF852222:ILF852223 IVB852222:IVB852223 JEX852222:JEX852223 JOT852222:JOT852223 JYP852222:JYP852223 KIL852222:KIL852223 KSH852222:KSH852223 LCD852222:LCD852223 LLZ852222:LLZ852223 LVV852222:LVV852223 MFR852222:MFR852223 MPN852222:MPN852223 MZJ852222:MZJ852223 NJF852222:NJF852223 NTB852222:NTB852223 OCX852222:OCX852223 OMT852222:OMT852223 OWP852222:OWP852223 PGL852222:PGL852223 PQH852222:PQH852223 QAD852222:QAD852223 QJZ852222:QJZ852223 QTV852222:QTV852223 RDR852222:RDR852223 RNN852222:RNN852223 RXJ852222:RXJ852223 SHF852222:SHF852223 SRB852222:SRB852223 TAX852222:TAX852223 TKT852222:TKT852223 TUP852222:TUP852223 UEL852222:UEL852223 UOH852222:UOH852223 UYD852222:UYD852223 VHZ852222:VHZ852223 VRV852222:VRV852223 WBR852222:WBR852223 WLN852222:WLN852223 WVJ852222:WVJ852223 B917758:B917759 IX917758:IX917759 ST917758:ST917759 ACP917758:ACP917759 AML917758:AML917759 AWH917758:AWH917759 BGD917758:BGD917759 BPZ917758:BPZ917759 BZV917758:BZV917759 CJR917758:CJR917759 CTN917758:CTN917759 DDJ917758:DDJ917759 DNF917758:DNF917759 DXB917758:DXB917759 EGX917758:EGX917759 EQT917758:EQT917759 FAP917758:FAP917759 FKL917758:FKL917759 FUH917758:FUH917759 GED917758:GED917759 GNZ917758:GNZ917759 GXV917758:GXV917759 HHR917758:HHR917759 HRN917758:HRN917759 IBJ917758:IBJ917759 ILF917758:ILF917759 IVB917758:IVB917759 JEX917758:JEX917759 JOT917758:JOT917759 JYP917758:JYP917759 KIL917758:KIL917759 KSH917758:KSH917759 LCD917758:LCD917759 LLZ917758:LLZ917759 LVV917758:LVV917759 MFR917758:MFR917759 MPN917758:MPN917759 MZJ917758:MZJ917759 NJF917758:NJF917759 NTB917758:NTB917759 OCX917758:OCX917759 OMT917758:OMT917759 OWP917758:OWP917759 PGL917758:PGL917759 PQH917758:PQH917759 QAD917758:QAD917759 QJZ917758:QJZ917759 QTV917758:QTV917759 RDR917758:RDR917759 RNN917758:RNN917759 RXJ917758:RXJ917759 SHF917758:SHF917759 SRB917758:SRB917759 TAX917758:TAX917759 TKT917758:TKT917759 TUP917758:TUP917759 UEL917758:UEL917759 UOH917758:UOH917759 UYD917758:UYD917759 VHZ917758:VHZ917759 VRV917758:VRV917759 WBR917758:WBR917759 WLN917758:WLN917759 WVJ917758:WVJ917759 B983294:B983295 IX983294:IX983295 ST983294:ST983295 ACP983294:ACP983295 AML983294:AML983295 AWH983294:AWH983295 BGD983294:BGD983295 BPZ983294:BPZ983295 BZV983294:BZV983295 CJR983294:CJR983295 CTN983294:CTN983295 DDJ983294:DDJ983295 DNF983294:DNF983295 DXB983294:DXB983295 EGX983294:EGX983295 EQT983294:EQT983295 FAP983294:FAP983295 FKL983294:FKL983295 FUH983294:FUH983295 GED983294:GED983295 GNZ983294:GNZ983295 GXV983294:GXV983295 HHR983294:HHR983295 HRN983294:HRN983295 IBJ983294:IBJ983295 ILF983294:ILF983295 IVB983294:IVB983295 JEX983294:JEX983295 JOT983294:JOT983295 JYP983294:JYP983295 KIL983294:KIL983295 KSH983294:KSH983295 LCD983294:LCD983295 LLZ983294:LLZ983295 LVV983294:LVV983295 MFR983294:MFR983295 MPN983294:MPN983295 MZJ983294:MZJ983295 NJF983294:NJF983295 NTB983294:NTB983295 OCX983294:OCX983295 OMT983294:OMT983295 OWP983294:OWP983295 PGL983294:PGL983295 PQH983294:PQH983295 QAD983294:QAD983295 QJZ983294:QJZ983295 QTV983294:QTV983295 RDR983294:RDR983295 RNN983294:RNN983295 RXJ983294:RXJ983295 SHF983294:SHF983295 SRB983294:SRB983295 TAX983294:TAX983295 TKT983294:TKT983295 TUP983294:TUP983295 UEL983294:UEL983295 UOH983294:UOH983295 UYD983294:UYD983295 VHZ983294:VHZ983295 VRV983294:VRV983295 WBR983294:WBR983295 WLN983294:WLN983295 WVJ983294:WVJ983295 A31:A43 IW31:IW43 SS31:SS43 ACO31:ACO43 AMK31:AMK43 AWG31:AWG43 BGC31:BGC43 BPY31:BPY43 BZU31:BZU43 CJQ31:CJQ43 CTM31:CTM43 DDI31:DDI43 DNE31:DNE43 DXA31:DXA43 EGW31:EGW43 EQS31:EQS43 FAO31:FAO43 FKK31:FKK43 FUG31:FUG43 GEC31:GEC43 GNY31:GNY43 GXU31:GXU43 HHQ31:HHQ43 HRM31:HRM43 IBI31:IBI43 ILE31:ILE43 IVA31:IVA43 JEW31:JEW43 JOS31:JOS43 JYO31:JYO43 KIK31:KIK43 KSG31:KSG43 LCC31:LCC43 LLY31:LLY43 LVU31:LVU43 MFQ31:MFQ43 MPM31:MPM43 MZI31:MZI43 NJE31:NJE43 NTA31:NTA43 OCW31:OCW43 OMS31:OMS43 OWO31:OWO43 PGK31:PGK43 PQG31:PQG43 QAC31:QAC43 QJY31:QJY43 QTU31:QTU43 RDQ31:RDQ43 RNM31:RNM43 RXI31:RXI43 SHE31:SHE43 SRA31:SRA43 TAW31:TAW43 TKS31:TKS43 TUO31:TUO43 UEK31:UEK43 UOG31:UOG43 UYC31:UYC43 VHY31:VHY43 VRU31:VRU43 WBQ31:WBQ43 WLM31:WLM43 WVI31:WVI43 A65567:A65579 IW65567:IW65579 SS65567:SS65579 ACO65567:ACO65579 AMK65567:AMK65579 AWG65567:AWG65579 BGC65567:BGC65579 BPY65567:BPY65579 BZU65567:BZU65579 CJQ65567:CJQ65579 CTM65567:CTM65579 DDI65567:DDI65579 DNE65567:DNE65579 DXA65567:DXA65579 EGW65567:EGW65579 EQS65567:EQS65579 FAO65567:FAO65579 FKK65567:FKK65579 FUG65567:FUG65579 GEC65567:GEC65579 GNY65567:GNY65579 GXU65567:GXU65579 HHQ65567:HHQ65579 HRM65567:HRM65579 IBI65567:IBI65579 ILE65567:ILE65579 IVA65567:IVA65579 JEW65567:JEW65579 JOS65567:JOS65579 JYO65567:JYO65579 KIK65567:KIK65579 KSG65567:KSG65579 LCC65567:LCC65579 LLY65567:LLY65579 LVU65567:LVU65579 MFQ65567:MFQ65579 MPM65567:MPM65579 MZI65567:MZI65579 NJE65567:NJE65579 NTA65567:NTA65579 OCW65567:OCW65579 OMS65567:OMS65579 OWO65567:OWO65579 PGK65567:PGK65579 PQG65567:PQG65579 QAC65567:QAC65579 QJY65567:QJY65579 QTU65567:QTU65579 RDQ65567:RDQ65579 RNM65567:RNM65579 RXI65567:RXI65579 SHE65567:SHE65579 SRA65567:SRA65579 TAW65567:TAW65579 TKS65567:TKS65579 TUO65567:TUO65579 UEK65567:UEK65579 UOG65567:UOG65579 UYC65567:UYC65579 VHY65567:VHY65579 VRU65567:VRU65579 WBQ65567:WBQ65579 WLM65567:WLM65579 WVI65567:WVI65579 A131103:A131115 IW131103:IW131115 SS131103:SS131115 ACO131103:ACO131115 AMK131103:AMK131115 AWG131103:AWG131115 BGC131103:BGC131115 BPY131103:BPY131115 BZU131103:BZU131115 CJQ131103:CJQ131115 CTM131103:CTM131115 DDI131103:DDI131115 DNE131103:DNE131115 DXA131103:DXA131115 EGW131103:EGW131115 EQS131103:EQS131115 FAO131103:FAO131115 FKK131103:FKK131115 FUG131103:FUG131115 GEC131103:GEC131115 GNY131103:GNY131115 GXU131103:GXU131115 HHQ131103:HHQ131115 HRM131103:HRM131115 IBI131103:IBI131115 ILE131103:ILE131115 IVA131103:IVA131115 JEW131103:JEW131115 JOS131103:JOS131115 JYO131103:JYO131115 KIK131103:KIK131115 KSG131103:KSG131115 LCC131103:LCC131115 LLY131103:LLY131115 LVU131103:LVU131115 MFQ131103:MFQ131115 MPM131103:MPM131115 MZI131103:MZI131115 NJE131103:NJE131115 NTA131103:NTA131115 OCW131103:OCW131115 OMS131103:OMS131115 OWO131103:OWO131115 PGK131103:PGK131115 PQG131103:PQG131115 QAC131103:QAC131115 QJY131103:QJY131115 QTU131103:QTU131115 RDQ131103:RDQ131115 RNM131103:RNM131115 RXI131103:RXI131115 SHE131103:SHE131115 SRA131103:SRA131115 TAW131103:TAW131115 TKS131103:TKS131115 TUO131103:TUO131115 UEK131103:UEK131115 UOG131103:UOG131115 UYC131103:UYC131115 VHY131103:VHY131115 VRU131103:VRU131115 WBQ131103:WBQ131115 WLM131103:WLM131115 WVI131103:WVI131115 A196639:A196651 IW196639:IW196651 SS196639:SS196651 ACO196639:ACO196651 AMK196639:AMK196651 AWG196639:AWG196651 BGC196639:BGC196651 BPY196639:BPY196651 BZU196639:BZU196651 CJQ196639:CJQ196651 CTM196639:CTM196651 DDI196639:DDI196651 DNE196639:DNE196651 DXA196639:DXA196651 EGW196639:EGW196651 EQS196639:EQS196651 FAO196639:FAO196651 FKK196639:FKK196651 FUG196639:FUG196651 GEC196639:GEC196651 GNY196639:GNY196651 GXU196639:GXU196651 HHQ196639:HHQ196651 HRM196639:HRM196651 IBI196639:IBI196651 ILE196639:ILE196651 IVA196639:IVA196651 JEW196639:JEW196651 JOS196639:JOS196651 JYO196639:JYO196651 KIK196639:KIK196651 KSG196639:KSG196651 LCC196639:LCC196651 LLY196639:LLY196651 LVU196639:LVU196651 MFQ196639:MFQ196651 MPM196639:MPM196651 MZI196639:MZI196651 NJE196639:NJE196651 NTA196639:NTA196651 OCW196639:OCW196651 OMS196639:OMS196651 OWO196639:OWO196651 PGK196639:PGK196651 PQG196639:PQG196651 QAC196639:QAC196651 QJY196639:QJY196651 QTU196639:QTU196651 RDQ196639:RDQ196651 RNM196639:RNM196651 RXI196639:RXI196651 SHE196639:SHE196651 SRA196639:SRA196651 TAW196639:TAW196651 TKS196639:TKS196651 TUO196639:TUO196651 UEK196639:UEK196651 UOG196639:UOG196651 UYC196639:UYC196651 VHY196639:VHY196651 VRU196639:VRU196651 WBQ196639:WBQ196651 WLM196639:WLM196651 WVI196639:WVI196651 A262175:A262187 IW262175:IW262187 SS262175:SS262187 ACO262175:ACO262187 AMK262175:AMK262187 AWG262175:AWG262187 BGC262175:BGC262187 BPY262175:BPY262187 BZU262175:BZU262187 CJQ262175:CJQ262187 CTM262175:CTM262187 DDI262175:DDI262187 DNE262175:DNE262187 DXA262175:DXA262187 EGW262175:EGW262187 EQS262175:EQS262187 FAO262175:FAO262187 FKK262175:FKK262187 FUG262175:FUG262187 GEC262175:GEC262187 GNY262175:GNY262187 GXU262175:GXU262187 HHQ262175:HHQ262187 HRM262175:HRM262187 IBI262175:IBI262187 ILE262175:ILE262187 IVA262175:IVA262187 JEW262175:JEW262187 JOS262175:JOS262187 JYO262175:JYO262187 KIK262175:KIK262187 KSG262175:KSG262187 LCC262175:LCC262187 LLY262175:LLY262187 LVU262175:LVU262187 MFQ262175:MFQ262187 MPM262175:MPM262187 MZI262175:MZI262187 NJE262175:NJE262187 NTA262175:NTA262187 OCW262175:OCW262187 OMS262175:OMS262187 OWO262175:OWO262187 PGK262175:PGK262187 PQG262175:PQG262187 QAC262175:QAC262187 QJY262175:QJY262187 QTU262175:QTU262187 RDQ262175:RDQ262187 RNM262175:RNM262187 RXI262175:RXI262187 SHE262175:SHE262187 SRA262175:SRA262187 TAW262175:TAW262187 TKS262175:TKS262187 TUO262175:TUO262187 UEK262175:UEK262187 UOG262175:UOG262187 UYC262175:UYC262187 VHY262175:VHY262187 VRU262175:VRU262187 WBQ262175:WBQ262187 WLM262175:WLM262187 WVI262175:WVI262187 A327711:A327723 IW327711:IW327723 SS327711:SS327723 ACO327711:ACO327723 AMK327711:AMK327723 AWG327711:AWG327723 BGC327711:BGC327723 BPY327711:BPY327723 BZU327711:BZU327723 CJQ327711:CJQ327723 CTM327711:CTM327723 DDI327711:DDI327723 DNE327711:DNE327723 DXA327711:DXA327723 EGW327711:EGW327723 EQS327711:EQS327723 FAO327711:FAO327723 FKK327711:FKK327723 FUG327711:FUG327723 GEC327711:GEC327723 GNY327711:GNY327723 GXU327711:GXU327723 HHQ327711:HHQ327723 HRM327711:HRM327723 IBI327711:IBI327723 ILE327711:ILE327723 IVA327711:IVA327723 JEW327711:JEW327723 JOS327711:JOS327723 JYO327711:JYO327723 KIK327711:KIK327723 KSG327711:KSG327723 LCC327711:LCC327723 LLY327711:LLY327723 LVU327711:LVU327723 MFQ327711:MFQ327723 MPM327711:MPM327723 MZI327711:MZI327723 NJE327711:NJE327723 NTA327711:NTA327723 OCW327711:OCW327723 OMS327711:OMS327723 OWO327711:OWO327723 PGK327711:PGK327723 PQG327711:PQG327723 QAC327711:QAC327723 QJY327711:QJY327723 QTU327711:QTU327723 RDQ327711:RDQ327723 RNM327711:RNM327723 RXI327711:RXI327723 SHE327711:SHE327723 SRA327711:SRA327723 TAW327711:TAW327723 TKS327711:TKS327723 TUO327711:TUO327723 UEK327711:UEK327723 UOG327711:UOG327723 UYC327711:UYC327723 VHY327711:VHY327723 VRU327711:VRU327723 WBQ327711:WBQ327723 WLM327711:WLM327723 WVI327711:WVI327723 A393247:A393259 IW393247:IW393259 SS393247:SS393259 ACO393247:ACO393259 AMK393247:AMK393259 AWG393247:AWG393259 BGC393247:BGC393259 BPY393247:BPY393259 BZU393247:BZU393259 CJQ393247:CJQ393259 CTM393247:CTM393259 DDI393247:DDI393259 DNE393247:DNE393259 DXA393247:DXA393259 EGW393247:EGW393259 EQS393247:EQS393259 FAO393247:FAO393259 FKK393247:FKK393259 FUG393247:FUG393259 GEC393247:GEC393259 GNY393247:GNY393259 GXU393247:GXU393259 HHQ393247:HHQ393259 HRM393247:HRM393259 IBI393247:IBI393259 ILE393247:ILE393259 IVA393247:IVA393259 JEW393247:JEW393259 JOS393247:JOS393259 JYO393247:JYO393259 KIK393247:KIK393259 KSG393247:KSG393259 LCC393247:LCC393259 LLY393247:LLY393259 LVU393247:LVU393259 MFQ393247:MFQ393259 MPM393247:MPM393259 MZI393247:MZI393259 NJE393247:NJE393259 NTA393247:NTA393259 OCW393247:OCW393259 OMS393247:OMS393259 OWO393247:OWO393259 PGK393247:PGK393259 PQG393247:PQG393259 QAC393247:QAC393259 QJY393247:QJY393259 QTU393247:QTU393259 RDQ393247:RDQ393259 RNM393247:RNM393259 RXI393247:RXI393259 SHE393247:SHE393259 SRA393247:SRA393259 TAW393247:TAW393259 TKS393247:TKS393259 TUO393247:TUO393259 UEK393247:UEK393259 UOG393247:UOG393259 UYC393247:UYC393259 VHY393247:VHY393259 VRU393247:VRU393259 WBQ393247:WBQ393259 WLM393247:WLM393259 WVI393247:WVI393259 A458783:A458795 IW458783:IW458795 SS458783:SS458795 ACO458783:ACO458795 AMK458783:AMK458795 AWG458783:AWG458795 BGC458783:BGC458795 BPY458783:BPY458795 BZU458783:BZU458795 CJQ458783:CJQ458795 CTM458783:CTM458795 DDI458783:DDI458795 DNE458783:DNE458795 DXA458783:DXA458795 EGW458783:EGW458795 EQS458783:EQS458795 FAO458783:FAO458795 FKK458783:FKK458795 FUG458783:FUG458795 GEC458783:GEC458795 GNY458783:GNY458795 GXU458783:GXU458795 HHQ458783:HHQ458795 HRM458783:HRM458795 IBI458783:IBI458795 ILE458783:ILE458795 IVA458783:IVA458795 JEW458783:JEW458795 JOS458783:JOS458795 JYO458783:JYO458795 KIK458783:KIK458795 KSG458783:KSG458795 LCC458783:LCC458795 LLY458783:LLY458795 LVU458783:LVU458795 MFQ458783:MFQ458795 MPM458783:MPM458795 MZI458783:MZI458795 NJE458783:NJE458795 NTA458783:NTA458795 OCW458783:OCW458795 OMS458783:OMS458795 OWO458783:OWO458795 PGK458783:PGK458795 PQG458783:PQG458795 QAC458783:QAC458795 QJY458783:QJY458795 QTU458783:QTU458795 RDQ458783:RDQ458795 RNM458783:RNM458795 RXI458783:RXI458795 SHE458783:SHE458795 SRA458783:SRA458795 TAW458783:TAW458795 TKS458783:TKS458795 TUO458783:TUO458795 UEK458783:UEK458795 UOG458783:UOG458795 UYC458783:UYC458795 VHY458783:VHY458795 VRU458783:VRU458795 WBQ458783:WBQ458795 WLM458783:WLM458795 WVI458783:WVI458795 A524319:A524331 IW524319:IW524331 SS524319:SS524331 ACO524319:ACO524331 AMK524319:AMK524331 AWG524319:AWG524331 BGC524319:BGC524331 BPY524319:BPY524331 BZU524319:BZU524331 CJQ524319:CJQ524331 CTM524319:CTM524331 DDI524319:DDI524331 DNE524319:DNE524331 DXA524319:DXA524331 EGW524319:EGW524331 EQS524319:EQS524331 FAO524319:FAO524331 FKK524319:FKK524331 FUG524319:FUG524331 GEC524319:GEC524331 GNY524319:GNY524331 GXU524319:GXU524331 HHQ524319:HHQ524331 HRM524319:HRM524331 IBI524319:IBI524331 ILE524319:ILE524331 IVA524319:IVA524331 JEW524319:JEW524331 JOS524319:JOS524331 JYO524319:JYO524331 KIK524319:KIK524331 KSG524319:KSG524331 LCC524319:LCC524331 LLY524319:LLY524331 LVU524319:LVU524331 MFQ524319:MFQ524331 MPM524319:MPM524331 MZI524319:MZI524331 NJE524319:NJE524331 NTA524319:NTA524331 OCW524319:OCW524331 OMS524319:OMS524331 OWO524319:OWO524331 PGK524319:PGK524331 PQG524319:PQG524331 QAC524319:QAC524331 QJY524319:QJY524331 QTU524319:QTU524331 RDQ524319:RDQ524331 RNM524319:RNM524331 RXI524319:RXI524331 SHE524319:SHE524331 SRA524319:SRA524331 TAW524319:TAW524331 TKS524319:TKS524331 TUO524319:TUO524331 UEK524319:UEK524331 UOG524319:UOG524331 UYC524319:UYC524331 VHY524319:VHY524331 VRU524319:VRU524331 WBQ524319:WBQ524331 WLM524319:WLM524331 WVI524319:WVI524331 A589855:A589867 IW589855:IW589867 SS589855:SS589867 ACO589855:ACO589867 AMK589855:AMK589867 AWG589855:AWG589867 BGC589855:BGC589867 BPY589855:BPY589867 BZU589855:BZU589867 CJQ589855:CJQ589867 CTM589855:CTM589867 DDI589855:DDI589867 DNE589855:DNE589867 DXA589855:DXA589867 EGW589855:EGW589867 EQS589855:EQS589867 FAO589855:FAO589867 FKK589855:FKK589867 FUG589855:FUG589867 GEC589855:GEC589867 GNY589855:GNY589867 GXU589855:GXU589867 HHQ589855:HHQ589867 HRM589855:HRM589867 IBI589855:IBI589867 ILE589855:ILE589867 IVA589855:IVA589867 JEW589855:JEW589867 JOS589855:JOS589867 JYO589855:JYO589867 KIK589855:KIK589867 KSG589855:KSG589867 LCC589855:LCC589867 LLY589855:LLY589867 LVU589855:LVU589867 MFQ589855:MFQ589867 MPM589855:MPM589867 MZI589855:MZI589867 NJE589855:NJE589867 NTA589855:NTA589867 OCW589855:OCW589867 OMS589855:OMS589867 OWO589855:OWO589867 PGK589855:PGK589867 PQG589855:PQG589867 QAC589855:QAC589867 QJY589855:QJY589867 QTU589855:QTU589867 RDQ589855:RDQ589867 RNM589855:RNM589867 RXI589855:RXI589867 SHE589855:SHE589867 SRA589855:SRA589867 TAW589855:TAW589867 TKS589855:TKS589867 TUO589855:TUO589867 UEK589855:UEK589867 UOG589855:UOG589867 UYC589855:UYC589867 VHY589855:VHY589867 VRU589855:VRU589867 WBQ589855:WBQ589867 WLM589855:WLM589867 WVI589855:WVI589867 A655391:A655403 IW655391:IW655403 SS655391:SS655403 ACO655391:ACO655403 AMK655391:AMK655403 AWG655391:AWG655403 BGC655391:BGC655403 BPY655391:BPY655403 BZU655391:BZU655403 CJQ655391:CJQ655403 CTM655391:CTM655403 DDI655391:DDI655403 DNE655391:DNE655403 DXA655391:DXA655403 EGW655391:EGW655403 EQS655391:EQS655403 FAO655391:FAO655403 FKK655391:FKK655403 FUG655391:FUG655403 GEC655391:GEC655403 GNY655391:GNY655403 GXU655391:GXU655403 HHQ655391:HHQ655403 HRM655391:HRM655403 IBI655391:IBI655403 ILE655391:ILE655403 IVA655391:IVA655403 JEW655391:JEW655403 JOS655391:JOS655403 JYO655391:JYO655403 KIK655391:KIK655403 KSG655391:KSG655403 LCC655391:LCC655403 LLY655391:LLY655403 LVU655391:LVU655403 MFQ655391:MFQ655403 MPM655391:MPM655403 MZI655391:MZI655403 NJE655391:NJE655403 NTA655391:NTA655403 OCW655391:OCW655403 OMS655391:OMS655403 OWO655391:OWO655403 PGK655391:PGK655403 PQG655391:PQG655403 QAC655391:QAC655403 QJY655391:QJY655403 QTU655391:QTU655403 RDQ655391:RDQ655403 RNM655391:RNM655403 RXI655391:RXI655403 SHE655391:SHE655403 SRA655391:SRA655403 TAW655391:TAW655403 TKS655391:TKS655403 TUO655391:TUO655403 UEK655391:UEK655403 UOG655391:UOG655403 UYC655391:UYC655403 VHY655391:VHY655403 VRU655391:VRU655403 WBQ655391:WBQ655403 WLM655391:WLM655403 WVI655391:WVI655403 A720927:A720939 IW720927:IW720939 SS720927:SS720939 ACO720927:ACO720939 AMK720927:AMK720939 AWG720927:AWG720939 BGC720927:BGC720939 BPY720927:BPY720939 BZU720927:BZU720939 CJQ720927:CJQ720939 CTM720927:CTM720939 DDI720927:DDI720939 DNE720927:DNE720939 DXA720927:DXA720939 EGW720927:EGW720939 EQS720927:EQS720939 FAO720927:FAO720939 FKK720927:FKK720939 FUG720927:FUG720939 GEC720927:GEC720939 GNY720927:GNY720939 GXU720927:GXU720939 HHQ720927:HHQ720939 HRM720927:HRM720939 IBI720927:IBI720939 ILE720927:ILE720939 IVA720927:IVA720939 JEW720927:JEW720939 JOS720927:JOS720939 JYO720927:JYO720939 KIK720927:KIK720939 KSG720927:KSG720939 LCC720927:LCC720939 LLY720927:LLY720939 LVU720927:LVU720939 MFQ720927:MFQ720939 MPM720927:MPM720939 MZI720927:MZI720939 NJE720927:NJE720939 NTA720927:NTA720939 OCW720927:OCW720939 OMS720927:OMS720939 OWO720927:OWO720939 PGK720927:PGK720939 PQG720927:PQG720939 QAC720927:QAC720939 QJY720927:QJY720939 QTU720927:QTU720939 RDQ720927:RDQ720939 RNM720927:RNM720939 RXI720927:RXI720939 SHE720927:SHE720939 SRA720927:SRA720939 TAW720927:TAW720939 TKS720927:TKS720939 TUO720927:TUO720939 UEK720927:UEK720939 UOG720927:UOG720939 UYC720927:UYC720939 VHY720927:VHY720939 VRU720927:VRU720939 WBQ720927:WBQ720939 WLM720927:WLM720939 WVI720927:WVI720939 A786463:A786475 IW786463:IW786475 SS786463:SS786475 ACO786463:ACO786475 AMK786463:AMK786475 AWG786463:AWG786475 BGC786463:BGC786475 BPY786463:BPY786475 BZU786463:BZU786475 CJQ786463:CJQ786475 CTM786463:CTM786475 DDI786463:DDI786475 DNE786463:DNE786475 DXA786463:DXA786475 EGW786463:EGW786475 EQS786463:EQS786475 FAO786463:FAO786475 FKK786463:FKK786475 FUG786463:FUG786475 GEC786463:GEC786475 GNY786463:GNY786475 GXU786463:GXU786475 HHQ786463:HHQ786475 HRM786463:HRM786475 IBI786463:IBI786475 ILE786463:ILE786475 IVA786463:IVA786475 JEW786463:JEW786475 JOS786463:JOS786475 JYO786463:JYO786475 KIK786463:KIK786475 KSG786463:KSG786475 LCC786463:LCC786475 LLY786463:LLY786475 LVU786463:LVU786475 MFQ786463:MFQ786475 MPM786463:MPM786475 MZI786463:MZI786475 NJE786463:NJE786475 NTA786463:NTA786475 OCW786463:OCW786475 OMS786463:OMS786475 OWO786463:OWO786475 PGK786463:PGK786475 PQG786463:PQG786475 QAC786463:QAC786475 QJY786463:QJY786475 QTU786463:QTU786475 RDQ786463:RDQ786475 RNM786463:RNM786475 RXI786463:RXI786475 SHE786463:SHE786475 SRA786463:SRA786475 TAW786463:TAW786475 TKS786463:TKS786475 TUO786463:TUO786475 UEK786463:UEK786475 UOG786463:UOG786475 UYC786463:UYC786475 VHY786463:VHY786475 VRU786463:VRU786475 WBQ786463:WBQ786475 WLM786463:WLM786475 WVI786463:WVI786475 A851999:A852011 IW851999:IW852011 SS851999:SS852011 ACO851999:ACO852011 AMK851999:AMK852011 AWG851999:AWG852011 BGC851999:BGC852011 BPY851999:BPY852011 BZU851999:BZU852011 CJQ851999:CJQ852011 CTM851999:CTM852011 DDI851999:DDI852011 DNE851999:DNE852011 DXA851999:DXA852011 EGW851999:EGW852011 EQS851999:EQS852011 FAO851999:FAO852011 FKK851999:FKK852011 FUG851999:FUG852011 GEC851999:GEC852011 GNY851999:GNY852011 GXU851999:GXU852011 HHQ851999:HHQ852011 HRM851999:HRM852011 IBI851999:IBI852011 ILE851999:ILE852011 IVA851999:IVA852011 JEW851999:JEW852011 JOS851999:JOS852011 JYO851999:JYO852011 KIK851999:KIK852011 KSG851999:KSG852011 LCC851999:LCC852011 LLY851999:LLY852011 LVU851999:LVU852011 MFQ851999:MFQ852011 MPM851999:MPM852011 MZI851999:MZI852011 NJE851999:NJE852011 NTA851999:NTA852011 OCW851999:OCW852011 OMS851999:OMS852011 OWO851999:OWO852011 PGK851999:PGK852011 PQG851999:PQG852011 QAC851999:QAC852011 QJY851999:QJY852011 QTU851999:QTU852011 RDQ851999:RDQ852011 RNM851999:RNM852011 RXI851999:RXI852011 SHE851999:SHE852011 SRA851999:SRA852011 TAW851999:TAW852011 TKS851999:TKS852011 TUO851999:TUO852011 UEK851999:UEK852011 UOG851999:UOG852011 UYC851999:UYC852011 VHY851999:VHY852011 VRU851999:VRU852011 WBQ851999:WBQ852011 WLM851999:WLM852011 WVI851999:WVI852011 A917535:A917547 IW917535:IW917547 SS917535:SS917547 ACO917535:ACO917547 AMK917535:AMK917547 AWG917535:AWG917547 BGC917535:BGC917547 BPY917535:BPY917547 BZU917535:BZU917547 CJQ917535:CJQ917547 CTM917535:CTM917547 DDI917535:DDI917547 DNE917535:DNE917547 DXA917535:DXA917547 EGW917535:EGW917547 EQS917535:EQS917547 FAO917535:FAO917547 FKK917535:FKK917547 FUG917535:FUG917547 GEC917535:GEC917547 GNY917535:GNY917547 GXU917535:GXU917547 HHQ917535:HHQ917547 HRM917535:HRM917547 IBI917535:IBI917547 ILE917535:ILE917547 IVA917535:IVA917547 JEW917535:JEW917547 JOS917535:JOS917547 JYO917535:JYO917547 KIK917535:KIK917547 KSG917535:KSG917547 LCC917535:LCC917547 LLY917535:LLY917547 LVU917535:LVU917547 MFQ917535:MFQ917547 MPM917535:MPM917547 MZI917535:MZI917547 NJE917535:NJE917547 NTA917535:NTA917547 OCW917535:OCW917547 OMS917535:OMS917547 OWO917535:OWO917547 PGK917535:PGK917547 PQG917535:PQG917547 QAC917535:QAC917547 QJY917535:QJY917547 QTU917535:QTU917547 RDQ917535:RDQ917547 RNM917535:RNM917547 RXI917535:RXI917547 SHE917535:SHE917547 SRA917535:SRA917547 TAW917535:TAW917547 TKS917535:TKS917547 TUO917535:TUO917547 UEK917535:UEK917547 UOG917535:UOG917547 UYC917535:UYC917547 VHY917535:VHY917547 VRU917535:VRU917547 WBQ917535:WBQ917547 WLM917535:WLM917547 WVI917535:WVI917547 A983071:A983083 IW983071:IW983083 SS983071:SS983083 ACO983071:ACO983083 AMK983071:AMK983083 AWG983071:AWG983083 BGC983071:BGC983083 BPY983071:BPY983083 BZU983071:BZU983083 CJQ983071:CJQ983083 CTM983071:CTM983083 DDI983071:DDI983083 DNE983071:DNE983083 DXA983071:DXA983083 EGW983071:EGW983083 EQS983071:EQS983083 FAO983071:FAO983083 FKK983071:FKK983083 FUG983071:FUG983083 GEC983071:GEC983083 GNY983071:GNY983083 GXU983071:GXU983083 HHQ983071:HHQ983083 HRM983071:HRM983083 IBI983071:IBI983083 ILE983071:ILE983083 IVA983071:IVA983083 JEW983071:JEW983083 JOS983071:JOS983083 JYO983071:JYO983083 KIK983071:KIK983083 KSG983071:KSG983083 LCC983071:LCC983083 LLY983071:LLY983083 LVU983071:LVU983083 MFQ983071:MFQ983083 MPM983071:MPM983083 MZI983071:MZI983083 NJE983071:NJE983083 NTA983071:NTA983083 OCW983071:OCW983083 OMS983071:OMS983083 OWO983071:OWO983083 PGK983071:PGK983083 PQG983071:PQG983083 QAC983071:QAC983083 QJY983071:QJY983083 QTU983071:QTU983083 RDQ983071:RDQ983083 RNM983071:RNM983083 RXI983071:RXI983083 SHE983071:SHE983083 SRA983071:SRA983083 TAW983071:TAW983083 TKS983071:TKS983083 TUO983071:TUO983083 UEK983071:UEK983083 UOG983071:UOG983083 UYC983071:UYC983083 VHY983071:VHY983083 VRU983071:VRU983083 WBQ983071:WBQ983083 WLM983071:WLM983083 WVI983071:WVI983083 B31:B33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WVJ31:WVJ33 B65567:B65569 IX65567:IX65569 ST65567:ST65569 ACP65567:ACP65569 AML65567:AML65569 AWH65567:AWH65569 BGD65567:BGD65569 BPZ65567:BPZ65569 BZV65567:BZV65569 CJR65567:CJR65569 CTN65567:CTN65569 DDJ65567:DDJ65569 DNF65567:DNF65569 DXB65567:DXB65569 EGX65567:EGX65569 EQT65567:EQT65569 FAP65567:FAP65569 FKL65567:FKL65569 FUH65567:FUH65569 GED65567:GED65569 GNZ65567:GNZ65569 GXV65567:GXV65569 HHR65567:HHR65569 HRN65567:HRN65569 IBJ65567:IBJ65569 ILF65567:ILF65569 IVB65567:IVB65569 JEX65567:JEX65569 JOT65567:JOT65569 JYP65567:JYP65569 KIL65567:KIL65569 KSH65567:KSH65569 LCD65567:LCD65569 LLZ65567:LLZ65569 LVV65567:LVV65569 MFR65567:MFR65569 MPN65567:MPN65569 MZJ65567:MZJ65569 NJF65567:NJF65569 NTB65567:NTB65569 OCX65567:OCX65569 OMT65567:OMT65569 OWP65567:OWP65569 PGL65567:PGL65569 PQH65567:PQH65569 QAD65567:QAD65569 QJZ65567:QJZ65569 QTV65567:QTV65569 RDR65567:RDR65569 RNN65567:RNN65569 RXJ65567:RXJ65569 SHF65567:SHF65569 SRB65567:SRB65569 TAX65567:TAX65569 TKT65567:TKT65569 TUP65567:TUP65569 UEL65567:UEL65569 UOH65567:UOH65569 UYD65567:UYD65569 VHZ65567:VHZ65569 VRV65567:VRV65569 WBR65567:WBR65569 WLN65567:WLN65569 WVJ65567:WVJ65569 B131103:B131105 IX131103:IX131105 ST131103:ST131105 ACP131103:ACP131105 AML131103:AML131105 AWH131103:AWH131105 BGD131103:BGD131105 BPZ131103:BPZ131105 BZV131103:BZV131105 CJR131103:CJR131105 CTN131103:CTN131105 DDJ131103:DDJ131105 DNF131103:DNF131105 DXB131103:DXB131105 EGX131103:EGX131105 EQT131103:EQT131105 FAP131103:FAP131105 FKL131103:FKL131105 FUH131103:FUH131105 GED131103:GED131105 GNZ131103:GNZ131105 GXV131103:GXV131105 HHR131103:HHR131105 HRN131103:HRN131105 IBJ131103:IBJ131105 ILF131103:ILF131105 IVB131103:IVB131105 JEX131103:JEX131105 JOT131103:JOT131105 JYP131103:JYP131105 KIL131103:KIL131105 KSH131103:KSH131105 LCD131103:LCD131105 LLZ131103:LLZ131105 LVV131103:LVV131105 MFR131103:MFR131105 MPN131103:MPN131105 MZJ131103:MZJ131105 NJF131103:NJF131105 NTB131103:NTB131105 OCX131103:OCX131105 OMT131103:OMT131105 OWP131103:OWP131105 PGL131103:PGL131105 PQH131103:PQH131105 QAD131103:QAD131105 QJZ131103:QJZ131105 QTV131103:QTV131105 RDR131103:RDR131105 RNN131103:RNN131105 RXJ131103:RXJ131105 SHF131103:SHF131105 SRB131103:SRB131105 TAX131103:TAX131105 TKT131103:TKT131105 TUP131103:TUP131105 UEL131103:UEL131105 UOH131103:UOH131105 UYD131103:UYD131105 VHZ131103:VHZ131105 VRV131103:VRV131105 WBR131103:WBR131105 WLN131103:WLN131105 WVJ131103:WVJ131105 B196639:B196641 IX196639:IX196641 ST196639:ST196641 ACP196639:ACP196641 AML196639:AML196641 AWH196639:AWH196641 BGD196639:BGD196641 BPZ196639:BPZ196641 BZV196639:BZV196641 CJR196639:CJR196641 CTN196639:CTN196641 DDJ196639:DDJ196641 DNF196639:DNF196641 DXB196639:DXB196641 EGX196639:EGX196641 EQT196639:EQT196641 FAP196639:FAP196641 FKL196639:FKL196641 FUH196639:FUH196641 GED196639:GED196641 GNZ196639:GNZ196641 GXV196639:GXV196641 HHR196639:HHR196641 HRN196639:HRN196641 IBJ196639:IBJ196641 ILF196639:ILF196641 IVB196639:IVB196641 JEX196639:JEX196641 JOT196639:JOT196641 JYP196639:JYP196641 KIL196639:KIL196641 KSH196639:KSH196641 LCD196639:LCD196641 LLZ196639:LLZ196641 LVV196639:LVV196641 MFR196639:MFR196641 MPN196639:MPN196641 MZJ196639:MZJ196641 NJF196639:NJF196641 NTB196639:NTB196641 OCX196639:OCX196641 OMT196639:OMT196641 OWP196639:OWP196641 PGL196639:PGL196641 PQH196639:PQH196641 QAD196639:QAD196641 QJZ196639:QJZ196641 QTV196639:QTV196641 RDR196639:RDR196641 RNN196639:RNN196641 RXJ196639:RXJ196641 SHF196639:SHF196641 SRB196639:SRB196641 TAX196639:TAX196641 TKT196639:TKT196641 TUP196639:TUP196641 UEL196639:UEL196641 UOH196639:UOH196641 UYD196639:UYD196641 VHZ196639:VHZ196641 VRV196639:VRV196641 WBR196639:WBR196641 WLN196639:WLN196641 WVJ196639:WVJ196641 B262175:B262177 IX262175:IX262177 ST262175:ST262177 ACP262175:ACP262177 AML262175:AML262177 AWH262175:AWH262177 BGD262175:BGD262177 BPZ262175:BPZ262177 BZV262175:BZV262177 CJR262175:CJR262177 CTN262175:CTN262177 DDJ262175:DDJ262177 DNF262175:DNF262177 DXB262175:DXB262177 EGX262175:EGX262177 EQT262175:EQT262177 FAP262175:FAP262177 FKL262175:FKL262177 FUH262175:FUH262177 GED262175:GED262177 GNZ262175:GNZ262177 GXV262175:GXV262177 HHR262175:HHR262177 HRN262175:HRN262177 IBJ262175:IBJ262177 ILF262175:ILF262177 IVB262175:IVB262177 JEX262175:JEX262177 JOT262175:JOT262177 JYP262175:JYP262177 KIL262175:KIL262177 KSH262175:KSH262177 LCD262175:LCD262177 LLZ262175:LLZ262177 LVV262175:LVV262177 MFR262175:MFR262177 MPN262175:MPN262177 MZJ262175:MZJ262177 NJF262175:NJF262177 NTB262175:NTB262177 OCX262175:OCX262177 OMT262175:OMT262177 OWP262175:OWP262177 PGL262175:PGL262177 PQH262175:PQH262177 QAD262175:QAD262177 QJZ262175:QJZ262177 QTV262175:QTV262177 RDR262175:RDR262177 RNN262175:RNN262177 RXJ262175:RXJ262177 SHF262175:SHF262177 SRB262175:SRB262177 TAX262175:TAX262177 TKT262175:TKT262177 TUP262175:TUP262177 UEL262175:UEL262177 UOH262175:UOH262177 UYD262175:UYD262177 VHZ262175:VHZ262177 VRV262175:VRV262177 WBR262175:WBR262177 WLN262175:WLN262177 WVJ262175:WVJ262177 B327711:B327713 IX327711:IX327713 ST327711:ST327713 ACP327711:ACP327713 AML327711:AML327713 AWH327711:AWH327713 BGD327711:BGD327713 BPZ327711:BPZ327713 BZV327711:BZV327713 CJR327711:CJR327713 CTN327711:CTN327713 DDJ327711:DDJ327713 DNF327711:DNF327713 DXB327711:DXB327713 EGX327711:EGX327713 EQT327711:EQT327713 FAP327711:FAP327713 FKL327711:FKL327713 FUH327711:FUH327713 GED327711:GED327713 GNZ327711:GNZ327713 GXV327711:GXV327713 HHR327711:HHR327713 HRN327711:HRN327713 IBJ327711:IBJ327713 ILF327711:ILF327713 IVB327711:IVB327713 JEX327711:JEX327713 JOT327711:JOT327713 JYP327711:JYP327713 KIL327711:KIL327713 KSH327711:KSH327713 LCD327711:LCD327713 LLZ327711:LLZ327713 LVV327711:LVV327713 MFR327711:MFR327713 MPN327711:MPN327713 MZJ327711:MZJ327713 NJF327711:NJF327713 NTB327711:NTB327713 OCX327711:OCX327713 OMT327711:OMT327713 OWP327711:OWP327713 PGL327711:PGL327713 PQH327711:PQH327713 QAD327711:QAD327713 QJZ327711:QJZ327713 QTV327711:QTV327713 RDR327711:RDR327713 RNN327711:RNN327713 RXJ327711:RXJ327713 SHF327711:SHF327713 SRB327711:SRB327713 TAX327711:TAX327713 TKT327711:TKT327713 TUP327711:TUP327713 UEL327711:UEL327713 UOH327711:UOH327713 UYD327711:UYD327713 VHZ327711:VHZ327713 VRV327711:VRV327713 WBR327711:WBR327713 WLN327711:WLN327713 WVJ327711:WVJ327713 B393247:B393249 IX393247:IX393249 ST393247:ST393249 ACP393247:ACP393249 AML393247:AML393249 AWH393247:AWH393249 BGD393247:BGD393249 BPZ393247:BPZ393249 BZV393247:BZV393249 CJR393247:CJR393249 CTN393247:CTN393249 DDJ393247:DDJ393249 DNF393247:DNF393249 DXB393247:DXB393249 EGX393247:EGX393249 EQT393247:EQT393249 FAP393247:FAP393249 FKL393247:FKL393249 FUH393247:FUH393249 GED393247:GED393249 GNZ393247:GNZ393249 GXV393247:GXV393249 HHR393247:HHR393249 HRN393247:HRN393249 IBJ393247:IBJ393249 ILF393247:ILF393249 IVB393247:IVB393249 JEX393247:JEX393249 JOT393247:JOT393249 JYP393247:JYP393249 KIL393247:KIL393249 KSH393247:KSH393249 LCD393247:LCD393249 LLZ393247:LLZ393249 LVV393247:LVV393249 MFR393247:MFR393249 MPN393247:MPN393249 MZJ393247:MZJ393249 NJF393247:NJF393249 NTB393247:NTB393249 OCX393247:OCX393249 OMT393247:OMT393249 OWP393247:OWP393249 PGL393247:PGL393249 PQH393247:PQH393249 QAD393247:QAD393249 QJZ393247:QJZ393249 QTV393247:QTV393249 RDR393247:RDR393249 RNN393247:RNN393249 RXJ393247:RXJ393249 SHF393247:SHF393249 SRB393247:SRB393249 TAX393247:TAX393249 TKT393247:TKT393249 TUP393247:TUP393249 UEL393247:UEL393249 UOH393247:UOH393249 UYD393247:UYD393249 VHZ393247:VHZ393249 VRV393247:VRV393249 WBR393247:WBR393249 WLN393247:WLN393249 WVJ393247:WVJ393249 B458783:B458785 IX458783:IX458785 ST458783:ST458785 ACP458783:ACP458785 AML458783:AML458785 AWH458783:AWH458785 BGD458783:BGD458785 BPZ458783:BPZ458785 BZV458783:BZV458785 CJR458783:CJR458785 CTN458783:CTN458785 DDJ458783:DDJ458785 DNF458783:DNF458785 DXB458783:DXB458785 EGX458783:EGX458785 EQT458783:EQT458785 FAP458783:FAP458785 FKL458783:FKL458785 FUH458783:FUH458785 GED458783:GED458785 GNZ458783:GNZ458785 GXV458783:GXV458785 HHR458783:HHR458785 HRN458783:HRN458785 IBJ458783:IBJ458785 ILF458783:ILF458785 IVB458783:IVB458785 JEX458783:JEX458785 JOT458783:JOT458785 JYP458783:JYP458785 KIL458783:KIL458785 KSH458783:KSH458785 LCD458783:LCD458785 LLZ458783:LLZ458785 LVV458783:LVV458785 MFR458783:MFR458785 MPN458783:MPN458785 MZJ458783:MZJ458785 NJF458783:NJF458785 NTB458783:NTB458785 OCX458783:OCX458785 OMT458783:OMT458785 OWP458783:OWP458785 PGL458783:PGL458785 PQH458783:PQH458785 QAD458783:QAD458785 QJZ458783:QJZ458785 QTV458783:QTV458785 RDR458783:RDR458785 RNN458783:RNN458785 RXJ458783:RXJ458785 SHF458783:SHF458785 SRB458783:SRB458785 TAX458783:TAX458785 TKT458783:TKT458785 TUP458783:TUP458785 UEL458783:UEL458785 UOH458783:UOH458785 UYD458783:UYD458785 VHZ458783:VHZ458785 VRV458783:VRV458785 WBR458783:WBR458785 WLN458783:WLN458785 WVJ458783:WVJ458785 B524319:B524321 IX524319:IX524321 ST524319:ST524321 ACP524319:ACP524321 AML524319:AML524321 AWH524319:AWH524321 BGD524319:BGD524321 BPZ524319:BPZ524321 BZV524319:BZV524321 CJR524319:CJR524321 CTN524319:CTN524321 DDJ524319:DDJ524321 DNF524319:DNF524321 DXB524319:DXB524321 EGX524319:EGX524321 EQT524319:EQT524321 FAP524319:FAP524321 FKL524319:FKL524321 FUH524319:FUH524321 GED524319:GED524321 GNZ524319:GNZ524321 GXV524319:GXV524321 HHR524319:HHR524321 HRN524319:HRN524321 IBJ524319:IBJ524321 ILF524319:ILF524321 IVB524319:IVB524321 JEX524319:JEX524321 JOT524319:JOT524321 JYP524319:JYP524321 KIL524319:KIL524321 KSH524319:KSH524321 LCD524319:LCD524321 LLZ524319:LLZ524321 LVV524319:LVV524321 MFR524319:MFR524321 MPN524319:MPN524321 MZJ524319:MZJ524321 NJF524319:NJF524321 NTB524319:NTB524321 OCX524319:OCX524321 OMT524319:OMT524321 OWP524319:OWP524321 PGL524319:PGL524321 PQH524319:PQH524321 QAD524319:QAD524321 QJZ524319:QJZ524321 QTV524319:QTV524321 RDR524319:RDR524321 RNN524319:RNN524321 RXJ524319:RXJ524321 SHF524319:SHF524321 SRB524319:SRB524321 TAX524319:TAX524321 TKT524319:TKT524321 TUP524319:TUP524321 UEL524319:UEL524321 UOH524319:UOH524321 UYD524319:UYD524321 VHZ524319:VHZ524321 VRV524319:VRV524321 WBR524319:WBR524321 WLN524319:WLN524321 WVJ524319:WVJ524321 B589855:B589857 IX589855:IX589857 ST589855:ST589857 ACP589855:ACP589857 AML589855:AML589857 AWH589855:AWH589857 BGD589855:BGD589857 BPZ589855:BPZ589857 BZV589855:BZV589857 CJR589855:CJR589857 CTN589855:CTN589857 DDJ589855:DDJ589857 DNF589855:DNF589857 DXB589855:DXB589857 EGX589855:EGX589857 EQT589855:EQT589857 FAP589855:FAP589857 FKL589855:FKL589857 FUH589855:FUH589857 GED589855:GED589857 GNZ589855:GNZ589857 GXV589855:GXV589857 HHR589855:HHR589857 HRN589855:HRN589857 IBJ589855:IBJ589857 ILF589855:ILF589857 IVB589855:IVB589857 JEX589855:JEX589857 JOT589855:JOT589857 JYP589855:JYP589857 KIL589855:KIL589857 KSH589855:KSH589857 LCD589855:LCD589857 LLZ589855:LLZ589857 LVV589855:LVV589857 MFR589855:MFR589857 MPN589855:MPN589857 MZJ589855:MZJ589857 NJF589855:NJF589857 NTB589855:NTB589857 OCX589855:OCX589857 OMT589855:OMT589857 OWP589855:OWP589857 PGL589855:PGL589857 PQH589855:PQH589857 QAD589855:QAD589857 QJZ589855:QJZ589857 QTV589855:QTV589857 RDR589855:RDR589857 RNN589855:RNN589857 RXJ589855:RXJ589857 SHF589855:SHF589857 SRB589855:SRB589857 TAX589855:TAX589857 TKT589855:TKT589857 TUP589855:TUP589857 UEL589855:UEL589857 UOH589855:UOH589857 UYD589855:UYD589857 VHZ589855:VHZ589857 VRV589855:VRV589857 WBR589855:WBR589857 WLN589855:WLN589857 WVJ589855:WVJ589857 B655391:B655393 IX655391:IX655393 ST655391:ST655393 ACP655391:ACP655393 AML655391:AML655393 AWH655391:AWH655393 BGD655391:BGD655393 BPZ655391:BPZ655393 BZV655391:BZV655393 CJR655391:CJR655393 CTN655391:CTN655393 DDJ655391:DDJ655393 DNF655391:DNF655393 DXB655391:DXB655393 EGX655391:EGX655393 EQT655391:EQT655393 FAP655391:FAP655393 FKL655391:FKL655393 FUH655391:FUH655393 GED655391:GED655393 GNZ655391:GNZ655393 GXV655391:GXV655393 HHR655391:HHR655393 HRN655391:HRN655393 IBJ655391:IBJ655393 ILF655391:ILF655393 IVB655391:IVB655393 JEX655391:JEX655393 JOT655391:JOT655393 JYP655391:JYP655393 KIL655391:KIL655393 KSH655391:KSH655393 LCD655391:LCD655393 LLZ655391:LLZ655393 LVV655391:LVV655393 MFR655391:MFR655393 MPN655391:MPN655393 MZJ655391:MZJ655393 NJF655391:NJF655393 NTB655391:NTB655393 OCX655391:OCX655393 OMT655391:OMT655393 OWP655391:OWP655393 PGL655391:PGL655393 PQH655391:PQH655393 QAD655391:QAD655393 QJZ655391:QJZ655393 QTV655391:QTV655393 RDR655391:RDR655393 RNN655391:RNN655393 RXJ655391:RXJ655393 SHF655391:SHF655393 SRB655391:SRB655393 TAX655391:TAX655393 TKT655391:TKT655393 TUP655391:TUP655393 UEL655391:UEL655393 UOH655391:UOH655393 UYD655391:UYD655393 VHZ655391:VHZ655393 VRV655391:VRV655393 WBR655391:WBR655393 WLN655391:WLN655393 WVJ655391:WVJ655393 B720927:B720929 IX720927:IX720929 ST720927:ST720929 ACP720927:ACP720929 AML720927:AML720929 AWH720927:AWH720929 BGD720927:BGD720929 BPZ720927:BPZ720929 BZV720927:BZV720929 CJR720927:CJR720929 CTN720927:CTN720929 DDJ720927:DDJ720929 DNF720927:DNF720929 DXB720927:DXB720929 EGX720927:EGX720929 EQT720927:EQT720929 FAP720927:FAP720929 FKL720927:FKL720929 FUH720927:FUH720929 GED720927:GED720929 GNZ720927:GNZ720929 GXV720927:GXV720929 HHR720927:HHR720929 HRN720927:HRN720929 IBJ720927:IBJ720929 ILF720927:ILF720929 IVB720927:IVB720929 JEX720927:JEX720929 JOT720927:JOT720929 JYP720927:JYP720929 KIL720927:KIL720929 KSH720927:KSH720929 LCD720927:LCD720929 LLZ720927:LLZ720929 LVV720927:LVV720929 MFR720927:MFR720929 MPN720927:MPN720929 MZJ720927:MZJ720929 NJF720927:NJF720929 NTB720927:NTB720929 OCX720927:OCX720929 OMT720927:OMT720929 OWP720927:OWP720929 PGL720927:PGL720929 PQH720927:PQH720929 QAD720927:QAD720929 QJZ720927:QJZ720929 QTV720927:QTV720929 RDR720927:RDR720929 RNN720927:RNN720929 RXJ720927:RXJ720929 SHF720927:SHF720929 SRB720927:SRB720929 TAX720927:TAX720929 TKT720927:TKT720929 TUP720927:TUP720929 UEL720927:UEL720929 UOH720927:UOH720929 UYD720927:UYD720929 VHZ720927:VHZ720929 VRV720927:VRV720929 WBR720927:WBR720929 WLN720927:WLN720929 WVJ720927:WVJ720929 B786463:B786465 IX786463:IX786465 ST786463:ST786465 ACP786463:ACP786465 AML786463:AML786465 AWH786463:AWH786465 BGD786463:BGD786465 BPZ786463:BPZ786465 BZV786463:BZV786465 CJR786463:CJR786465 CTN786463:CTN786465 DDJ786463:DDJ786465 DNF786463:DNF786465 DXB786463:DXB786465 EGX786463:EGX786465 EQT786463:EQT786465 FAP786463:FAP786465 FKL786463:FKL786465 FUH786463:FUH786465 GED786463:GED786465 GNZ786463:GNZ786465 GXV786463:GXV786465 HHR786463:HHR786465 HRN786463:HRN786465 IBJ786463:IBJ786465 ILF786463:ILF786465 IVB786463:IVB786465 JEX786463:JEX786465 JOT786463:JOT786465 JYP786463:JYP786465 KIL786463:KIL786465 KSH786463:KSH786465 LCD786463:LCD786465 LLZ786463:LLZ786465 LVV786463:LVV786465 MFR786463:MFR786465 MPN786463:MPN786465 MZJ786463:MZJ786465 NJF786463:NJF786465 NTB786463:NTB786465 OCX786463:OCX786465 OMT786463:OMT786465 OWP786463:OWP786465 PGL786463:PGL786465 PQH786463:PQH786465 QAD786463:QAD786465 QJZ786463:QJZ786465 QTV786463:QTV786465 RDR786463:RDR786465 RNN786463:RNN786465 RXJ786463:RXJ786465 SHF786463:SHF786465 SRB786463:SRB786465 TAX786463:TAX786465 TKT786463:TKT786465 TUP786463:TUP786465 UEL786463:UEL786465 UOH786463:UOH786465 UYD786463:UYD786465 VHZ786463:VHZ786465 VRV786463:VRV786465 WBR786463:WBR786465 WLN786463:WLN786465 WVJ786463:WVJ786465 B851999:B852001 IX851999:IX852001 ST851999:ST852001 ACP851999:ACP852001 AML851999:AML852001 AWH851999:AWH852001 BGD851999:BGD852001 BPZ851999:BPZ852001 BZV851999:BZV852001 CJR851999:CJR852001 CTN851999:CTN852001 DDJ851999:DDJ852001 DNF851999:DNF852001 DXB851999:DXB852001 EGX851999:EGX852001 EQT851999:EQT852001 FAP851999:FAP852001 FKL851999:FKL852001 FUH851999:FUH852001 GED851999:GED852001 GNZ851999:GNZ852001 GXV851999:GXV852001 HHR851999:HHR852001 HRN851999:HRN852001 IBJ851999:IBJ852001 ILF851999:ILF852001 IVB851999:IVB852001 JEX851999:JEX852001 JOT851999:JOT852001 JYP851999:JYP852001 KIL851999:KIL852001 KSH851999:KSH852001 LCD851999:LCD852001 LLZ851999:LLZ852001 LVV851999:LVV852001 MFR851999:MFR852001 MPN851999:MPN852001 MZJ851999:MZJ852001 NJF851999:NJF852001 NTB851999:NTB852001 OCX851999:OCX852001 OMT851999:OMT852001 OWP851999:OWP852001 PGL851999:PGL852001 PQH851999:PQH852001 QAD851999:QAD852001 QJZ851999:QJZ852001 QTV851999:QTV852001 RDR851999:RDR852001 RNN851999:RNN852001 RXJ851999:RXJ852001 SHF851999:SHF852001 SRB851999:SRB852001 TAX851999:TAX852001 TKT851999:TKT852001 TUP851999:TUP852001 UEL851999:UEL852001 UOH851999:UOH852001 UYD851999:UYD852001 VHZ851999:VHZ852001 VRV851999:VRV852001 WBR851999:WBR852001 WLN851999:WLN852001 WVJ851999:WVJ852001 B917535:B917537 IX917535:IX917537 ST917535:ST917537 ACP917535:ACP917537 AML917535:AML917537 AWH917535:AWH917537 BGD917535:BGD917537 BPZ917535:BPZ917537 BZV917535:BZV917537 CJR917535:CJR917537 CTN917535:CTN917537 DDJ917535:DDJ917537 DNF917535:DNF917537 DXB917535:DXB917537 EGX917535:EGX917537 EQT917535:EQT917537 FAP917535:FAP917537 FKL917535:FKL917537 FUH917535:FUH917537 GED917535:GED917537 GNZ917535:GNZ917537 GXV917535:GXV917537 HHR917535:HHR917537 HRN917535:HRN917537 IBJ917535:IBJ917537 ILF917535:ILF917537 IVB917535:IVB917537 JEX917535:JEX917537 JOT917535:JOT917537 JYP917535:JYP917537 KIL917535:KIL917537 KSH917535:KSH917537 LCD917535:LCD917537 LLZ917535:LLZ917537 LVV917535:LVV917537 MFR917535:MFR917537 MPN917535:MPN917537 MZJ917535:MZJ917537 NJF917535:NJF917537 NTB917535:NTB917537 OCX917535:OCX917537 OMT917535:OMT917537 OWP917535:OWP917537 PGL917535:PGL917537 PQH917535:PQH917537 QAD917535:QAD917537 QJZ917535:QJZ917537 QTV917535:QTV917537 RDR917535:RDR917537 RNN917535:RNN917537 RXJ917535:RXJ917537 SHF917535:SHF917537 SRB917535:SRB917537 TAX917535:TAX917537 TKT917535:TKT917537 TUP917535:TUP917537 UEL917535:UEL917537 UOH917535:UOH917537 UYD917535:UYD917537 VHZ917535:VHZ917537 VRV917535:VRV917537 WBR917535:WBR917537 WLN917535:WLN917537 WVJ917535:WVJ917537 B983071:B983073 IX983071:IX983073 ST983071:ST983073 ACP983071:ACP983073 AML983071:AML983073 AWH983071:AWH983073 BGD983071:BGD983073 BPZ983071:BPZ983073 BZV983071:BZV983073 CJR983071:CJR983073 CTN983071:CTN983073 DDJ983071:DDJ983073 DNF983071:DNF983073 DXB983071:DXB983073 EGX983071:EGX983073 EQT983071:EQT983073 FAP983071:FAP983073 FKL983071:FKL983073 FUH983071:FUH983073 GED983071:GED983073 GNZ983071:GNZ983073 GXV983071:GXV983073 HHR983071:HHR983073 HRN983071:HRN983073 IBJ983071:IBJ983073 ILF983071:ILF983073 IVB983071:IVB983073 JEX983071:JEX983073 JOT983071:JOT983073 JYP983071:JYP983073 KIL983071:KIL983073 KSH983071:KSH983073 LCD983071:LCD983073 LLZ983071:LLZ983073 LVV983071:LVV983073 MFR983071:MFR983073 MPN983071:MPN983073 MZJ983071:MZJ983073 NJF983071:NJF983073 NTB983071:NTB983073 OCX983071:OCX983073 OMT983071:OMT983073 OWP983071:OWP983073 PGL983071:PGL983073 PQH983071:PQH983073 QAD983071:QAD983073 QJZ983071:QJZ983073 QTV983071:QTV983073 RDR983071:RDR983073 RNN983071:RNN983073 RXJ983071:RXJ983073 SHF983071:SHF983073 SRB983071:SRB983073 TAX983071:TAX983073 TKT983071:TKT983073 TUP983071:TUP983073 UEL983071:UEL983073 UOH983071:UOH983073 UYD983071:UYD983073 VHZ983071:VHZ983073 VRV983071:VRV983073 WBR983071:WBR983073 WLN983071:WLN983073 WVJ983071:WVJ983073 B36:B43 IX36:IX43 ST36:ST43 ACP36:ACP43 AML36:AML43 AWH36:AWH43 BGD36:BGD43 BPZ36:BPZ43 BZV36:BZV43 CJR36:CJR43 CTN36:CTN43 DDJ36:DDJ43 DNF36:DNF43 DXB36:DXB43 EGX36:EGX43 EQT36:EQT43 FAP36:FAP43 FKL36:FKL43 FUH36:FUH43 GED36:GED43 GNZ36:GNZ43 GXV36:GXV43 HHR36:HHR43 HRN36:HRN43 IBJ36:IBJ43 ILF36:ILF43 IVB36:IVB43 JEX36:JEX43 JOT36:JOT43 JYP36:JYP43 KIL36:KIL43 KSH36:KSH43 LCD36:LCD43 LLZ36:LLZ43 LVV36:LVV43 MFR36:MFR43 MPN36:MPN43 MZJ36:MZJ43 NJF36:NJF43 NTB36:NTB43 OCX36:OCX43 OMT36:OMT43 OWP36:OWP43 PGL36:PGL43 PQH36:PQH43 QAD36:QAD43 QJZ36:QJZ43 QTV36:QTV43 RDR36:RDR43 RNN36:RNN43 RXJ36:RXJ43 SHF36:SHF43 SRB36:SRB43 TAX36:TAX43 TKT36:TKT43 TUP36:TUP43 UEL36:UEL43 UOH36:UOH43 UYD36:UYD43 VHZ36:VHZ43 VRV36:VRV43 WBR36:WBR43 WLN36:WLN43 WVJ36:WVJ43 B65572:B65579 IX65572:IX65579 ST65572:ST65579 ACP65572:ACP65579 AML65572:AML65579 AWH65572:AWH65579 BGD65572:BGD65579 BPZ65572:BPZ65579 BZV65572:BZV65579 CJR65572:CJR65579 CTN65572:CTN65579 DDJ65572:DDJ65579 DNF65572:DNF65579 DXB65572:DXB65579 EGX65572:EGX65579 EQT65572:EQT65579 FAP65572:FAP65579 FKL65572:FKL65579 FUH65572:FUH65579 GED65572:GED65579 GNZ65572:GNZ65579 GXV65572:GXV65579 HHR65572:HHR65579 HRN65572:HRN65579 IBJ65572:IBJ65579 ILF65572:ILF65579 IVB65572:IVB65579 JEX65572:JEX65579 JOT65572:JOT65579 JYP65572:JYP65579 KIL65572:KIL65579 KSH65572:KSH65579 LCD65572:LCD65579 LLZ65572:LLZ65579 LVV65572:LVV65579 MFR65572:MFR65579 MPN65572:MPN65579 MZJ65572:MZJ65579 NJF65572:NJF65579 NTB65572:NTB65579 OCX65572:OCX65579 OMT65572:OMT65579 OWP65572:OWP65579 PGL65572:PGL65579 PQH65572:PQH65579 QAD65572:QAD65579 QJZ65572:QJZ65579 QTV65572:QTV65579 RDR65572:RDR65579 RNN65572:RNN65579 RXJ65572:RXJ65579 SHF65572:SHF65579 SRB65572:SRB65579 TAX65572:TAX65579 TKT65572:TKT65579 TUP65572:TUP65579 UEL65572:UEL65579 UOH65572:UOH65579 UYD65572:UYD65579 VHZ65572:VHZ65579 VRV65572:VRV65579 WBR65572:WBR65579 WLN65572:WLN65579 WVJ65572:WVJ65579 B131108:B131115 IX131108:IX131115 ST131108:ST131115 ACP131108:ACP131115 AML131108:AML131115 AWH131108:AWH131115 BGD131108:BGD131115 BPZ131108:BPZ131115 BZV131108:BZV131115 CJR131108:CJR131115 CTN131108:CTN131115 DDJ131108:DDJ131115 DNF131108:DNF131115 DXB131108:DXB131115 EGX131108:EGX131115 EQT131108:EQT131115 FAP131108:FAP131115 FKL131108:FKL131115 FUH131108:FUH131115 GED131108:GED131115 GNZ131108:GNZ131115 GXV131108:GXV131115 HHR131108:HHR131115 HRN131108:HRN131115 IBJ131108:IBJ131115 ILF131108:ILF131115 IVB131108:IVB131115 JEX131108:JEX131115 JOT131108:JOT131115 JYP131108:JYP131115 KIL131108:KIL131115 KSH131108:KSH131115 LCD131108:LCD131115 LLZ131108:LLZ131115 LVV131108:LVV131115 MFR131108:MFR131115 MPN131108:MPN131115 MZJ131108:MZJ131115 NJF131108:NJF131115 NTB131108:NTB131115 OCX131108:OCX131115 OMT131108:OMT131115 OWP131108:OWP131115 PGL131108:PGL131115 PQH131108:PQH131115 QAD131108:QAD131115 QJZ131108:QJZ131115 QTV131108:QTV131115 RDR131108:RDR131115 RNN131108:RNN131115 RXJ131108:RXJ131115 SHF131108:SHF131115 SRB131108:SRB131115 TAX131108:TAX131115 TKT131108:TKT131115 TUP131108:TUP131115 UEL131108:UEL131115 UOH131108:UOH131115 UYD131108:UYD131115 VHZ131108:VHZ131115 VRV131108:VRV131115 WBR131108:WBR131115 WLN131108:WLN131115 WVJ131108:WVJ131115 B196644:B196651 IX196644:IX196651 ST196644:ST196651 ACP196644:ACP196651 AML196644:AML196651 AWH196644:AWH196651 BGD196644:BGD196651 BPZ196644:BPZ196651 BZV196644:BZV196651 CJR196644:CJR196651 CTN196644:CTN196651 DDJ196644:DDJ196651 DNF196644:DNF196651 DXB196644:DXB196651 EGX196644:EGX196651 EQT196644:EQT196651 FAP196644:FAP196651 FKL196644:FKL196651 FUH196644:FUH196651 GED196644:GED196651 GNZ196644:GNZ196651 GXV196644:GXV196651 HHR196644:HHR196651 HRN196644:HRN196651 IBJ196644:IBJ196651 ILF196644:ILF196651 IVB196644:IVB196651 JEX196644:JEX196651 JOT196644:JOT196651 JYP196644:JYP196651 KIL196644:KIL196651 KSH196644:KSH196651 LCD196644:LCD196651 LLZ196644:LLZ196651 LVV196644:LVV196651 MFR196644:MFR196651 MPN196644:MPN196651 MZJ196644:MZJ196651 NJF196644:NJF196651 NTB196644:NTB196651 OCX196644:OCX196651 OMT196644:OMT196651 OWP196644:OWP196651 PGL196644:PGL196651 PQH196644:PQH196651 QAD196644:QAD196651 QJZ196644:QJZ196651 QTV196644:QTV196651 RDR196644:RDR196651 RNN196644:RNN196651 RXJ196644:RXJ196651 SHF196644:SHF196651 SRB196644:SRB196651 TAX196644:TAX196651 TKT196644:TKT196651 TUP196644:TUP196651 UEL196644:UEL196651 UOH196644:UOH196651 UYD196644:UYD196651 VHZ196644:VHZ196651 VRV196644:VRV196651 WBR196644:WBR196651 WLN196644:WLN196651 WVJ196644:WVJ196651 B262180:B262187 IX262180:IX262187 ST262180:ST262187 ACP262180:ACP262187 AML262180:AML262187 AWH262180:AWH262187 BGD262180:BGD262187 BPZ262180:BPZ262187 BZV262180:BZV262187 CJR262180:CJR262187 CTN262180:CTN262187 DDJ262180:DDJ262187 DNF262180:DNF262187 DXB262180:DXB262187 EGX262180:EGX262187 EQT262180:EQT262187 FAP262180:FAP262187 FKL262180:FKL262187 FUH262180:FUH262187 GED262180:GED262187 GNZ262180:GNZ262187 GXV262180:GXV262187 HHR262180:HHR262187 HRN262180:HRN262187 IBJ262180:IBJ262187 ILF262180:ILF262187 IVB262180:IVB262187 JEX262180:JEX262187 JOT262180:JOT262187 JYP262180:JYP262187 KIL262180:KIL262187 KSH262180:KSH262187 LCD262180:LCD262187 LLZ262180:LLZ262187 LVV262180:LVV262187 MFR262180:MFR262187 MPN262180:MPN262187 MZJ262180:MZJ262187 NJF262180:NJF262187 NTB262180:NTB262187 OCX262180:OCX262187 OMT262180:OMT262187 OWP262180:OWP262187 PGL262180:PGL262187 PQH262180:PQH262187 QAD262180:QAD262187 QJZ262180:QJZ262187 QTV262180:QTV262187 RDR262180:RDR262187 RNN262180:RNN262187 RXJ262180:RXJ262187 SHF262180:SHF262187 SRB262180:SRB262187 TAX262180:TAX262187 TKT262180:TKT262187 TUP262180:TUP262187 UEL262180:UEL262187 UOH262180:UOH262187 UYD262180:UYD262187 VHZ262180:VHZ262187 VRV262180:VRV262187 WBR262180:WBR262187 WLN262180:WLN262187 WVJ262180:WVJ262187 B327716:B327723 IX327716:IX327723 ST327716:ST327723 ACP327716:ACP327723 AML327716:AML327723 AWH327716:AWH327723 BGD327716:BGD327723 BPZ327716:BPZ327723 BZV327716:BZV327723 CJR327716:CJR327723 CTN327716:CTN327723 DDJ327716:DDJ327723 DNF327716:DNF327723 DXB327716:DXB327723 EGX327716:EGX327723 EQT327716:EQT327723 FAP327716:FAP327723 FKL327716:FKL327723 FUH327716:FUH327723 GED327716:GED327723 GNZ327716:GNZ327723 GXV327716:GXV327723 HHR327716:HHR327723 HRN327716:HRN327723 IBJ327716:IBJ327723 ILF327716:ILF327723 IVB327716:IVB327723 JEX327716:JEX327723 JOT327716:JOT327723 JYP327716:JYP327723 KIL327716:KIL327723 KSH327716:KSH327723 LCD327716:LCD327723 LLZ327716:LLZ327723 LVV327716:LVV327723 MFR327716:MFR327723 MPN327716:MPN327723 MZJ327716:MZJ327723 NJF327716:NJF327723 NTB327716:NTB327723 OCX327716:OCX327723 OMT327716:OMT327723 OWP327716:OWP327723 PGL327716:PGL327723 PQH327716:PQH327723 QAD327716:QAD327723 QJZ327716:QJZ327723 QTV327716:QTV327723 RDR327716:RDR327723 RNN327716:RNN327723 RXJ327716:RXJ327723 SHF327716:SHF327723 SRB327716:SRB327723 TAX327716:TAX327723 TKT327716:TKT327723 TUP327716:TUP327723 UEL327716:UEL327723 UOH327716:UOH327723 UYD327716:UYD327723 VHZ327716:VHZ327723 VRV327716:VRV327723 WBR327716:WBR327723 WLN327716:WLN327723 WVJ327716:WVJ327723 B393252:B393259 IX393252:IX393259 ST393252:ST393259 ACP393252:ACP393259 AML393252:AML393259 AWH393252:AWH393259 BGD393252:BGD393259 BPZ393252:BPZ393259 BZV393252:BZV393259 CJR393252:CJR393259 CTN393252:CTN393259 DDJ393252:DDJ393259 DNF393252:DNF393259 DXB393252:DXB393259 EGX393252:EGX393259 EQT393252:EQT393259 FAP393252:FAP393259 FKL393252:FKL393259 FUH393252:FUH393259 GED393252:GED393259 GNZ393252:GNZ393259 GXV393252:GXV393259 HHR393252:HHR393259 HRN393252:HRN393259 IBJ393252:IBJ393259 ILF393252:ILF393259 IVB393252:IVB393259 JEX393252:JEX393259 JOT393252:JOT393259 JYP393252:JYP393259 KIL393252:KIL393259 KSH393252:KSH393259 LCD393252:LCD393259 LLZ393252:LLZ393259 LVV393252:LVV393259 MFR393252:MFR393259 MPN393252:MPN393259 MZJ393252:MZJ393259 NJF393252:NJF393259 NTB393252:NTB393259 OCX393252:OCX393259 OMT393252:OMT393259 OWP393252:OWP393259 PGL393252:PGL393259 PQH393252:PQH393259 QAD393252:QAD393259 QJZ393252:QJZ393259 QTV393252:QTV393259 RDR393252:RDR393259 RNN393252:RNN393259 RXJ393252:RXJ393259 SHF393252:SHF393259 SRB393252:SRB393259 TAX393252:TAX393259 TKT393252:TKT393259 TUP393252:TUP393259 UEL393252:UEL393259 UOH393252:UOH393259 UYD393252:UYD393259 VHZ393252:VHZ393259 VRV393252:VRV393259 WBR393252:WBR393259 WLN393252:WLN393259 WVJ393252:WVJ393259 B458788:B458795 IX458788:IX458795 ST458788:ST458795 ACP458788:ACP458795 AML458788:AML458795 AWH458788:AWH458795 BGD458788:BGD458795 BPZ458788:BPZ458795 BZV458788:BZV458795 CJR458788:CJR458795 CTN458788:CTN458795 DDJ458788:DDJ458795 DNF458788:DNF458795 DXB458788:DXB458795 EGX458788:EGX458795 EQT458788:EQT458795 FAP458788:FAP458795 FKL458788:FKL458795 FUH458788:FUH458795 GED458788:GED458795 GNZ458788:GNZ458795 GXV458788:GXV458795 HHR458788:HHR458795 HRN458788:HRN458795 IBJ458788:IBJ458795 ILF458788:ILF458795 IVB458788:IVB458795 JEX458788:JEX458795 JOT458788:JOT458795 JYP458788:JYP458795 KIL458788:KIL458795 KSH458788:KSH458795 LCD458788:LCD458795 LLZ458788:LLZ458795 LVV458788:LVV458795 MFR458788:MFR458795 MPN458788:MPN458795 MZJ458788:MZJ458795 NJF458788:NJF458795 NTB458788:NTB458795 OCX458788:OCX458795 OMT458788:OMT458795 OWP458788:OWP458795 PGL458788:PGL458795 PQH458788:PQH458795 QAD458788:QAD458795 QJZ458788:QJZ458795 QTV458788:QTV458795 RDR458788:RDR458795 RNN458788:RNN458795 RXJ458788:RXJ458795 SHF458788:SHF458795 SRB458788:SRB458795 TAX458788:TAX458795 TKT458788:TKT458795 TUP458788:TUP458795 UEL458788:UEL458795 UOH458788:UOH458795 UYD458788:UYD458795 VHZ458788:VHZ458795 VRV458788:VRV458795 WBR458788:WBR458795 WLN458788:WLN458795 WVJ458788:WVJ458795 B524324:B524331 IX524324:IX524331 ST524324:ST524331 ACP524324:ACP524331 AML524324:AML524331 AWH524324:AWH524331 BGD524324:BGD524331 BPZ524324:BPZ524331 BZV524324:BZV524331 CJR524324:CJR524331 CTN524324:CTN524331 DDJ524324:DDJ524331 DNF524324:DNF524331 DXB524324:DXB524331 EGX524324:EGX524331 EQT524324:EQT524331 FAP524324:FAP524331 FKL524324:FKL524331 FUH524324:FUH524331 GED524324:GED524331 GNZ524324:GNZ524331 GXV524324:GXV524331 HHR524324:HHR524331 HRN524324:HRN524331 IBJ524324:IBJ524331 ILF524324:ILF524331 IVB524324:IVB524331 JEX524324:JEX524331 JOT524324:JOT524331 JYP524324:JYP524331 KIL524324:KIL524331 KSH524324:KSH524331 LCD524324:LCD524331 LLZ524324:LLZ524331 LVV524324:LVV524331 MFR524324:MFR524331 MPN524324:MPN524331 MZJ524324:MZJ524331 NJF524324:NJF524331 NTB524324:NTB524331 OCX524324:OCX524331 OMT524324:OMT524331 OWP524324:OWP524331 PGL524324:PGL524331 PQH524324:PQH524331 QAD524324:QAD524331 QJZ524324:QJZ524331 QTV524324:QTV524331 RDR524324:RDR524331 RNN524324:RNN524331 RXJ524324:RXJ524331 SHF524324:SHF524331 SRB524324:SRB524331 TAX524324:TAX524331 TKT524324:TKT524331 TUP524324:TUP524331 UEL524324:UEL524331 UOH524324:UOH524331 UYD524324:UYD524331 VHZ524324:VHZ524331 VRV524324:VRV524331 WBR524324:WBR524331 WLN524324:WLN524331 WVJ524324:WVJ524331 B589860:B589867 IX589860:IX589867 ST589860:ST589867 ACP589860:ACP589867 AML589860:AML589867 AWH589860:AWH589867 BGD589860:BGD589867 BPZ589860:BPZ589867 BZV589860:BZV589867 CJR589860:CJR589867 CTN589860:CTN589867 DDJ589860:DDJ589867 DNF589860:DNF589867 DXB589860:DXB589867 EGX589860:EGX589867 EQT589860:EQT589867 FAP589860:FAP589867 FKL589860:FKL589867 FUH589860:FUH589867 GED589860:GED589867 GNZ589860:GNZ589867 GXV589860:GXV589867 HHR589860:HHR589867 HRN589860:HRN589867 IBJ589860:IBJ589867 ILF589860:ILF589867 IVB589860:IVB589867 JEX589860:JEX589867 JOT589860:JOT589867 JYP589860:JYP589867 KIL589860:KIL589867 KSH589860:KSH589867 LCD589860:LCD589867 LLZ589860:LLZ589867 LVV589860:LVV589867 MFR589860:MFR589867 MPN589860:MPN589867 MZJ589860:MZJ589867 NJF589860:NJF589867 NTB589860:NTB589867 OCX589860:OCX589867 OMT589860:OMT589867 OWP589860:OWP589867 PGL589860:PGL589867 PQH589860:PQH589867 QAD589860:QAD589867 QJZ589860:QJZ589867 QTV589860:QTV589867 RDR589860:RDR589867 RNN589860:RNN589867 RXJ589860:RXJ589867 SHF589860:SHF589867 SRB589860:SRB589867 TAX589860:TAX589867 TKT589860:TKT589867 TUP589860:TUP589867 UEL589860:UEL589867 UOH589860:UOH589867 UYD589860:UYD589867 VHZ589860:VHZ589867 VRV589860:VRV589867 WBR589860:WBR589867 WLN589860:WLN589867 WVJ589860:WVJ589867 B655396:B655403 IX655396:IX655403 ST655396:ST655403 ACP655396:ACP655403 AML655396:AML655403 AWH655396:AWH655403 BGD655396:BGD655403 BPZ655396:BPZ655403 BZV655396:BZV655403 CJR655396:CJR655403 CTN655396:CTN655403 DDJ655396:DDJ655403 DNF655396:DNF655403 DXB655396:DXB655403 EGX655396:EGX655403 EQT655396:EQT655403 FAP655396:FAP655403 FKL655396:FKL655403 FUH655396:FUH655403 GED655396:GED655403 GNZ655396:GNZ655403 GXV655396:GXV655403 HHR655396:HHR655403 HRN655396:HRN655403 IBJ655396:IBJ655403 ILF655396:ILF655403 IVB655396:IVB655403 JEX655396:JEX655403 JOT655396:JOT655403 JYP655396:JYP655403 KIL655396:KIL655403 KSH655396:KSH655403 LCD655396:LCD655403 LLZ655396:LLZ655403 LVV655396:LVV655403 MFR655396:MFR655403 MPN655396:MPN655403 MZJ655396:MZJ655403 NJF655396:NJF655403 NTB655396:NTB655403 OCX655396:OCX655403 OMT655396:OMT655403 OWP655396:OWP655403 PGL655396:PGL655403 PQH655396:PQH655403 QAD655396:QAD655403 QJZ655396:QJZ655403 QTV655396:QTV655403 RDR655396:RDR655403 RNN655396:RNN655403 RXJ655396:RXJ655403 SHF655396:SHF655403 SRB655396:SRB655403 TAX655396:TAX655403 TKT655396:TKT655403 TUP655396:TUP655403 UEL655396:UEL655403 UOH655396:UOH655403 UYD655396:UYD655403 VHZ655396:VHZ655403 VRV655396:VRV655403 WBR655396:WBR655403 WLN655396:WLN655403 WVJ655396:WVJ655403 B720932:B720939 IX720932:IX720939 ST720932:ST720939 ACP720932:ACP720939 AML720932:AML720939 AWH720932:AWH720939 BGD720932:BGD720939 BPZ720932:BPZ720939 BZV720932:BZV720939 CJR720932:CJR720939 CTN720932:CTN720939 DDJ720932:DDJ720939 DNF720932:DNF720939 DXB720932:DXB720939 EGX720932:EGX720939 EQT720932:EQT720939 FAP720932:FAP720939 FKL720932:FKL720939 FUH720932:FUH720939 GED720932:GED720939 GNZ720932:GNZ720939 GXV720932:GXV720939 HHR720932:HHR720939 HRN720932:HRN720939 IBJ720932:IBJ720939 ILF720932:ILF720939 IVB720932:IVB720939 JEX720932:JEX720939 JOT720932:JOT720939 JYP720932:JYP720939 KIL720932:KIL720939 KSH720932:KSH720939 LCD720932:LCD720939 LLZ720932:LLZ720939 LVV720932:LVV720939 MFR720932:MFR720939 MPN720932:MPN720939 MZJ720932:MZJ720939 NJF720932:NJF720939 NTB720932:NTB720939 OCX720932:OCX720939 OMT720932:OMT720939 OWP720932:OWP720939 PGL720932:PGL720939 PQH720932:PQH720939 QAD720932:QAD720939 QJZ720932:QJZ720939 QTV720932:QTV720939 RDR720932:RDR720939 RNN720932:RNN720939 RXJ720932:RXJ720939 SHF720932:SHF720939 SRB720932:SRB720939 TAX720932:TAX720939 TKT720932:TKT720939 TUP720932:TUP720939 UEL720932:UEL720939 UOH720932:UOH720939 UYD720932:UYD720939 VHZ720932:VHZ720939 VRV720932:VRV720939 WBR720932:WBR720939 WLN720932:WLN720939 WVJ720932:WVJ720939 B786468:B786475 IX786468:IX786475 ST786468:ST786475 ACP786468:ACP786475 AML786468:AML786475 AWH786468:AWH786475 BGD786468:BGD786475 BPZ786468:BPZ786475 BZV786468:BZV786475 CJR786468:CJR786475 CTN786468:CTN786475 DDJ786468:DDJ786475 DNF786468:DNF786475 DXB786468:DXB786475 EGX786468:EGX786475 EQT786468:EQT786475 FAP786468:FAP786475 FKL786468:FKL786475 FUH786468:FUH786475 GED786468:GED786475 GNZ786468:GNZ786475 GXV786468:GXV786475 HHR786468:HHR786475 HRN786468:HRN786475 IBJ786468:IBJ786475 ILF786468:ILF786475 IVB786468:IVB786475 JEX786468:JEX786475 JOT786468:JOT786475 JYP786468:JYP786475 KIL786468:KIL786475 KSH786468:KSH786475 LCD786468:LCD786475 LLZ786468:LLZ786475 LVV786468:LVV786475 MFR786468:MFR786475 MPN786468:MPN786475 MZJ786468:MZJ786475 NJF786468:NJF786475 NTB786468:NTB786475 OCX786468:OCX786475 OMT786468:OMT786475 OWP786468:OWP786475 PGL786468:PGL786475 PQH786468:PQH786475 QAD786468:QAD786475 QJZ786468:QJZ786475 QTV786468:QTV786475 RDR786468:RDR786475 RNN786468:RNN786475 RXJ786468:RXJ786475 SHF786468:SHF786475 SRB786468:SRB786475 TAX786468:TAX786475 TKT786468:TKT786475 TUP786468:TUP786475 UEL786468:UEL786475 UOH786468:UOH786475 UYD786468:UYD786475 VHZ786468:VHZ786475 VRV786468:VRV786475 WBR786468:WBR786475 WLN786468:WLN786475 WVJ786468:WVJ786475 B852004:B852011 IX852004:IX852011 ST852004:ST852011 ACP852004:ACP852011 AML852004:AML852011 AWH852004:AWH852011 BGD852004:BGD852011 BPZ852004:BPZ852011 BZV852004:BZV852011 CJR852004:CJR852011 CTN852004:CTN852011 DDJ852004:DDJ852011 DNF852004:DNF852011 DXB852004:DXB852011 EGX852004:EGX852011 EQT852004:EQT852011 FAP852004:FAP852011 FKL852004:FKL852011 FUH852004:FUH852011 GED852004:GED852011 GNZ852004:GNZ852011 GXV852004:GXV852011 HHR852004:HHR852011 HRN852004:HRN852011 IBJ852004:IBJ852011 ILF852004:ILF852011 IVB852004:IVB852011 JEX852004:JEX852011 JOT852004:JOT852011 JYP852004:JYP852011 KIL852004:KIL852011 KSH852004:KSH852011 LCD852004:LCD852011 LLZ852004:LLZ852011 LVV852004:LVV852011 MFR852004:MFR852011 MPN852004:MPN852011 MZJ852004:MZJ852011 NJF852004:NJF852011 NTB852004:NTB852011 OCX852004:OCX852011 OMT852004:OMT852011 OWP852004:OWP852011 PGL852004:PGL852011 PQH852004:PQH852011 QAD852004:QAD852011 QJZ852004:QJZ852011 QTV852004:QTV852011 RDR852004:RDR852011 RNN852004:RNN852011 RXJ852004:RXJ852011 SHF852004:SHF852011 SRB852004:SRB852011 TAX852004:TAX852011 TKT852004:TKT852011 TUP852004:TUP852011 UEL852004:UEL852011 UOH852004:UOH852011 UYD852004:UYD852011 VHZ852004:VHZ852011 VRV852004:VRV852011 WBR852004:WBR852011 WLN852004:WLN852011 WVJ852004:WVJ852011 B917540:B917547 IX917540:IX917547 ST917540:ST917547 ACP917540:ACP917547 AML917540:AML917547 AWH917540:AWH917547 BGD917540:BGD917547 BPZ917540:BPZ917547 BZV917540:BZV917547 CJR917540:CJR917547 CTN917540:CTN917547 DDJ917540:DDJ917547 DNF917540:DNF917547 DXB917540:DXB917547 EGX917540:EGX917547 EQT917540:EQT917547 FAP917540:FAP917547 FKL917540:FKL917547 FUH917540:FUH917547 GED917540:GED917547 GNZ917540:GNZ917547 GXV917540:GXV917547 HHR917540:HHR917547 HRN917540:HRN917547 IBJ917540:IBJ917547 ILF917540:ILF917547 IVB917540:IVB917547 JEX917540:JEX917547 JOT917540:JOT917547 JYP917540:JYP917547 KIL917540:KIL917547 KSH917540:KSH917547 LCD917540:LCD917547 LLZ917540:LLZ917547 LVV917540:LVV917547 MFR917540:MFR917547 MPN917540:MPN917547 MZJ917540:MZJ917547 NJF917540:NJF917547 NTB917540:NTB917547 OCX917540:OCX917547 OMT917540:OMT917547 OWP917540:OWP917547 PGL917540:PGL917547 PQH917540:PQH917547 QAD917540:QAD917547 QJZ917540:QJZ917547 QTV917540:QTV917547 RDR917540:RDR917547 RNN917540:RNN917547 RXJ917540:RXJ917547 SHF917540:SHF917547 SRB917540:SRB917547 TAX917540:TAX917547 TKT917540:TKT917547 TUP917540:TUP917547 UEL917540:UEL917547 UOH917540:UOH917547 UYD917540:UYD917547 VHZ917540:VHZ917547 VRV917540:VRV917547 WBR917540:WBR917547 WLN917540:WLN917547 WVJ917540:WVJ917547 B983076:B983083 IX983076:IX983083 ST983076:ST983083 ACP983076:ACP983083 AML983076:AML983083 AWH983076:AWH983083 BGD983076:BGD983083 BPZ983076:BPZ983083 BZV983076:BZV983083 CJR983076:CJR983083 CTN983076:CTN983083 DDJ983076:DDJ983083 DNF983076:DNF983083 DXB983076:DXB983083 EGX983076:EGX983083 EQT983076:EQT983083 FAP983076:FAP983083 FKL983076:FKL983083 FUH983076:FUH983083 GED983076:GED983083 GNZ983076:GNZ983083 GXV983076:GXV983083 HHR983076:HHR983083 HRN983076:HRN983083 IBJ983076:IBJ983083 ILF983076:ILF983083 IVB983076:IVB983083 JEX983076:JEX983083 JOT983076:JOT983083 JYP983076:JYP983083 KIL983076:KIL983083 KSH983076:KSH983083 LCD983076:LCD983083 LLZ983076:LLZ983083 LVV983076:LVV983083 MFR983076:MFR983083 MPN983076:MPN983083 MZJ983076:MZJ983083 NJF983076:NJF983083 NTB983076:NTB983083 OCX983076:OCX983083 OMT983076:OMT983083 OWP983076:OWP983083 PGL983076:PGL983083 PQH983076:PQH983083 QAD983076:QAD983083 QJZ983076:QJZ983083 QTV983076:QTV983083 RDR983076:RDR983083 RNN983076:RNN983083 RXJ983076:RXJ983083 SHF983076:SHF983083 SRB983076:SRB983083 TAX983076:TAX983083 TKT983076:TKT983083 TUP983076:TUP983083 UEL983076:UEL983083 UOH983076:UOH983083 UYD983076:UYD983083 VHZ983076:VHZ983083 VRV983076:VRV983083 WBR983076:WBR983083 WLN983076:WLN983083 WVJ983076:WVJ983083 O107:P108 JK107:JL108 TG107:TH108 ADC107:ADD108 AMY107:AMZ108 AWU107:AWV108 BGQ107:BGR108 BQM107:BQN108 CAI107:CAJ108 CKE107:CKF108 CUA107:CUB108 DDW107:DDX108 DNS107:DNT108 DXO107:DXP108 EHK107:EHL108 ERG107:ERH108 FBC107:FBD108 FKY107:FKZ108 FUU107:FUV108 GEQ107:GER108 GOM107:GON108 GYI107:GYJ108 HIE107:HIF108 HSA107:HSB108 IBW107:IBX108 ILS107:ILT108 IVO107:IVP108 JFK107:JFL108 JPG107:JPH108 JZC107:JZD108 KIY107:KIZ108 KSU107:KSV108 LCQ107:LCR108 LMM107:LMN108 LWI107:LWJ108 MGE107:MGF108 MQA107:MQB108 MZW107:MZX108 NJS107:NJT108 NTO107:NTP108 ODK107:ODL108 ONG107:ONH108 OXC107:OXD108 PGY107:PGZ108 PQU107:PQV108 QAQ107:QAR108 QKM107:QKN108 QUI107:QUJ108 REE107:REF108 ROA107:ROB108 RXW107:RXX108 SHS107:SHT108 SRO107:SRP108 TBK107:TBL108 TLG107:TLH108 TVC107:TVD108 UEY107:UEZ108 UOU107:UOV108 UYQ107:UYR108 VIM107:VIN108 VSI107:VSJ108 WCE107:WCF108 WMA107:WMB108 WVW107:WVX108 O65643:P65644 JK65643:JL65644 TG65643:TH65644 ADC65643:ADD65644 AMY65643:AMZ65644 AWU65643:AWV65644 BGQ65643:BGR65644 BQM65643:BQN65644 CAI65643:CAJ65644 CKE65643:CKF65644 CUA65643:CUB65644 DDW65643:DDX65644 DNS65643:DNT65644 DXO65643:DXP65644 EHK65643:EHL65644 ERG65643:ERH65644 FBC65643:FBD65644 FKY65643:FKZ65644 FUU65643:FUV65644 GEQ65643:GER65644 GOM65643:GON65644 GYI65643:GYJ65644 HIE65643:HIF65644 HSA65643:HSB65644 IBW65643:IBX65644 ILS65643:ILT65644 IVO65643:IVP65644 JFK65643:JFL65644 JPG65643:JPH65644 JZC65643:JZD65644 KIY65643:KIZ65644 KSU65643:KSV65644 LCQ65643:LCR65644 LMM65643:LMN65644 LWI65643:LWJ65644 MGE65643:MGF65644 MQA65643:MQB65644 MZW65643:MZX65644 NJS65643:NJT65644 NTO65643:NTP65644 ODK65643:ODL65644 ONG65643:ONH65644 OXC65643:OXD65644 PGY65643:PGZ65644 PQU65643:PQV65644 QAQ65643:QAR65644 QKM65643:QKN65644 QUI65643:QUJ65644 REE65643:REF65644 ROA65643:ROB65644 RXW65643:RXX65644 SHS65643:SHT65644 SRO65643:SRP65644 TBK65643:TBL65644 TLG65643:TLH65644 TVC65643:TVD65644 UEY65643:UEZ65644 UOU65643:UOV65644 UYQ65643:UYR65644 VIM65643:VIN65644 VSI65643:VSJ65644 WCE65643:WCF65644 WMA65643:WMB65644 WVW65643:WVX65644 O131179:P131180 JK131179:JL131180 TG131179:TH131180 ADC131179:ADD131180 AMY131179:AMZ131180 AWU131179:AWV131180 BGQ131179:BGR131180 BQM131179:BQN131180 CAI131179:CAJ131180 CKE131179:CKF131180 CUA131179:CUB131180 DDW131179:DDX131180 DNS131179:DNT131180 DXO131179:DXP131180 EHK131179:EHL131180 ERG131179:ERH131180 FBC131179:FBD131180 FKY131179:FKZ131180 FUU131179:FUV131180 GEQ131179:GER131180 GOM131179:GON131180 GYI131179:GYJ131180 HIE131179:HIF131180 HSA131179:HSB131180 IBW131179:IBX131180 ILS131179:ILT131180 IVO131179:IVP131180 JFK131179:JFL131180 JPG131179:JPH131180 JZC131179:JZD131180 KIY131179:KIZ131180 KSU131179:KSV131180 LCQ131179:LCR131180 LMM131179:LMN131180 LWI131179:LWJ131180 MGE131179:MGF131180 MQA131179:MQB131180 MZW131179:MZX131180 NJS131179:NJT131180 NTO131179:NTP131180 ODK131179:ODL131180 ONG131179:ONH131180 OXC131179:OXD131180 PGY131179:PGZ131180 PQU131179:PQV131180 QAQ131179:QAR131180 QKM131179:QKN131180 QUI131179:QUJ131180 REE131179:REF131180 ROA131179:ROB131180 RXW131179:RXX131180 SHS131179:SHT131180 SRO131179:SRP131180 TBK131179:TBL131180 TLG131179:TLH131180 TVC131179:TVD131180 UEY131179:UEZ131180 UOU131179:UOV131180 UYQ131179:UYR131180 VIM131179:VIN131180 VSI131179:VSJ131180 WCE131179:WCF131180 WMA131179:WMB131180 WVW131179:WVX131180 O196715:P196716 JK196715:JL196716 TG196715:TH196716 ADC196715:ADD196716 AMY196715:AMZ196716 AWU196715:AWV196716 BGQ196715:BGR196716 BQM196715:BQN196716 CAI196715:CAJ196716 CKE196715:CKF196716 CUA196715:CUB196716 DDW196715:DDX196716 DNS196715:DNT196716 DXO196715:DXP196716 EHK196715:EHL196716 ERG196715:ERH196716 FBC196715:FBD196716 FKY196715:FKZ196716 FUU196715:FUV196716 GEQ196715:GER196716 GOM196715:GON196716 GYI196715:GYJ196716 HIE196715:HIF196716 HSA196715:HSB196716 IBW196715:IBX196716 ILS196715:ILT196716 IVO196715:IVP196716 JFK196715:JFL196716 JPG196715:JPH196716 JZC196715:JZD196716 KIY196715:KIZ196716 KSU196715:KSV196716 LCQ196715:LCR196716 LMM196715:LMN196716 LWI196715:LWJ196716 MGE196715:MGF196716 MQA196715:MQB196716 MZW196715:MZX196716 NJS196715:NJT196716 NTO196715:NTP196716 ODK196715:ODL196716 ONG196715:ONH196716 OXC196715:OXD196716 PGY196715:PGZ196716 PQU196715:PQV196716 QAQ196715:QAR196716 QKM196715:QKN196716 QUI196715:QUJ196716 REE196715:REF196716 ROA196715:ROB196716 RXW196715:RXX196716 SHS196715:SHT196716 SRO196715:SRP196716 TBK196715:TBL196716 TLG196715:TLH196716 TVC196715:TVD196716 UEY196715:UEZ196716 UOU196715:UOV196716 UYQ196715:UYR196716 VIM196715:VIN196716 VSI196715:VSJ196716 WCE196715:WCF196716 WMA196715:WMB196716 WVW196715:WVX196716 O262251:P262252 JK262251:JL262252 TG262251:TH262252 ADC262251:ADD262252 AMY262251:AMZ262252 AWU262251:AWV262252 BGQ262251:BGR262252 BQM262251:BQN262252 CAI262251:CAJ262252 CKE262251:CKF262252 CUA262251:CUB262252 DDW262251:DDX262252 DNS262251:DNT262252 DXO262251:DXP262252 EHK262251:EHL262252 ERG262251:ERH262252 FBC262251:FBD262252 FKY262251:FKZ262252 FUU262251:FUV262252 GEQ262251:GER262252 GOM262251:GON262252 GYI262251:GYJ262252 HIE262251:HIF262252 HSA262251:HSB262252 IBW262251:IBX262252 ILS262251:ILT262252 IVO262251:IVP262252 JFK262251:JFL262252 JPG262251:JPH262252 JZC262251:JZD262252 KIY262251:KIZ262252 KSU262251:KSV262252 LCQ262251:LCR262252 LMM262251:LMN262252 LWI262251:LWJ262252 MGE262251:MGF262252 MQA262251:MQB262252 MZW262251:MZX262252 NJS262251:NJT262252 NTO262251:NTP262252 ODK262251:ODL262252 ONG262251:ONH262252 OXC262251:OXD262252 PGY262251:PGZ262252 PQU262251:PQV262252 QAQ262251:QAR262252 QKM262251:QKN262252 QUI262251:QUJ262252 REE262251:REF262252 ROA262251:ROB262252 RXW262251:RXX262252 SHS262251:SHT262252 SRO262251:SRP262252 TBK262251:TBL262252 TLG262251:TLH262252 TVC262251:TVD262252 UEY262251:UEZ262252 UOU262251:UOV262252 UYQ262251:UYR262252 VIM262251:VIN262252 VSI262251:VSJ262252 WCE262251:WCF262252 WMA262251:WMB262252 WVW262251:WVX262252 O327787:P327788 JK327787:JL327788 TG327787:TH327788 ADC327787:ADD327788 AMY327787:AMZ327788 AWU327787:AWV327788 BGQ327787:BGR327788 BQM327787:BQN327788 CAI327787:CAJ327788 CKE327787:CKF327788 CUA327787:CUB327788 DDW327787:DDX327788 DNS327787:DNT327788 DXO327787:DXP327788 EHK327787:EHL327788 ERG327787:ERH327788 FBC327787:FBD327788 FKY327787:FKZ327788 FUU327787:FUV327788 GEQ327787:GER327788 GOM327787:GON327788 GYI327787:GYJ327788 HIE327787:HIF327788 HSA327787:HSB327788 IBW327787:IBX327788 ILS327787:ILT327788 IVO327787:IVP327788 JFK327787:JFL327788 JPG327787:JPH327788 JZC327787:JZD327788 KIY327787:KIZ327788 KSU327787:KSV327788 LCQ327787:LCR327788 LMM327787:LMN327788 LWI327787:LWJ327788 MGE327787:MGF327788 MQA327787:MQB327788 MZW327787:MZX327788 NJS327787:NJT327788 NTO327787:NTP327788 ODK327787:ODL327788 ONG327787:ONH327788 OXC327787:OXD327788 PGY327787:PGZ327788 PQU327787:PQV327788 QAQ327787:QAR327788 QKM327787:QKN327788 QUI327787:QUJ327788 REE327787:REF327788 ROA327787:ROB327788 RXW327787:RXX327788 SHS327787:SHT327788 SRO327787:SRP327788 TBK327787:TBL327788 TLG327787:TLH327788 TVC327787:TVD327788 UEY327787:UEZ327788 UOU327787:UOV327788 UYQ327787:UYR327788 VIM327787:VIN327788 VSI327787:VSJ327788 WCE327787:WCF327788 WMA327787:WMB327788 WVW327787:WVX327788 O393323:P393324 JK393323:JL393324 TG393323:TH393324 ADC393323:ADD393324 AMY393323:AMZ393324 AWU393323:AWV393324 BGQ393323:BGR393324 BQM393323:BQN393324 CAI393323:CAJ393324 CKE393323:CKF393324 CUA393323:CUB393324 DDW393323:DDX393324 DNS393323:DNT393324 DXO393323:DXP393324 EHK393323:EHL393324 ERG393323:ERH393324 FBC393323:FBD393324 FKY393323:FKZ393324 FUU393323:FUV393324 GEQ393323:GER393324 GOM393323:GON393324 GYI393323:GYJ393324 HIE393323:HIF393324 HSA393323:HSB393324 IBW393323:IBX393324 ILS393323:ILT393324 IVO393323:IVP393324 JFK393323:JFL393324 JPG393323:JPH393324 JZC393323:JZD393324 KIY393323:KIZ393324 KSU393323:KSV393324 LCQ393323:LCR393324 LMM393323:LMN393324 LWI393323:LWJ393324 MGE393323:MGF393324 MQA393323:MQB393324 MZW393323:MZX393324 NJS393323:NJT393324 NTO393323:NTP393324 ODK393323:ODL393324 ONG393323:ONH393324 OXC393323:OXD393324 PGY393323:PGZ393324 PQU393323:PQV393324 QAQ393323:QAR393324 QKM393323:QKN393324 QUI393323:QUJ393324 REE393323:REF393324 ROA393323:ROB393324 RXW393323:RXX393324 SHS393323:SHT393324 SRO393323:SRP393324 TBK393323:TBL393324 TLG393323:TLH393324 TVC393323:TVD393324 UEY393323:UEZ393324 UOU393323:UOV393324 UYQ393323:UYR393324 VIM393323:VIN393324 VSI393323:VSJ393324 WCE393323:WCF393324 WMA393323:WMB393324 WVW393323:WVX393324 O458859:P458860 JK458859:JL458860 TG458859:TH458860 ADC458859:ADD458860 AMY458859:AMZ458860 AWU458859:AWV458860 BGQ458859:BGR458860 BQM458859:BQN458860 CAI458859:CAJ458860 CKE458859:CKF458860 CUA458859:CUB458860 DDW458859:DDX458860 DNS458859:DNT458860 DXO458859:DXP458860 EHK458859:EHL458860 ERG458859:ERH458860 FBC458859:FBD458860 FKY458859:FKZ458860 FUU458859:FUV458860 GEQ458859:GER458860 GOM458859:GON458860 GYI458859:GYJ458860 HIE458859:HIF458860 HSA458859:HSB458860 IBW458859:IBX458860 ILS458859:ILT458860 IVO458859:IVP458860 JFK458859:JFL458860 JPG458859:JPH458860 JZC458859:JZD458860 KIY458859:KIZ458860 KSU458859:KSV458860 LCQ458859:LCR458860 LMM458859:LMN458860 LWI458859:LWJ458860 MGE458859:MGF458860 MQA458859:MQB458860 MZW458859:MZX458860 NJS458859:NJT458860 NTO458859:NTP458860 ODK458859:ODL458860 ONG458859:ONH458860 OXC458859:OXD458860 PGY458859:PGZ458860 PQU458859:PQV458860 QAQ458859:QAR458860 QKM458859:QKN458860 QUI458859:QUJ458860 REE458859:REF458860 ROA458859:ROB458860 RXW458859:RXX458860 SHS458859:SHT458860 SRO458859:SRP458860 TBK458859:TBL458860 TLG458859:TLH458860 TVC458859:TVD458860 UEY458859:UEZ458860 UOU458859:UOV458860 UYQ458859:UYR458860 VIM458859:VIN458860 VSI458859:VSJ458860 WCE458859:WCF458860 WMA458859:WMB458860 WVW458859:WVX458860 O524395:P524396 JK524395:JL524396 TG524395:TH524396 ADC524395:ADD524396 AMY524395:AMZ524396 AWU524395:AWV524396 BGQ524395:BGR524396 BQM524395:BQN524396 CAI524395:CAJ524396 CKE524395:CKF524396 CUA524395:CUB524396 DDW524395:DDX524396 DNS524395:DNT524396 DXO524395:DXP524396 EHK524395:EHL524396 ERG524395:ERH524396 FBC524395:FBD524396 FKY524395:FKZ524396 FUU524395:FUV524396 GEQ524395:GER524396 GOM524395:GON524396 GYI524395:GYJ524396 HIE524395:HIF524396 HSA524395:HSB524396 IBW524395:IBX524396 ILS524395:ILT524396 IVO524395:IVP524396 JFK524395:JFL524396 JPG524395:JPH524396 JZC524395:JZD524396 KIY524395:KIZ524396 KSU524395:KSV524396 LCQ524395:LCR524396 LMM524395:LMN524396 LWI524395:LWJ524396 MGE524395:MGF524396 MQA524395:MQB524396 MZW524395:MZX524396 NJS524395:NJT524396 NTO524395:NTP524396 ODK524395:ODL524396 ONG524395:ONH524396 OXC524395:OXD524396 PGY524395:PGZ524396 PQU524395:PQV524396 QAQ524395:QAR524396 QKM524395:QKN524396 QUI524395:QUJ524396 REE524395:REF524396 ROA524395:ROB524396 RXW524395:RXX524396 SHS524395:SHT524396 SRO524395:SRP524396 TBK524395:TBL524396 TLG524395:TLH524396 TVC524395:TVD524396 UEY524395:UEZ524396 UOU524395:UOV524396 UYQ524395:UYR524396 VIM524395:VIN524396 VSI524395:VSJ524396 WCE524395:WCF524396 WMA524395:WMB524396 WVW524395:WVX524396 O589931:P589932 JK589931:JL589932 TG589931:TH589932 ADC589931:ADD589932 AMY589931:AMZ589932 AWU589931:AWV589932 BGQ589931:BGR589932 BQM589931:BQN589932 CAI589931:CAJ589932 CKE589931:CKF589932 CUA589931:CUB589932 DDW589931:DDX589932 DNS589931:DNT589932 DXO589931:DXP589932 EHK589931:EHL589932 ERG589931:ERH589932 FBC589931:FBD589932 FKY589931:FKZ589932 FUU589931:FUV589932 GEQ589931:GER589932 GOM589931:GON589932 GYI589931:GYJ589932 HIE589931:HIF589932 HSA589931:HSB589932 IBW589931:IBX589932 ILS589931:ILT589932 IVO589931:IVP589932 JFK589931:JFL589932 JPG589931:JPH589932 JZC589931:JZD589932 KIY589931:KIZ589932 KSU589931:KSV589932 LCQ589931:LCR589932 LMM589931:LMN589932 LWI589931:LWJ589932 MGE589931:MGF589932 MQA589931:MQB589932 MZW589931:MZX589932 NJS589931:NJT589932 NTO589931:NTP589932 ODK589931:ODL589932 ONG589931:ONH589932 OXC589931:OXD589932 PGY589931:PGZ589932 PQU589931:PQV589932 QAQ589931:QAR589932 QKM589931:QKN589932 QUI589931:QUJ589932 REE589931:REF589932 ROA589931:ROB589932 RXW589931:RXX589932 SHS589931:SHT589932 SRO589931:SRP589932 TBK589931:TBL589932 TLG589931:TLH589932 TVC589931:TVD589932 UEY589931:UEZ589932 UOU589931:UOV589932 UYQ589931:UYR589932 VIM589931:VIN589932 VSI589931:VSJ589932 WCE589931:WCF589932 WMA589931:WMB589932 WVW589931:WVX589932 O655467:P655468 JK655467:JL655468 TG655467:TH655468 ADC655467:ADD655468 AMY655467:AMZ655468 AWU655467:AWV655468 BGQ655467:BGR655468 BQM655467:BQN655468 CAI655467:CAJ655468 CKE655467:CKF655468 CUA655467:CUB655468 DDW655467:DDX655468 DNS655467:DNT655468 DXO655467:DXP655468 EHK655467:EHL655468 ERG655467:ERH655468 FBC655467:FBD655468 FKY655467:FKZ655468 FUU655467:FUV655468 GEQ655467:GER655468 GOM655467:GON655468 GYI655467:GYJ655468 HIE655467:HIF655468 HSA655467:HSB655468 IBW655467:IBX655468 ILS655467:ILT655468 IVO655467:IVP655468 JFK655467:JFL655468 JPG655467:JPH655468 JZC655467:JZD655468 KIY655467:KIZ655468 KSU655467:KSV655468 LCQ655467:LCR655468 LMM655467:LMN655468 LWI655467:LWJ655468 MGE655467:MGF655468 MQA655467:MQB655468 MZW655467:MZX655468 NJS655467:NJT655468 NTO655467:NTP655468 ODK655467:ODL655468 ONG655467:ONH655468 OXC655467:OXD655468 PGY655467:PGZ655468 PQU655467:PQV655468 QAQ655467:QAR655468 QKM655467:QKN655468 QUI655467:QUJ655468 REE655467:REF655468 ROA655467:ROB655468 RXW655467:RXX655468 SHS655467:SHT655468 SRO655467:SRP655468 TBK655467:TBL655468 TLG655467:TLH655468 TVC655467:TVD655468 UEY655467:UEZ655468 UOU655467:UOV655468 UYQ655467:UYR655468 VIM655467:VIN655468 VSI655467:VSJ655468 WCE655467:WCF655468 WMA655467:WMB655468 WVW655467:WVX655468 O721003:P721004 JK721003:JL721004 TG721003:TH721004 ADC721003:ADD721004 AMY721003:AMZ721004 AWU721003:AWV721004 BGQ721003:BGR721004 BQM721003:BQN721004 CAI721003:CAJ721004 CKE721003:CKF721004 CUA721003:CUB721004 DDW721003:DDX721004 DNS721003:DNT721004 DXO721003:DXP721004 EHK721003:EHL721004 ERG721003:ERH721004 FBC721003:FBD721004 FKY721003:FKZ721004 FUU721003:FUV721004 GEQ721003:GER721004 GOM721003:GON721004 GYI721003:GYJ721004 HIE721003:HIF721004 HSA721003:HSB721004 IBW721003:IBX721004 ILS721003:ILT721004 IVO721003:IVP721004 JFK721003:JFL721004 JPG721003:JPH721004 JZC721003:JZD721004 KIY721003:KIZ721004 KSU721003:KSV721004 LCQ721003:LCR721004 LMM721003:LMN721004 LWI721003:LWJ721004 MGE721003:MGF721004 MQA721003:MQB721004 MZW721003:MZX721004 NJS721003:NJT721004 NTO721003:NTP721004 ODK721003:ODL721004 ONG721003:ONH721004 OXC721003:OXD721004 PGY721003:PGZ721004 PQU721003:PQV721004 QAQ721003:QAR721004 QKM721003:QKN721004 QUI721003:QUJ721004 REE721003:REF721004 ROA721003:ROB721004 RXW721003:RXX721004 SHS721003:SHT721004 SRO721003:SRP721004 TBK721003:TBL721004 TLG721003:TLH721004 TVC721003:TVD721004 UEY721003:UEZ721004 UOU721003:UOV721004 UYQ721003:UYR721004 VIM721003:VIN721004 VSI721003:VSJ721004 WCE721003:WCF721004 WMA721003:WMB721004 WVW721003:WVX721004 O786539:P786540 JK786539:JL786540 TG786539:TH786540 ADC786539:ADD786540 AMY786539:AMZ786540 AWU786539:AWV786540 BGQ786539:BGR786540 BQM786539:BQN786540 CAI786539:CAJ786540 CKE786539:CKF786540 CUA786539:CUB786540 DDW786539:DDX786540 DNS786539:DNT786540 DXO786539:DXP786540 EHK786539:EHL786540 ERG786539:ERH786540 FBC786539:FBD786540 FKY786539:FKZ786540 FUU786539:FUV786540 GEQ786539:GER786540 GOM786539:GON786540 GYI786539:GYJ786540 HIE786539:HIF786540 HSA786539:HSB786540 IBW786539:IBX786540 ILS786539:ILT786540 IVO786539:IVP786540 JFK786539:JFL786540 JPG786539:JPH786540 JZC786539:JZD786540 KIY786539:KIZ786540 KSU786539:KSV786540 LCQ786539:LCR786540 LMM786539:LMN786540 LWI786539:LWJ786540 MGE786539:MGF786540 MQA786539:MQB786540 MZW786539:MZX786540 NJS786539:NJT786540 NTO786539:NTP786540 ODK786539:ODL786540 ONG786539:ONH786540 OXC786539:OXD786540 PGY786539:PGZ786540 PQU786539:PQV786540 QAQ786539:QAR786540 QKM786539:QKN786540 QUI786539:QUJ786540 REE786539:REF786540 ROA786539:ROB786540 RXW786539:RXX786540 SHS786539:SHT786540 SRO786539:SRP786540 TBK786539:TBL786540 TLG786539:TLH786540 TVC786539:TVD786540 UEY786539:UEZ786540 UOU786539:UOV786540 UYQ786539:UYR786540 VIM786539:VIN786540 VSI786539:VSJ786540 WCE786539:WCF786540 WMA786539:WMB786540 WVW786539:WVX786540 O852075:P852076 JK852075:JL852076 TG852075:TH852076 ADC852075:ADD852076 AMY852075:AMZ852076 AWU852075:AWV852076 BGQ852075:BGR852076 BQM852075:BQN852076 CAI852075:CAJ852076 CKE852075:CKF852076 CUA852075:CUB852076 DDW852075:DDX852076 DNS852075:DNT852076 DXO852075:DXP852076 EHK852075:EHL852076 ERG852075:ERH852076 FBC852075:FBD852076 FKY852075:FKZ852076 FUU852075:FUV852076 GEQ852075:GER852076 GOM852075:GON852076 GYI852075:GYJ852076 HIE852075:HIF852076 HSA852075:HSB852076 IBW852075:IBX852076 ILS852075:ILT852076 IVO852075:IVP852076 JFK852075:JFL852076 JPG852075:JPH852076 JZC852075:JZD852076 KIY852075:KIZ852076 KSU852075:KSV852076 LCQ852075:LCR852076 LMM852075:LMN852076 LWI852075:LWJ852076 MGE852075:MGF852076 MQA852075:MQB852076 MZW852075:MZX852076 NJS852075:NJT852076 NTO852075:NTP852076 ODK852075:ODL852076 ONG852075:ONH852076 OXC852075:OXD852076 PGY852075:PGZ852076 PQU852075:PQV852076 QAQ852075:QAR852076 QKM852075:QKN852076 QUI852075:QUJ852076 REE852075:REF852076 ROA852075:ROB852076 RXW852075:RXX852076 SHS852075:SHT852076 SRO852075:SRP852076 TBK852075:TBL852076 TLG852075:TLH852076 TVC852075:TVD852076 UEY852075:UEZ852076 UOU852075:UOV852076 UYQ852075:UYR852076 VIM852075:VIN852076 VSI852075:VSJ852076 WCE852075:WCF852076 WMA852075:WMB852076 WVW852075:WVX852076 O917611:P917612 JK917611:JL917612 TG917611:TH917612 ADC917611:ADD917612 AMY917611:AMZ917612 AWU917611:AWV917612 BGQ917611:BGR917612 BQM917611:BQN917612 CAI917611:CAJ917612 CKE917611:CKF917612 CUA917611:CUB917612 DDW917611:DDX917612 DNS917611:DNT917612 DXO917611:DXP917612 EHK917611:EHL917612 ERG917611:ERH917612 FBC917611:FBD917612 FKY917611:FKZ917612 FUU917611:FUV917612 GEQ917611:GER917612 GOM917611:GON917612 GYI917611:GYJ917612 HIE917611:HIF917612 HSA917611:HSB917612 IBW917611:IBX917612 ILS917611:ILT917612 IVO917611:IVP917612 JFK917611:JFL917612 JPG917611:JPH917612 JZC917611:JZD917612 KIY917611:KIZ917612 KSU917611:KSV917612 LCQ917611:LCR917612 LMM917611:LMN917612 LWI917611:LWJ917612 MGE917611:MGF917612 MQA917611:MQB917612 MZW917611:MZX917612 NJS917611:NJT917612 NTO917611:NTP917612 ODK917611:ODL917612 ONG917611:ONH917612 OXC917611:OXD917612 PGY917611:PGZ917612 PQU917611:PQV917612 QAQ917611:QAR917612 QKM917611:QKN917612 QUI917611:QUJ917612 REE917611:REF917612 ROA917611:ROB917612 RXW917611:RXX917612 SHS917611:SHT917612 SRO917611:SRP917612 TBK917611:TBL917612 TLG917611:TLH917612 TVC917611:TVD917612 UEY917611:UEZ917612 UOU917611:UOV917612 UYQ917611:UYR917612 VIM917611:VIN917612 VSI917611:VSJ917612 WCE917611:WCF917612 WMA917611:WMB917612 WVW917611:WVX917612 O983147:P983148 JK983147:JL983148 TG983147:TH983148 ADC983147:ADD983148 AMY983147:AMZ983148 AWU983147:AWV983148 BGQ983147:BGR983148 BQM983147:BQN983148 CAI983147:CAJ983148 CKE983147:CKF983148 CUA983147:CUB983148 DDW983147:DDX983148 DNS983147:DNT983148 DXO983147:DXP983148 EHK983147:EHL983148 ERG983147:ERH983148 FBC983147:FBD983148 FKY983147:FKZ983148 FUU983147:FUV983148 GEQ983147:GER983148 GOM983147:GON983148 GYI983147:GYJ983148 HIE983147:HIF983148 HSA983147:HSB983148 IBW983147:IBX983148 ILS983147:ILT983148 IVO983147:IVP983148 JFK983147:JFL983148 JPG983147:JPH983148 JZC983147:JZD983148 KIY983147:KIZ983148 KSU983147:KSV983148 LCQ983147:LCR983148 LMM983147:LMN983148 LWI983147:LWJ983148 MGE983147:MGF983148 MQA983147:MQB983148 MZW983147:MZX983148 NJS983147:NJT983148 NTO983147:NTP983148 ODK983147:ODL983148 ONG983147:ONH983148 OXC983147:OXD983148 PGY983147:PGZ983148 PQU983147:PQV983148 QAQ983147:QAR983148 QKM983147:QKN983148 QUI983147:QUJ983148 REE983147:REF983148 ROA983147:ROB983148 RXW983147:RXX983148 SHS983147:SHT983148 SRO983147:SRP983148 TBK983147:TBL983148 TLG983147:TLH983148 TVC983147:TVD983148 UEY983147:UEZ983148 UOU983147:UOV983148 UYQ983147:UYR983148 VIM983147:VIN983148 VSI983147:VSJ983148 WCE983147:WCF983148 WMA983147:WMB983148 WVW983147:WVX983148 AZ249:IV255 KV249:SR255 UR249:ACN255 AEN249:AMJ255 AOJ249:AWF255 AYF249:BGB255 BIB249:BPX255 BRX249:BZT255 CBT249:CJP255 CLP249:CTL255 CVL249:DDH255 DFH249:DND255 DPD249:DWZ255 DYZ249:EGV255 EIV249:EQR255 ESR249:FAN255 FCN249:FKJ255 FMJ249:FUF255 FWF249:GEB255 GGB249:GNX255 GPX249:GXT255 GZT249:HHP255 HJP249:HRL255 HTL249:IBH255 IDH249:ILD255 IND249:IUZ255 IWZ249:JEV255 JGV249:JOR255 JQR249:JYN255 KAN249:KIJ255 KKJ249:KSF255 KUF249:LCB255 LEB249:LLX255 LNX249:LVT255 LXT249:MFP255 MHP249:MPL255 MRL249:MZH255 NBH249:NJD255 NLD249:NSZ255 NUZ249:OCV255 OEV249:OMR255 OOR249:OWN255 OYN249:PGJ255 PIJ249:PQF255 PSF249:QAB255 QCB249:QJX255 QLX249:QTT255 QVT249:RDP255 RFP249:RNL255 RPL249:RXH255 RZH249:SHD255 SJD249:SQZ255 SSZ249:TAV255 TCV249:TKR255 TMR249:TUN255 TWN249:UEJ255 UGJ249:UOF255 UQF249:UYB255 VAB249:VHX255 VJX249:VRT255 VTT249:WBP255 WDP249:WLL255 WNL249:WVH255 WXH249:XFD255 AZ65785:IV65791 KV65785:SR65791 UR65785:ACN65791 AEN65785:AMJ65791 AOJ65785:AWF65791 AYF65785:BGB65791 BIB65785:BPX65791 BRX65785:BZT65791 CBT65785:CJP65791 CLP65785:CTL65791 CVL65785:DDH65791 DFH65785:DND65791 DPD65785:DWZ65791 DYZ65785:EGV65791 EIV65785:EQR65791 ESR65785:FAN65791 FCN65785:FKJ65791 FMJ65785:FUF65791 FWF65785:GEB65791 GGB65785:GNX65791 GPX65785:GXT65791 GZT65785:HHP65791 HJP65785:HRL65791 HTL65785:IBH65791 IDH65785:ILD65791 IND65785:IUZ65791 IWZ65785:JEV65791 JGV65785:JOR65791 JQR65785:JYN65791 KAN65785:KIJ65791 KKJ65785:KSF65791 KUF65785:LCB65791 LEB65785:LLX65791 LNX65785:LVT65791 LXT65785:MFP65791 MHP65785:MPL65791 MRL65785:MZH65791 NBH65785:NJD65791 NLD65785:NSZ65791 NUZ65785:OCV65791 OEV65785:OMR65791 OOR65785:OWN65791 OYN65785:PGJ65791 PIJ65785:PQF65791 PSF65785:QAB65791 QCB65785:QJX65791 QLX65785:QTT65791 QVT65785:RDP65791 RFP65785:RNL65791 RPL65785:RXH65791 RZH65785:SHD65791 SJD65785:SQZ65791 SSZ65785:TAV65791 TCV65785:TKR65791 TMR65785:TUN65791 TWN65785:UEJ65791 UGJ65785:UOF65791 UQF65785:UYB65791 VAB65785:VHX65791 VJX65785:VRT65791 VTT65785:WBP65791 WDP65785:WLL65791 WNL65785:WVH65791 WXH65785:XFD65791 AZ131321:IV131327 KV131321:SR131327 UR131321:ACN131327 AEN131321:AMJ131327 AOJ131321:AWF131327 AYF131321:BGB131327 BIB131321:BPX131327 BRX131321:BZT131327 CBT131321:CJP131327 CLP131321:CTL131327 CVL131321:DDH131327 DFH131321:DND131327 DPD131321:DWZ131327 DYZ131321:EGV131327 EIV131321:EQR131327 ESR131321:FAN131327 FCN131321:FKJ131327 FMJ131321:FUF131327 FWF131321:GEB131327 GGB131321:GNX131327 GPX131321:GXT131327 GZT131321:HHP131327 HJP131321:HRL131327 HTL131321:IBH131327 IDH131321:ILD131327 IND131321:IUZ131327 IWZ131321:JEV131327 JGV131321:JOR131327 JQR131321:JYN131327 KAN131321:KIJ131327 KKJ131321:KSF131327 KUF131321:LCB131327 LEB131321:LLX131327 LNX131321:LVT131327 LXT131321:MFP131327 MHP131321:MPL131327 MRL131321:MZH131327 NBH131321:NJD131327 NLD131321:NSZ131327 NUZ131321:OCV131327 OEV131321:OMR131327 OOR131321:OWN131327 OYN131321:PGJ131327 PIJ131321:PQF131327 PSF131321:QAB131327 QCB131321:QJX131327 QLX131321:QTT131327 QVT131321:RDP131327 RFP131321:RNL131327 RPL131321:RXH131327 RZH131321:SHD131327 SJD131321:SQZ131327 SSZ131321:TAV131327 TCV131321:TKR131327 TMR131321:TUN131327 TWN131321:UEJ131327 UGJ131321:UOF131327 UQF131321:UYB131327 VAB131321:VHX131327 VJX131321:VRT131327 VTT131321:WBP131327 WDP131321:WLL131327 WNL131321:WVH131327 WXH131321:XFD131327 AZ196857:IV196863 KV196857:SR196863 UR196857:ACN196863 AEN196857:AMJ196863 AOJ196857:AWF196863 AYF196857:BGB196863 BIB196857:BPX196863 BRX196857:BZT196863 CBT196857:CJP196863 CLP196857:CTL196863 CVL196857:DDH196863 DFH196857:DND196863 DPD196857:DWZ196863 DYZ196857:EGV196863 EIV196857:EQR196863 ESR196857:FAN196863 FCN196857:FKJ196863 FMJ196857:FUF196863 FWF196857:GEB196863 GGB196857:GNX196863 GPX196857:GXT196863 GZT196857:HHP196863 HJP196857:HRL196863 HTL196857:IBH196863 IDH196857:ILD196863 IND196857:IUZ196863 IWZ196857:JEV196863 JGV196857:JOR196863 JQR196857:JYN196863 KAN196857:KIJ196863 KKJ196857:KSF196863 KUF196857:LCB196863 LEB196857:LLX196863 LNX196857:LVT196863 LXT196857:MFP196863 MHP196857:MPL196863 MRL196857:MZH196863 NBH196857:NJD196863 NLD196857:NSZ196863 NUZ196857:OCV196863 OEV196857:OMR196863 OOR196857:OWN196863 OYN196857:PGJ196863 PIJ196857:PQF196863 PSF196857:QAB196863 QCB196857:QJX196863 QLX196857:QTT196863 QVT196857:RDP196863 RFP196857:RNL196863 RPL196857:RXH196863 RZH196857:SHD196863 SJD196857:SQZ196863 SSZ196857:TAV196863 TCV196857:TKR196863 TMR196857:TUN196863 TWN196857:UEJ196863 UGJ196857:UOF196863 UQF196857:UYB196863 VAB196857:VHX196863 VJX196857:VRT196863 VTT196857:WBP196863 WDP196857:WLL196863 WNL196857:WVH196863 WXH196857:XFD196863 AZ262393:IV262399 KV262393:SR262399 UR262393:ACN262399 AEN262393:AMJ262399 AOJ262393:AWF262399 AYF262393:BGB262399 BIB262393:BPX262399 BRX262393:BZT262399 CBT262393:CJP262399 CLP262393:CTL262399 CVL262393:DDH262399 DFH262393:DND262399 DPD262393:DWZ262399 DYZ262393:EGV262399 EIV262393:EQR262399 ESR262393:FAN262399 FCN262393:FKJ262399 FMJ262393:FUF262399 FWF262393:GEB262399 GGB262393:GNX262399 GPX262393:GXT262399 GZT262393:HHP262399 HJP262393:HRL262399 HTL262393:IBH262399 IDH262393:ILD262399 IND262393:IUZ262399 IWZ262393:JEV262399 JGV262393:JOR262399 JQR262393:JYN262399 KAN262393:KIJ262399 KKJ262393:KSF262399 KUF262393:LCB262399 LEB262393:LLX262399 LNX262393:LVT262399 LXT262393:MFP262399 MHP262393:MPL262399 MRL262393:MZH262399 NBH262393:NJD262399 NLD262393:NSZ262399 NUZ262393:OCV262399 OEV262393:OMR262399 OOR262393:OWN262399 OYN262393:PGJ262399 PIJ262393:PQF262399 PSF262393:QAB262399 QCB262393:QJX262399 QLX262393:QTT262399 QVT262393:RDP262399 RFP262393:RNL262399 RPL262393:RXH262399 RZH262393:SHD262399 SJD262393:SQZ262399 SSZ262393:TAV262399 TCV262393:TKR262399 TMR262393:TUN262399 TWN262393:UEJ262399 UGJ262393:UOF262399 UQF262393:UYB262399 VAB262393:VHX262399 VJX262393:VRT262399 VTT262393:WBP262399 WDP262393:WLL262399 WNL262393:WVH262399 WXH262393:XFD262399 AZ327929:IV327935 KV327929:SR327935 UR327929:ACN327935 AEN327929:AMJ327935 AOJ327929:AWF327935 AYF327929:BGB327935 BIB327929:BPX327935 BRX327929:BZT327935 CBT327929:CJP327935 CLP327929:CTL327935 CVL327929:DDH327935 DFH327929:DND327935 DPD327929:DWZ327935 DYZ327929:EGV327935 EIV327929:EQR327935 ESR327929:FAN327935 FCN327929:FKJ327935 FMJ327929:FUF327935 FWF327929:GEB327935 GGB327929:GNX327935 GPX327929:GXT327935 GZT327929:HHP327935 HJP327929:HRL327935 HTL327929:IBH327935 IDH327929:ILD327935 IND327929:IUZ327935 IWZ327929:JEV327935 JGV327929:JOR327935 JQR327929:JYN327935 KAN327929:KIJ327935 KKJ327929:KSF327935 KUF327929:LCB327935 LEB327929:LLX327935 LNX327929:LVT327935 LXT327929:MFP327935 MHP327929:MPL327935 MRL327929:MZH327935 NBH327929:NJD327935 NLD327929:NSZ327935 NUZ327929:OCV327935 OEV327929:OMR327935 OOR327929:OWN327935 OYN327929:PGJ327935 PIJ327929:PQF327935 PSF327929:QAB327935 QCB327929:QJX327935 QLX327929:QTT327935 QVT327929:RDP327935 RFP327929:RNL327935 RPL327929:RXH327935 RZH327929:SHD327935 SJD327929:SQZ327935 SSZ327929:TAV327935 TCV327929:TKR327935 TMR327929:TUN327935 TWN327929:UEJ327935 UGJ327929:UOF327935 UQF327929:UYB327935 VAB327929:VHX327935 VJX327929:VRT327935 VTT327929:WBP327935 WDP327929:WLL327935 WNL327929:WVH327935 WXH327929:XFD327935 AZ393465:IV393471 KV393465:SR393471 UR393465:ACN393471 AEN393465:AMJ393471 AOJ393465:AWF393471 AYF393465:BGB393471 BIB393465:BPX393471 BRX393465:BZT393471 CBT393465:CJP393471 CLP393465:CTL393471 CVL393465:DDH393471 DFH393465:DND393471 DPD393465:DWZ393471 DYZ393465:EGV393471 EIV393465:EQR393471 ESR393465:FAN393471 FCN393465:FKJ393471 FMJ393465:FUF393471 FWF393465:GEB393471 GGB393465:GNX393471 GPX393465:GXT393471 GZT393465:HHP393471 HJP393465:HRL393471 HTL393465:IBH393471 IDH393465:ILD393471 IND393465:IUZ393471 IWZ393465:JEV393471 JGV393465:JOR393471 JQR393465:JYN393471 KAN393465:KIJ393471 KKJ393465:KSF393471 KUF393465:LCB393471 LEB393465:LLX393471 LNX393465:LVT393471 LXT393465:MFP393471 MHP393465:MPL393471 MRL393465:MZH393471 NBH393465:NJD393471 NLD393465:NSZ393471 NUZ393465:OCV393471 OEV393465:OMR393471 OOR393465:OWN393471 OYN393465:PGJ393471 PIJ393465:PQF393471 PSF393465:QAB393471 QCB393465:QJX393471 QLX393465:QTT393471 QVT393465:RDP393471 RFP393465:RNL393471 RPL393465:RXH393471 RZH393465:SHD393471 SJD393465:SQZ393471 SSZ393465:TAV393471 TCV393465:TKR393471 TMR393465:TUN393471 TWN393465:UEJ393471 UGJ393465:UOF393471 UQF393465:UYB393471 VAB393465:VHX393471 VJX393465:VRT393471 VTT393465:WBP393471 WDP393465:WLL393471 WNL393465:WVH393471 WXH393465:XFD393471 AZ459001:IV459007 KV459001:SR459007 UR459001:ACN459007 AEN459001:AMJ459007 AOJ459001:AWF459007 AYF459001:BGB459007 BIB459001:BPX459007 BRX459001:BZT459007 CBT459001:CJP459007 CLP459001:CTL459007 CVL459001:DDH459007 DFH459001:DND459007 DPD459001:DWZ459007 DYZ459001:EGV459007 EIV459001:EQR459007 ESR459001:FAN459007 FCN459001:FKJ459007 FMJ459001:FUF459007 FWF459001:GEB459007 GGB459001:GNX459007 GPX459001:GXT459007 GZT459001:HHP459007 HJP459001:HRL459007 HTL459001:IBH459007 IDH459001:ILD459007 IND459001:IUZ459007 IWZ459001:JEV459007 JGV459001:JOR459007 JQR459001:JYN459007 KAN459001:KIJ459007 KKJ459001:KSF459007 KUF459001:LCB459007 LEB459001:LLX459007 LNX459001:LVT459007 LXT459001:MFP459007 MHP459001:MPL459007 MRL459001:MZH459007 NBH459001:NJD459007 NLD459001:NSZ459007 NUZ459001:OCV459007 OEV459001:OMR459007 OOR459001:OWN459007 OYN459001:PGJ459007 PIJ459001:PQF459007 PSF459001:QAB459007 QCB459001:QJX459007 QLX459001:QTT459007 QVT459001:RDP459007 RFP459001:RNL459007 RPL459001:RXH459007 RZH459001:SHD459007 SJD459001:SQZ459007 SSZ459001:TAV459007 TCV459001:TKR459007 TMR459001:TUN459007 TWN459001:UEJ459007 UGJ459001:UOF459007 UQF459001:UYB459007 VAB459001:VHX459007 VJX459001:VRT459007 VTT459001:WBP459007 WDP459001:WLL459007 WNL459001:WVH459007 WXH459001:XFD459007 AZ524537:IV524543 KV524537:SR524543 UR524537:ACN524543 AEN524537:AMJ524543 AOJ524537:AWF524543 AYF524537:BGB524543 BIB524537:BPX524543 BRX524537:BZT524543 CBT524537:CJP524543 CLP524537:CTL524543 CVL524537:DDH524543 DFH524537:DND524543 DPD524537:DWZ524543 DYZ524537:EGV524543 EIV524537:EQR524543 ESR524537:FAN524543 FCN524537:FKJ524543 FMJ524537:FUF524543 FWF524537:GEB524543 GGB524537:GNX524543 GPX524537:GXT524543 GZT524537:HHP524543 HJP524537:HRL524543 HTL524537:IBH524543 IDH524537:ILD524543 IND524537:IUZ524543 IWZ524537:JEV524543 JGV524537:JOR524543 JQR524537:JYN524543 KAN524537:KIJ524543 KKJ524537:KSF524543 KUF524537:LCB524543 LEB524537:LLX524543 LNX524537:LVT524543 LXT524537:MFP524543 MHP524537:MPL524543 MRL524537:MZH524543 NBH524537:NJD524543 NLD524537:NSZ524543 NUZ524537:OCV524543 OEV524537:OMR524543 OOR524537:OWN524543 OYN524537:PGJ524543 PIJ524537:PQF524543 PSF524537:QAB524543 QCB524537:QJX524543 QLX524537:QTT524543 QVT524537:RDP524543 RFP524537:RNL524543 RPL524537:RXH524543 RZH524537:SHD524543 SJD524537:SQZ524543 SSZ524537:TAV524543 TCV524537:TKR524543 TMR524537:TUN524543 TWN524537:UEJ524543 UGJ524537:UOF524543 UQF524537:UYB524543 VAB524537:VHX524543 VJX524537:VRT524543 VTT524537:WBP524543 WDP524537:WLL524543 WNL524537:WVH524543 WXH524537:XFD524543 AZ590073:IV590079 KV590073:SR590079 UR590073:ACN590079 AEN590073:AMJ590079 AOJ590073:AWF590079 AYF590073:BGB590079 BIB590073:BPX590079 BRX590073:BZT590079 CBT590073:CJP590079 CLP590073:CTL590079 CVL590073:DDH590079 DFH590073:DND590079 DPD590073:DWZ590079 DYZ590073:EGV590079 EIV590073:EQR590079 ESR590073:FAN590079 FCN590073:FKJ590079 FMJ590073:FUF590079 FWF590073:GEB590079 GGB590073:GNX590079 GPX590073:GXT590079 GZT590073:HHP590079 HJP590073:HRL590079 HTL590073:IBH590079 IDH590073:ILD590079 IND590073:IUZ590079 IWZ590073:JEV590079 JGV590073:JOR590079 JQR590073:JYN590079 KAN590073:KIJ590079 KKJ590073:KSF590079 KUF590073:LCB590079 LEB590073:LLX590079 LNX590073:LVT590079 LXT590073:MFP590079 MHP590073:MPL590079 MRL590073:MZH590079 NBH590073:NJD590079 NLD590073:NSZ590079 NUZ590073:OCV590079 OEV590073:OMR590079 OOR590073:OWN590079 OYN590073:PGJ590079 PIJ590073:PQF590079 PSF590073:QAB590079 QCB590073:QJX590079 QLX590073:QTT590079 QVT590073:RDP590079 RFP590073:RNL590079 RPL590073:RXH590079 RZH590073:SHD590079 SJD590073:SQZ590079 SSZ590073:TAV590079 TCV590073:TKR590079 TMR590073:TUN590079 TWN590073:UEJ590079 UGJ590073:UOF590079 UQF590073:UYB590079 VAB590073:VHX590079 VJX590073:VRT590079 VTT590073:WBP590079 WDP590073:WLL590079 WNL590073:WVH590079 WXH590073:XFD590079 AZ655609:IV655615 KV655609:SR655615 UR655609:ACN655615 AEN655609:AMJ655615 AOJ655609:AWF655615 AYF655609:BGB655615 BIB655609:BPX655615 BRX655609:BZT655615 CBT655609:CJP655615 CLP655609:CTL655615 CVL655609:DDH655615 DFH655609:DND655615 DPD655609:DWZ655615 DYZ655609:EGV655615 EIV655609:EQR655615 ESR655609:FAN655615 FCN655609:FKJ655615 FMJ655609:FUF655615 FWF655609:GEB655615 GGB655609:GNX655615 GPX655609:GXT655615 GZT655609:HHP655615 HJP655609:HRL655615 HTL655609:IBH655615 IDH655609:ILD655615 IND655609:IUZ655615 IWZ655609:JEV655615 JGV655609:JOR655615 JQR655609:JYN655615 KAN655609:KIJ655615 KKJ655609:KSF655615 KUF655609:LCB655615 LEB655609:LLX655615 LNX655609:LVT655615 LXT655609:MFP655615 MHP655609:MPL655615 MRL655609:MZH655615 NBH655609:NJD655615 NLD655609:NSZ655615 NUZ655609:OCV655615 OEV655609:OMR655615 OOR655609:OWN655615 OYN655609:PGJ655615 PIJ655609:PQF655615 PSF655609:QAB655615 QCB655609:QJX655615 QLX655609:QTT655615 QVT655609:RDP655615 RFP655609:RNL655615 RPL655609:RXH655615 RZH655609:SHD655615 SJD655609:SQZ655615 SSZ655609:TAV655615 TCV655609:TKR655615 TMR655609:TUN655615 TWN655609:UEJ655615 UGJ655609:UOF655615 UQF655609:UYB655615 VAB655609:VHX655615 VJX655609:VRT655615 VTT655609:WBP655615 WDP655609:WLL655615 WNL655609:WVH655615 WXH655609:XFD655615 AZ721145:IV721151 KV721145:SR721151 UR721145:ACN721151 AEN721145:AMJ721151 AOJ721145:AWF721151 AYF721145:BGB721151 BIB721145:BPX721151 BRX721145:BZT721151 CBT721145:CJP721151 CLP721145:CTL721151 CVL721145:DDH721151 DFH721145:DND721151 DPD721145:DWZ721151 DYZ721145:EGV721151 EIV721145:EQR721151 ESR721145:FAN721151 FCN721145:FKJ721151 FMJ721145:FUF721151 FWF721145:GEB721151 GGB721145:GNX721151 GPX721145:GXT721151 GZT721145:HHP721151 HJP721145:HRL721151 HTL721145:IBH721151 IDH721145:ILD721151 IND721145:IUZ721151 IWZ721145:JEV721151 JGV721145:JOR721151 JQR721145:JYN721151 KAN721145:KIJ721151 KKJ721145:KSF721151 KUF721145:LCB721151 LEB721145:LLX721151 LNX721145:LVT721151 LXT721145:MFP721151 MHP721145:MPL721151 MRL721145:MZH721151 NBH721145:NJD721151 NLD721145:NSZ721151 NUZ721145:OCV721151 OEV721145:OMR721151 OOR721145:OWN721151 OYN721145:PGJ721151 PIJ721145:PQF721151 PSF721145:QAB721151 QCB721145:QJX721151 QLX721145:QTT721151 QVT721145:RDP721151 RFP721145:RNL721151 RPL721145:RXH721151 RZH721145:SHD721151 SJD721145:SQZ721151 SSZ721145:TAV721151 TCV721145:TKR721151 TMR721145:TUN721151 TWN721145:UEJ721151 UGJ721145:UOF721151 UQF721145:UYB721151 VAB721145:VHX721151 VJX721145:VRT721151 VTT721145:WBP721151 WDP721145:WLL721151 WNL721145:WVH721151 WXH721145:XFD721151 AZ786681:IV786687 KV786681:SR786687 UR786681:ACN786687 AEN786681:AMJ786687 AOJ786681:AWF786687 AYF786681:BGB786687 BIB786681:BPX786687 BRX786681:BZT786687 CBT786681:CJP786687 CLP786681:CTL786687 CVL786681:DDH786687 DFH786681:DND786687 DPD786681:DWZ786687 DYZ786681:EGV786687 EIV786681:EQR786687 ESR786681:FAN786687 FCN786681:FKJ786687 FMJ786681:FUF786687 FWF786681:GEB786687 GGB786681:GNX786687 GPX786681:GXT786687 GZT786681:HHP786687 HJP786681:HRL786687 HTL786681:IBH786687 IDH786681:ILD786687 IND786681:IUZ786687 IWZ786681:JEV786687 JGV786681:JOR786687 JQR786681:JYN786687 KAN786681:KIJ786687 KKJ786681:KSF786687 KUF786681:LCB786687 LEB786681:LLX786687 LNX786681:LVT786687 LXT786681:MFP786687 MHP786681:MPL786687 MRL786681:MZH786687 NBH786681:NJD786687 NLD786681:NSZ786687 NUZ786681:OCV786687 OEV786681:OMR786687 OOR786681:OWN786687 OYN786681:PGJ786687 PIJ786681:PQF786687 PSF786681:QAB786687 QCB786681:QJX786687 QLX786681:QTT786687 QVT786681:RDP786687 RFP786681:RNL786687 RPL786681:RXH786687 RZH786681:SHD786687 SJD786681:SQZ786687 SSZ786681:TAV786687 TCV786681:TKR786687 TMR786681:TUN786687 TWN786681:UEJ786687 UGJ786681:UOF786687 UQF786681:UYB786687 VAB786681:VHX786687 VJX786681:VRT786687 VTT786681:WBP786687 WDP786681:WLL786687 WNL786681:WVH786687 WXH786681:XFD786687 AZ852217:IV852223 KV852217:SR852223 UR852217:ACN852223 AEN852217:AMJ852223 AOJ852217:AWF852223 AYF852217:BGB852223 BIB852217:BPX852223 BRX852217:BZT852223 CBT852217:CJP852223 CLP852217:CTL852223 CVL852217:DDH852223 DFH852217:DND852223 DPD852217:DWZ852223 DYZ852217:EGV852223 EIV852217:EQR852223 ESR852217:FAN852223 FCN852217:FKJ852223 FMJ852217:FUF852223 FWF852217:GEB852223 GGB852217:GNX852223 GPX852217:GXT852223 GZT852217:HHP852223 HJP852217:HRL852223 HTL852217:IBH852223 IDH852217:ILD852223 IND852217:IUZ852223 IWZ852217:JEV852223 JGV852217:JOR852223 JQR852217:JYN852223 KAN852217:KIJ852223 KKJ852217:KSF852223 KUF852217:LCB852223 LEB852217:LLX852223 LNX852217:LVT852223 LXT852217:MFP852223 MHP852217:MPL852223 MRL852217:MZH852223 NBH852217:NJD852223 NLD852217:NSZ852223 NUZ852217:OCV852223 OEV852217:OMR852223 OOR852217:OWN852223 OYN852217:PGJ852223 PIJ852217:PQF852223 PSF852217:QAB852223 QCB852217:QJX852223 QLX852217:QTT852223 QVT852217:RDP852223 RFP852217:RNL852223 RPL852217:RXH852223 RZH852217:SHD852223 SJD852217:SQZ852223 SSZ852217:TAV852223 TCV852217:TKR852223 TMR852217:TUN852223 TWN852217:UEJ852223 UGJ852217:UOF852223 UQF852217:UYB852223 VAB852217:VHX852223 VJX852217:VRT852223 VTT852217:WBP852223 WDP852217:WLL852223 WNL852217:WVH852223 WXH852217:XFD852223 AZ917753:IV917759 KV917753:SR917759 UR917753:ACN917759 AEN917753:AMJ917759 AOJ917753:AWF917759 AYF917753:BGB917759 BIB917753:BPX917759 BRX917753:BZT917759 CBT917753:CJP917759 CLP917753:CTL917759 CVL917753:DDH917759 DFH917753:DND917759 DPD917753:DWZ917759 DYZ917753:EGV917759 EIV917753:EQR917759 ESR917753:FAN917759 FCN917753:FKJ917759 FMJ917753:FUF917759 FWF917753:GEB917759 GGB917753:GNX917759 GPX917753:GXT917759 GZT917753:HHP917759 HJP917753:HRL917759 HTL917753:IBH917759 IDH917753:ILD917759 IND917753:IUZ917759 IWZ917753:JEV917759 JGV917753:JOR917759 JQR917753:JYN917759 KAN917753:KIJ917759 KKJ917753:KSF917759 KUF917753:LCB917759 LEB917753:LLX917759 LNX917753:LVT917759 LXT917753:MFP917759 MHP917753:MPL917759 MRL917753:MZH917759 NBH917753:NJD917759 NLD917753:NSZ917759 NUZ917753:OCV917759 OEV917753:OMR917759 OOR917753:OWN917759 OYN917753:PGJ917759 PIJ917753:PQF917759 PSF917753:QAB917759 QCB917753:QJX917759 QLX917753:QTT917759 QVT917753:RDP917759 RFP917753:RNL917759 RPL917753:RXH917759 RZH917753:SHD917759 SJD917753:SQZ917759 SSZ917753:TAV917759 TCV917753:TKR917759 TMR917753:TUN917759 TWN917753:UEJ917759 UGJ917753:UOF917759 UQF917753:UYB917759 VAB917753:VHX917759 VJX917753:VRT917759 VTT917753:WBP917759 WDP917753:WLL917759 WNL917753:WVH917759 WXH917753:XFD917759 AZ983289:IV983295 KV983289:SR983295 UR983289:ACN983295 AEN983289:AMJ983295 AOJ983289:AWF983295 AYF983289:BGB983295 BIB983289:BPX983295 BRX983289:BZT983295 CBT983289:CJP983295 CLP983289:CTL983295 CVL983289:DDH983295 DFH983289:DND983295 DPD983289:DWZ983295 DYZ983289:EGV983295 EIV983289:EQR983295 ESR983289:FAN983295 FCN983289:FKJ983295 FMJ983289:FUF983295 FWF983289:GEB983295 GGB983289:GNX983295 GPX983289:GXT983295 GZT983289:HHP983295 HJP983289:HRL983295 HTL983289:IBH983295 IDH983289:ILD983295 IND983289:IUZ983295 IWZ983289:JEV983295 JGV983289:JOR983295 JQR983289:JYN983295 KAN983289:KIJ983295 KKJ983289:KSF983295 KUF983289:LCB983295 LEB983289:LLX983295 LNX983289:LVT983295 LXT983289:MFP983295 MHP983289:MPL983295 MRL983289:MZH983295 NBH983289:NJD983295 NLD983289:NSZ983295 NUZ983289:OCV983295 OEV983289:OMR983295 OOR983289:OWN983295 OYN983289:PGJ983295 PIJ983289:PQF983295 PSF983289:QAB983295 QCB983289:QJX983295 QLX983289:QTT983295 QVT983289:RDP983295 RFP983289:RNL983295 RPL983289:RXH983295 RZH983289:SHD983295 SJD983289:SQZ983295 SSZ983289:TAV983295 TCV983289:TKR983295 TMR983289:TUN983295 TWN983289:UEJ983295 UGJ983289:UOF983295 UQF983289:UYB983295 VAB983289:VHX983295 VJX983289:VRT983295 VTT983289:WBP983295 WDP983289:WLL983295 WNL983289:WVH983295 WXH983289:XFD983295 BB1:IV248 KX1:SR248 UT1:ACN248 AEP1:AMJ248 AOL1:AWF248 AYH1:BGB248 BID1:BPX248 BRZ1:BZT248 CBV1:CJP248 CLR1:CTL248 CVN1:DDH248 DFJ1:DND248 DPF1:DWZ248 DZB1:EGV248 EIX1:EQR248 EST1:FAN248 FCP1:FKJ248 FML1:FUF248 FWH1:GEB248 GGD1:GNX248 GPZ1:GXT248 GZV1:HHP248 HJR1:HRL248 HTN1:IBH248 IDJ1:ILD248 INF1:IUZ248 IXB1:JEV248 JGX1:JOR248 JQT1:JYN248 KAP1:KIJ248 KKL1:KSF248 KUH1:LCB248 LED1:LLX248 LNZ1:LVT248 LXV1:MFP248 MHR1:MPL248 MRN1:MZH248 NBJ1:NJD248 NLF1:NSZ248 NVB1:OCV248 OEX1:OMR248 OOT1:OWN248 OYP1:PGJ248 PIL1:PQF248 PSH1:QAB248 QCD1:QJX248 QLZ1:QTT248 QVV1:RDP248 RFR1:RNL248 RPN1:RXH248 RZJ1:SHD248 SJF1:SQZ248 STB1:TAV248 TCX1:TKR248 TMT1:TUN248 TWP1:UEJ248 UGL1:UOF248 UQH1:UYB248 VAD1:VHX248 VJZ1:VRT248 VTV1:WBP248 WDR1:WLL248 WNN1:WVH248 WXJ1:XFD248 BB65537:IV65784 KX65537:SR65784 UT65537:ACN65784 AEP65537:AMJ65784 AOL65537:AWF65784 AYH65537:BGB65784 BID65537:BPX65784 BRZ65537:BZT65784 CBV65537:CJP65784 CLR65537:CTL65784 CVN65537:DDH65784 DFJ65537:DND65784 DPF65537:DWZ65784 DZB65537:EGV65784 EIX65537:EQR65784 EST65537:FAN65784 FCP65537:FKJ65784 FML65537:FUF65784 FWH65537:GEB65784 GGD65537:GNX65784 GPZ65537:GXT65784 GZV65537:HHP65784 HJR65537:HRL65784 HTN65537:IBH65784 IDJ65537:ILD65784 INF65537:IUZ65784 IXB65537:JEV65784 JGX65537:JOR65784 JQT65537:JYN65784 KAP65537:KIJ65784 KKL65537:KSF65784 KUH65537:LCB65784 LED65537:LLX65784 LNZ65537:LVT65784 LXV65537:MFP65784 MHR65537:MPL65784 MRN65537:MZH65784 NBJ65537:NJD65784 NLF65537:NSZ65784 NVB65537:OCV65784 OEX65537:OMR65784 OOT65537:OWN65784 OYP65537:PGJ65784 PIL65537:PQF65784 PSH65537:QAB65784 QCD65537:QJX65784 QLZ65537:QTT65784 QVV65537:RDP65784 RFR65537:RNL65784 RPN65537:RXH65784 RZJ65537:SHD65784 SJF65537:SQZ65784 STB65537:TAV65784 TCX65537:TKR65784 TMT65537:TUN65784 TWP65537:UEJ65784 UGL65537:UOF65784 UQH65537:UYB65784 VAD65537:VHX65784 VJZ65537:VRT65784 VTV65537:WBP65784 WDR65537:WLL65784 WNN65537:WVH65784 WXJ65537:XFD65784 BB131073:IV131320 KX131073:SR131320 UT131073:ACN131320 AEP131073:AMJ131320 AOL131073:AWF131320 AYH131073:BGB131320 BID131073:BPX131320 BRZ131073:BZT131320 CBV131073:CJP131320 CLR131073:CTL131320 CVN131073:DDH131320 DFJ131073:DND131320 DPF131073:DWZ131320 DZB131073:EGV131320 EIX131073:EQR131320 EST131073:FAN131320 FCP131073:FKJ131320 FML131073:FUF131320 FWH131073:GEB131320 GGD131073:GNX131320 GPZ131073:GXT131320 GZV131073:HHP131320 HJR131073:HRL131320 HTN131073:IBH131320 IDJ131073:ILD131320 INF131073:IUZ131320 IXB131073:JEV131320 JGX131073:JOR131320 JQT131073:JYN131320 KAP131073:KIJ131320 KKL131073:KSF131320 KUH131073:LCB131320 LED131073:LLX131320 LNZ131073:LVT131320 LXV131073:MFP131320 MHR131073:MPL131320 MRN131073:MZH131320 NBJ131073:NJD131320 NLF131073:NSZ131320 NVB131073:OCV131320 OEX131073:OMR131320 OOT131073:OWN131320 OYP131073:PGJ131320 PIL131073:PQF131320 PSH131073:QAB131320 QCD131073:QJX131320 QLZ131073:QTT131320 QVV131073:RDP131320 RFR131073:RNL131320 RPN131073:RXH131320 RZJ131073:SHD131320 SJF131073:SQZ131320 STB131073:TAV131320 TCX131073:TKR131320 TMT131073:TUN131320 TWP131073:UEJ131320 UGL131073:UOF131320 UQH131073:UYB131320 VAD131073:VHX131320 VJZ131073:VRT131320 VTV131073:WBP131320 WDR131073:WLL131320 WNN131073:WVH131320 WXJ131073:XFD131320 BB196609:IV196856 KX196609:SR196856 UT196609:ACN196856 AEP196609:AMJ196856 AOL196609:AWF196856 AYH196609:BGB196856 BID196609:BPX196856 BRZ196609:BZT196856 CBV196609:CJP196856 CLR196609:CTL196856 CVN196609:DDH196856 DFJ196609:DND196856 DPF196609:DWZ196856 DZB196609:EGV196856 EIX196609:EQR196856 EST196609:FAN196856 FCP196609:FKJ196856 FML196609:FUF196856 FWH196609:GEB196856 GGD196609:GNX196856 GPZ196609:GXT196856 GZV196609:HHP196856 HJR196609:HRL196856 HTN196609:IBH196856 IDJ196609:ILD196856 INF196609:IUZ196856 IXB196609:JEV196856 JGX196609:JOR196856 JQT196609:JYN196856 KAP196609:KIJ196856 KKL196609:KSF196856 KUH196609:LCB196856 LED196609:LLX196856 LNZ196609:LVT196856 LXV196609:MFP196856 MHR196609:MPL196856 MRN196609:MZH196856 NBJ196609:NJD196856 NLF196609:NSZ196856 NVB196609:OCV196856 OEX196609:OMR196856 OOT196609:OWN196856 OYP196609:PGJ196856 PIL196609:PQF196856 PSH196609:QAB196856 QCD196609:QJX196856 QLZ196609:QTT196856 QVV196609:RDP196856 RFR196609:RNL196856 RPN196609:RXH196856 RZJ196609:SHD196856 SJF196609:SQZ196856 STB196609:TAV196856 TCX196609:TKR196856 TMT196609:TUN196856 TWP196609:UEJ196856 UGL196609:UOF196856 UQH196609:UYB196856 VAD196609:VHX196856 VJZ196609:VRT196856 VTV196609:WBP196856 WDR196609:WLL196856 WNN196609:WVH196856 WXJ196609:XFD196856 BB262145:IV262392 KX262145:SR262392 UT262145:ACN262392 AEP262145:AMJ262392 AOL262145:AWF262392 AYH262145:BGB262392 BID262145:BPX262392 BRZ262145:BZT262392 CBV262145:CJP262392 CLR262145:CTL262392 CVN262145:DDH262392 DFJ262145:DND262392 DPF262145:DWZ262392 DZB262145:EGV262392 EIX262145:EQR262392 EST262145:FAN262392 FCP262145:FKJ262392 FML262145:FUF262392 FWH262145:GEB262392 GGD262145:GNX262392 GPZ262145:GXT262392 GZV262145:HHP262392 HJR262145:HRL262392 HTN262145:IBH262392 IDJ262145:ILD262392 INF262145:IUZ262392 IXB262145:JEV262392 JGX262145:JOR262392 JQT262145:JYN262392 KAP262145:KIJ262392 KKL262145:KSF262392 KUH262145:LCB262392 LED262145:LLX262392 LNZ262145:LVT262392 LXV262145:MFP262392 MHR262145:MPL262392 MRN262145:MZH262392 NBJ262145:NJD262392 NLF262145:NSZ262392 NVB262145:OCV262392 OEX262145:OMR262392 OOT262145:OWN262392 OYP262145:PGJ262392 PIL262145:PQF262392 PSH262145:QAB262392 QCD262145:QJX262392 QLZ262145:QTT262392 QVV262145:RDP262392 RFR262145:RNL262392 RPN262145:RXH262392 RZJ262145:SHD262392 SJF262145:SQZ262392 STB262145:TAV262392 TCX262145:TKR262392 TMT262145:TUN262392 TWP262145:UEJ262392 UGL262145:UOF262392 UQH262145:UYB262392 VAD262145:VHX262392 VJZ262145:VRT262392 VTV262145:WBP262392 WDR262145:WLL262392 WNN262145:WVH262392 WXJ262145:XFD262392 BB327681:IV327928 KX327681:SR327928 UT327681:ACN327928 AEP327681:AMJ327928 AOL327681:AWF327928 AYH327681:BGB327928 BID327681:BPX327928 BRZ327681:BZT327928 CBV327681:CJP327928 CLR327681:CTL327928 CVN327681:DDH327928 DFJ327681:DND327928 DPF327681:DWZ327928 DZB327681:EGV327928 EIX327681:EQR327928 EST327681:FAN327928 FCP327681:FKJ327928 FML327681:FUF327928 FWH327681:GEB327928 GGD327681:GNX327928 GPZ327681:GXT327928 GZV327681:HHP327928 HJR327681:HRL327928 HTN327681:IBH327928 IDJ327681:ILD327928 INF327681:IUZ327928 IXB327681:JEV327928 JGX327681:JOR327928 JQT327681:JYN327928 KAP327681:KIJ327928 KKL327681:KSF327928 KUH327681:LCB327928 LED327681:LLX327928 LNZ327681:LVT327928 LXV327681:MFP327928 MHR327681:MPL327928 MRN327681:MZH327928 NBJ327681:NJD327928 NLF327681:NSZ327928 NVB327681:OCV327928 OEX327681:OMR327928 OOT327681:OWN327928 OYP327681:PGJ327928 PIL327681:PQF327928 PSH327681:QAB327928 QCD327681:QJX327928 QLZ327681:QTT327928 QVV327681:RDP327928 RFR327681:RNL327928 RPN327681:RXH327928 RZJ327681:SHD327928 SJF327681:SQZ327928 STB327681:TAV327928 TCX327681:TKR327928 TMT327681:TUN327928 TWP327681:UEJ327928 UGL327681:UOF327928 UQH327681:UYB327928 VAD327681:VHX327928 VJZ327681:VRT327928 VTV327681:WBP327928 WDR327681:WLL327928 WNN327681:WVH327928 WXJ327681:XFD327928 BB393217:IV393464 KX393217:SR393464 UT393217:ACN393464 AEP393217:AMJ393464 AOL393217:AWF393464 AYH393217:BGB393464 BID393217:BPX393464 BRZ393217:BZT393464 CBV393217:CJP393464 CLR393217:CTL393464 CVN393217:DDH393464 DFJ393217:DND393464 DPF393217:DWZ393464 DZB393217:EGV393464 EIX393217:EQR393464 EST393217:FAN393464 FCP393217:FKJ393464 FML393217:FUF393464 FWH393217:GEB393464 GGD393217:GNX393464 GPZ393217:GXT393464 GZV393217:HHP393464 HJR393217:HRL393464 HTN393217:IBH393464 IDJ393217:ILD393464 INF393217:IUZ393464 IXB393217:JEV393464 JGX393217:JOR393464 JQT393217:JYN393464 KAP393217:KIJ393464 KKL393217:KSF393464 KUH393217:LCB393464 LED393217:LLX393464 LNZ393217:LVT393464 LXV393217:MFP393464 MHR393217:MPL393464 MRN393217:MZH393464 NBJ393217:NJD393464 NLF393217:NSZ393464 NVB393217:OCV393464 OEX393217:OMR393464 OOT393217:OWN393464 OYP393217:PGJ393464 PIL393217:PQF393464 PSH393217:QAB393464 QCD393217:QJX393464 QLZ393217:QTT393464 QVV393217:RDP393464 RFR393217:RNL393464 RPN393217:RXH393464 RZJ393217:SHD393464 SJF393217:SQZ393464 STB393217:TAV393464 TCX393217:TKR393464 TMT393217:TUN393464 TWP393217:UEJ393464 UGL393217:UOF393464 UQH393217:UYB393464 VAD393217:VHX393464 VJZ393217:VRT393464 VTV393217:WBP393464 WDR393217:WLL393464 WNN393217:WVH393464 WXJ393217:XFD393464 BB458753:IV459000 KX458753:SR459000 UT458753:ACN459000 AEP458753:AMJ459000 AOL458753:AWF459000 AYH458753:BGB459000 BID458753:BPX459000 BRZ458753:BZT459000 CBV458753:CJP459000 CLR458753:CTL459000 CVN458753:DDH459000 DFJ458753:DND459000 DPF458753:DWZ459000 DZB458753:EGV459000 EIX458753:EQR459000 EST458753:FAN459000 FCP458753:FKJ459000 FML458753:FUF459000 FWH458753:GEB459000 GGD458753:GNX459000 GPZ458753:GXT459000 GZV458753:HHP459000 HJR458753:HRL459000 HTN458753:IBH459000 IDJ458753:ILD459000 INF458753:IUZ459000 IXB458753:JEV459000 JGX458753:JOR459000 JQT458753:JYN459000 KAP458753:KIJ459000 KKL458753:KSF459000 KUH458753:LCB459000 LED458753:LLX459000 LNZ458753:LVT459000 LXV458753:MFP459000 MHR458753:MPL459000 MRN458753:MZH459000 NBJ458753:NJD459000 NLF458753:NSZ459000 NVB458753:OCV459000 OEX458753:OMR459000 OOT458753:OWN459000 OYP458753:PGJ459000 PIL458753:PQF459000 PSH458753:QAB459000 QCD458753:QJX459000 QLZ458753:QTT459000 QVV458753:RDP459000 RFR458753:RNL459000 RPN458753:RXH459000 RZJ458753:SHD459000 SJF458753:SQZ459000 STB458753:TAV459000 TCX458753:TKR459000 TMT458753:TUN459000 TWP458753:UEJ459000 UGL458753:UOF459000 UQH458753:UYB459000 VAD458753:VHX459000 VJZ458753:VRT459000 VTV458753:WBP459000 WDR458753:WLL459000 WNN458753:WVH459000 WXJ458753:XFD459000 BB524289:IV524536 KX524289:SR524536 UT524289:ACN524536 AEP524289:AMJ524536 AOL524289:AWF524536 AYH524289:BGB524536 BID524289:BPX524536 BRZ524289:BZT524536 CBV524289:CJP524536 CLR524289:CTL524536 CVN524289:DDH524536 DFJ524289:DND524536 DPF524289:DWZ524536 DZB524289:EGV524536 EIX524289:EQR524536 EST524289:FAN524536 FCP524289:FKJ524536 FML524289:FUF524536 FWH524289:GEB524536 GGD524289:GNX524536 GPZ524289:GXT524536 GZV524289:HHP524536 HJR524289:HRL524536 HTN524289:IBH524536 IDJ524289:ILD524536 INF524289:IUZ524536 IXB524289:JEV524536 JGX524289:JOR524536 JQT524289:JYN524536 KAP524289:KIJ524536 KKL524289:KSF524536 KUH524289:LCB524536 LED524289:LLX524536 LNZ524289:LVT524536 LXV524289:MFP524536 MHR524289:MPL524536 MRN524289:MZH524536 NBJ524289:NJD524536 NLF524289:NSZ524536 NVB524289:OCV524536 OEX524289:OMR524536 OOT524289:OWN524536 OYP524289:PGJ524536 PIL524289:PQF524536 PSH524289:QAB524536 QCD524289:QJX524536 QLZ524289:QTT524536 QVV524289:RDP524536 RFR524289:RNL524536 RPN524289:RXH524536 RZJ524289:SHD524536 SJF524289:SQZ524536 STB524289:TAV524536 TCX524289:TKR524536 TMT524289:TUN524536 TWP524289:UEJ524536 UGL524289:UOF524536 UQH524289:UYB524536 VAD524289:VHX524536 VJZ524289:VRT524536 VTV524289:WBP524536 WDR524289:WLL524536 WNN524289:WVH524536 WXJ524289:XFD524536 BB589825:IV590072 KX589825:SR590072 UT589825:ACN590072 AEP589825:AMJ590072 AOL589825:AWF590072 AYH589825:BGB590072 BID589825:BPX590072 BRZ589825:BZT590072 CBV589825:CJP590072 CLR589825:CTL590072 CVN589825:DDH590072 DFJ589825:DND590072 DPF589825:DWZ590072 DZB589825:EGV590072 EIX589825:EQR590072 EST589825:FAN590072 FCP589825:FKJ590072 FML589825:FUF590072 FWH589825:GEB590072 GGD589825:GNX590072 GPZ589825:GXT590072 GZV589825:HHP590072 HJR589825:HRL590072 HTN589825:IBH590072 IDJ589825:ILD590072 INF589825:IUZ590072 IXB589825:JEV590072 JGX589825:JOR590072 JQT589825:JYN590072 KAP589825:KIJ590072 KKL589825:KSF590072 KUH589825:LCB590072 LED589825:LLX590072 LNZ589825:LVT590072 LXV589825:MFP590072 MHR589825:MPL590072 MRN589825:MZH590072 NBJ589825:NJD590072 NLF589825:NSZ590072 NVB589825:OCV590072 OEX589825:OMR590072 OOT589825:OWN590072 OYP589825:PGJ590072 PIL589825:PQF590072 PSH589825:QAB590072 QCD589825:QJX590072 QLZ589825:QTT590072 QVV589825:RDP590072 RFR589825:RNL590072 RPN589825:RXH590072 RZJ589825:SHD590072 SJF589825:SQZ590072 STB589825:TAV590072 TCX589825:TKR590072 TMT589825:TUN590072 TWP589825:UEJ590072 UGL589825:UOF590072 UQH589825:UYB590072 VAD589825:VHX590072 VJZ589825:VRT590072 VTV589825:WBP590072 WDR589825:WLL590072 WNN589825:WVH590072 WXJ589825:XFD590072 BB655361:IV655608 KX655361:SR655608 UT655361:ACN655608 AEP655361:AMJ655608 AOL655361:AWF655608 AYH655361:BGB655608 BID655361:BPX655608 BRZ655361:BZT655608 CBV655361:CJP655608 CLR655361:CTL655608 CVN655361:DDH655608 DFJ655361:DND655608 DPF655361:DWZ655608 DZB655361:EGV655608 EIX655361:EQR655608 EST655361:FAN655608 FCP655361:FKJ655608 FML655361:FUF655608 FWH655361:GEB655608 GGD655361:GNX655608 GPZ655361:GXT655608 GZV655361:HHP655608 HJR655361:HRL655608 HTN655361:IBH655608 IDJ655361:ILD655608 INF655361:IUZ655608 IXB655361:JEV655608 JGX655361:JOR655608 JQT655361:JYN655608 KAP655361:KIJ655608 KKL655361:KSF655608 KUH655361:LCB655608 LED655361:LLX655608 LNZ655361:LVT655608 LXV655361:MFP655608 MHR655361:MPL655608 MRN655361:MZH655608 NBJ655361:NJD655608 NLF655361:NSZ655608 NVB655361:OCV655608 OEX655361:OMR655608 OOT655361:OWN655608 OYP655361:PGJ655608 PIL655361:PQF655608 PSH655361:QAB655608 QCD655361:QJX655608 QLZ655361:QTT655608 QVV655361:RDP655608 RFR655361:RNL655608 RPN655361:RXH655608 RZJ655361:SHD655608 SJF655361:SQZ655608 STB655361:TAV655608 TCX655361:TKR655608 TMT655361:TUN655608 TWP655361:UEJ655608 UGL655361:UOF655608 UQH655361:UYB655608 VAD655361:VHX655608 VJZ655361:VRT655608 VTV655361:WBP655608 WDR655361:WLL655608 WNN655361:WVH655608 WXJ655361:XFD655608 BB720897:IV721144 KX720897:SR721144 UT720897:ACN721144 AEP720897:AMJ721144 AOL720897:AWF721144 AYH720897:BGB721144 BID720897:BPX721144 BRZ720897:BZT721144 CBV720897:CJP721144 CLR720897:CTL721144 CVN720897:DDH721144 DFJ720897:DND721144 DPF720897:DWZ721144 DZB720897:EGV721144 EIX720897:EQR721144 EST720897:FAN721144 FCP720897:FKJ721144 FML720897:FUF721144 FWH720897:GEB721144 GGD720897:GNX721144 GPZ720897:GXT721144 GZV720897:HHP721144 HJR720897:HRL721144 HTN720897:IBH721144 IDJ720897:ILD721144 INF720897:IUZ721144 IXB720897:JEV721144 JGX720897:JOR721144 JQT720897:JYN721144 KAP720897:KIJ721144 KKL720897:KSF721144 KUH720897:LCB721144 LED720897:LLX721144 LNZ720897:LVT721144 LXV720897:MFP721144 MHR720897:MPL721144 MRN720897:MZH721144 NBJ720897:NJD721144 NLF720897:NSZ721144 NVB720897:OCV721144 OEX720897:OMR721144 OOT720897:OWN721144 OYP720897:PGJ721144 PIL720897:PQF721144 PSH720897:QAB721144 QCD720897:QJX721144 QLZ720897:QTT721144 QVV720897:RDP721144 RFR720897:RNL721144 RPN720897:RXH721144 RZJ720897:SHD721144 SJF720897:SQZ721144 STB720897:TAV721144 TCX720897:TKR721144 TMT720897:TUN721144 TWP720897:UEJ721144 UGL720897:UOF721144 UQH720897:UYB721144 VAD720897:VHX721144 VJZ720897:VRT721144 VTV720897:WBP721144 WDR720897:WLL721144 WNN720897:WVH721144 WXJ720897:XFD721144 BB786433:IV786680 KX786433:SR786680 UT786433:ACN786680 AEP786433:AMJ786680 AOL786433:AWF786680 AYH786433:BGB786680 BID786433:BPX786680 BRZ786433:BZT786680 CBV786433:CJP786680 CLR786433:CTL786680 CVN786433:DDH786680 DFJ786433:DND786680 DPF786433:DWZ786680 DZB786433:EGV786680 EIX786433:EQR786680 EST786433:FAN786680 FCP786433:FKJ786680 FML786433:FUF786680 FWH786433:GEB786680 GGD786433:GNX786680 GPZ786433:GXT786680 GZV786433:HHP786680 HJR786433:HRL786680 HTN786433:IBH786680 IDJ786433:ILD786680 INF786433:IUZ786680 IXB786433:JEV786680 JGX786433:JOR786680 JQT786433:JYN786680 KAP786433:KIJ786680 KKL786433:KSF786680 KUH786433:LCB786680 LED786433:LLX786680 LNZ786433:LVT786680 LXV786433:MFP786680 MHR786433:MPL786680 MRN786433:MZH786680 NBJ786433:NJD786680 NLF786433:NSZ786680 NVB786433:OCV786680 OEX786433:OMR786680 OOT786433:OWN786680 OYP786433:PGJ786680 PIL786433:PQF786680 PSH786433:QAB786680 QCD786433:QJX786680 QLZ786433:QTT786680 QVV786433:RDP786680 RFR786433:RNL786680 RPN786433:RXH786680 RZJ786433:SHD786680 SJF786433:SQZ786680 STB786433:TAV786680 TCX786433:TKR786680 TMT786433:TUN786680 TWP786433:UEJ786680 UGL786433:UOF786680 UQH786433:UYB786680 VAD786433:VHX786680 VJZ786433:VRT786680 VTV786433:WBP786680 WDR786433:WLL786680 WNN786433:WVH786680 WXJ786433:XFD786680 BB851969:IV852216 KX851969:SR852216 UT851969:ACN852216 AEP851969:AMJ852216 AOL851969:AWF852216 AYH851969:BGB852216 BID851969:BPX852216 BRZ851969:BZT852216 CBV851969:CJP852216 CLR851969:CTL852216 CVN851969:DDH852216 DFJ851969:DND852216 DPF851969:DWZ852216 DZB851969:EGV852216 EIX851969:EQR852216 EST851969:FAN852216 FCP851969:FKJ852216 FML851969:FUF852216 FWH851969:GEB852216 GGD851969:GNX852216 GPZ851969:GXT852216 GZV851969:HHP852216 HJR851969:HRL852216 HTN851969:IBH852216 IDJ851969:ILD852216 INF851969:IUZ852216 IXB851969:JEV852216 JGX851969:JOR852216 JQT851969:JYN852216 KAP851969:KIJ852216 KKL851969:KSF852216 KUH851969:LCB852216 LED851969:LLX852216 LNZ851969:LVT852216 LXV851969:MFP852216 MHR851969:MPL852216 MRN851969:MZH852216 NBJ851969:NJD852216 NLF851969:NSZ852216 NVB851969:OCV852216 OEX851969:OMR852216 OOT851969:OWN852216 OYP851969:PGJ852216 PIL851969:PQF852216 PSH851969:QAB852216 QCD851969:QJX852216 QLZ851969:QTT852216 QVV851969:RDP852216 RFR851969:RNL852216 RPN851969:RXH852216 RZJ851969:SHD852216 SJF851969:SQZ852216 STB851969:TAV852216 TCX851969:TKR852216 TMT851969:TUN852216 TWP851969:UEJ852216 UGL851969:UOF852216 UQH851969:UYB852216 VAD851969:VHX852216 VJZ851969:VRT852216 VTV851969:WBP852216 WDR851969:WLL852216 WNN851969:WVH852216 WXJ851969:XFD852216 BB917505:IV917752 KX917505:SR917752 UT917505:ACN917752 AEP917505:AMJ917752 AOL917505:AWF917752 AYH917505:BGB917752 BID917505:BPX917752 BRZ917505:BZT917752 CBV917505:CJP917752 CLR917505:CTL917752 CVN917505:DDH917752 DFJ917505:DND917752 DPF917505:DWZ917752 DZB917505:EGV917752 EIX917505:EQR917752 EST917505:FAN917752 FCP917505:FKJ917752 FML917505:FUF917752 FWH917505:GEB917752 GGD917505:GNX917752 GPZ917505:GXT917752 GZV917505:HHP917752 HJR917505:HRL917752 HTN917505:IBH917752 IDJ917505:ILD917752 INF917505:IUZ917752 IXB917505:JEV917752 JGX917505:JOR917752 JQT917505:JYN917752 KAP917505:KIJ917752 KKL917505:KSF917752 KUH917505:LCB917752 LED917505:LLX917752 LNZ917505:LVT917752 LXV917505:MFP917752 MHR917505:MPL917752 MRN917505:MZH917752 NBJ917505:NJD917752 NLF917505:NSZ917752 NVB917505:OCV917752 OEX917505:OMR917752 OOT917505:OWN917752 OYP917505:PGJ917752 PIL917505:PQF917752 PSH917505:QAB917752 QCD917505:QJX917752 QLZ917505:QTT917752 QVV917505:RDP917752 RFR917505:RNL917752 RPN917505:RXH917752 RZJ917505:SHD917752 SJF917505:SQZ917752 STB917505:TAV917752 TCX917505:TKR917752 TMT917505:TUN917752 TWP917505:UEJ917752 UGL917505:UOF917752 UQH917505:UYB917752 VAD917505:VHX917752 VJZ917505:VRT917752 VTV917505:WBP917752 WDR917505:WLL917752 WNN917505:WVH917752 WXJ917505:XFD917752 BB983041:IV983288 KX983041:SR983288 UT983041:ACN983288 AEP983041:AMJ983288 AOL983041:AWF983288 AYH983041:BGB983288 BID983041:BPX983288 BRZ983041:BZT983288 CBV983041:CJP983288 CLR983041:CTL983288 CVN983041:DDH983288 DFJ983041:DND983288 DPF983041:DWZ983288 DZB983041:EGV983288 EIX983041:EQR983288 EST983041:FAN983288 FCP983041:FKJ983288 FML983041:FUF983288 FWH983041:GEB983288 GGD983041:GNX983288 GPZ983041:GXT983288 GZV983041:HHP983288 HJR983041:HRL983288 HTN983041:IBH983288 IDJ983041:ILD983288 INF983041:IUZ983288 IXB983041:JEV983288 JGX983041:JOR983288 JQT983041:JYN983288 KAP983041:KIJ983288 KKL983041:KSF983288 KUH983041:LCB983288 LED983041:LLX983288 LNZ983041:LVT983288 LXV983041:MFP983288 MHR983041:MPL983288 MRN983041:MZH983288 NBJ983041:NJD983288 NLF983041:NSZ983288 NVB983041:OCV983288 OEX983041:OMR983288 OOT983041:OWN983288 OYP983041:PGJ983288 PIL983041:PQF983288 PSH983041:QAB983288 QCD983041:QJX983288 QLZ983041:QTT983288 QVV983041:RDP983288 RFR983041:RNL983288 RPN983041:RXH983288 RZJ983041:SHD983288 SJF983041:SQZ983288 STB983041:TAV983288 TCX983041:TKR983288 TMT983041:TUN983288 TWP983041:UEJ983288 UGL983041:UOF983288 UQH983041:UYB983288 VAD983041:VHX983288 VJZ983041:VRT983288 VTV983041:WBP983288 WDR983041:WLL983288 WNN983041:WVH983288 WXJ983041:XFD983288 BB256:IV339 KX256:SR339 UT256:ACN339 AEP256:AMJ339 AOL256:AWF339 AYH256:BGB339 BID256:BPX339 BRZ256:BZT339 CBV256:CJP339 CLR256:CTL339 CVN256:DDH339 DFJ256:DND339 DPF256:DWZ339 DZB256:EGV339 EIX256:EQR339 EST256:FAN339 FCP256:FKJ339 FML256:FUF339 FWH256:GEB339 GGD256:GNX339 GPZ256:GXT339 GZV256:HHP339 HJR256:HRL339 HTN256:IBH339 IDJ256:ILD339 INF256:IUZ339 IXB256:JEV339 JGX256:JOR339 JQT256:JYN339 KAP256:KIJ339 KKL256:KSF339 KUH256:LCB339 LED256:LLX339 LNZ256:LVT339 LXV256:MFP339 MHR256:MPL339 MRN256:MZH339 NBJ256:NJD339 NLF256:NSZ339 NVB256:OCV339 OEX256:OMR339 OOT256:OWN339 OYP256:PGJ339 PIL256:PQF339 PSH256:QAB339 QCD256:QJX339 QLZ256:QTT339 QVV256:RDP339 RFR256:RNL339 RPN256:RXH339 RZJ256:SHD339 SJF256:SQZ339 STB256:TAV339 TCX256:TKR339 TMT256:TUN339 TWP256:UEJ339 UGL256:UOF339 UQH256:UYB339 VAD256:VHX339 VJZ256:VRT339 VTV256:WBP339 WDR256:WLL339 WNN256:WVH339 WXJ256:XFD339 BB65792:IV65875 KX65792:SR65875 UT65792:ACN65875 AEP65792:AMJ65875 AOL65792:AWF65875 AYH65792:BGB65875 BID65792:BPX65875 BRZ65792:BZT65875 CBV65792:CJP65875 CLR65792:CTL65875 CVN65792:DDH65875 DFJ65792:DND65875 DPF65792:DWZ65875 DZB65792:EGV65875 EIX65792:EQR65875 EST65792:FAN65875 FCP65792:FKJ65875 FML65792:FUF65875 FWH65792:GEB65875 GGD65792:GNX65875 GPZ65792:GXT65875 GZV65792:HHP65875 HJR65792:HRL65875 HTN65792:IBH65875 IDJ65792:ILD65875 INF65792:IUZ65875 IXB65792:JEV65875 JGX65792:JOR65875 JQT65792:JYN65875 KAP65792:KIJ65875 KKL65792:KSF65875 KUH65792:LCB65875 LED65792:LLX65875 LNZ65792:LVT65875 LXV65792:MFP65875 MHR65792:MPL65875 MRN65792:MZH65875 NBJ65792:NJD65875 NLF65792:NSZ65875 NVB65792:OCV65875 OEX65792:OMR65875 OOT65792:OWN65875 OYP65792:PGJ65875 PIL65792:PQF65875 PSH65792:QAB65875 QCD65792:QJX65875 QLZ65792:QTT65875 QVV65792:RDP65875 RFR65792:RNL65875 RPN65792:RXH65875 RZJ65792:SHD65875 SJF65792:SQZ65875 STB65792:TAV65875 TCX65792:TKR65875 TMT65792:TUN65875 TWP65792:UEJ65875 UGL65792:UOF65875 UQH65792:UYB65875 VAD65792:VHX65875 VJZ65792:VRT65875 VTV65792:WBP65875 WDR65792:WLL65875 WNN65792:WVH65875 WXJ65792:XFD65875 BB131328:IV131411 KX131328:SR131411 UT131328:ACN131411 AEP131328:AMJ131411 AOL131328:AWF131411 AYH131328:BGB131411 BID131328:BPX131411 BRZ131328:BZT131411 CBV131328:CJP131411 CLR131328:CTL131411 CVN131328:DDH131411 DFJ131328:DND131411 DPF131328:DWZ131411 DZB131328:EGV131411 EIX131328:EQR131411 EST131328:FAN131411 FCP131328:FKJ131411 FML131328:FUF131411 FWH131328:GEB131411 GGD131328:GNX131411 GPZ131328:GXT131411 GZV131328:HHP131411 HJR131328:HRL131411 HTN131328:IBH131411 IDJ131328:ILD131411 INF131328:IUZ131411 IXB131328:JEV131411 JGX131328:JOR131411 JQT131328:JYN131411 KAP131328:KIJ131411 KKL131328:KSF131411 KUH131328:LCB131411 LED131328:LLX131411 LNZ131328:LVT131411 LXV131328:MFP131411 MHR131328:MPL131411 MRN131328:MZH131411 NBJ131328:NJD131411 NLF131328:NSZ131411 NVB131328:OCV131411 OEX131328:OMR131411 OOT131328:OWN131411 OYP131328:PGJ131411 PIL131328:PQF131411 PSH131328:QAB131411 QCD131328:QJX131411 QLZ131328:QTT131411 QVV131328:RDP131411 RFR131328:RNL131411 RPN131328:RXH131411 RZJ131328:SHD131411 SJF131328:SQZ131411 STB131328:TAV131411 TCX131328:TKR131411 TMT131328:TUN131411 TWP131328:UEJ131411 UGL131328:UOF131411 UQH131328:UYB131411 VAD131328:VHX131411 VJZ131328:VRT131411 VTV131328:WBP131411 WDR131328:WLL131411 WNN131328:WVH131411 WXJ131328:XFD131411 BB196864:IV196947 KX196864:SR196947 UT196864:ACN196947 AEP196864:AMJ196947 AOL196864:AWF196947 AYH196864:BGB196947 BID196864:BPX196947 BRZ196864:BZT196947 CBV196864:CJP196947 CLR196864:CTL196947 CVN196864:DDH196947 DFJ196864:DND196947 DPF196864:DWZ196947 DZB196864:EGV196947 EIX196864:EQR196947 EST196864:FAN196947 FCP196864:FKJ196947 FML196864:FUF196947 FWH196864:GEB196947 GGD196864:GNX196947 GPZ196864:GXT196947 GZV196864:HHP196947 HJR196864:HRL196947 HTN196864:IBH196947 IDJ196864:ILD196947 INF196864:IUZ196947 IXB196864:JEV196947 JGX196864:JOR196947 JQT196864:JYN196947 KAP196864:KIJ196947 KKL196864:KSF196947 KUH196864:LCB196947 LED196864:LLX196947 LNZ196864:LVT196947 LXV196864:MFP196947 MHR196864:MPL196947 MRN196864:MZH196947 NBJ196864:NJD196947 NLF196864:NSZ196947 NVB196864:OCV196947 OEX196864:OMR196947 OOT196864:OWN196947 OYP196864:PGJ196947 PIL196864:PQF196947 PSH196864:QAB196947 QCD196864:QJX196947 QLZ196864:QTT196947 QVV196864:RDP196947 RFR196864:RNL196947 RPN196864:RXH196947 RZJ196864:SHD196947 SJF196864:SQZ196947 STB196864:TAV196947 TCX196864:TKR196947 TMT196864:TUN196947 TWP196864:UEJ196947 UGL196864:UOF196947 UQH196864:UYB196947 VAD196864:VHX196947 VJZ196864:VRT196947 VTV196864:WBP196947 WDR196864:WLL196947 WNN196864:WVH196947 WXJ196864:XFD196947 BB262400:IV262483 KX262400:SR262483 UT262400:ACN262483 AEP262400:AMJ262483 AOL262400:AWF262483 AYH262400:BGB262483 BID262400:BPX262483 BRZ262400:BZT262483 CBV262400:CJP262483 CLR262400:CTL262483 CVN262400:DDH262483 DFJ262400:DND262483 DPF262400:DWZ262483 DZB262400:EGV262483 EIX262400:EQR262483 EST262400:FAN262483 FCP262400:FKJ262483 FML262400:FUF262483 FWH262400:GEB262483 GGD262400:GNX262483 GPZ262400:GXT262483 GZV262400:HHP262483 HJR262400:HRL262483 HTN262400:IBH262483 IDJ262400:ILD262483 INF262400:IUZ262483 IXB262400:JEV262483 JGX262400:JOR262483 JQT262400:JYN262483 KAP262400:KIJ262483 KKL262400:KSF262483 KUH262400:LCB262483 LED262400:LLX262483 LNZ262400:LVT262483 LXV262400:MFP262483 MHR262400:MPL262483 MRN262400:MZH262483 NBJ262400:NJD262483 NLF262400:NSZ262483 NVB262400:OCV262483 OEX262400:OMR262483 OOT262400:OWN262483 OYP262400:PGJ262483 PIL262400:PQF262483 PSH262400:QAB262483 QCD262400:QJX262483 QLZ262400:QTT262483 QVV262400:RDP262483 RFR262400:RNL262483 RPN262400:RXH262483 RZJ262400:SHD262483 SJF262400:SQZ262483 STB262400:TAV262483 TCX262400:TKR262483 TMT262400:TUN262483 TWP262400:UEJ262483 UGL262400:UOF262483 UQH262400:UYB262483 VAD262400:VHX262483 VJZ262400:VRT262483 VTV262400:WBP262483 WDR262400:WLL262483 WNN262400:WVH262483 WXJ262400:XFD262483 BB327936:IV328019 KX327936:SR328019 UT327936:ACN328019 AEP327936:AMJ328019 AOL327936:AWF328019 AYH327936:BGB328019 BID327936:BPX328019 BRZ327936:BZT328019 CBV327936:CJP328019 CLR327936:CTL328019 CVN327936:DDH328019 DFJ327936:DND328019 DPF327936:DWZ328019 DZB327936:EGV328019 EIX327936:EQR328019 EST327936:FAN328019 FCP327936:FKJ328019 FML327936:FUF328019 FWH327936:GEB328019 GGD327936:GNX328019 GPZ327936:GXT328019 GZV327936:HHP328019 HJR327936:HRL328019 HTN327936:IBH328019 IDJ327936:ILD328019 INF327936:IUZ328019 IXB327936:JEV328019 JGX327936:JOR328019 JQT327936:JYN328019 KAP327936:KIJ328019 KKL327936:KSF328019 KUH327936:LCB328019 LED327936:LLX328019 LNZ327936:LVT328019 LXV327936:MFP328019 MHR327936:MPL328019 MRN327936:MZH328019 NBJ327936:NJD328019 NLF327936:NSZ328019 NVB327936:OCV328019 OEX327936:OMR328019 OOT327936:OWN328019 OYP327936:PGJ328019 PIL327936:PQF328019 PSH327936:QAB328019 QCD327936:QJX328019 QLZ327936:QTT328019 QVV327936:RDP328019 RFR327936:RNL328019 RPN327936:RXH328019 RZJ327936:SHD328019 SJF327936:SQZ328019 STB327936:TAV328019 TCX327936:TKR328019 TMT327936:TUN328019 TWP327936:UEJ328019 UGL327936:UOF328019 UQH327936:UYB328019 VAD327936:VHX328019 VJZ327936:VRT328019 VTV327936:WBP328019 WDR327936:WLL328019 WNN327936:WVH328019 WXJ327936:XFD328019 BB393472:IV393555 KX393472:SR393555 UT393472:ACN393555 AEP393472:AMJ393555 AOL393472:AWF393555 AYH393472:BGB393555 BID393472:BPX393555 BRZ393472:BZT393555 CBV393472:CJP393555 CLR393472:CTL393555 CVN393472:DDH393555 DFJ393472:DND393555 DPF393472:DWZ393555 DZB393472:EGV393555 EIX393472:EQR393555 EST393472:FAN393555 FCP393472:FKJ393555 FML393472:FUF393555 FWH393472:GEB393555 GGD393472:GNX393555 GPZ393472:GXT393555 GZV393472:HHP393555 HJR393472:HRL393555 HTN393472:IBH393555 IDJ393472:ILD393555 INF393472:IUZ393555 IXB393472:JEV393555 JGX393472:JOR393555 JQT393472:JYN393555 KAP393472:KIJ393555 KKL393472:KSF393555 KUH393472:LCB393555 LED393472:LLX393555 LNZ393472:LVT393555 LXV393472:MFP393555 MHR393472:MPL393555 MRN393472:MZH393555 NBJ393472:NJD393555 NLF393472:NSZ393555 NVB393472:OCV393555 OEX393472:OMR393555 OOT393472:OWN393555 OYP393472:PGJ393555 PIL393472:PQF393555 PSH393472:QAB393555 QCD393472:QJX393555 QLZ393472:QTT393555 QVV393472:RDP393555 RFR393472:RNL393555 RPN393472:RXH393555 RZJ393472:SHD393555 SJF393472:SQZ393555 STB393472:TAV393555 TCX393472:TKR393555 TMT393472:TUN393555 TWP393472:UEJ393555 UGL393472:UOF393555 UQH393472:UYB393555 VAD393472:VHX393555 VJZ393472:VRT393555 VTV393472:WBP393555 WDR393472:WLL393555 WNN393472:WVH393555 WXJ393472:XFD393555 BB459008:IV459091 KX459008:SR459091 UT459008:ACN459091 AEP459008:AMJ459091 AOL459008:AWF459091 AYH459008:BGB459091 BID459008:BPX459091 BRZ459008:BZT459091 CBV459008:CJP459091 CLR459008:CTL459091 CVN459008:DDH459091 DFJ459008:DND459091 DPF459008:DWZ459091 DZB459008:EGV459091 EIX459008:EQR459091 EST459008:FAN459091 FCP459008:FKJ459091 FML459008:FUF459091 FWH459008:GEB459091 GGD459008:GNX459091 GPZ459008:GXT459091 GZV459008:HHP459091 HJR459008:HRL459091 HTN459008:IBH459091 IDJ459008:ILD459091 INF459008:IUZ459091 IXB459008:JEV459091 JGX459008:JOR459091 JQT459008:JYN459091 KAP459008:KIJ459091 KKL459008:KSF459091 KUH459008:LCB459091 LED459008:LLX459091 LNZ459008:LVT459091 LXV459008:MFP459091 MHR459008:MPL459091 MRN459008:MZH459091 NBJ459008:NJD459091 NLF459008:NSZ459091 NVB459008:OCV459091 OEX459008:OMR459091 OOT459008:OWN459091 OYP459008:PGJ459091 PIL459008:PQF459091 PSH459008:QAB459091 QCD459008:QJX459091 QLZ459008:QTT459091 QVV459008:RDP459091 RFR459008:RNL459091 RPN459008:RXH459091 RZJ459008:SHD459091 SJF459008:SQZ459091 STB459008:TAV459091 TCX459008:TKR459091 TMT459008:TUN459091 TWP459008:UEJ459091 UGL459008:UOF459091 UQH459008:UYB459091 VAD459008:VHX459091 VJZ459008:VRT459091 VTV459008:WBP459091 WDR459008:WLL459091 WNN459008:WVH459091 WXJ459008:XFD459091 BB524544:IV524627 KX524544:SR524627 UT524544:ACN524627 AEP524544:AMJ524627 AOL524544:AWF524627 AYH524544:BGB524627 BID524544:BPX524627 BRZ524544:BZT524627 CBV524544:CJP524627 CLR524544:CTL524627 CVN524544:DDH524627 DFJ524544:DND524627 DPF524544:DWZ524627 DZB524544:EGV524627 EIX524544:EQR524627 EST524544:FAN524627 FCP524544:FKJ524627 FML524544:FUF524627 FWH524544:GEB524627 GGD524544:GNX524627 GPZ524544:GXT524627 GZV524544:HHP524627 HJR524544:HRL524627 HTN524544:IBH524627 IDJ524544:ILD524627 INF524544:IUZ524627 IXB524544:JEV524627 JGX524544:JOR524627 JQT524544:JYN524627 KAP524544:KIJ524627 KKL524544:KSF524627 KUH524544:LCB524627 LED524544:LLX524627 LNZ524544:LVT524627 LXV524544:MFP524627 MHR524544:MPL524627 MRN524544:MZH524627 NBJ524544:NJD524627 NLF524544:NSZ524627 NVB524544:OCV524627 OEX524544:OMR524627 OOT524544:OWN524627 OYP524544:PGJ524627 PIL524544:PQF524627 PSH524544:QAB524627 QCD524544:QJX524627 QLZ524544:QTT524627 QVV524544:RDP524627 RFR524544:RNL524627 RPN524544:RXH524627 RZJ524544:SHD524627 SJF524544:SQZ524627 STB524544:TAV524627 TCX524544:TKR524627 TMT524544:TUN524627 TWP524544:UEJ524627 UGL524544:UOF524627 UQH524544:UYB524627 VAD524544:VHX524627 VJZ524544:VRT524627 VTV524544:WBP524627 WDR524544:WLL524627 WNN524544:WVH524627 WXJ524544:XFD524627 BB590080:IV590163 KX590080:SR590163 UT590080:ACN590163 AEP590080:AMJ590163 AOL590080:AWF590163 AYH590080:BGB590163 BID590080:BPX590163 BRZ590080:BZT590163 CBV590080:CJP590163 CLR590080:CTL590163 CVN590080:DDH590163 DFJ590080:DND590163 DPF590080:DWZ590163 DZB590080:EGV590163 EIX590080:EQR590163 EST590080:FAN590163 FCP590080:FKJ590163 FML590080:FUF590163 FWH590080:GEB590163 GGD590080:GNX590163 GPZ590080:GXT590163 GZV590080:HHP590163 HJR590080:HRL590163 HTN590080:IBH590163 IDJ590080:ILD590163 INF590080:IUZ590163 IXB590080:JEV590163 JGX590080:JOR590163 JQT590080:JYN590163 KAP590080:KIJ590163 KKL590080:KSF590163 KUH590080:LCB590163 LED590080:LLX590163 LNZ590080:LVT590163 LXV590080:MFP590163 MHR590080:MPL590163 MRN590080:MZH590163 NBJ590080:NJD590163 NLF590080:NSZ590163 NVB590080:OCV590163 OEX590080:OMR590163 OOT590080:OWN590163 OYP590080:PGJ590163 PIL590080:PQF590163 PSH590080:QAB590163 QCD590080:QJX590163 QLZ590080:QTT590163 QVV590080:RDP590163 RFR590080:RNL590163 RPN590080:RXH590163 RZJ590080:SHD590163 SJF590080:SQZ590163 STB590080:TAV590163 TCX590080:TKR590163 TMT590080:TUN590163 TWP590080:UEJ590163 UGL590080:UOF590163 UQH590080:UYB590163 VAD590080:VHX590163 VJZ590080:VRT590163 VTV590080:WBP590163 WDR590080:WLL590163 WNN590080:WVH590163 WXJ590080:XFD590163 BB655616:IV655699 KX655616:SR655699 UT655616:ACN655699 AEP655616:AMJ655699 AOL655616:AWF655699 AYH655616:BGB655699 BID655616:BPX655699 BRZ655616:BZT655699 CBV655616:CJP655699 CLR655616:CTL655699 CVN655616:DDH655699 DFJ655616:DND655699 DPF655616:DWZ655699 DZB655616:EGV655699 EIX655616:EQR655699 EST655616:FAN655699 FCP655616:FKJ655699 FML655616:FUF655699 FWH655616:GEB655699 GGD655616:GNX655699 GPZ655616:GXT655699 GZV655616:HHP655699 HJR655616:HRL655699 HTN655616:IBH655699 IDJ655616:ILD655699 INF655616:IUZ655699 IXB655616:JEV655699 JGX655616:JOR655699 JQT655616:JYN655699 KAP655616:KIJ655699 KKL655616:KSF655699 KUH655616:LCB655699 LED655616:LLX655699 LNZ655616:LVT655699 LXV655616:MFP655699 MHR655616:MPL655699 MRN655616:MZH655699 NBJ655616:NJD655699 NLF655616:NSZ655699 NVB655616:OCV655699 OEX655616:OMR655699 OOT655616:OWN655699 OYP655616:PGJ655699 PIL655616:PQF655699 PSH655616:QAB655699 QCD655616:QJX655699 QLZ655616:QTT655699 QVV655616:RDP655699 RFR655616:RNL655699 RPN655616:RXH655699 RZJ655616:SHD655699 SJF655616:SQZ655699 STB655616:TAV655699 TCX655616:TKR655699 TMT655616:TUN655699 TWP655616:UEJ655699 UGL655616:UOF655699 UQH655616:UYB655699 VAD655616:VHX655699 VJZ655616:VRT655699 VTV655616:WBP655699 WDR655616:WLL655699 WNN655616:WVH655699 WXJ655616:XFD655699 BB721152:IV721235 KX721152:SR721235 UT721152:ACN721235 AEP721152:AMJ721235 AOL721152:AWF721235 AYH721152:BGB721235 BID721152:BPX721235 BRZ721152:BZT721235 CBV721152:CJP721235 CLR721152:CTL721235 CVN721152:DDH721235 DFJ721152:DND721235 DPF721152:DWZ721235 DZB721152:EGV721235 EIX721152:EQR721235 EST721152:FAN721235 FCP721152:FKJ721235 FML721152:FUF721235 FWH721152:GEB721235 GGD721152:GNX721235 GPZ721152:GXT721235 GZV721152:HHP721235 HJR721152:HRL721235 HTN721152:IBH721235 IDJ721152:ILD721235 INF721152:IUZ721235 IXB721152:JEV721235 JGX721152:JOR721235 JQT721152:JYN721235 KAP721152:KIJ721235 KKL721152:KSF721235 KUH721152:LCB721235 LED721152:LLX721235 LNZ721152:LVT721235 LXV721152:MFP721235 MHR721152:MPL721235 MRN721152:MZH721235 NBJ721152:NJD721235 NLF721152:NSZ721235 NVB721152:OCV721235 OEX721152:OMR721235 OOT721152:OWN721235 OYP721152:PGJ721235 PIL721152:PQF721235 PSH721152:QAB721235 QCD721152:QJX721235 QLZ721152:QTT721235 QVV721152:RDP721235 RFR721152:RNL721235 RPN721152:RXH721235 RZJ721152:SHD721235 SJF721152:SQZ721235 STB721152:TAV721235 TCX721152:TKR721235 TMT721152:TUN721235 TWP721152:UEJ721235 UGL721152:UOF721235 UQH721152:UYB721235 VAD721152:VHX721235 VJZ721152:VRT721235 VTV721152:WBP721235 WDR721152:WLL721235 WNN721152:WVH721235 WXJ721152:XFD721235 BB786688:IV786771 KX786688:SR786771 UT786688:ACN786771 AEP786688:AMJ786771 AOL786688:AWF786771 AYH786688:BGB786771 BID786688:BPX786771 BRZ786688:BZT786771 CBV786688:CJP786771 CLR786688:CTL786771 CVN786688:DDH786771 DFJ786688:DND786771 DPF786688:DWZ786771 DZB786688:EGV786771 EIX786688:EQR786771 EST786688:FAN786771 FCP786688:FKJ786771 FML786688:FUF786771 FWH786688:GEB786771 GGD786688:GNX786771 GPZ786688:GXT786771 GZV786688:HHP786771 HJR786688:HRL786771 HTN786688:IBH786771 IDJ786688:ILD786771 INF786688:IUZ786771 IXB786688:JEV786771 JGX786688:JOR786771 JQT786688:JYN786771 KAP786688:KIJ786771 KKL786688:KSF786771 KUH786688:LCB786771 LED786688:LLX786771 LNZ786688:LVT786771 LXV786688:MFP786771 MHR786688:MPL786771 MRN786688:MZH786771 NBJ786688:NJD786771 NLF786688:NSZ786771 NVB786688:OCV786771 OEX786688:OMR786771 OOT786688:OWN786771 OYP786688:PGJ786771 PIL786688:PQF786771 PSH786688:QAB786771 QCD786688:QJX786771 QLZ786688:QTT786771 QVV786688:RDP786771 RFR786688:RNL786771 RPN786688:RXH786771 RZJ786688:SHD786771 SJF786688:SQZ786771 STB786688:TAV786771 TCX786688:TKR786771 TMT786688:TUN786771 TWP786688:UEJ786771 UGL786688:UOF786771 UQH786688:UYB786771 VAD786688:VHX786771 VJZ786688:VRT786771 VTV786688:WBP786771 WDR786688:WLL786771 WNN786688:WVH786771 WXJ786688:XFD786771 BB852224:IV852307 KX852224:SR852307 UT852224:ACN852307 AEP852224:AMJ852307 AOL852224:AWF852307 AYH852224:BGB852307 BID852224:BPX852307 BRZ852224:BZT852307 CBV852224:CJP852307 CLR852224:CTL852307 CVN852224:DDH852307 DFJ852224:DND852307 DPF852224:DWZ852307 DZB852224:EGV852307 EIX852224:EQR852307 EST852224:FAN852307 FCP852224:FKJ852307 FML852224:FUF852307 FWH852224:GEB852307 GGD852224:GNX852307 GPZ852224:GXT852307 GZV852224:HHP852307 HJR852224:HRL852307 HTN852224:IBH852307 IDJ852224:ILD852307 INF852224:IUZ852307 IXB852224:JEV852307 JGX852224:JOR852307 JQT852224:JYN852307 KAP852224:KIJ852307 KKL852224:KSF852307 KUH852224:LCB852307 LED852224:LLX852307 LNZ852224:LVT852307 LXV852224:MFP852307 MHR852224:MPL852307 MRN852224:MZH852307 NBJ852224:NJD852307 NLF852224:NSZ852307 NVB852224:OCV852307 OEX852224:OMR852307 OOT852224:OWN852307 OYP852224:PGJ852307 PIL852224:PQF852307 PSH852224:QAB852307 QCD852224:QJX852307 QLZ852224:QTT852307 QVV852224:RDP852307 RFR852224:RNL852307 RPN852224:RXH852307 RZJ852224:SHD852307 SJF852224:SQZ852307 STB852224:TAV852307 TCX852224:TKR852307 TMT852224:TUN852307 TWP852224:UEJ852307 UGL852224:UOF852307 UQH852224:UYB852307 VAD852224:VHX852307 VJZ852224:VRT852307 VTV852224:WBP852307 WDR852224:WLL852307 WNN852224:WVH852307 WXJ852224:XFD852307 BB917760:IV917843 KX917760:SR917843 UT917760:ACN917843 AEP917760:AMJ917843 AOL917760:AWF917843 AYH917760:BGB917843 BID917760:BPX917843 BRZ917760:BZT917843 CBV917760:CJP917843 CLR917760:CTL917843 CVN917760:DDH917843 DFJ917760:DND917843 DPF917760:DWZ917843 DZB917760:EGV917843 EIX917760:EQR917843 EST917760:FAN917843 FCP917760:FKJ917843 FML917760:FUF917843 FWH917760:GEB917843 GGD917760:GNX917843 GPZ917760:GXT917843 GZV917760:HHP917843 HJR917760:HRL917843 HTN917760:IBH917843 IDJ917760:ILD917843 INF917760:IUZ917843 IXB917760:JEV917843 JGX917760:JOR917843 JQT917760:JYN917843 KAP917760:KIJ917843 KKL917760:KSF917843 KUH917760:LCB917843 LED917760:LLX917843 LNZ917760:LVT917843 LXV917760:MFP917843 MHR917760:MPL917843 MRN917760:MZH917843 NBJ917760:NJD917843 NLF917760:NSZ917843 NVB917760:OCV917843 OEX917760:OMR917843 OOT917760:OWN917843 OYP917760:PGJ917843 PIL917760:PQF917843 PSH917760:QAB917843 QCD917760:QJX917843 QLZ917760:QTT917843 QVV917760:RDP917843 RFR917760:RNL917843 RPN917760:RXH917843 RZJ917760:SHD917843 SJF917760:SQZ917843 STB917760:TAV917843 TCX917760:TKR917843 TMT917760:TUN917843 TWP917760:UEJ917843 UGL917760:UOF917843 UQH917760:UYB917843 VAD917760:VHX917843 VJZ917760:VRT917843 VTV917760:WBP917843 WDR917760:WLL917843 WNN917760:WVH917843 WXJ917760:XFD917843 BB983296:IV983379 KX983296:SR983379 UT983296:ACN983379 AEP983296:AMJ983379 AOL983296:AWF983379 AYH983296:BGB983379 BID983296:BPX983379 BRZ983296:BZT983379 CBV983296:CJP983379 CLR983296:CTL983379 CVN983296:DDH983379 DFJ983296:DND983379 DPF983296:DWZ983379 DZB983296:EGV983379 EIX983296:EQR983379 EST983296:FAN983379 FCP983296:FKJ983379 FML983296:FUF983379 FWH983296:GEB983379 GGD983296:GNX983379 GPZ983296:GXT983379 GZV983296:HHP983379 HJR983296:HRL983379 HTN983296:IBH983379 IDJ983296:ILD983379 INF983296:IUZ983379 IXB983296:JEV983379 JGX983296:JOR983379 JQT983296:JYN983379 KAP983296:KIJ983379 KKL983296:KSF983379 KUH983296:LCB983379 LED983296:LLX983379 LNZ983296:LVT983379 LXV983296:MFP983379 MHR983296:MPL983379 MRN983296:MZH983379 NBJ983296:NJD983379 NLF983296:NSZ983379 NVB983296:OCV983379 OEX983296:OMR983379 OOT983296:OWN983379 OYP983296:PGJ983379 PIL983296:PQF983379 PSH983296:QAB983379 QCD983296:QJX983379 QLZ983296:QTT983379 QVV983296:RDP983379 RFR983296:RNL983379 RPN983296:RXH983379 RZJ983296:SHD983379 SJF983296:SQZ983379 STB983296:TAV983379 TCX983296:TKR983379 TMT983296:TUN983379 TWP983296:UEJ983379 UGL983296:UOF983379 UQH983296:UYB983379 VAD983296:VHX983379 VJZ983296:VRT983379 VTV983296:WBP983379 WDR983296:WLL983379 WNN983296:WVH983379 WXJ983296:XFD983379 D51:K52 IZ51:JG52 SV51:TC52 ACR51:ACY52 AMN51:AMU52 AWJ51:AWQ52 BGF51:BGM52 BQB51:BQI52 BZX51:CAE52 CJT51:CKA52 CTP51:CTW52 DDL51:DDS52 DNH51:DNO52 DXD51:DXK52 EGZ51:EHG52 EQV51:ERC52 FAR51:FAY52 FKN51:FKU52 FUJ51:FUQ52 GEF51:GEM52 GOB51:GOI52 GXX51:GYE52 HHT51:HIA52 HRP51:HRW52 IBL51:IBS52 ILH51:ILO52 IVD51:IVK52 JEZ51:JFG52 JOV51:JPC52 JYR51:JYY52 KIN51:KIU52 KSJ51:KSQ52 LCF51:LCM52 LMB51:LMI52 LVX51:LWE52 MFT51:MGA52 MPP51:MPW52 MZL51:MZS52 NJH51:NJO52 NTD51:NTK52 OCZ51:ODG52 OMV51:ONC52 OWR51:OWY52 PGN51:PGU52 PQJ51:PQQ52 QAF51:QAM52 QKB51:QKI52 QTX51:QUE52 RDT51:REA52 RNP51:RNW52 RXL51:RXS52 SHH51:SHO52 SRD51:SRK52 TAZ51:TBG52 TKV51:TLC52 TUR51:TUY52 UEN51:UEU52 UOJ51:UOQ52 UYF51:UYM52 VIB51:VII52 VRX51:VSE52 WBT51:WCA52 WLP51:WLW52 WVL51:WVS52 D65587:K65588 IZ65587:JG65588 SV65587:TC65588 ACR65587:ACY65588 AMN65587:AMU65588 AWJ65587:AWQ65588 BGF65587:BGM65588 BQB65587:BQI65588 BZX65587:CAE65588 CJT65587:CKA65588 CTP65587:CTW65588 DDL65587:DDS65588 DNH65587:DNO65588 DXD65587:DXK65588 EGZ65587:EHG65588 EQV65587:ERC65588 FAR65587:FAY65588 FKN65587:FKU65588 FUJ65587:FUQ65588 GEF65587:GEM65588 GOB65587:GOI65588 GXX65587:GYE65588 HHT65587:HIA65588 HRP65587:HRW65588 IBL65587:IBS65588 ILH65587:ILO65588 IVD65587:IVK65588 JEZ65587:JFG65588 JOV65587:JPC65588 JYR65587:JYY65588 KIN65587:KIU65588 KSJ65587:KSQ65588 LCF65587:LCM65588 LMB65587:LMI65588 LVX65587:LWE65588 MFT65587:MGA65588 MPP65587:MPW65588 MZL65587:MZS65588 NJH65587:NJO65588 NTD65587:NTK65588 OCZ65587:ODG65588 OMV65587:ONC65588 OWR65587:OWY65588 PGN65587:PGU65588 PQJ65587:PQQ65588 QAF65587:QAM65588 QKB65587:QKI65588 QTX65587:QUE65588 RDT65587:REA65588 RNP65587:RNW65588 RXL65587:RXS65588 SHH65587:SHO65588 SRD65587:SRK65588 TAZ65587:TBG65588 TKV65587:TLC65588 TUR65587:TUY65588 UEN65587:UEU65588 UOJ65587:UOQ65588 UYF65587:UYM65588 VIB65587:VII65588 VRX65587:VSE65588 WBT65587:WCA65588 WLP65587:WLW65588 WVL65587:WVS65588 D131123:K131124 IZ131123:JG131124 SV131123:TC131124 ACR131123:ACY131124 AMN131123:AMU131124 AWJ131123:AWQ131124 BGF131123:BGM131124 BQB131123:BQI131124 BZX131123:CAE131124 CJT131123:CKA131124 CTP131123:CTW131124 DDL131123:DDS131124 DNH131123:DNO131124 DXD131123:DXK131124 EGZ131123:EHG131124 EQV131123:ERC131124 FAR131123:FAY131124 FKN131123:FKU131124 FUJ131123:FUQ131124 GEF131123:GEM131124 GOB131123:GOI131124 GXX131123:GYE131124 HHT131123:HIA131124 HRP131123:HRW131124 IBL131123:IBS131124 ILH131123:ILO131124 IVD131123:IVK131124 JEZ131123:JFG131124 JOV131123:JPC131124 JYR131123:JYY131124 KIN131123:KIU131124 KSJ131123:KSQ131124 LCF131123:LCM131124 LMB131123:LMI131124 LVX131123:LWE131124 MFT131123:MGA131124 MPP131123:MPW131124 MZL131123:MZS131124 NJH131123:NJO131124 NTD131123:NTK131124 OCZ131123:ODG131124 OMV131123:ONC131124 OWR131123:OWY131124 PGN131123:PGU131124 PQJ131123:PQQ131124 QAF131123:QAM131124 QKB131123:QKI131124 QTX131123:QUE131124 RDT131123:REA131124 RNP131123:RNW131124 RXL131123:RXS131124 SHH131123:SHO131124 SRD131123:SRK131124 TAZ131123:TBG131124 TKV131123:TLC131124 TUR131123:TUY131124 UEN131123:UEU131124 UOJ131123:UOQ131124 UYF131123:UYM131124 VIB131123:VII131124 VRX131123:VSE131124 WBT131123:WCA131124 WLP131123:WLW131124 WVL131123:WVS131124 D196659:K196660 IZ196659:JG196660 SV196659:TC196660 ACR196659:ACY196660 AMN196659:AMU196660 AWJ196659:AWQ196660 BGF196659:BGM196660 BQB196659:BQI196660 BZX196659:CAE196660 CJT196659:CKA196660 CTP196659:CTW196660 DDL196659:DDS196660 DNH196659:DNO196660 DXD196659:DXK196660 EGZ196659:EHG196660 EQV196659:ERC196660 FAR196659:FAY196660 FKN196659:FKU196660 FUJ196659:FUQ196660 GEF196659:GEM196660 GOB196659:GOI196660 GXX196659:GYE196660 HHT196659:HIA196660 HRP196659:HRW196660 IBL196659:IBS196660 ILH196659:ILO196660 IVD196659:IVK196660 JEZ196659:JFG196660 JOV196659:JPC196660 JYR196659:JYY196660 KIN196659:KIU196660 KSJ196659:KSQ196660 LCF196659:LCM196660 LMB196659:LMI196660 LVX196659:LWE196660 MFT196659:MGA196660 MPP196659:MPW196660 MZL196659:MZS196660 NJH196659:NJO196660 NTD196659:NTK196660 OCZ196659:ODG196660 OMV196659:ONC196660 OWR196659:OWY196660 PGN196659:PGU196660 PQJ196659:PQQ196660 QAF196659:QAM196660 QKB196659:QKI196660 QTX196659:QUE196660 RDT196659:REA196660 RNP196659:RNW196660 RXL196659:RXS196660 SHH196659:SHO196660 SRD196659:SRK196660 TAZ196659:TBG196660 TKV196659:TLC196660 TUR196659:TUY196660 UEN196659:UEU196660 UOJ196659:UOQ196660 UYF196659:UYM196660 VIB196659:VII196660 VRX196659:VSE196660 WBT196659:WCA196660 WLP196659:WLW196660 WVL196659:WVS196660 D262195:K262196 IZ262195:JG262196 SV262195:TC262196 ACR262195:ACY262196 AMN262195:AMU262196 AWJ262195:AWQ262196 BGF262195:BGM262196 BQB262195:BQI262196 BZX262195:CAE262196 CJT262195:CKA262196 CTP262195:CTW262196 DDL262195:DDS262196 DNH262195:DNO262196 DXD262195:DXK262196 EGZ262195:EHG262196 EQV262195:ERC262196 FAR262195:FAY262196 FKN262195:FKU262196 FUJ262195:FUQ262196 GEF262195:GEM262196 GOB262195:GOI262196 GXX262195:GYE262196 HHT262195:HIA262196 HRP262195:HRW262196 IBL262195:IBS262196 ILH262195:ILO262196 IVD262195:IVK262196 JEZ262195:JFG262196 JOV262195:JPC262196 JYR262195:JYY262196 KIN262195:KIU262196 KSJ262195:KSQ262196 LCF262195:LCM262196 LMB262195:LMI262196 LVX262195:LWE262196 MFT262195:MGA262196 MPP262195:MPW262196 MZL262195:MZS262196 NJH262195:NJO262196 NTD262195:NTK262196 OCZ262195:ODG262196 OMV262195:ONC262196 OWR262195:OWY262196 PGN262195:PGU262196 PQJ262195:PQQ262196 QAF262195:QAM262196 QKB262195:QKI262196 QTX262195:QUE262196 RDT262195:REA262196 RNP262195:RNW262196 RXL262195:RXS262196 SHH262195:SHO262196 SRD262195:SRK262196 TAZ262195:TBG262196 TKV262195:TLC262196 TUR262195:TUY262196 UEN262195:UEU262196 UOJ262195:UOQ262196 UYF262195:UYM262196 VIB262195:VII262196 VRX262195:VSE262196 WBT262195:WCA262196 WLP262195:WLW262196 WVL262195:WVS262196 D327731:K327732 IZ327731:JG327732 SV327731:TC327732 ACR327731:ACY327732 AMN327731:AMU327732 AWJ327731:AWQ327732 BGF327731:BGM327732 BQB327731:BQI327732 BZX327731:CAE327732 CJT327731:CKA327732 CTP327731:CTW327732 DDL327731:DDS327732 DNH327731:DNO327732 DXD327731:DXK327732 EGZ327731:EHG327732 EQV327731:ERC327732 FAR327731:FAY327732 FKN327731:FKU327732 FUJ327731:FUQ327732 GEF327731:GEM327732 GOB327731:GOI327732 GXX327731:GYE327732 HHT327731:HIA327732 HRP327731:HRW327732 IBL327731:IBS327732 ILH327731:ILO327732 IVD327731:IVK327732 JEZ327731:JFG327732 JOV327731:JPC327732 JYR327731:JYY327732 KIN327731:KIU327732 KSJ327731:KSQ327732 LCF327731:LCM327732 LMB327731:LMI327732 LVX327731:LWE327732 MFT327731:MGA327732 MPP327731:MPW327732 MZL327731:MZS327732 NJH327731:NJO327732 NTD327731:NTK327732 OCZ327731:ODG327732 OMV327731:ONC327732 OWR327731:OWY327732 PGN327731:PGU327732 PQJ327731:PQQ327732 QAF327731:QAM327732 QKB327731:QKI327732 QTX327731:QUE327732 RDT327731:REA327732 RNP327731:RNW327732 RXL327731:RXS327732 SHH327731:SHO327732 SRD327731:SRK327732 TAZ327731:TBG327732 TKV327731:TLC327732 TUR327731:TUY327732 UEN327731:UEU327732 UOJ327731:UOQ327732 UYF327731:UYM327732 VIB327731:VII327732 VRX327731:VSE327732 WBT327731:WCA327732 WLP327731:WLW327732 WVL327731:WVS327732 D393267:K393268 IZ393267:JG393268 SV393267:TC393268 ACR393267:ACY393268 AMN393267:AMU393268 AWJ393267:AWQ393268 BGF393267:BGM393268 BQB393267:BQI393268 BZX393267:CAE393268 CJT393267:CKA393268 CTP393267:CTW393268 DDL393267:DDS393268 DNH393267:DNO393268 DXD393267:DXK393268 EGZ393267:EHG393268 EQV393267:ERC393268 FAR393267:FAY393268 FKN393267:FKU393268 FUJ393267:FUQ393268 GEF393267:GEM393268 GOB393267:GOI393268 GXX393267:GYE393268 HHT393267:HIA393268 HRP393267:HRW393268 IBL393267:IBS393268 ILH393267:ILO393268 IVD393267:IVK393268 JEZ393267:JFG393268 JOV393267:JPC393268 JYR393267:JYY393268 KIN393267:KIU393268 KSJ393267:KSQ393268 LCF393267:LCM393268 LMB393267:LMI393268 LVX393267:LWE393268 MFT393267:MGA393268 MPP393267:MPW393268 MZL393267:MZS393268 NJH393267:NJO393268 NTD393267:NTK393268 OCZ393267:ODG393268 OMV393267:ONC393268 OWR393267:OWY393268 PGN393267:PGU393268 PQJ393267:PQQ393268 QAF393267:QAM393268 QKB393267:QKI393268 QTX393267:QUE393268 RDT393267:REA393268 RNP393267:RNW393268 RXL393267:RXS393268 SHH393267:SHO393268 SRD393267:SRK393268 TAZ393267:TBG393268 TKV393267:TLC393268 TUR393267:TUY393268 UEN393267:UEU393268 UOJ393267:UOQ393268 UYF393267:UYM393268 VIB393267:VII393268 VRX393267:VSE393268 WBT393267:WCA393268 WLP393267:WLW393268 WVL393267:WVS393268 D458803:K458804 IZ458803:JG458804 SV458803:TC458804 ACR458803:ACY458804 AMN458803:AMU458804 AWJ458803:AWQ458804 BGF458803:BGM458804 BQB458803:BQI458804 BZX458803:CAE458804 CJT458803:CKA458804 CTP458803:CTW458804 DDL458803:DDS458804 DNH458803:DNO458804 DXD458803:DXK458804 EGZ458803:EHG458804 EQV458803:ERC458804 FAR458803:FAY458804 FKN458803:FKU458804 FUJ458803:FUQ458804 GEF458803:GEM458804 GOB458803:GOI458804 GXX458803:GYE458804 HHT458803:HIA458804 HRP458803:HRW458804 IBL458803:IBS458804 ILH458803:ILO458804 IVD458803:IVK458804 JEZ458803:JFG458804 JOV458803:JPC458804 JYR458803:JYY458804 KIN458803:KIU458804 KSJ458803:KSQ458804 LCF458803:LCM458804 LMB458803:LMI458804 LVX458803:LWE458804 MFT458803:MGA458804 MPP458803:MPW458804 MZL458803:MZS458804 NJH458803:NJO458804 NTD458803:NTK458804 OCZ458803:ODG458804 OMV458803:ONC458804 OWR458803:OWY458804 PGN458803:PGU458804 PQJ458803:PQQ458804 QAF458803:QAM458804 QKB458803:QKI458804 QTX458803:QUE458804 RDT458803:REA458804 RNP458803:RNW458804 RXL458803:RXS458804 SHH458803:SHO458804 SRD458803:SRK458804 TAZ458803:TBG458804 TKV458803:TLC458804 TUR458803:TUY458804 UEN458803:UEU458804 UOJ458803:UOQ458804 UYF458803:UYM458804 VIB458803:VII458804 VRX458803:VSE458804 WBT458803:WCA458804 WLP458803:WLW458804 WVL458803:WVS458804 D524339:K524340 IZ524339:JG524340 SV524339:TC524340 ACR524339:ACY524340 AMN524339:AMU524340 AWJ524339:AWQ524340 BGF524339:BGM524340 BQB524339:BQI524340 BZX524339:CAE524340 CJT524339:CKA524340 CTP524339:CTW524340 DDL524339:DDS524340 DNH524339:DNO524340 DXD524339:DXK524340 EGZ524339:EHG524340 EQV524339:ERC524340 FAR524339:FAY524340 FKN524339:FKU524340 FUJ524339:FUQ524340 GEF524339:GEM524340 GOB524339:GOI524340 GXX524339:GYE524340 HHT524339:HIA524340 HRP524339:HRW524340 IBL524339:IBS524340 ILH524339:ILO524340 IVD524339:IVK524340 JEZ524339:JFG524340 JOV524339:JPC524340 JYR524339:JYY524340 KIN524339:KIU524340 KSJ524339:KSQ524340 LCF524339:LCM524340 LMB524339:LMI524340 LVX524339:LWE524340 MFT524339:MGA524340 MPP524339:MPW524340 MZL524339:MZS524340 NJH524339:NJO524340 NTD524339:NTK524340 OCZ524339:ODG524340 OMV524339:ONC524340 OWR524339:OWY524340 PGN524339:PGU524340 PQJ524339:PQQ524340 QAF524339:QAM524340 QKB524339:QKI524340 QTX524339:QUE524340 RDT524339:REA524340 RNP524339:RNW524340 RXL524339:RXS524340 SHH524339:SHO524340 SRD524339:SRK524340 TAZ524339:TBG524340 TKV524339:TLC524340 TUR524339:TUY524340 UEN524339:UEU524340 UOJ524339:UOQ524340 UYF524339:UYM524340 VIB524339:VII524340 VRX524339:VSE524340 WBT524339:WCA524340 WLP524339:WLW524340 WVL524339:WVS524340 D589875:K589876 IZ589875:JG589876 SV589875:TC589876 ACR589875:ACY589876 AMN589875:AMU589876 AWJ589875:AWQ589876 BGF589875:BGM589876 BQB589875:BQI589876 BZX589875:CAE589876 CJT589875:CKA589876 CTP589875:CTW589876 DDL589875:DDS589876 DNH589875:DNO589876 DXD589875:DXK589876 EGZ589875:EHG589876 EQV589875:ERC589876 FAR589875:FAY589876 FKN589875:FKU589876 FUJ589875:FUQ589876 GEF589875:GEM589876 GOB589875:GOI589876 GXX589875:GYE589876 HHT589875:HIA589876 HRP589875:HRW589876 IBL589875:IBS589876 ILH589875:ILO589876 IVD589875:IVK589876 JEZ589875:JFG589876 JOV589875:JPC589876 JYR589875:JYY589876 KIN589875:KIU589876 KSJ589875:KSQ589876 LCF589875:LCM589876 LMB589875:LMI589876 LVX589875:LWE589876 MFT589875:MGA589876 MPP589875:MPW589876 MZL589875:MZS589876 NJH589875:NJO589876 NTD589875:NTK589876 OCZ589875:ODG589876 OMV589875:ONC589876 OWR589875:OWY589876 PGN589875:PGU589876 PQJ589875:PQQ589876 QAF589875:QAM589876 QKB589875:QKI589876 QTX589875:QUE589876 RDT589875:REA589876 RNP589875:RNW589876 RXL589875:RXS589876 SHH589875:SHO589876 SRD589875:SRK589876 TAZ589875:TBG589876 TKV589875:TLC589876 TUR589875:TUY589876 UEN589875:UEU589876 UOJ589875:UOQ589876 UYF589875:UYM589876 VIB589875:VII589876 VRX589875:VSE589876 WBT589875:WCA589876 WLP589875:WLW589876 WVL589875:WVS589876 D655411:K655412 IZ655411:JG655412 SV655411:TC655412 ACR655411:ACY655412 AMN655411:AMU655412 AWJ655411:AWQ655412 BGF655411:BGM655412 BQB655411:BQI655412 BZX655411:CAE655412 CJT655411:CKA655412 CTP655411:CTW655412 DDL655411:DDS655412 DNH655411:DNO655412 DXD655411:DXK655412 EGZ655411:EHG655412 EQV655411:ERC655412 FAR655411:FAY655412 FKN655411:FKU655412 FUJ655411:FUQ655412 GEF655411:GEM655412 GOB655411:GOI655412 GXX655411:GYE655412 HHT655411:HIA655412 HRP655411:HRW655412 IBL655411:IBS655412 ILH655411:ILO655412 IVD655411:IVK655412 JEZ655411:JFG655412 JOV655411:JPC655412 JYR655411:JYY655412 KIN655411:KIU655412 KSJ655411:KSQ655412 LCF655411:LCM655412 LMB655411:LMI655412 LVX655411:LWE655412 MFT655411:MGA655412 MPP655411:MPW655412 MZL655411:MZS655412 NJH655411:NJO655412 NTD655411:NTK655412 OCZ655411:ODG655412 OMV655411:ONC655412 OWR655411:OWY655412 PGN655411:PGU655412 PQJ655411:PQQ655412 QAF655411:QAM655412 QKB655411:QKI655412 QTX655411:QUE655412 RDT655411:REA655412 RNP655411:RNW655412 RXL655411:RXS655412 SHH655411:SHO655412 SRD655411:SRK655412 TAZ655411:TBG655412 TKV655411:TLC655412 TUR655411:TUY655412 UEN655411:UEU655412 UOJ655411:UOQ655412 UYF655411:UYM655412 VIB655411:VII655412 VRX655411:VSE655412 WBT655411:WCA655412 WLP655411:WLW655412 WVL655411:WVS655412 D720947:K720948 IZ720947:JG720948 SV720947:TC720948 ACR720947:ACY720948 AMN720947:AMU720948 AWJ720947:AWQ720948 BGF720947:BGM720948 BQB720947:BQI720948 BZX720947:CAE720948 CJT720947:CKA720948 CTP720947:CTW720948 DDL720947:DDS720948 DNH720947:DNO720948 DXD720947:DXK720948 EGZ720947:EHG720948 EQV720947:ERC720948 FAR720947:FAY720948 FKN720947:FKU720948 FUJ720947:FUQ720948 GEF720947:GEM720948 GOB720947:GOI720948 GXX720947:GYE720948 HHT720947:HIA720948 HRP720947:HRW720948 IBL720947:IBS720948 ILH720947:ILO720948 IVD720947:IVK720948 JEZ720947:JFG720948 JOV720947:JPC720948 JYR720947:JYY720948 KIN720947:KIU720948 KSJ720947:KSQ720948 LCF720947:LCM720948 LMB720947:LMI720948 LVX720947:LWE720948 MFT720947:MGA720948 MPP720947:MPW720948 MZL720947:MZS720948 NJH720947:NJO720948 NTD720947:NTK720948 OCZ720947:ODG720948 OMV720947:ONC720948 OWR720947:OWY720948 PGN720947:PGU720948 PQJ720947:PQQ720948 QAF720947:QAM720948 QKB720947:QKI720948 QTX720947:QUE720948 RDT720947:REA720948 RNP720947:RNW720948 RXL720947:RXS720948 SHH720947:SHO720948 SRD720947:SRK720948 TAZ720947:TBG720948 TKV720947:TLC720948 TUR720947:TUY720948 UEN720947:UEU720948 UOJ720947:UOQ720948 UYF720947:UYM720948 VIB720947:VII720948 VRX720947:VSE720948 WBT720947:WCA720948 WLP720947:WLW720948 WVL720947:WVS720948 D786483:K786484 IZ786483:JG786484 SV786483:TC786484 ACR786483:ACY786484 AMN786483:AMU786484 AWJ786483:AWQ786484 BGF786483:BGM786484 BQB786483:BQI786484 BZX786483:CAE786484 CJT786483:CKA786484 CTP786483:CTW786484 DDL786483:DDS786484 DNH786483:DNO786484 DXD786483:DXK786484 EGZ786483:EHG786484 EQV786483:ERC786484 FAR786483:FAY786484 FKN786483:FKU786484 FUJ786483:FUQ786484 GEF786483:GEM786484 GOB786483:GOI786484 GXX786483:GYE786484 HHT786483:HIA786484 HRP786483:HRW786484 IBL786483:IBS786484 ILH786483:ILO786484 IVD786483:IVK786484 JEZ786483:JFG786484 JOV786483:JPC786484 JYR786483:JYY786484 KIN786483:KIU786484 KSJ786483:KSQ786484 LCF786483:LCM786484 LMB786483:LMI786484 LVX786483:LWE786484 MFT786483:MGA786484 MPP786483:MPW786484 MZL786483:MZS786484 NJH786483:NJO786484 NTD786483:NTK786484 OCZ786483:ODG786484 OMV786483:ONC786484 OWR786483:OWY786484 PGN786483:PGU786484 PQJ786483:PQQ786484 QAF786483:QAM786484 QKB786483:QKI786484 QTX786483:QUE786484 RDT786483:REA786484 RNP786483:RNW786484 RXL786483:RXS786484 SHH786483:SHO786484 SRD786483:SRK786484 TAZ786483:TBG786484 TKV786483:TLC786484 TUR786483:TUY786484 UEN786483:UEU786484 UOJ786483:UOQ786484 UYF786483:UYM786484 VIB786483:VII786484 VRX786483:VSE786484 WBT786483:WCA786484 WLP786483:WLW786484 WVL786483:WVS786484 D852019:K852020 IZ852019:JG852020 SV852019:TC852020 ACR852019:ACY852020 AMN852019:AMU852020 AWJ852019:AWQ852020 BGF852019:BGM852020 BQB852019:BQI852020 BZX852019:CAE852020 CJT852019:CKA852020 CTP852019:CTW852020 DDL852019:DDS852020 DNH852019:DNO852020 DXD852019:DXK852020 EGZ852019:EHG852020 EQV852019:ERC852020 FAR852019:FAY852020 FKN852019:FKU852020 FUJ852019:FUQ852020 GEF852019:GEM852020 GOB852019:GOI852020 GXX852019:GYE852020 HHT852019:HIA852020 HRP852019:HRW852020 IBL852019:IBS852020 ILH852019:ILO852020 IVD852019:IVK852020 JEZ852019:JFG852020 JOV852019:JPC852020 JYR852019:JYY852020 KIN852019:KIU852020 KSJ852019:KSQ852020 LCF852019:LCM852020 LMB852019:LMI852020 LVX852019:LWE852020 MFT852019:MGA852020 MPP852019:MPW852020 MZL852019:MZS852020 NJH852019:NJO852020 NTD852019:NTK852020 OCZ852019:ODG852020 OMV852019:ONC852020 OWR852019:OWY852020 PGN852019:PGU852020 PQJ852019:PQQ852020 QAF852019:QAM852020 QKB852019:QKI852020 QTX852019:QUE852020 RDT852019:REA852020 RNP852019:RNW852020 RXL852019:RXS852020 SHH852019:SHO852020 SRD852019:SRK852020 TAZ852019:TBG852020 TKV852019:TLC852020 TUR852019:TUY852020 UEN852019:UEU852020 UOJ852019:UOQ852020 UYF852019:UYM852020 VIB852019:VII852020 VRX852019:VSE852020 WBT852019:WCA852020 WLP852019:WLW852020 WVL852019:WVS852020 D917555:K917556 IZ917555:JG917556 SV917555:TC917556 ACR917555:ACY917556 AMN917555:AMU917556 AWJ917555:AWQ917556 BGF917555:BGM917556 BQB917555:BQI917556 BZX917555:CAE917556 CJT917555:CKA917556 CTP917555:CTW917556 DDL917555:DDS917556 DNH917555:DNO917556 DXD917555:DXK917556 EGZ917555:EHG917556 EQV917555:ERC917556 FAR917555:FAY917556 FKN917555:FKU917556 FUJ917555:FUQ917556 GEF917555:GEM917556 GOB917555:GOI917556 GXX917555:GYE917556 HHT917555:HIA917556 HRP917555:HRW917556 IBL917555:IBS917556 ILH917555:ILO917556 IVD917555:IVK917556 JEZ917555:JFG917556 JOV917555:JPC917556 JYR917555:JYY917556 KIN917555:KIU917556 KSJ917555:KSQ917556 LCF917555:LCM917556 LMB917555:LMI917556 LVX917555:LWE917556 MFT917555:MGA917556 MPP917555:MPW917556 MZL917555:MZS917556 NJH917555:NJO917556 NTD917555:NTK917556 OCZ917555:ODG917556 OMV917555:ONC917556 OWR917555:OWY917556 PGN917555:PGU917556 PQJ917555:PQQ917556 QAF917555:QAM917556 QKB917555:QKI917556 QTX917555:QUE917556 RDT917555:REA917556 RNP917555:RNW917556 RXL917555:RXS917556 SHH917555:SHO917556 SRD917555:SRK917556 TAZ917555:TBG917556 TKV917555:TLC917556 TUR917555:TUY917556 UEN917555:UEU917556 UOJ917555:UOQ917556 UYF917555:UYM917556 VIB917555:VII917556 VRX917555:VSE917556 WBT917555:WCA917556 WLP917555:WLW917556 WVL917555:WVS917556 D983091:K983092 IZ983091:JG983092 SV983091:TC983092 ACR983091:ACY983092 AMN983091:AMU983092 AWJ983091:AWQ983092 BGF983091:BGM983092 BQB983091:BQI983092 BZX983091:CAE983092 CJT983091:CKA983092 CTP983091:CTW983092 DDL983091:DDS983092 DNH983091:DNO983092 DXD983091:DXK983092 EGZ983091:EHG983092 EQV983091:ERC983092 FAR983091:FAY983092 FKN983091:FKU983092 FUJ983091:FUQ983092 GEF983091:GEM983092 GOB983091:GOI983092 GXX983091:GYE983092 HHT983091:HIA983092 HRP983091:HRW983092 IBL983091:IBS983092 ILH983091:ILO983092 IVD983091:IVK983092 JEZ983091:JFG983092 JOV983091:JPC983092 JYR983091:JYY983092 KIN983091:KIU983092 KSJ983091:KSQ983092 LCF983091:LCM983092 LMB983091:LMI983092 LVX983091:LWE983092 MFT983091:MGA983092 MPP983091:MPW983092 MZL983091:MZS983092 NJH983091:NJO983092 NTD983091:NTK983092 OCZ983091:ODG983092 OMV983091:ONC983092 OWR983091:OWY983092 PGN983091:PGU983092 PQJ983091:PQQ983092 QAF983091:QAM983092 QKB983091:QKI983092 QTX983091:QUE983092 RDT983091:REA983092 RNP983091:RNW983092 RXL983091:RXS983092 SHH983091:SHO983092 SRD983091:SRK983092 TAZ983091:TBG983092 TKV983091:TLC983092 TUR983091:TUY983092 UEN983091:UEU983092 UOJ983091:UOQ983092 UYF983091:UYM983092 VIB983091:VII983092 VRX983091:VSE983092 WBT983091:WCA983092 WLP983091:WLW983092 WVL983091:WVS983092</xm:sqref>
        </x14:dataValidation>
        <x14:dataValidation type="whole" allowBlank="1" showInputMessage="1" showErrorMessage="1" errorTitle="Error" error="Por favor ingrese números enteros">
          <x14:formula1>
            <xm:f>0</xm:f>
          </x14:formula1>
          <x14:formula2>
            <xm:f>10000000000</xm:f>
          </x14:formula2>
          <xm:sqref>AT113:AY248 KP113:KU248 UL113:UQ248 AEH113:AEM248 AOD113:AOI248 AXZ113:AYE248 BHV113:BIA248 BRR113:BRW248 CBN113:CBS248 CLJ113:CLO248 CVF113:CVK248 DFB113:DFG248 DOX113:DPC248 DYT113:DYY248 EIP113:EIU248 ESL113:ESQ248 FCH113:FCM248 FMD113:FMI248 FVZ113:FWE248 GFV113:GGA248 GPR113:GPW248 GZN113:GZS248 HJJ113:HJO248 HTF113:HTK248 IDB113:IDG248 IMX113:INC248 IWT113:IWY248 JGP113:JGU248 JQL113:JQQ248 KAH113:KAM248 KKD113:KKI248 KTZ113:KUE248 LDV113:LEA248 LNR113:LNW248 LXN113:LXS248 MHJ113:MHO248 MRF113:MRK248 NBB113:NBG248 NKX113:NLC248 NUT113:NUY248 OEP113:OEU248 OOL113:OOQ248 OYH113:OYM248 PID113:PII248 PRZ113:PSE248 QBV113:QCA248 QLR113:QLW248 QVN113:QVS248 RFJ113:RFO248 RPF113:RPK248 RZB113:RZG248 SIX113:SJC248 SST113:SSY248 TCP113:TCU248 TML113:TMQ248 TWH113:TWM248 UGD113:UGI248 UPZ113:UQE248 UZV113:VAA248 VJR113:VJW248 VTN113:VTS248 WDJ113:WDO248 WNF113:WNK248 WXB113:WXG248 AT65649:AY65784 KP65649:KU65784 UL65649:UQ65784 AEH65649:AEM65784 AOD65649:AOI65784 AXZ65649:AYE65784 BHV65649:BIA65784 BRR65649:BRW65784 CBN65649:CBS65784 CLJ65649:CLO65784 CVF65649:CVK65784 DFB65649:DFG65784 DOX65649:DPC65784 DYT65649:DYY65784 EIP65649:EIU65784 ESL65649:ESQ65784 FCH65649:FCM65784 FMD65649:FMI65784 FVZ65649:FWE65784 GFV65649:GGA65784 GPR65649:GPW65784 GZN65649:GZS65784 HJJ65649:HJO65784 HTF65649:HTK65784 IDB65649:IDG65784 IMX65649:INC65784 IWT65649:IWY65784 JGP65649:JGU65784 JQL65649:JQQ65784 KAH65649:KAM65784 KKD65649:KKI65784 KTZ65649:KUE65784 LDV65649:LEA65784 LNR65649:LNW65784 LXN65649:LXS65784 MHJ65649:MHO65784 MRF65649:MRK65784 NBB65649:NBG65784 NKX65649:NLC65784 NUT65649:NUY65784 OEP65649:OEU65784 OOL65649:OOQ65784 OYH65649:OYM65784 PID65649:PII65784 PRZ65649:PSE65784 QBV65649:QCA65784 QLR65649:QLW65784 QVN65649:QVS65784 RFJ65649:RFO65784 RPF65649:RPK65784 RZB65649:RZG65784 SIX65649:SJC65784 SST65649:SSY65784 TCP65649:TCU65784 TML65649:TMQ65784 TWH65649:TWM65784 UGD65649:UGI65784 UPZ65649:UQE65784 UZV65649:VAA65784 VJR65649:VJW65784 VTN65649:VTS65784 WDJ65649:WDO65784 WNF65649:WNK65784 WXB65649:WXG65784 AT131185:AY131320 KP131185:KU131320 UL131185:UQ131320 AEH131185:AEM131320 AOD131185:AOI131320 AXZ131185:AYE131320 BHV131185:BIA131320 BRR131185:BRW131320 CBN131185:CBS131320 CLJ131185:CLO131320 CVF131185:CVK131320 DFB131185:DFG131320 DOX131185:DPC131320 DYT131185:DYY131320 EIP131185:EIU131320 ESL131185:ESQ131320 FCH131185:FCM131320 FMD131185:FMI131320 FVZ131185:FWE131320 GFV131185:GGA131320 GPR131185:GPW131320 GZN131185:GZS131320 HJJ131185:HJO131320 HTF131185:HTK131320 IDB131185:IDG131320 IMX131185:INC131320 IWT131185:IWY131320 JGP131185:JGU131320 JQL131185:JQQ131320 KAH131185:KAM131320 KKD131185:KKI131320 KTZ131185:KUE131320 LDV131185:LEA131320 LNR131185:LNW131320 LXN131185:LXS131320 MHJ131185:MHO131320 MRF131185:MRK131320 NBB131185:NBG131320 NKX131185:NLC131320 NUT131185:NUY131320 OEP131185:OEU131320 OOL131185:OOQ131320 OYH131185:OYM131320 PID131185:PII131320 PRZ131185:PSE131320 QBV131185:QCA131320 QLR131185:QLW131320 QVN131185:QVS131320 RFJ131185:RFO131320 RPF131185:RPK131320 RZB131185:RZG131320 SIX131185:SJC131320 SST131185:SSY131320 TCP131185:TCU131320 TML131185:TMQ131320 TWH131185:TWM131320 UGD131185:UGI131320 UPZ131185:UQE131320 UZV131185:VAA131320 VJR131185:VJW131320 VTN131185:VTS131320 WDJ131185:WDO131320 WNF131185:WNK131320 WXB131185:WXG131320 AT196721:AY196856 KP196721:KU196856 UL196721:UQ196856 AEH196721:AEM196856 AOD196721:AOI196856 AXZ196721:AYE196856 BHV196721:BIA196856 BRR196721:BRW196856 CBN196721:CBS196856 CLJ196721:CLO196856 CVF196721:CVK196856 DFB196721:DFG196856 DOX196721:DPC196856 DYT196721:DYY196856 EIP196721:EIU196856 ESL196721:ESQ196856 FCH196721:FCM196856 FMD196721:FMI196856 FVZ196721:FWE196856 GFV196721:GGA196856 GPR196721:GPW196856 GZN196721:GZS196856 HJJ196721:HJO196856 HTF196721:HTK196856 IDB196721:IDG196856 IMX196721:INC196856 IWT196721:IWY196856 JGP196721:JGU196856 JQL196721:JQQ196856 KAH196721:KAM196856 KKD196721:KKI196856 KTZ196721:KUE196856 LDV196721:LEA196856 LNR196721:LNW196856 LXN196721:LXS196856 MHJ196721:MHO196856 MRF196721:MRK196856 NBB196721:NBG196856 NKX196721:NLC196856 NUT196721:NUY196856 OEP196721:OEU196856 OOL196721:OOQ196856 OYH196721:OYM196856 PID196721:PII196856 PRZ196721:PSE196856 QBV196721:QCA196856 QLR196721:QLW196856 QVN196721:QVS196856 RFJ196721:RFO196856 RPF196721:RPK196856 RZB196721:RZG196856 SIX196721:SJC196856 SST196721:SSY196856 TCP196721:TCU196856 TML196721:TMQ196856 TWH196721:TWM196856 UGD196721:UGI196856 UPZ196721:UQE196856 UZV196721:VAA196856 VJR196721:VJW196856 VTN196721:VTS196856 WDJ196721:WDO196856 WNF196721:WNK196856 WXB196721:WXG196856 AT262257:AY262392 KP262257:KU262392 UL262257:UQ262392 AEH262257:AEM262392 AOD262257:AOI262392 AXZ262257:AYE262392 BHV262257:BIA262392 BRR262257:BRW262392 CBN262257:CBS262392 CLJ262257:CLO262392 CVF262257:CVK262392 DFB262257:DFG262392 DOX262257:DPC262392 DYT262257:DYY262392 EIP262257:EIU262392 ESL262257:ESQ262392 FCH262257:FCM262392 FMD262257:FMI262392 FVZ262257:FWE262392 GFV262257:GGA262392 GPR262257:GPW262392 GZN262257:GZS262392 HJJ262257:HJO262392 HTF262257:HTK262392 IDB262257:IDG262392 IMX262257:INC262392 IWT262257:IWY262392 JGP262257:JGU262392 JQL262257:JQQ262392 KAH262257:KAM262392 KKD262257:KKI262392 KTZ262257:KUE262392 LDV262257:LEA262392 LNR262257:LNW262392 LXN262257:LXS262392 MHJ262257:MHO262392 MRF262257:MRK262392 NBB262257:NBG262392 NKX262257:NLC262392 NUT262257:NUY262392 OEP262257:OEU262392 OOL262257:OOQ262392 OYH262257:OYM262392 PID262257:PII262392 PRZ262257:PSE262392 QBV262257:QCA262392 QLR262257:QLW262392 QVN262257:QVS262392 RFJ262257:RFO262392 RPF262257:RPK262392 RZB262257:RZG262392 SIX262257:SJC262392 SST262257:SSY262392 TCP262257:TCU262392 TML262257:TMQ262392 TWH262257:TWM262392 UGD262257:UGI262392 UPZ262257:UQE262392 UZV262257:VAA262392 VJR262257:VJW262392 VTN262257:VTS262392 WDJ262257:WDO262392 WNF262257:WNK262392 WXB262257:WXG262392 AT327793:AY327928 KP327793:KU327928 UL327793:UQ327928 AEH327793:AEM327928 AOD327793:AOI327928 AXZ327793:AYE327928 BHV327793:BIA327928 BRR327793:BRW327928 CBN327793:CBS327928 CLJ327793:CLO327928 CVF327793:CVK327928 DFB327793:DFG327928 DOX327793:DPC327928 DYT327793:DYY327928 EIP327793:EIU327928 ESL327793:ESQ327928 FCH327793:FCM327928 FMD327793:FMI327928 FVZ327793:FWE327928 GFV327793:GGA327928 GPR327793:GPW327928 GZN327793:GZS327928 HJJ327793:HJO327928 HTF327793:HTK327928 IDB327793:IDG327928 IMX327793:INC327928 IWT327793:IWY327928 JGP327793:JGU327928 JQL327793:JQQ327928 KAH327793:KAM327928 KKD327793:KKI327928 KTZ327793:KUE327928 LDV327793:LEA327928 LNR327793:LNW327928 LXN327793:LXS327928 MHJ327793:MHO327928 MRF327793:MRK327928 NBB327793:NBG327928 NKX327793:NLC327928 NUT327793:NUY327928 OEP327793:OEU327928 OOL327793:OOQ327928 OYH327793:OYM327928 PID327793:PII327928 PRZ327793:PSE327928 QBV327793:QCA327928 QLR327793:QLW327928 QVN327793:QVS327928 RFJ327793:RFO327928 RPF327793:RPK327928 RZB327793:RZG327928 SIX327793:SJC327928 SST327793:SSY327928 TCP327793:TCU327928 TML327793:TMQ327928 TWH327793:TWM327928 UGD327793:UGI327928 UPZ327793:UQE327928 UZV327793:VAA327928 VJR327793:VJW327928 VTN327793:VTS327928 WDJ327793:WDO327928 WNF327793:WNK327928 WXB327793:WXG327928 AT393329:AY393464 KP393329:KU393464 UL393329:UQ393464 AEH393329:AEM393464 AOD393329:AOI393464 AXZ393329:AYE393464 BHV393329:BIA393464 BRR393329:BRW393464 CBN393329:CBS393464 CLJ393329:CLO393464 CVF393329:CVK393464 DFB393329:DFG393464 DOX393329:DPC393464 DYT393329:DYY393464 EIP393329:EIU393464 ESL393329:ESQ393464 FCH393329:FCM393464 FMD393329:FMI393464 FVZ393329:FWE393464 GFV393329:GGA393464 GPR393329:GPW393464 GZN393329:GZS393464 HJJ393329:HJO393464 HTF393329:HTK393464 IDB393329:IDG393464 IMX393329:INC393464 IWT393329:IWY393464 JGP393329:JGU393464 JQL393329:JQQ393464 KAH393329:KAM393464 KKD393329:KKI393464 KTZ393329:KUE393464 LDV393329:LEA393464 LNR393329:LNW393464 LXN393329:LXS393464 MHJ393329:MHO393464 MRF393329:MRK393464 NBB393329:NBG393464 NKX393329:NLC393464 NUT393329:NUY393464 OEP393329:OEU393464 OOL393329:OOQ393464 OYH393329:OYM393464 PID393329:PII393464 PRZ393329:PSE393464 QBV393329:QCA393464 QLR393329:QLW393464 QVN393329:QVS393464 RFJ393329:RFO393464 RPF393329:RPK393464 RZB393329:RZG393464 SIX393329:SJC393464 SST393329:SSY393464 TCP393329:TCU393464 TML393329:TMQ393464 TWH393329:TWM393464 UGD393329:UGI393464 UPZ393329:UQE393464 UZV393329:VAA393464 VJR393329:VJW393464 VTN393329:VTS393464 WDJ393329:WDO393464 WNF393329:WNK393464 WXB393329:WXG393464 AT458865:AY459000 KP458865:KU459000 UL458865:UQ459000 AEH458865:AEM459000 AOD458865:AOI459000 AXZ458865:AYE459000 BHV458865:BIA459000 BRR458865:BRW459000 CBN458865:CBS459000 CLJ458865:CLO459000 CVF458865:CVK459000 DFB458865:DFG459000 DOX458865:DPC459000 DYT458865:DYY459000 EIP458865:EIU459000 ESL458865:ESQ459000 FCH458865:FCM459000 FMD458865:FMI459000 FVZ458865:FWE459000 GFV458865:GGA459000 GPR458865:GPW459000 GZN458865:GZS459000 HJJ458865:HJO459000 HTF458865:HTK459000 IDB458865:IDG459000 IMX458865:INC459000 IWT458865:IWY459000 JGP458865:JGU459000 JQL458865:JQQ459000 KAH458865:KAM459000 KKD458865:KKI459000 KTZ458865:KUE459000 LDV458865:LEA459000 LNR458865:LNW459000 LXN458865:LXS459000 MHJ458865:MHO459000 MRF458865:MRK459000 NBB458865:NBG459000 NKX458865:NLC459000 NUT458865:NUY459000 OEP458865:OEU459000 OOL458865:OOQ459000 OYH458865:OYM459000 PID458865:PII459000 PRZ458865:PSE459000 QBV458865:QCA459000 QLR458865:QLW459000 QVN458865:QVS459000 RFJ458865:RFO459000 RPF458865:RPK459000 RZB458865:RZG459000 SIX458865:SJC459000 SST458865:SSY459000 TCP458865:TCU459000 TML458865:TMQ459000 TWH458865:TWM459000 UGD458865:UGI459000 UPZ458865:UQE459000 UZV458865:VAA459000 VJR458865:VJW459000 VTN458865:VTS459000 WDJ458865:WDO459000 WNF458865:WNK459000 WXB458865:WXG459000 AT524401:AY524536 KP524401:KU524536 UL524401:UQ524536 AEH524401:AEM524536 AOD524401:AOI524536 AXZ524401:AYE524536 BHV524401:BIA524536 BRR524401:BRW524536 CBN524401:CBS524536 CLJ524401:CLO524536 CVF524401:CVK524536 DFB524401:DFG524536 DOX524401:DPC524536 DYT524401:DYY524536 EIP524401:EIU524536 ESL524401:ESQ524536 FCH524401:FCM524536 FMD524401:FMI524536 FVZ524401:FWE524536 GFV524401:GGA524536 GPR524401:GPW524536 GZN524401:GZS524536 HJJ524401:HJO524536 HTF524401:HTK524536 IDB524401:IDG524536 IMX524401:INC524536 IWT524401:IWY524536 JGP524401:JGU524536 JQL524401:JQQ524536 KAH524401:KAM524536 KKD524401:KKI524536 KTZ524401:KUE524536 LDV524401:LEA524536 LNR524401:LNW524536 LXN524401:LXS524536 MHJ524401:MHO524536 MRF524401:MRK524536 NBB524401:NBG524536 NKX524401:NLC524536 NUT524401:NUY524536 OEP524401:OEU524536 OOL524401:OOQ524536 OYH524401:OYM524536 PID524401:PII524536 PRZ524401:PSE524536 QBV524401:QCA524536 QLR524401:QLW524536 QVN524401:QVS524536 RFJ524401:RFO524536 RPF524401:RPK524536 RZB524401:RZG524536 SIX524401:SJC524536 SST524401:SSY524536 TCP524401:TCU524536 TML524401:TMQ524536 TWH524401:TWM524536 UGD524401:UGI524536 UPZ524401:UQE524536 UZV524401:VAA524536 VJR524401:VJW524536 VTN524401:VTS524536 WDJ524401:WDO524536 WNF524401:WNK524536 WXB524401:WXG524536 AT589937:AY590072 KP589937:KU590072 UL589937:UQ590072 AEH589937:AEM590072 AOD589937:AOI590072 AXZ589937:AYE590072 BHV589937:BIA590072 BRR589937:BRW590072 CBN589937:CBS590072 CLJ589937:CLO590072 CVF589937:CVK590072 DFB589937:DFG590072 DOX589937:DPC590072 DYT589937:DYY590072 EIP589937:EIU590072 ESL589937:ESQ590072 FCH589937:FCM590072 FMD589937:FMI590072 FVZ589937:FWE590072 GFV589937:GGA590072 GPR589937:GPW590072 GZN589937:GZS590072 HJJ589937:HJO590072 HTF589937:HTK590072 IDB589937:IDG590072 IMX589937:INC590072 IWT589937:IWY590072 JGP589937:JGU590072 JQL589937:JQQ590072 KAH589937:KAM590072 KKD589937:KKI590072 KTZ589937:KUE590072 LDV589937:LEA590072 LNR589937:LNW590072 LXN589937:LXS590072 MHJ589937:MHO590072 MRF589937:MRK590072 NBB589937:NBG590072 NKX589937:NLC590072 NUT589937:NUY590072 OEP589937:OEU590072 OOL589937:OOQ590072 OYH589937:OYM590072 PID589937:PII590072 PRZ589937:PSE590072 QBV589937:QCA590072 QLR589937:QLW590072 QVN589937:QVS590072 RFJ589937:RFO590072 RPF589937:RPK590072 RZB589937:RZG590072 SIX589937:SJC590072 SST589937:SSY590072 TCP589937:TCU590072 TML589937:TMQ590072 TWH589937:TWM590072 UGD589937:UGI590072 UPZ589937:UQE590072 UZV589937:VAA590072 VJR589937:VJW590072 VTN589937:VTS590072 WDJ589937:WDO590072 WNF589937:WNK590072 WXB589937:WXG590072 AT655473:AY655608 KP655473:KU655608 UL655473:UQ655608 AEH655473:AEM655608 AOD655473:AOI655608 AXZ655473:AYE655608 BHV655473:BIA655608 BRR655473:BRW655608 CBN655473:CBS655608 CLJ655473:CLO655608 CVF655473:CVK655608 DFB655473:DFG655608 DOX655473:DPC655608 DYT655473:DYY655608 EIP655473:EIU655608 ESL655473:ESQ655608 FCH655473:FCM655608 FMD655473:FMI655608 FVZ655473:FWE655608 GFV655473:GGA655608 GPR655473:GPW655608 GZN655473:GZS655608 HJJ655473:HJO655608 HTF655473:HTK655608 IDB655473:IDG655608 IMX655473:INC655608 IWT655473:IWY655608 JGP655473:JGU655608 JQL655473:JQQ655608 KAH655473:KAM655608 KKD655473:KKI655608 KTZ655473:KUE655608 LDV655473:LEA655608 LNR655473:LNW655608 LXN655473:LXS655608 MHJ655473:MHO655608 MRF655473:MRK655608 NBB655473:NBG655608 NKX655473:NLC655608 NUT655473:NUY655608 OEP655473:OEU655608 OOL655473:OOQ655608 OYH655473:OYM655608 PID655473:PII655608 PRZ655473:PSE655608 QBV655473:QCA655608 QLR655473:QLW655608 QVN655473:QVS655608 RFJ655473:RFO655608 RPF655473:RPK655608 RZB655473:RZG655608 SIX655473:SJC655608 SST655473:SSY655608 TCP655473:TCU655608 TML655473:TMQ655608 TWH655473:TWM655608 UGD655473:UGI655608 UPZ655473:UQE655608 UZV655473:VAA655608 VJR655473:VJW655608 VTN655473:VTS655608 WDJ655473:WDO655608 WNF655473:WNK655608 WXB655473:WXG655608 AT721009:AY721144 KP721009:KU721144 UL721009:UQ721144 AEH721009:AEM721144 AOD721009:AOI721144 AXZ721009:AYE721144 BHV721009:BIA721144 BRR721009:BRW721144 CBN721009:CBS721144 CLJ721009:CLO721144 CVF721009:CVK721144 DFB721009:DFG721144 DOX721009:DPC721144 DYT721009:DYY721144 EIP721009:EIU721144 ESL721009:ESQ721144 FCH721009:FCM721144 FMD721009:FMI721144 FVZ721009:FWE721144 GFV721009:GGA721144 GPR721009:GPW721144 GZN721009:GZS721144 HJJ721009:HJO721144 HTF721009:HTK721144 IDB721009:IDG721144 IMX721009:INC721144 IWT721009:IWY721144 JGP721009:JGU721144 JQL721009:JQQ721144 KAH721009:KAM721144 KKD721009:KKI721144 KTZ721009:KUE721144 LDV721009:LEA721144 LNR721009:LNW721144 LXN721009:LXS721144 MHJ721009:MHO721144 MRF721009:MRK721144 NBB721009:NBG721144 NKX721009:NLC721144 NUT721009:NUY721144 OEP721009:OEU721144 OOL721009:OOQ721144 OYH721009:OYM721144 PID721009:PII721144 PRZ721009:PSE721144 QBV721009:QCA721144 QLR721009:QLW721144 QVN721009:QVS721144 RFJ721009:RFO721144 RPF721009:RPK721144 RZB721009:RZG721144 SIX721009:SJC721144 SST721009:SSY721144 TCP721009:TCU721144 TML721009:TMQ721144 TWH721009:TWM721144 UGD721009:UGI721144 UPZ721009:UQE721144 UZV721009:VAA721144 VJR721009:VJW721144 VTN721009:VTS721144 WDJ721009:WDO721144 WNF721009:WNK721144 WXB721009:WXG721144 AT786545:AY786680 KP786545:KU786680 UL786545:UQ786680 AEH786545:AEM786680 AOD786545:AOI786680 AXZ786545:AYE786680 BHV786545:BIA786680 BRR786545:BRW786680 CBN786545:CBS786680 CLJ786545:CLO786680 CVF786545:CVK786680 DFB786545:DFG786680 DOX786545:DPC786680 DYT786545:DYY786680 EIP786545:EIU786680 ESL786545:ESQ786680 FCH786545:FCM786680 FMD786545:FMI786680 FVZ786545:FWE786680 GFV786545:GGA786680 GPR786545:GPW786680 GZN786545:GZS786680 HJJ786545:HJO786680 HTF786545:HTK786680 IDB786545:IDG786680 IMX786545:INC786680 IWT786545:IWY786680 JGP786545:JGU786680 JQL786545:JQQ786680 KAH786545:KAM786680 KKD786545:KKI786680 KTZ786545:KUE786680 LDV786545:LEA786680 LNR786545:LNW786680 LXN786545:LXS786680 MHJ786545:MHO786680 MRF786545:MRK786680 NBB786545:NBG786680 NKX786545:NLC786680 NUT786545:NUY786680 OEP786545:OEU786680 OOL786545:OOQ786680 OYH786545:OYM786680 PID786545:PII786680 PRZ786545:PSE786680 QBV786545:QCA786680 QLR786545:QLW786680 QVN786545:QVS786680 RFJ786545:RFO786680 RPF786545:RPK786680 RZB786545:RZG786680 SIX786545:SJC786680 SST786545:SSY786680 TCP786545:TCU786680 TML786545:TMQ786680 TWH786545:TWM786680 UGD786545:UGI786680 UPZ786545:UQE786680 UZV786545:VAA786680 VJR786545:VJW786680 VTN786545:VTS786680 WDJ786545:WDO786680 WNF786545:WNK786680 WXB786545:WXG786680 AT852081:AY852216 KP852081:KU852216 UL852081:UQ852216 AEH852081:AEM852216 AOD852081:AOI852216 AXZ852081:AYE852216 BHV852081:BIA852216 BRR852081:BRW852216 CBN852081:CBS852216 CLJ852081:CLO852216 CVF852081:CVK852216 DFB852081:DFG852216 DOX852081:DPC852216 DYT852081:DYY852216 EIP852081:EIU852216 ESL852081:ESQ852216 FCH852081:FCM852216 FMD852081:FMI852216 FVZ852081:FWE852216 GFV852081:GGA852216 GPR852081:GPW852216 GZN852081:GZS852216 HJJ852081:HJO852216 HTF852081:HTK852216 IDB852081:IDG852216 IMX852081:INC852216 IWT852081:IWY852216 JGP852081:JGU852216 JQL852081:JQQ852216 KAH852081:KAM852216 KKD852081:KKI852216 KTZ852081:KUE852216 LDV852081:LEA852216 LNR852081:LNW852216 LXN852081:LXS852216 MHJ852081:MHO852216 MRF852081:MRK852216 NBB852081:NBG852216 NKX852081:NLC852216 NUT852081:NUY852216 OEP852081:OEU852216 OOL852081:OOQ852216 OYH852081:OYM852216 PID852081:PII852216 PRZ852081:PSE852216 QBV852081:QCA852216 QLR852081:QLW852216 QVN852081:QVS852216 RFJ852081:RFO852216 RPF852081:RPK852216 RZB852081:RZG852216 SIX852081:SJC852216 SST852081:SSY852216 TCP852081:TCU852216 TML852081:TMQ852216 TWH852081:TWM852216 UGD852081:UGI852216 UPZ852081:UQE852216 UZV852081:VAA852216 VJR852081:VJW852216 VTN852081:VTS852216 WDJ852081:WDO852216 WNF852081:WNK852216 WXB852081:WXG852216 AT917617:AY917752 KP917617:KU917752 UL917617:UQ917752 AEH917617:AEM917752 AOD917617:AOI917752 AXZ917617:AYE917752 BHV917617:BIA917752 BRR917617:BRW917752 CBN917617:CBS917752 CLJ917617:CLO917752 CVF917617:CVK917752 DFB917617:DFG917752 DOX917617:DPC917752 DYT917617:DYY917752 EIP917617:EIU917752 ESL917617:ESQ917752 FCH917617:FCM917752 FMD917617:FMI917752 FVZ917617:FWE917752 GFV917617:GGA917752 GPR917617:GPW917752 GZN917617:GZS917752 HJJ917617:HJO917752 HTF917617:HTK917752 IDB917617:IDG917752 IMX917617:INC917752 IWT917617:IWY917752 JGP917617:JGU917752 JQL917617:JQQ917752 KAH917617:KAM917752 KKD917617:KKI917752 KTZ917617:KUE917752 LDV917617:LEA917752 LNR917617:LNW917752 LXN917617:LXS917752 MHJ917617:MHO917752 MRF917617:MRK917752 NBB917617:NBG917752 NKX917617:NLC917752 NUT917617:NUY917752 OEP917617:OEU917752 OOL917617:OOQ917752 OYH917617:OYM917752 PID917617:PII917752 PRZ917617:PSE917752 QBV917617:QCA917752 QLR917617:QLW917752 QVN917617:QVS917752 RFJ917617:RFO917752 RPF917617:RPK917752 RZB917617:RZG917752 SIX917617:SJC917752 SST917617:SSY917752 TCP917617:TCU917752 TML917617:TMQ917752 TWH917617:TWM917752 UGD917617:UGI917752 UPZ917617:UQE917752 UZV917617:VAA917752 VJR917617:VJW917752 VTN917617:VTS917752 WDJ917617:WDO917752 WNF917617:WNK917752 WXB917617:WXG917752 AT983153:AY983288 KP983153:KU983288 UL983153:UQ983288 AEH983153:AEM983288 AOD983153:AOI983288 AXZ983153:AYE983288 BHV983153:BIA983288 BRR983153:BRW983288 CBN983153:CBS983288 CLJ983153:CLO983288 CVF983153:CVK983288 DFB983153:DFG983288 DOX983153:DPC983288 DYT983153:DYY983288 EIP983153:EIU983288 ESL983153:ESQ983288 FCH983153:FCM983288 FMD983153:FMI983288 FVZ983153:FWE983288 GFV983153:GGA983288 GPR983153:GPW983288 GZN983153:GZS983288 HJJ983153:HJO983288 HTF983153:HTK983288 IDB983153:IDG983288 IMX983153:INC983288 IWT983153:IWY983288 JGP983153:JGU983288 JQL983153:JQQ983288 KAH983153:KAM983288 KKD983153:KKI983288 KTZ983153:KUE983288 LDV983153:LEA983288 LNR983153:LNW983288 LXN983153:LXS983288 MHJ983153:MHO983288 MRF983153:MRK983288 NBB983153:NBG983288 NKX983153:NLC983288 NUT983153:NUY983288 OEP983153:OEU983288 OOL983153:OOQ983288 OYH983153:OYM983288 PID983153:PII983288 PRZ983153:PSE983288 QBV983153:QCA983288 QLR983153:QLW983288 QVN983153:QVS983288 RFJ983153:RFO983288 RPF983153:RPK983288 RZB983153:RZG983288 SIX983153:SJC983288 SST983153:SSY983288 TCP983153:TCU983288 TML983153:TMQ983288 TWH983153:TWM983288 UGD983153:UGI983288 UPZ983153:UQE983288 UZV983153:VAA983288 VJR983153:VJW983288 VTN983153:VTS983288 WDJ983153:WDO983288 WNF983153:WNK983288 WXB983153:WXG983288 F252:W255 JB252:JS255 SX252:TO255 ACT252:ADK255 AMP252:ANG255 AWL252:AXC255 BGH252:BGY255 BQD252:BQU255 BZZ252:CAQ255 CJV252:CKM255 CTR252:CUI255 DDN252:DEE255 DNJ252:DOA255 DXF252:DXW255 EHB252:EHS255 EQX252:ERO255 FAT252:FBK255 FKP252:FLG255 FUL252:FVC255 GEH252:GEY255 GOD252:GOU255 GXZ252:GYQ255 HHV252:HIM255 HRR252:HSI255 IBN252:ICE255 ILJ252:IMA255 IVF252:IVW255 JFB252:JFS255 JOX252:JPO255 JYT252:JZK255 KIP252:KJG255 KSL252:KTC255 LCH252:LCY255 LMD252:LMU255 LVZ252:LWQ255 MFV252:MGM255 MPR252:MQI255 MZN252:NAE255 NJJ252:NKA255 NTF252:NTW255 ODB252:ODS255 OMX252:ONO255 OWT252:OXK255 PGP252:PHG255 PQL252:PRC255 QAH252:QAY255 QKD252:QKU255 QTZ252:QUQ255 RDV252:REM255 RNR252:ROI255 RXN252:RYE255 SHJ252:SIA255 SRF252:SRW255 TBB252:TBS255 TKX252:TLO255 TUT252:TVK255 UEP252:UFG255 UOL252:UPC255 UYH252:UYY255 VID252:VIU255 VRZ252:VSQ255 WBV252:WCM255 WLR252:WMI255 WVN252:WWE255 F65788:W65791 JB65788:JS65791 SX65788:TO65791 ACT65788:ADK65791 AMP65788:ANG65791 AWL65788:AXC65791 BGH65788:BGY65791 BQD65788:BQU65791 BZZ65788:CAQ65791 CJV65788:CKM65791 CTR65788:CUI65791 DDN65788:DEE65791 DNJ65788:DOA65791 DXF65788:DXW65791 EHB65788:EHS65791 EQX65788:ERO65791 FAT65788:FBK65791 FKP65788:FLG65791 FUL65788:FVC65791 GEH65788:GEY65791 GOD65788:GOU65791 GXZ65788:GYQ65791 HHV65788:HIM65791 HRR65788:HSI65791 IBN65788:ICE65791 ILJ65788:IMA65791 IVF65788:IVW65791 JFB65788:JFS65791 JOX65788:JPO65791 JYT65788:JZK65791 KIP65788:KJG65791 KSL65788:KTC65791 LCH65788:LCY65791 LMD65788:LMU65791 LVZ65788:LWQ65791 MFV65788:MGM65791 MPR65788:MQI65791 MZN65788:NAE65791 NJJ65788:NKA65791 NTF65788:NTW65791 ODB65788:ODS65791 OMX65788:ONO65791 OWT65788:OXK65791 PGP65788:PHG65791 PQL65788:PRC65791 QAH65788:QAY65791 QKD65788:QKU65791 QTZ65788:QUQ65791 RDV65788:REM65791 RNR65788:ROI65791 RXN65788:RYE65791 SHJ65788:SIA65791 SRF65788:SRW65791 TBB65788:TBS65791 TKX65788:TLO65791 TUT65788:TVK65791 UEP65788:UFG65791 UOL65788:UPC65791 UYH65788:UYY65791 VID65788:VIU65791 VRZ65788:VSQ65791 WBV65788:WCM65791 WLR65788:WMI65791 WVN65788:WWE65791 F131324:W131327 JB131324:JS131327 SX131324:TO131327 ACT131324:ADK131327 AMP131324:ANG131327 AWL131324:AXC131327 BGH131324:BGY131327 BQD131324:BQU131327 BZZ131324:CAQ131327 CJV131324:CKM131327 CTR131324:CUI131327 DDN131324:DEE131327 DNJ131324:DOA131327 DXF131324:DXW131327 EHB131324:EHS131327 EQX131324:ERO131327 FAT131324:FBK131327 FKP131324:FLG131327 FUL131324:FVC131327 GEH131324:GEY131327 GOD131324:GOU131327 GXZ131324:GYQ131327 HHV131324:HIM131327 HRR131324:HSI131327 IBN131324:ICE131327 ILJ131324:IMA131327 IVF131324:IVW131327 JFB131324:JFS131327 JOX131324:JPO131327 JYT131324:JZK131327 KIP131324:KJG131327 KSL131324:KTC131327 LCH131324:LCY131327 LMD131324:LMU131327 LVZ131324:LWQ131327 MFV131324:MGM131327 MPR131324:MQI131327 MZN131324:NAE131327 NJJ131324:NKA131327 NTF131324:NTW131327 ODB131324:ODS131327 OMX131324:ONO131327 OWT131324:OXK131327 PGP131324:PHG131327 PQL131324:PRC131327 QAH131324:QAY131327 QKD131324:QKU131327 QTZ131324:QUQ131327 RDV131324:REM131327 RNR131324:ROI131327 RXN131324:RYE131327 SHJ131324:SIA131327 SRF131324:SRW131327 TBB131324:TBS131327 TKX131324:TLO131327 TUT131324:TVK131327 UEP131324:UFG131327 UOL131324:UPC131327 UYH131324:UYY131327 VID131324:VIU131327 VRZ131324:VSQ131327 WBV131324:WCM131327 WLR131324:WMI131327 WVN131324:WWE131327 F196860:W196863 JB196860:JS196863 SX196860:TO196863 ACT196860:ADK196863 AMP196860:ANG196863 AWL196860:AXC196863 BGH196860:BGY196863 BQD196860:BQU196863 BZZ196860:CAQ196863 CJV196860:CKM196863 CTR196860:CUI196863 DDN196860:DEE196863 DNJ196860:DOA196863 DXF196860:DXW196863 EHB196860:EHS196863 EQX196860:ERO196863 FAT196860:FBK196863 FKP196860:FLG196863 FUL196860:FVC196863 GEH196860:GEY196863 GOD196860:GOU196863 GXZ196860:GYQ196863 HHV196860:HIM196863 HRR196860:HSI196863 IBN196860:ICE196863 ILJ196860:IMA196863 IVF196860:IVW196863 JFB196860:JFS196863 JOX196860:JPO196863 JYT196860:JZK196863 KIP196860:KJG196863 KSL196860:KTC196863 LCH196860:LCY196863 LMD196860:LMU196863 LVZ196860:LWQ196863 MFV196860:MGM196863 MPR196860:MQI196863 MZN196860:NAE196863 NJJ196860:NKA196863 NTF196860:NTW196863 ODB196860:ODS196863 OMX196860:ONO196863 OWT196860:OXK196863 PGP196860:PHG196863 PQL196860:PRC196863 QAH196860:QAY196863 QKD196860:QKU196863 QTZ196860:QUQ196863 RDV196860:REM196863 RNR196860:ROI196863 RXN196860:RYE196863 SHJ196860:SIA196863 SRF196860:SRW196863 TBB196860:TBS196863 TKX196860:TLO196863 TUT196860:TVK196863 UEP196860:UFG196863 UOL196860:UPC196863 UYH196860:UYY196863 VID196860:VIU196863 VRZ196860:VSQ196863 WBV196860:WCM196863 WLR196860:WMI196863 WVN196860:WWE196863 F262396:W262399 JB262396:JS262399 SX262396:TO262399 ACT262396:ADK262399 AMP262396:ANG262399 AWL262396:AXC262399 BGH262396:BGY262399 BQD262396:BQU262399 BZZ262396:CAQ262399 CJV262396:CKM262399 CTR262396:CUI262399 DDN262396:DEE262399 DNJ262396:DOA262399 DXF262396:DXW262399 EHB262396:EHS262399 EQX262396:ERO262399 FAT262396:FBK262399 FKP262396:FLG262399 FUL262396:FVC262399 GEH262396:GEY262399 GOD262396:GOU262399 GXZ262396:GYQ262399 HHV262396:HIM262399 HRR262396:HSI262399 IBN262396:ICE262399 ILJ262396:IMA262399 IVF262396:IVW262399 JFB262396:JFS262399 JOX262396:JPO262399 JYT262396:JZK262399 KIP262396:KJG262399 KSL262396:KTC262399 LCH262396:LCY262399 LMD262396:LMU262399 LVZ262396:LWQ262399 MFV262396:MGM262399 MPR262396:MQI262399 MZN262396:NAE262399 NJJ262396:NKA262399 NTF262396:NTW262399 ODB262396:ODS262399 OMX262396:ONO262399 OWT262396:OXK262399 PGP262396:PHG262399 PQL262396:PRC262399 QAH262396:QAY262399 QKD262396:QKU262399 QTZ262396:QUQ262399 RDV262396:REM262399 RNR262396:ROI262399 RXN262396:RYE262399 SHJ262396:SIA262399 SRF262396:SRW262399 TBB262396:TBS262399 TKX262396:TLO262399 TUT262396:TVK262399 UEP262396:UFG262399 UOL262396:UPC262399 UYH262396:UYY262399 VID262396:VIU262399 VRZ262396:VSQ262399 WBV262396:WCM262399 WLR262396:WMI262399 WVN262396:WWE262399 F327932:W327935 JB327932:JS327935 SX327932:TO327935 ACT327932:ADK327935 AMP327932:ANG327935 AWL327932:AXC327935 BGH327932:BGY327935 BQD327932:BQU327935 BZZ327932:CAQ327935 CJV327932:CKM327935 CTR327932:CUI327935 DDN327932:DEE327935 DNJ327932:DOA327935 DXF327932:DXW327935 EHB327932:EHS327935 EQX327932:ERO327935 FAT327932:FBK327935 FKP327932:FLG327935 FUL327932:FVC327935 GEH327932:GEY327935 GOD327932:GOU327935 GXZ327932:GYQ327935 HHV327932:HIM327935 HRR327932:HSI327935 IBN327932:ICE327935 ILJ327932:IMA327935 IVF327932:IVW327935 JFB327932:JFS327935 JOX327932:JPO327935 JYT327932:JZK327935 KIP327932:KJG327935 KSL327932:KTC327935 LCH327932:LCY327935 LMD327932:LMU327935 LVZ327932:LWQ327935 MFV327932:MGM327935 MPR327932:MQI327935 MZN327932:NAE327935 NJJ327932:NKA327935 NTF327932:NTW327935 ODB327932:ODS327935 OMX327932:ONO327935 OWT327932:OXK327935 PGP327932:PHG327935 PQL327932:PRC327935 QAH327932:QAY327935 QKD327932:QKU327935 QTZ327932:QUQ327935 RDV327932:REM327935 RNR327932:ROI327935 RXN327932:RYE327935 SHJ327932:SIA327935 SRF327932:SRW327935 TBB327932:TBS327935 TKX327932:TLO327935 TUT327932:TVK327935 UEP327932:UFG327935 UOL327932:UPC327935 UYH327932:UYY327935 VID327932:VIU327935 VRZ327932:VSQ327935 WBV327932:WCM327935 WLR327932:WMI327935 WVN327932:WWE327935 F393468:W393471 JB393468:JS393471 SX393468:TO393471 ACT393468:ADK393471 AMP393468:ANG393471 AWL393468:AXC393471 BGH393468:BGY393471 BQD393468:BQU393471 BZZ393468:CAQ393471 CJV393468:CKM393471 CTR393468:CUI393471 DDN393468:DEE393471 DNJ393468:DOA393471 DXF393468:DXW393471 EHB393468:EHS393471 EQX393468:ERO393471 FAT393468:FBK393471 FKP393468:FLG393471 FUL393468:FVC393471 GEH393468:GEY393471 GOD393468:GOU393471 GXZ393468:GYQ393471 HHV393468:HIM393471 HRR393468:HSI393471 IBN393468:ICE393471 ILJ393468:IMA393471 IVF393468:IVW393471 JFB393468:JFS393471 JOX393468:JPO393471 JYT393468:JZK393471 KIP393468:KJG393471 KSL393468:KTC393471 LCH393468:LCY393471 LMD393468:LMU393471 LVZ393468:LWQ393471 MFV393468:MGM393471 MPR393468:MQI393471 MZN393468:NAE393471 NJJ393468:NKA393471 NTF393468:NTW393471 ODB393468:ODS393471 OMX393468:ONO393471 OWT393468:OXK393471 PGP393468:PHG393471 PQL393468:PRC393471 QAH393468:QAY393471 QKD393468:QKU393471 QTZ393468:QUQ393471 RDV393468:REM393471 RNR393468:ROI393471 RXN393468:RYE393471 SHJ393468:SIA393471 SRF393468:SRW393471 TBB393468:TBS393471 TKX393468:TLO393471 TUT393468:TVK393471 UEP393468:UFG393471 UOL393468:UPC393471 UYH393468:UYY393471 VID393468:VIU393471 VRZ393468:VSQ393471 WBV393468:WCM393471 WLR393468:WMI393471 WVN393468:WWE393471 F459004:W459007 JB459004:JS459007 SX459004:TO459007 ACT459004:ADK459007 AMP459004:ANG459007 AWL459004:AXC459007 BGH459004:BGY459007 BQD459004:BQU459007 BZZ459004:CAQ459007 CJV459004:CKM459007 CTR459004:CUI459007 DDN459004:DEE459007 DNJ459004:DOA459007 DXF459004:DXW459007 EHB459004:EHS459007 EQX459004:ERO459007 FAT459004:FBK459007 FKP459004:FLG459007 FUL459004:FVC459007 GEH459004:GEY459007 GOD459004:GOU459007 GXZ459004:GYQ459007 HHV459004:HIM459007 HRR459004:HSI459007 IBN459004:ICE459007 ILJ459004:IMA459007 IVF459004:IVW459007 JFB459004:JFS459007 JOX459004:JPO459007 JYT459004:JZK459007 KIP459004:KJG459007 KSL459004:KTC459007 LCH459004:LCY459007 LMD459004:LMU459007 LVZ459004:LWQ459007 MFV459004:MGM459007 MPR459004:MQI459007 MZN459004:NAE459007 NJJ459004:NKA459007 NTF459004:NTW459007 ODB459004:ODS459007 OMX459004:ONO459007 OWT459004:OXK459007 PGP459004:PHG459007 PQL459004:PRC459007 QAH459004:QAY459007 QKD459004:QKU459007 QTZ459004:QUQ459007 RDV459004:REM459007 RNR459004:ROI459007 RXN459004:RYE459007 SHJ459004:SIA459007 SRF459004:SRW459007 TBB459004:TBS459007 TKX459004:TLO459007 TUT459004:TVK459007 UEP459004:UFG459007 UOL459004:UPC459007 UYH459004:UYY459007 VID459004:VIU459007 VRZ459004:VSQ459007 WBV459004:WCM459007 WLR459004:WMI459007 WVN459004:WWE459007 F524540:W524543 JB524540:JS524543 SX524540:TO524543 ACT524540:ADK524543 AMP524540:ANG524543 AWL524540:AXC524543 BGH524540:BGY524543 BQD524540:BQU524543 BZZ524540:CAQ524543 CJV524540:CKM524543 CTR524540:CUI524543 DDN524540:DEE524543 DNJ524540:DOA524543 DXF524540:DXW524543 EHB524540:EHS524543 EQX524540:ERO524543 FAT524540:FBK524543 FKP524540:FLG524543 FUL524540:FVC524543 GEH524540:GEY524543 GOD524540:GOU524543 GXZ524540:GYQ524543 HHV524540:HIM524543 HRR524540:HSI524543 IBN524540:ICE524543 ILJ524540:IMA524543 IVF524540:IVW524543 JFB524540:JFS524543 JOX524540:JPO524543 JYT524540:JZK524543 KIP524540:KJG524543 KSL524540:KTC524543 LCH524540:LCY524543 LMD524540:LMU524543 LVZ524540:LWQ524543 MFV524540:MGM524543 MPR524540:MQI524543 MZN524540:NAE524543 NJJ524540:NKA524543 NTF524540:NTW524543 ODB524540:ODS524543 OMX524540:ONO524543 OWT524540:OXK524543 PGP524540:PHG524543 PQL524540:PRC524543 QAH524540:QAY524543 QKD524540:QKU524543 QTZ524540:QUQ524543 RDV524540:REM524543 RNR524540:ROI524543 RXN524540:RYE524543 SHJ524540:SIA524543 SRF524540:SRW524543 TBB524540:TBS524543 TKX524540:TLO524543 TUT524540:TVK524543 UEP524540:UFG524543 UOL524540:UPC524543 UYH524540:UYY524543 VID524540:VIU524543 VRZ524540:VSQ524543 WBV524540:WCM524543 WLR524540:WMI524543 WVN524540:WWE524543 F590076:W590079 JB590076:JS590079 SX590076:TO590079 ACT590076:ADK590079 AMP590076:ANG590079 AWL590076:AXC590079 BGH590076:BGY590079 BQD590076:BQU590079 BZZ590076:CAQ590079 CJV590076:CKM590079 CTR590076:CUI590079 DDN590076:DEE590079 DNJ590076:DOA590079 DXF590076:DXW590079 EHB590076:EHS590079 EQX590076:ERO590079 FAT590076:FBK590079 FKP590076:FLG590079 FUL590076:FVC590079 GEH590076:GEY590079 GOD590076:GOU590079 GXZ590076:GYQ590079 HHV590076:HIM590079 HRR590076:HSI590079 IBN590076:ICE590079 ILJ590076:IMA590079 IVF590076:IVW590079 JFB590076:JFS590079 JOX590076:JPO590079 JYT590076:JZK590079 KIP590076:KJG590079 KSL590076:KTC590079 LCH590076:LCY590079 LMD590076:LMU590079 LVZ590076:LWQ590079 MFV590076:MGM590079 MPR590076:MQI590079 MZN590076:NAE590079 NJJ590076:NKA590079 NTF590076:NTW590079 ODB590076:ODS590079 OMX590076:ONO590079 OWT590076:OXK590079 PGP590076:PHG590079 PQL590076:PRC590079 QAH590076:QAY590079 QKD590076:QKU590079 QTZ590076:QUQ590079 RDV590076:REM590079 RNR590076:ROI590079 RXN590076:RYE590079 SHJ590076:SIA590079 SRF590076:SRW590079 TBB590076:TBS590079 TKX590076:TLO590079 TUT590076:TVK590079 UEP590076:UFG590079 UOL590076:UPC590079 UYH590076:UYY590079 VID590076:VIU590079 VRZ590076:VSQ590079 WBV590076:WCM590079 WLR590076:WMI590079 WVN590076:WWE590079 F655612:W655615 JB655612:JS655615 SX655612:TO655615 ACT655612:ADK655615 AMP655612:ANG655615 AWL655612:AXC655615 BGH655612:BGY655615 BQD655612:BQU655615 BZZ655612:CAQ655615 CJV655612:CKM655615 CTR655612:CUI655615 DDN655612:DEE655615 DNJ655612:DOA655615 DXF655612:DXW655615 EHB655612:EHS655615 EQX655612:ERO655615 FAT655612:FBK655615 FKP655612:FLG655615 FUL655612:FVC655615 GEH655612:GEY655615 GOD655612:GOU655615 GXZ655612:GYQ655615 HHV655612:HIM655615 HRR655612:HSI655615 IBN655612:ICE655615 ILJ655612:IMA655615 IVF655612:IVW655615 JFB655612:JFS655615 JOX655612:JPO655615 JYT655612:JZK655615 KIP655612:KJG655615 KSL655612:KTC655615 LCH655612:LCY655615 LMD655612:LMU655615 LVZ655612:LWQ655615 MFV655612:MGM655615 MPR655612:MQI655615 MZN655612:NAE655615 NJJ655612:NKA655615 NTF655612:NTW655615 ODB655612:ODS655615 OMX655612:ONO655615 OWT655612:OXK655615 PGP655612:PHG655615 PQL655612:PRC655615 QAH655612:QAY655615 QKD655612:QKU655615 QTZ655612:QUQ655615 RDV655612:REM655615 RNR655612:ROI655615 RXN655612:RYE655615 SHJ655612:SIA655615 SRF655612:SRW655615 TBB655612:TBS655615 TKX655612:TLO655615 TUT655612:TVK655615 UEP655612:UFG655615 UOL655612:UPC655615 UYH655612:UYY655615 VID655612:VIU655615 VRZ655612:VSQ655615 WBV655612:WCM655615 WLR655612:WMI655615 WVN655612:WWE655615 F721148:W721151 JB721148:JS721151 SX721148:TO721151 ACT721148:ADK721151 AMP721148:ANG721151 AWL721148:AXC721151 BGH721148:BGY721151 BQD721148:BQU721151 BZZ721148:CAQ721151 CJV721148:CKM721151 CTR721148:CUI721151 DDN721148:DEE721151 DNJ721148:DOA721151 DXF721148:DXW721151 EHB721148:EHS721151 EQX721148:ERO721151 FAT721148:FBK721151 FKP721148:FLG721151 FUL721148:FVC721151 GEH721148:GEY721151 GOD721148:GOU721151 GXZ721148:GYQ721151 HHV721148:HIM721151 HRR721148:HSI721151 IBN721148:ICE721151 ILJ721148:IMA721151 IVF721148:IVW721151 JFB721148:JFS721151 JOX721148:JPO721151 JYT721148:JZK721151 KIP721148:KJG721151 KSL721148:KTC721151 LCH721148:LCY721151 LMD721148:LMU721151 LVZ721148:LWQ721151 MFV721148:MGM721151 MPR721148:MQI721151 MZN721148:NAE721151 NJJ721148:NKA721151 NTF721148:NTW721151 ODB721148:ODS721151 OMX721148:ONO721151 OWT721148:OXK721151 PGP721148:PHG721151 PQL721148:PRC721151 QAH721148:QAY721151 QKD721148:QKU721151 QTZ721148:QUQ721151 RDV721148:REM721151 RNR721148:ROI721151 RXN721148:RYE721151 SHJ721148:SIA721151 SRF721148:SRW721151 TBB721148:TBS721151 TKX721148:TLO721151 TUT721148:TVK721151 UEP721148:UFG721151 UOL721148:UPC721151 UYH721148:UYY721151 VID721148:VIU721151 VRZ721148:VSQ721151 WBV721148:WCM721151 WLR721148:WMI721151 WVN721148:WWE721151 F786684:W786687 JB786684:JS786687 SX786684:TO786687 ACT786684:ADK786687 AMP786684:ANG786687 AWL786684:AXC786687 BGH786684:BGY786687 BQD786684:BQU786687 BZZ786684:CAQ786687 CJV786684:CKM786687 CTR786684:CUI786687 DDN786684:DEE786687 DNJ786684:DOA786687 DXF786684:DXW786687 EHB786684:EHS786687 EQX786684:ERO786687 FAT786684:FBK786687 FKP786684:FLG786687 FUL786684:FVC786687 GEH786684:GEY786687 GOD786684:GOU786687 GXZ786684:GYQ786687 HHV786684:HIM786687 HRR786684:HSI786687 IBN786684:ICE786687 ILJ786684:IMA786687 IVF786684:IVW786687 JFB786684:JFS786687 JOX786684:JPO786687 JYT786684:JZK786687 KIP786684:KJG786687 KSL786684:KTC786687 LCH786684:LCY786687 LMD786684:LMU786687 LVZ786684:LWQ786687 MFV786684:MGM786687 MPR786684:MQI786687 MZN786684:NAE786687 NJJ786684:NKA786687 NTF786684:NTW786687 ODB786684:ODS786687 OMX786684:ONO786687 OWT786684:OXK786687 PGP786684:PHG786687 PQL786684:PRC786687 QAH786684:QAY786687 QKD786684:QKU786687 QTZ786684:QUQ786687 RDV786684:REM786687 RNR786684:ROI786687 RXN786684:RYE786687 SHJ786684:SIA786687 SRF786684:SRW786687 TBB786684:TBS786687 TKX786684:TLO786687 TUT786684:TVK786687 UEP786684:UFG786687 UOL786684:UPC786687 UYH786684:UYY786687 VID786684:VIU786687 VRZ786684:VSQ786687 WBV786684:WCM786687 WLR786684:WMI786687 WVN786684:WWE786687 F852220:W852223 JB852220:JS852223 SX852220:TO852223 ACT852220:ADK852223 AMP852220:ANG852223 AWL852220:AXC852223 BGH852220:BGY852223 BQD852220:BQU852223 BZZ852220:CAQ852223 CJV852220:CKM852223 CTR852220:CUI852223 DDN852220:DEE852223 DNJ852220:DOA852223 DXF852220:DXW852223 EHB852220:EHS852223 EQX852220:ERO852223 FAT852220:FBK852223 FKP852220:FLG852223 FUL852220:FVC852223 GEH852220:GEY852223 GOD852220:GOU852223 GXZ852220:GYQ852223 HHV852220:HIM852223 HRR852220:HSI852223 IBN852220:ICE852223 ILJ852220:IMA852223 IVF852220:IVW852223 JFB852220:JFS852223 JOX852220:JPO852223 JYT852220:JZK852223 KIP852220:KJG852223 KSL852220:KTC852223 LCH852220:LCY852223 LMD852220:LMU852223 LVZ852220:LWQ852223 MFV852220:MGM852223 MPR852220:MQI852223 MZN852220:NAE852223 NJJ852220:NKA852223 NTF852220:NTW852223 ODB852220:ODS852223 OMX852220:ONO852223 OWT852220:OXK852223 PGP852220:PHG852223 PQL852220:PRC852223 QAH852220:QAY852223 QKD852220:QKU852223 QTZ852220:QUQ852223 RDV852220:REM852223 RNR852220:ROI852223 RXN852220:RYE852223 SHJ852220:SIA852223 SRF852220:SRW852223 TBB852220:TBS852223 TKX852220:TLO852223 TUT852220:TVK852223 UEP852220:UFG852223 UOL852220:UPC852223 UYH852220:UYY852223 VID852220:VIU852223 VRZ852220:VSQ852223 WBV852220:WCM852223 WLR852220:WMI852223 WVN852220:WWE852223 F917756:W917759 JB917756:JS917759 SX917756:TO917759 ACT917756:ADK917759 AMP917756:ANG917759 AWL917756:AXC917759 BGH917756:BGY917759 BQD917756:BQU917759 BZZ917756:CAQ917759 CJV917756:CKM917759 CTR917756:CUI917759 DDN917756:DEE917759 DNJ917756:DOA917759 DXF917756:DXW917759 EHB917756:EHS917759 EQX917756:ERO917759 FAT917756:FBK917759 FKP917756:FLG917759 FUL917756:FVC917759 GEH917756:GEY917759 GOD917756:GOU917759 GXZ917756:GYQ917759 HHV917756:HIM917759 HRR917756:HSI917759 IBN917756:ICE917759 ILJ917756:IMA917759 IVF917756:IVW917759 JFB917756:JFS917759 JOX917756:JPO917759 JYT917756:JZK917759 KIP917756:KJG917759 KSL917756:KTC917759 LCH917756:LCY917759 LMD917756:LMU917759 LVZ917756:LWQ917759 MFV917756:MGM917759 MPR917756:MQI917759 MZN917756:NAE917759 NJJ917756:NKA917759 NTF917756:NTW917759 ODB917756:ODS917759 OMX917756:ONO917759 OWT917756:OXK917759 PGP917756:PHG917759 PQL917756:PRC917759 QAH917756:QAY917759 QKD917756:QKU917759 QTZ917756:QUQ917759 RDV917756:REM917759 RNR917756:ROI917759 RXN917756:RYE917759 SHJ917756:SIA917759 SRF917756:SRW917759 TBB917756:TBS917759 TKX917756:TLO917759 TUT917756:TVK917759 UEP917756:UFG917759 UOL917756:UPC917759 UYH917756:UYY917759 VID917756:VIU917759 VRZ917756:VSQ917759 WBV917756:WCM917759 WLR917756:WMI917759 WVN917756:WWE917759 F983292:W983295 JB983292:JS983295 SX983292:TO983295 ACT983292:ADK983295 AMP983292:ANG983295 AWL983292:AXC983295 BGH983292:BGY983295 BQD983292:BQU983295 BZZ983292:CAQ983295 CJV983292:CKM983295 CTR983292:CUI983295 DDN983292:DEE983295 DNJ983292:DOA983295 DXF983292:DXW983295 EHB983292:EHS983295 EQX983292:ERO983295 FAT983292:FBK983295 FKP983292:FLG983295 FUL983292:FVC983295 GEH983292:GEY983295 GOD983292:GOU983295 GXZ983292:GYQ983295 HHV983292:HIM983295 HRR983292:HSI983295 IBN983292:ICE983295 ILJ983292:IMA983295 IVF983292:IVW983295 JFB983292:JFS983295 JOX983292:JPO983295 JYT983292:JZK983295 KIP983292:KJG983295 KSL983292:KTC983295 LCH983292:LCY983295 LMD983292:LMU983295 LVZ983292:LWQ983295 MFV983292:MGM983295 MPR983292:MQI983295 MZN983292:NAE983295 NJJ983292:NKA983295 NTF983292:NTW983295 ODB983292:ODS983295 OMX983292:ONO983295 OWT983292:OXK983295 PGP983292:PHG983295 PQL983292:PRC983295 QAH983292:QAY983295 QKD983292:QKU983295 QTZ983292:QUQ983295 RDV983292:REM983295 RNR983292:ROI983295 RXN983292:RYE983295 SHJ983292:SIA983295 SRF983292:SRW983295 TBB983292:TBS983295 TKX983292:TLO983295 TUT983292:TVK983295 UEP983292:UFG983295 UOL983292:UPC983295 UYH983292:UYY983295 VID983292:VIU983295 VRZ983292:VSQ983295 WBV983292:WCM983295 WLR983292:WMI983295 WVN983292:WWE983295 N107:N112 JJ107:JJ112 TF107:TF112 ADB107:ADB112 AMX107:AMX112 AWT107:AWT112 BGP107:BGP112 BQL107:BQL112 CAH107:CAH112 CKD107:CKD112 CTZ107:CTZ112 DDV107:DDV112 DNR107:DNR112 DXN107:DXN112 EHJ107:EHJ112 ERF107:ERF112 FBB107:FBB112 FKX107:FKX112 FUT107:FUT112 GEP107:GEP112 GOL107:GOL112 GYH107:GYH112 HID107:HID112 HRZ107:HRZ112 IBV107:IBV112 ILR107:ILR112 IVN107:IVN112 JFJ107:JFJ112 JPF107:JPF112 JZB107:JZB112 KIX107:KIX112 KST107:KST112 LCP107:LCP112 LML107:LML112 LWH107:LWH112 MGD107:MGD112 MPZ107:MPZ112 MZV107:MZV112 NJR107:NJR112 NTN107:NTN112 ODJ107:ODJ112 ONF107:ONF112 OXB107:OXB112 PGX107:PGX112 PQT107:PQT112 QAP107:QAP112 QKL107:QKL112 QUH107:QUH112 RED107:RED112 RNZ107:RNZ112 RXV107:RXV112 SHR107:SHR112 SRN107:SRN112 TBJ107:TBJ112 TLF107:TLF112 TVB107:TVB112 UEX107:UEX112 UOT107:UOT112 UYP107:UYP112 VIL107:VIL112 VSH107:VSH112 WCD107:WCD112 WLZ107:WLZ112 WVV107:WVV112 N65643:N65648 JJ65643:JJ65648 TF65643:TF65648 ADB65643:ADB65648 AMX65643:AMX65648 AWT65643:AWT65648 BGP65643:BGP65648 BQL65643:BQL65648 CAH65643:CAH65648 CKD65643:CKD65648 CTZ65643:CTZ65648 DDV65643:DDV65648 DNR65643:DNR65648 DXN65643:DXN65648 EHJ65643:EHJ65648 ERF65643:ERF65648 FBB65643:FBB65648 FKX65643:FKX65648 FUT65643:FUT65648 GEP65643:GEP65648 GOL65643:GOL65648 GYH65643:GYH65648 HID65643:HID65648 HRZ65643:HRZ65648 IBV65643:IBV65648 ILR65643:ILR65648 IVN65643:IVN65648 JFJ65643:JFJ65648 JPF65643:JPF65648 JZB65643:JZB65648 KIX65643:KIX65648 KST65643:KST65648 LCP65643:LCP65648 LML65643:LML65648 LWH65643:LWH65648 MGD65643:MGD65648 MPZ65643:MPZ65648 MZV65643:MZV65648 NJR65643:NJR65648 NTN65643:NTN65648 ODJ65643:ODJ65648 ONF65643:ONF65648 OXB65643:OXB65648 PGX65643:PGX65648 PQT65643:PQT65648 QAP65643:QAP65648 QKL65643:QKL65648 QUH65643:QUH65648 RED65643:RED65648 RNZ65643:RNZ65648 RXV65643:RXV65648 SHR65643:SHR65648 SRN65643:SRN65648 TBJ65643:TBJ65648 TLF65643:TLF65648 TVB65643:TVB65648 UEX65643:UEX65648 UOT65643:UOT65648 UYP65643:UYP65648 VIL65643:VIL65648 VSH65643:VSH65648 WCD65643:WCD65648 WLZ65643:WLZ65648 WVV65643:WVV65648 N131179:N131184 JJ131179:JJ131184 TF131179:TF131184 ADB131179:ADB131184 AMX131179:AMX131184 AWT131179:AWT131184 BGP131179:BGP131184 BQL131179:BQL131184 CAH131179:CAH131184 CKD131179:CKD131184 CTZ131179:CTZ131184 DDV131179:DDV131184 DNR131179:DNR131184 DXN131179:DXN131184 EHJ131179:EHJ131184 ERF131179:ERF131184 FBB131179:FBB131184 FKX131179:FKX131184 FUT131179:FUT131184 GEP131179:GEP131184 GOL131179:GOL131184 GYH131179:GYH131184 HID131179:HID131184 HRZ131179:HRZ131184 IBV131179:IBV131184 ILR131179:ILR131184 IVN131179:IVN131184 JFJ131179:JFJ131184 JPF131179:JPF131184 JZB131179:JZB131184 KIX131179:KIX131184 KST131179:KST131184 LCP131179:LCP131184 LML131179:LML131184 LWH131179:LWH131184 MGD131179:MGD131184 MPZ131179:MPZ131184 MZV131179:MZV131184 NJR131179:NJR131184 NTN131179:NTN131184 ODJ131179:ODJ131184 ONF131179:ONF131184 OXB131179:OXB131184 PGX131179:PGX131184 PQT131179:PQT131184 QAP131179:QAP131184 QKL131179:QKL131184 QUH131179:QUH131184 RED131179:RED131184 RNZ131179:RNZ131184 RXV131179:RXV131184 SHR131179:SHR131184 SRN131179:SRN131184 TBJ131179:TBJ131184 TLF131179:TLF131184 TVB131179:TVB131184 UEX131179:UEX131184 UOT131179:UOT131184 UYP131179:UYP131184 VIL131179:VIL131184 VSH131179:VSH131184 WCD131179:WCD131184 WLZ131179:WLZ131184 WVV131179:WVV131184 N196715:N196720 JJ196715:JJ196720 TF196715:TF196720 ADB196715:ADB196720 AMX196715:AMX196720 AWT196715:AWT196720 BGP196715:BGP196720 BQL196715:BQL196720 CAH196715:CAH196720 CKD196715:CKD196720 CTZ196715:CTZ196720 DDV196715:DDV196720 DNR196715:DNR196720 DXN196715:DXN196720 EHJ196715:EHJ196720 ERF196715:ERF196720 FBB196715:FBB196720 FKX196715:FKX196720 FUT196715:FUT196720 GEP196715:GEP196720 GOL196715:GOL196720 GYH196715:GYH196720 HID196715:HID196720 HRZ196715:HRZ196720 IBV196715:IBV196720 ILR196715:ILR196720 IVN196715:IVN196720 JFJ196715:JFJ196720 JPF196715:JPF196720 JZB196715:JZB196720 KIX196715:KIX196720 KST196715:KST196720 LCP196715:LCP196720 LML196715:LML196720 LWH196715:LWH196720 MGD196715:MGD196720 MPZ196715:MPZ196720 MZV196715:MZV196720 NJR196715:NJR196720 NTN196715:NTN196720 ODJ196715:ODJ196720 ONF196715:ONF196720 OXB196715:OXB196720 PGX196715:PGX196720 PQT196715:PQT196720 QAP196715:QAP196720 QKL196715:QKL196720 QUH196715:QUH196720 RED196715:RED196720 RNZ196715:RNZ196720 RXV196715:RXV196720 SHR196715:SHR196720 SRN196715:SRN196720 TBJ196715:TBJ196720 TLF196715:TLF196720 TVB196715:TVB196720 UEX196715:UEX196720 UOT196715:UOT196720 UYP196715:UYP196720 VIL196715:VIL196720 VSH196715:VSH196720 WCD196715:WCD196720 WLZ196715:WLZ196720 WVV196715:WVV196720 N262251:N262256 JJ262251:JJ262256 TF262251:TF262256 ADB262251:ADB262256 AMX262251:AMX262256 AWT262251:AWT262256 BGP262251:BGP262256 BQL262251:BQL262256 CAH262251:CAH262256 CKD262251:CKD262256 CTZ262251:CTZ262256 DDV262251:DDV262256 DNR262251:DNR262256 DXN262251:DXN262256 EHJ262251:EHJ262256 ERF262251:ERF262256 FBB262251:FBB262256 FKX262251:FKX262256 FUT262251:FUT262256 GEP262251:GEP262256 GOL262251:GOL262256 GYH262251:GYH262256 HID262251:HID262256 HRZ262251:HRZ262256 IBV262251:IBV262256 ILR262251:ILR262256 IVN262251:IVN262256 JFJ262251:JFJ262256 JPF262251:JPF262256 JZB262251:JZB262256 KIX262251:KIX262256 KST262251:KST262256 LCP262251:LCP262256 LML262251:LML262256 LWH262251:LWH262256 MGD262251:MGD262256 MPZ262251:MPZ262256 MZV262251:MZV262256 NJR262251:NJR262256 NTN262251:NTN262256 ODJ262251:ODJ262256 ONF262251:ONF262256 OXB262251:OXB262256 PGX262251:PGX262256 PQT262251:PQT262256 QAP262251:QAP262256 QKL262251:QKL262256 QUH262251:QUH262256 RED262251:RED262256 RNZ262251:RNZ262256 RXV262251:RXV262256 SHR262251:SHR262256 SRN262251:SRN262256 TBJ262251:TBJ262256 TLF262251:TLF262256 TVB262251:TVB262256 UEX262251:UEX262256 UOT262251:UOT262256 UYP262251:UYP262256 VIL262251:VIL262256 VSH262251:VSH262256 WCD262251:WCD262256 WLZ262251:WLZ262256 WVV262251:WVV262256 N327787:N327792 JJ327787:JJ327792 TF327787:TF327792 ADB327787:ADB327792 AMX327787:AMX327792 AWT327787:AWT327792 BGP327787:BGP327792 BQL327787:BQL327792 CAH327787:CAH327792 CKD327787:CKD327792 CTZ327787:CTZ327792 DDV327787:DDV327792 DNR327787:DNR327792 DXN327787:DXN327792 EHJ327787:EHJ327792 ERF327787:ERF327792 FBB327787:FBB327792 FKX327787:FKX327792 FUT327787:FUT327792 GEP327787:GEP327792 GOL327787:GOL327792 GYH327787:GYH327792 HID327787:HID327792 HRZ327787:HRZ327792 IBV327787:IBV327792 ILR327787:ILR327792 IVN327787:IVN327792 JFJ327787:JFJ327792 JPF327787:JPF327792 JZB327787:JZB327792 KIX327787:KIX327792 KST327787:KST327792 LCP327787:LCP327792 LML327787:LML327792 LWH327787:LWH327792 MGD327787:MGD327792 MPZ327787:MPZ327792 MZV327787:MZV327792 NJR327787:NJR327792 NTN327787:NTN327792 ODJ327787:ODJ327792 ONF327787:ONF327792 OXB327787:OXB327792 PGX327787:PGX327792 PQT327787:PQT327792 QAP327787:QAP327792 QKL327787:QKL327792 QUH327787:QUH327792 RED327787:RED327792 RNZ327787:RNZ327792 RXV327787:RXV327792 SHR327787:SHR327792 SRN327787:SRN327792 TBJ327787:TBJ327792 TLF327787:TLF327792 TVB327787:TVB327792 UEX327787:UEX327792 UOT327787:UOT327792 UYP327787:UYP327792 VIL327787:VIL327792 VSH327787:VSH327792 WCD327787:WCD327792 WLZ327787:WLZ327792 WVV327787:WVV327792 N393323:N393328 JJ393323:JJ393328 TF393323:TF393328 ADB393323:ADB393328 AMX393323:AMX393328 AWT393323:AWT393328 BGP393323:BGP393328 BQL393323:BQL393328 CAH393323:CAH393328 CKD393323:CKD393328 CTZ393323:CTZ393328 DDV393323:DDV393328 DNR393323:DNR393328 DXN393323:DXN393328 EHJ393323:EHJ393328 ERF393323:ERF393328 FBB393323:FBB393328 FKX393323:FKX393328 FUT393323:FUT393328 GEP393323:GEP393328 GOL393323:GOL393328 GYH393323:GYH393328 HID393323:HID393328 HRZ393323:HRZ393328 IBV393323:IBV393328 ILR393323:ILR393328 IVN393323:IVN393328 JFJ393323:JFJ393328 JPF393323:JPF393328 JZB393323:JZB393328 KIX393323:KIX393328 KST393323:KST393328 LCP393323:LCP393328 LML393323:LML393328 LWH393323:LWH393328 MGD393323:MGD393328 MPZ393323:MPZ393328 MZV393323:MZV393328 NJR393323:NJR393328 NTN393323:NTN393328 ODJ393323:ODJ393328 ONF393323:ONF393328 OXB393323:OXB393328 PGX393323:PGX393328 PQT393323:PQT393328 QAP393323:QAP393328 QKL393323:QKL393328 QUH393323:QUH393328 RED393323:RED393328 RNZ393323:RNZ393328 RXV393323:RXV393328 SHR393323:SHR393328 SRN393323:SRN393328 TBJ393323:TBJ393328 TLF393323:TLF393328 TVB393323:TVB393328 UEX393323:UEX393328 UOT393323:UOT393328 UYP393323:UYP393328 VIL393323:VIL393328 VSH393323:VSH393328 WCD393323:WCD393328 WLZ393323:WLZ393328 WVV393323:WVV393328 N458859:N458864 JJ458859:JJ458864 TF458859:TF458864 ADB458859:ADB458864 AMX458859:AMX458864 AWT458859:AWT458864 BGP458859:BGP458864 BQL458859:BQL458864 CAH458859:CAH458864 CKD458859:CKD458864 CTZ458859:CTZ458864 DDV458859:DDV458864 DNR458859:DNR458864 DXN458859:DXN458864 EHJ458859:EHJ458864 ERF458859:ERF458864 FBB458859:FBB458864 FKX458859:FKX458864 FUT458859:FUT458864 GEP458859:GEP458864 GOL458859:GOL458864 GYH458859:GYH458864 HID458859:HID458864 HRZ458859:HRZ458864 IBV458859:IBV458864 ILR458859:ILR458864 IVN458859:IVN458864 JFJ458859:JFJ458864 JPF458859:JPF458864 JZB458859:JZB458864 KIX458859:KIX458864 KST458859:KST458864 LCP458859:LCP458864 LML458859:LML458864 LWH458859:LWH458864 MGD458859:MGD458864 MPZ458859:MPZ458864 MZV458859:MZV458864 NJR458859:NJR458864 NTN458859:NTN458864 ODJ458859:ODJ458864 ONF458859:ONF458864 OXB458859:OXB458864 PGX458859:PGX458864 PQT458859:PQT458864 QAP458859:QAP458864 QKL458859:QKL458864 QUH458859:QUH458864 RED458859:RED458864 RNZ458859:RNZ458864 RXV458859:RXV458864 SHR458859:SHR458864 SRN458859:SRN458864 TBJ458859:TBJ458864 TLF458859:TLF458864 TVB458859:TVB458864 UEX458859:UEX458864 UOT458859:UOT458864 UYP458859:UYP458864 VIL458859:VIL458864 VSH458859:VSH458864 WCD458859:WCD458864 WLZ458859:WLZ458864 WVV458859:WVV458864 N524395:N524400 JJ524395:JJ524400 TF524395:TF524400 ADB524395:ADB524400 AMX524395:AMX524400 AWT524395:AWT524400 BGP524395:BGP524400 BQL524395:BQL524400 CAH524395:CAH524400 CKD524395:CKD524400 CTZ524395:CTZ524400 DDV524395:DDV524400 DNR524395:DNR524400 DXN524395:DXN524400 EHJ524395:EHJ524400 ERF524395:ERF524400 FBB524395:FBB524400 FKX524395:FKX524400 FUT524395:FUT524400 GEP524395:GEP524400 GOL524395:GOL524400 GYH524395:GYH524400 HID524395:HID524400 HRZ524395:HRZ524400 IBV524395:IBV524400 ILR524395:ILR524400 IVN524395:IVN524400 JFJ524395:JFJ524400 JPF524395:JPF524400 JZB524395:JZB524400 KIX524395:KIX524400 KST524395:KST524400 LCP524395:LCP524400 LML524395:LML524400 LWH524395:LWH524400 MGD524395:MGD524400 MPZ524395:MPZ524400 MZV524395:MZV524400 NJR524395:NJR524400 NTN524395:NTN524400 ODJ524395:ODJ524400 ONF524395:ONF524400 OXB524395:OXB524400 PGX524395:PGX524400 PQT524395:PQT524400 QAP524395:QAP524400 QKL524395:QKL524400 QUH524395:QUH524400 RED524395:RED524400 RNZ524395:RNZ524400 RXV524395:RXV524400 SHR524395:SHR524400 SRN524395:SRN524400 TBJ524395:TBJ524400 TLF524395:TLF524400 TVB524395:TVB524400 UEX524395:UEX524400 UOT524395:UOT524400 UYP524395:UYP524400 VIL524395:VIL524400 VSH524395:VSH524400 WCD524395:WCD524400 WLZ524395:WLZ524400 WVV524395:WVV524400 N589931:N589936 JJ589931:JJ589936 TF589931:TF589936 ADB589931:ADB589936 AMX589931:AMX589936 AWT589931:AWT589936 BGP589931:BGP589936 BQL589931:BQL589936 CAH589931:CAH589936 CKD589931:CKD589936 CTZ589931:CTZ589936 DDV589931:DDV589936 DNR589931:DNR589936 DXN589931:DXN589936 EHJ589931:EHJ589936 ERF589931:ERF589936 FBB589931:FBB589936 FKX589931:FKX589936 FUT589931:FUT589936 GEP589931:GEP589936 GOL589931:GOL589936 GYH589931:GYH589936 HID589931:HID589936 HRZ589931:HRZ589936 IBV589931:IBV589936 ILR589931:ILR589936 IVN589931:IVN589936 JFJ589931:JFJ589936 JPF589931:JPF589936 JZB589931:JZB589936 KIX589931:KIX589936 KST589931:KST589936 LCP589931:LCP589936 LML589931:LML589936 LWH589931:LWH589936 MGD589931:MGD589936 MPZ589931:MPZ589936 MZV589931:MZV589936 NJR589931:NJR589936 NTN589931:NTN589936 ODJ589931:ODJ589936 ONF589931:ONF589936 OXB589931:OXB589936 PGX589931:PGX589936 PQT589931:PQT589936 QAP589931:QAP589936 QKL589931:QKL589936 QUH589931:QUH589936 RED589931:RED589936 RNZ589931:RNZ589936 RXV589931:RXV589936 SHR589931:SHR589936 SRN589931:SRN589936 TBJ589931:TBJ589936 TLF589931:TLF589936 TVB589931:TVB589936 UEX589931:UEX589936 UOT589931:UOT589936 UYP589931:UYP589936 VIL589931:VIL589936 VSH589931:VSH589936 WCD589931:WCD589936 WLZ589931:WLZ589936 WVV589931:WVV589936 N655467:N655472 JJ655467:JJ655472 TF655467:TF655472 ADB655467:ADB655472 AMX655467:AMX655472 AWT655467:AWT655472 BGP655467:BGP655472 BQL655467:BQL655472 CAH655467:CAH655472 CKD655467:CKD655472 CTZ655467:CTZ655472 DDV655467:DDV655472 DNR655467:DNR655472 DXN655467:DXN655472 EHJ655467:EHJ655472 ERF655467:ERF655472 FBB655467:FBB655472 FKX655467:FKX655472 FUT655467:FUT655472 GEP655467:GEP655472 GOL655467:GOL655472 GYH655467:GYH655472 HID655467:HID655472 HRZ655467:HRZ655472 IBV655467:IBV655472 ILR655467:ILR655472 IVN655467:IVN655472 JFJ655467:JFJ655472 JPF655467:JPF655472 JZB655467:JZB655472 KIX655467:KIX655472 KST655467:KST655472 LCP655467:LCP655472 LML655467:LML655472 LWH655467:LWH655472 MGD655467:MGD655472 MPZ655467:MPZ655472 MZV655467:MZV655472 NJR655467:NJR655472 NTN655467:NTN655472 ODJ655467:ODJ655472 ONF655467:ONF655472 OXB655467:OXB655472 PGX655467:PGX655472 PQT655467:PQT655472 QAP655467:QAP655472 QKL655467:QKL655472 QUH655467:QUH655472 RED655467:RED655472 RNZ655467:RNZ655472 RXV655467:RXV655472 SHR655467:SHR655472 SRN655467:SRN655472 TBJ655467:TBJ655472 TLF655467:TLF655472 TVB655467:TVB655472 UEX655467:UEX655472 UOT655467:UOT655472 UYP655467:UYP655472 VIL655467:VIL655472 VSH655467:VSH655472 WCD655467:WCD655472 WLZ655467:WLZ655472 WVV655467:WVV655472 N721003:N721008 JJ721003:JJ721008 TF721003:TF721008 ADB721003:ADB721008 AMX721003:AMX721008 AWT721003:AWT721008 BGP721003:BGP721008 BQL721003:BQL721008 CAH721003:CAH721008 CKD721003:CKD721008 CTZ721003:CTZ721008 DDV721003:DDV721008 DNR721003:DNR721008 DXN721003:DXN721008 EHJ721003:EHJ721008 ERF721003:ERF721008 FBB721003:FBB721008 FKX721003:FKX721008 FUT721003:FUT721008 GEP721003:GEP721008 GOL721003:GOL721008 GYH721003:GYH721008 HID721003:HID721008 HRZ721003:HRZ721008 IBV721003:IBV721008 ILR721003:ILR721008 IVN721003:IVN721008 JFJ721003:JFJ721008 JPF721003:JPF721008 JZB721003:JZB721008 KIX721003:KIX721008 KST721003:KST721008 LCP721003:LCP721008 LML721003:LML721008 LWH721003:LWH721008 MGD721003:MGD721008 MPZ721003:MPZ721008 MZV721003:MZV721008 NJR721003:NJR721008 NTN721003:NTN721008 ODJ721003:ODJ721008 ONF721003:ONF721008 OXB721003:OXB721008 PGX721003:PGX721008 PQT721003:PQT721008 QAP721003:QAP721008 QKL721003:QKL721008 QUH721003:QUH721008 RED721003:RED721008 RNZ721003:RNZ721008 RXV721003:RXV721008 SHR721003:SHR721008 SRN721003:SRN721008 TBJ721003:TBJ721008 TLF721003:TLF721008 TVB721003:TVB721008 UEX721003:UEX721008 UOT721003:UOT721008 UYP721003:UYP721008 VIL721003:VIL721008 VSH721003:VSH721008 WCD721003:WCD721008 WLZ721003:WLZ721008 WVV721003:WVV721008 N786539:N786544 JJ786539:JJ786544 TF786539:TF786544 ADB786539:ADB786544 AMX786539:AMX786544 AWT786539:AWT786544 BGP786539:BGP786544 BQL786539:BQL786544 CAH786539:CAH786544 CKD786539:CKD786544 CTZ786539:CTZ786544 DDV786539:DDV786544 DNR786539:DNR786544 DXN786539:DXN786544 EHJ786539:EHJ786544 ERF786539:ERF786544 FBB786539:FBB786544 FKX786539:FKX786544 FUT786539:FUT786544 GEP786539:GEP786544 GOL786539:GOL786544 GYH786539:GYH786544 HID786539:HID786544 HRZ786539:HRZ786544 IBV786539:IBV786544 ILR786539:ILR786544 IVN786539:IVN786544 JFJ786539:JFJ786544 JPF786539:JPF786544 JZB786539:JZB786544 KIX786539:KIX786544 KST786539:KST786544 LCP786539:LCP786544 LML786539:LML786544 LWH786539:LWH786544 MGD786539:MGD786544 MPZ786539:MPZ786544 MZV786539:MZV786544 NJR786539:NJR786544 NTN786539:NTN786544 ODJ786539:ODJ786544 ONF786539:ONF786544 OXB786539:OXB786544 PGX786539:PGX786544 PQT786539:PQT786544 QAP786539:QAP786544 QKL786539:QKL786544 QUH786539:QUH786544 RED786539:RED786544 RNZ786539:RNZ786544 RXV786539:RXV786544 SHR786539:SHR786544 SRN786539:SRN786544 TBJ786539:TBJ786544 TLF786539:TLF786544 TVB786539:TVB786544 UEX786539:UEX786544 UOT786539:UOT786544 UYP786539:UYP786544 VIL786539:VIL786544 VSH786539:VSH786544 WCD786539:WCD786544 WLZ786539:WLZ786544 WVV786539:WVV786544 N852075:N852080 JJ852075:JJ852080 TF852075:TF852080 ADB852075:ADB852080 AMX852075:AMX852080 AWT852075:AWT852080 BGP852075:BGP852080 BQL852075:BQL852080 CAH852075:CAH852080 CKD852075:CKD852080 CTZ852075:CTZ852080 DDV852075:DDV852080 DNR852075:DNR852080 DXN852075:DXN852080 EHJ852075:EHJ852080 ERF852075:ERF852080 FBB852075:FBB852080 FKX852075:FKX852080 FUT852075:FUT852080 GEP852075:GEP852080 GOL852075:GOL852080 GYH852075:GYH852080 HID852075:HID852080 HRZ852075:HRZ852080 IBV852075:IBV852080 ILR852075:ILR852080 IVN852075:IVN852080 JFJ852075:JFJ852080 JPF852075:JPF852080 JZB852075:JZB852080 KIX852075:KIX852080 KST852075:KST852080 LCP852075:LCP852080 LML852075:LML852080 LWH852075:LWH852080 MGD852075:MGD852080 MPZ852075:MPZ852080 MZV852075:MZV852080 NJR852075:NJR852080 NTN852075:NTN852080 ODJ852075:ODJ852080 ONF852075:ONF852080 OXB852075:OXB852080 PGX852075:PGX852080 PQT852075:PQT852080 QAP852075:QAP852080 QKL852075:QKL852080 QUH852075:QUH852080 RED852075:RED852080 RNZ852075:RNZ852080 RXV852075:RXV852080 SHR852075:SHR852080 SRN852075:SRN852080 TBJ852075:TBJ852080 TLF852075:TLF852080 TVB852075:TVB852080 UEX852075:UEX852080 UOT852075:UOT852080 UYP852075:UYP852080 VIL852075:VIL852080 VSH852075:VSH852080 WCD852075:WCD852080 WLZ852075:WLZ852080 WVV852075:WVV852080 N917611:N917616 JJ917611:JJ917616 TF917611:TF917616 ADB917611:ADB917616 AMX917611:AMX917616 AWT917611:AWT917616 BGP917611:BGP917616 BQL917611:BQL917616 CAH917611:CAH917616 CKD917611:CKD917616 CTZ917611:CTZ917616 DDV917611:DDV917616 DNR917611:DNR917616 DXN917611:DXN917616 EHJ917611:EHJ917616 ERF917611:ERF917616 FBB917611:FBB917616 FKX917611:FKX917616 FUT917611:FUT917616 GEP917611:GEP917616 GOL917611:GOL917616 GYH917611:GYH917616 HID917611:HID917616 HRZ917611:HRZ917616 IBV917611:IBV917616 ILR917611:ILR917616 IVN917611:IVN917616 JFJ917611:JFJ917616 JPF917611:JPF917616 JZB917611:JZB917616 KIX917611:KIX917616 KST917611:KST917616 LCP917611:LCP917616 LML917611:LML917616 LWH917611:LWH917616 MGD917611:MGD917616 MPZ917611:MPZ917616 MZV917611:MZV917616 NJR917611:NJR917616 NTN917611:NTN917616 ODJ917611:ODJ917616 ONF917611:ONF917616 OXB917611:OXB917616 PGX917611:PGX917616 PQT917611:PQT917616 QAP917611:QAP917616 QKL917611:QKL917616 QUH917611:QUH917616 RED917611:RED917616 RNZ917611:RNZ917616 RXV917611:RXV917616 SHR917611:SHR917616 SRN917611:SRN917616 TBJ917611:TBJ917616 TLF917611:TLF917616 TVB917611:TVB917616 UEX917611:UEX917616 UOT917611:UOT917616 UYP917611:UYP917616 VIL917611:VIL917616 VSH917611:VSH917616 WCD917611:WCD917616 WLZ917611:WLZ917616 WVV917611:WVV917616 N983147:N983152 JJ983147:JJ983152 TF983147:TF983152 ADB983147:ADB983152 AMX983147:AMX983152 AWT983147:AWT983152 BGP983147:BGP983152 BQL983147:BQL983152 CAH983147:CAH983152 CKD983147:CKD983152 CTZ983147:CTZ983152 DDV983147:DDV983152 DNR983147:DNR983152 DXN983147:DXN983152 EHJ983147:EHJ983152 ERF983147:ERF983152 FBB983147:FBB983152 FKX983147:FKX983152 FUT983147:FUT983152 GEP983147:GEP983152 GOL983147:GOL983152 GYH983147:GYH983152 HID983147:HID983152 HRZ983147:HRZ983152 IBV983147:IBV983152 ILR983147:ILR983152 IVN983147:IVN983152 JFJ983147:JFJ983152 JPF983147:JPF983152 JZB983147:JZB983152 KIX983147:KIX983152 KST983147:KST983152 LCP983147:LCP983152 LML983147:LML983152 LWH983147:LWH983152 MGD983147:MGD983152 MPZ983147:MPZ983152 MZV983147:MZV983152 NJR983147:NJR983152 NTN983147:NTN983152 ODJ983147:ODJ983152 ONF983147:ONF983152 OXB983147:OXB983152 PGX983147:PGX983152 PQT983147:PQT983152 QAP983147:QAP983152 QKL983147:QKL983152 QUH983147:QUH983152 RED983147:RED983152 RNZ983147:RNZ983152 RXV983147:RXV983152 SHR983147:SHR983152 SRN983147:SRN983152 TBJ983147:TBJ983152 TLF983147:TLF983152 TVB983147:TVB983152 UEX983147:UEX983152 UOT983147:UOT983152 UYP983147:UYP983152 VIL983147:VIL983152 VSH983147:VSH983152 WCD983147:WCD983152 WLZ983147:WLZ983152 WVV983147:WVV983152 B136:C170 IX136:IY170 ST136:SU170 ACP136:ACQ170 AML136:AMM170 AWH136:AWI170 BGD136:BGE170 BPZ136:BQA170 BZV136:BZW170 CJR136:CJS170 CTN136:CTO170 DDJ136:DDK170 DNF136:DNG170 DXB136:DXC170 EGX136:EGY170 EQT136:EQU170 FAP136:FAQ170 FKL136:FKM170 FUH136:FUI170 GED136:GEE170 GNZ136:GOA170 GXV136:GXW170 HHR136:HHS170 HRN136:HRO170 IBJ136:IBK170 ILF136:ILG170 IVB136:IVC170 JEX136:JEY170 JOT136:JOU170 JYP136:JYQ170 KIL136:KIM170 KSH136:KSI170 LCD136:LCE170 LLZ136:LMA170 LVV136:LVW170 MFR136:MFS170 MPN136:MPO170 MZJ136:MZK170 NJF136:NJG170 NTB136:NTC170 OCX136:OCY170 OMT136:OMU170 OWP136:OWQ170 PGL136:PGM170 PQH136:PQI170 QAD136:QAE170 QJZ136:QKA170 QTV136:QTW170 RDR136:RDS170 RNN136:RNO170 RXJ136:RXK170 SHF136:SHG170 SRB136:SRC170 TAX136:TAY170 TKT136:TKU170 TUP136:TUQ170 UEL136:UEM170 UOH136:UOI170 UYD136:UYE170 VHZ136:VIA170 VRV136:VRW170 WBR136:WBS170 WLN136:WLO170 WVJ136:WVK170 B65672:C65706 IX65672:IY65706 ST65672:SU65706 ACP65672:ACQ65706 AML65672:AMM65706 AWH65672:AWI65706 BGD65672:BGE65706 BPZ65672:BQA65706 BZV65672:BZW65706 CJR65672:CJS65706 CTN65672:CTO65706 DDJ65672:DDK65706 DNF65672:DNG65706 DXB65672:DXC65706 EGX65672:EGY65706 EQT65672:EQU65706 FAP65672:FAQ65706 FKL65672:FKM65706 FUH65672:FUI65706 GED65672:GEE65706 GNZ65672:GOA65706 GXV65672:GXW65706 HHR65672:HHS65706 HRN65672:HRO65706 IBJ65672:IBK65706 ILF65672:ILG65706 IVB65672:IVC65706 JEX65672:JEY65706 JOT65672:JOU65706 JYP65672:JYQ65706 KIL65672:KIM65706 KSH65672:KSI65706 LCD65672:LCE65706 LLZ65672:LMA65706 LVV65672:LVW65706 MFR65672:MFS65706 MPN65672:MPO65706 MZJ65672:MZK65706 NJF65672:NJG65706 NTB65672:NTC65706 OCX65672:OCY65706 OMT65672:OMU65706 OWP65672:OWQ65706 PGL65672:PGM65706 PQH65672:PQI65706 QAD65672:QAE65706 QJZ65672:QKA65706 QTV65672:QTW65706 RDR65672:RDS65706 RNN65672:RNO65706 RXJ65672:RXK65706 SHF65672:SHG65706 SRB65672:SRC65706 TAX65672:TAY65706 TKT65672:TKU65706 TUP65672:TUQ65706 UEL65672:UEM65706 UOH65672:UOI65706 UYD65672:UYE65706 VHZ65672:VIA65706 VRV65672:VRW65706 WBR65672:WBS65706 WLN65672:WLO65706 WVJ65672:WVK65706 B131208:C131242 IX131208:IY131242 ST131208:SU131242 ACP131208:ACQ131242 AML131208:AMM131242 AWH131208:AWI131242 BGD131208:BGE131242 BPZ131208:BQA131242 BZV131208:BZW131242 CJR131208:CJS131242 CTN131208:CTO131242 DDJ131208:DDK131242 DNF131208:DNG131242 DXB131208:DXC131242 EGX131208:EGY131242 EQT131208:EQU131242 FAP131208:FAQ131242 FKL131208:FKM131242 FUH131208:FUI131242 GED131208:GEE131242 GNZ131208:GOA131242 GXV131208:GXW131242 HHR131208:HHS131242 HRN131208:HRO131242 IBJ131208:IBK131242 ILF131208:ILG131242 IVB131208:IVC131242 JEX131208:JEY131242 JOT131208:JOU131242 JYP131208:JYQ131242 KIL131208:KIM131242 KSH131208:KSI131242 LCD131208:LCE131242 LLZ131208:LMA131242 LVV131208:LVW131242 MFR131208:MFS131242 MPN131208:MPO131242 MZJ131208:MZK131242 NJF131208:NJG131242 NTB131208:NTC131242 OCX131208:OCY131242 OMT131208:OMU131242 OWP131208:OWQ131242 PGL131208:PGM131242 PQH131208:PQI131242 QAD131208:QAE131242 QJZ131208:QKA131242 QTV131208:QTW131242 RDR131208:RDS131242 RNN131208:RNO131242 RXJ131208:RXK131242 SHF131208:SHG131242 SRB131208:SRC131242 TAX131208:TAY131242 TKT131208:TKU131242 TUP131208:TUQ131242 UEL131208:UEM131242 UOH131208:UOI131242 UYD131208:UYE131242 VHZ131208:VIA131242 VRV131208:VRW131242 WBR131208:WBS131242 WLN131208:WLO131242 WVJ131208:WVK131242 B196744:C196778 IX196744:IY196778 ST196744:SU196778 ACP196744:ACQ196778 AML196744:AMM196778 AWH196744:AWI196778 BGD196744:BGE196778 BPZ196744:BQA196778 BZV196744:BZW196778 CJR196744:CJS196778 CTN196744:CTO196778 DDJ196744:DDK196778 DNF196744:DNG196778 DXB196744:DXC196778 EGX196744:EGY196778 EQT196744:EQU196778 FAP196744:FAQ196778 FKL196744:FKM196778 FUH196744:FUI196778 GED196744:GEE196778 GNZ196744:GOA196778 GXV196744:GXW196778 HHR196744:HHS196778 HRN196744:HRO196778 IBJ196744:IBK196778 ILF196744:ILG196778 IVB196744:IVC196778 JEX196744:JEY196778 JOT196744:JOU196778 JYP196744:JYQ196778 KIL196744:KIM196778 KSH196744:KSI196778 LCD196744:LCE196778 LLZ196744:LMA196778 LVV196744:LVW196778 MFR196744:MFS196778 MPN196744:MPO196778 MZJ196744:MZK196778 NJF196744:NJG196778 NTB196744:NTC196778 OCX196744:OCY196778 OMT196744:OMU196778 OWP196744:OWQ196778 PGL196744:PGM196778 PQH196744:PQI196778 QAD196744:QAE196778 QJZ196744:QKA196778 QTV196744:QTW196778 RDR196744:RDS196778 RNN196744:RNO196778 RXJ196744:RXK196778 SHF196744:SHG196778 SRB196744:SRC196778 TAX196744:TAY196778 TKT196744:TKU196778 TUP196744:TUQ196778 UEL196744:UEM196778 UOH196744:UOI196778 UYD196744:UYE196778 VHZ196744:VIA196778 VRV196744:VRW196778 WBR196744:WBS196778 WLN196744:WLO196778 WVJ196744:WVK196778 B262280:C262314 IX262280:IY262314 ST262280:SU262314 ACP262280:ACQ262314 AML262280:AMM262314 AWH262280:AWI262314 BGD262280:BGE262314 BPZ262280:BQA262314 BZV262280:BZW262314 CJR262280:CJS262314 CTN262280:CTO262314 DDJ262280:DDK262314 DNF262280:DNG262314 DXB262280:DXC262314 EGX262280:EGY262314 EQT262280:EQU262314 FAP262280:FAQ262314 FKL262280:FKM262314 FUH262280:FUI262314 GED262280:GEE262314 GNZ262280:GOA262314 GXV262280:GXW262314 HHR262280:HHS262314 HRN262280:HRO262314 IBJ262280:IBK262314 ILF262280:ILG262314 IVB262280:IVC262314 JEX262280:JEY262314 JOT262280:JOU262314 JYP262280:JYQ262314 KIL262280:KIM262314 KSH262280:KSI262314 LCD262280:LCE262314 LLZ262280:LMA262314 LVV262280:LVW262314 MFR262280:MFS262314 MPN262280:MPO262314 MZJ262280:MZK262314 NJF262280:NJG262314 NTB262280:NTC262314 OCX262280:OCY262314 OMT262280:OMU262314 OWP262280:OWQ262314 PGL262280:PGM262314 PQH262280:PQI262314 QAD262280:QAE262314 QJZ262280:QKA262314 QTV262280:QTW262314 RDR262280:RDS262314 RNN262280:RNO262314 RXJ262280:RXK262314 SHF262280:SHG262314 SRB262280:SRC262314 TAX262280:TAY262314 TKT262280:TKU262314 TUP262280:TUQ262314 UEL262280:UEM262314 UOH262280:UOI262314 UYD262280:UYE262314 VHZ262280:VIA262314 VRV262280:VRW262314 WBR262280:WBS262314 WLN262280:WLO262314 WVJ262280:WVK262314 B327816:C327850 IX327816:IY327850 ST327816:SU327850 ACP327816:ACQ327850 AML327816:AMM327850 AWH327816:AWI327850 BGD327816:BGE327850 BPZ327816:BQA327850 BZV327816:BZW327850 CJR327816:CJS327850 CTN327816:CTO327850 DDJ327816:DDK327850 DNF327816:DNG327850 DXB327816:DXC327850 EGX327816:EGY327850 EQT327816:EQU327850 FAP327816:FAQ327850 FKL327816:FKM327850 FUH327816:FUI327850 GED327816:GEE327850 GNZ327816:GOA327850 GXV327816:GXW327850 HHR327816:HHS327850 HRN327816:HRO327850 IBJ327816:IBK327850 ILF327816:ILG327850 IVB327816:IVC327850 JEX327816:JEY327850 JOT327816:JOU327850 JYP327816:JYQ327850 KIL327816:KIM327850 KSH327816:KSI327850 LCD327816:LCE327850 LLZ327816:LMA327850 LVV327816:LVW327850 MFR327816:MFS327850 MPN327816:MPO327850 MZJ327816:MZK327850 NJF327816:NJG327850 NTB327816:NTC327850 OCX327816:OCY327850 OMT327816:OMU327850 OWP327816:OWQ327850 PGL327816:PGM327850 PQH327816:PQI327850 QAD327816:QAE327850 QJZ327816:QKA327850 QTV327816:QTW327850 RDR327816:RDS327850 RNN327816:RNO327850 RXJ327816:RXK327850 SHF327816:SHG327850 SRB327816:SRC327850 TAX327816:TAY327850 TKT327816:TKU327850 TUP327816:TUQ327850 UEL327816:UEM327850 UOH327816:UOI327850 UYD327816:UYE327850 VHZ327816:VIA327850 VRV327816:VRW327850 WBR327816:WBS327850 WLN327816:WLO327850 WVJ327816:WVK327850 B393352:C393386 IX393352:IY393386 ST393352:SU393386 ACP393352:ACQ393386 AML393352:AMM393386 AWH393352:AWI393386 BGD393352:BGE393386 BPZ393352:BQA393386 BZV393352:BZW393386 CJR393352:CJS393386 CTN393352:CTO393386 DDJ393352:DDK393386 DNF393352:DNG393386 DXB393352:DXC393386 EGX393352:EGY393386 EQT393352:EQU393386 FAP393352:FAQ393386 FKL393352:FKM393386 FUH393352:FUI393386 GED393352:GEE393386 GNZ393352:GOA393386 GXV393352:GXW393386 HHR393352:HHS393386 HRN393352:HRO393386 IBJ393352:IBK393386 ILF393352:ILG393386 IVB393352:IVC393386 JEX393352:JEY393386 JOT393352:JOU393386 JYP393352:JYQ393386 KIL393352:KIM393386 KSH393352:KSI393386 LCD393352:LCE393386 LLZ393352:LMA393386 LVV393352:LVW393386 MFR393352:MFS393386 MPN393352:MPO393386 MZJ393352:MZK393386 NJF393352:NJG393386 NTB393352:NTC393386 OCX393352:OCY393386 OMT393352:OMU393386 OWP393352:OWQ393386 PGL393352:PGM393386 PQH393352:PQI393386 QAD393352:QAE393386 QJZ393352:QKA393386 QTV393352:QTW393386 RDR393352:RDS393386 RNN393352:RNO393386 RXJ393352:RXK393386 SHF393352:SHG393386 SRB393352:SRC393386 TAX393352:TAY393386 TKT393352:TKU393386 TUP393352:TUQ393386 UEL393352:UEM393386 UOH393352:UOI393386 UYD393352:UYE393386 VHZ393352:VIA393386 VRV393352:VRW393386 WBR393352:WBS393386 WLN393352:WLO393386 WVJ393352:WVK393386 B458888:C458922 IX458888:IY458922 ST458888:SU458922 ACP458888:ACQ458922 AML458888:AMM458922 AWH458888:AWI458922 BGD458888:BGE458922 BPZ458888:BQA458922 BZV458888:BZW458922 CJR458888:CJS458922 CTN458888:CTO458922 DDJ458888:DDK458922 DNF458888:DNG458922 DXB458888:DXC458922 EGX458888:EGY458922 EQT458888:EQU458922 FAP458888:FAQ458922 FKL458888:FKM458922 FUH458888:FUI458922 GED458888:GEE458922 GNZ458888:GOA458922 GXV458888:GXW458922 HHR458888:HHS458922 HRN458888:HRO458922 IBJ458888:IBK458922 ILF458888:ILG458922 IVB458888:IVC458922 JEX458888:JEY458922 JOT458888:JOU458922 JYP458888:JYQ458922 KIL458888:KIM458922 KSH458888:KSI458922 LCD458888:LCE458922 LLZ458888:LMA458922 LVV458888:LVW458922 MFR458888:MFS458922 MPN458888:MPO458922 MZJ458888:MZK458922 NJF458888:NJG458922 NTB458888:NTC458922 OCX458888:OCY458922 OMT458888:OMU458922 OWP458888:OWQ458922 PGL458888:PGM458922 PQH458888:PQI458922 QAD458888:QAE458922 QJZ458888:QKA458922 QTV458888:QTW458922 RDR458888:RDS458922 RNN458888:RNO458922 RXJ458888:RXK458922 SHF458888:SHG458922 SRB458888:SRC458922 TAX458888:TAY458922 TKT458888:TKU458922 TUP458888:TUQ458922 UEL458888:UEM458922 UOH458888:UOI458922 UYD458888:UYE458922 VHZ458888:VIA458922 VRV458888:VRW458922 WBR458888:WBS458922 WLN458888:WLO458922 WVJ458888:WVK458922 B524424:C524458 IX524424:IY524458 ST524424:SU524458 ACP524424:ACQ524458 AML524424:AMM524458 AWH524424:AWI524458 BGD524424:BGE524458 BPZ524424:BQA524458 BZV524424:BZW524458 CJR524424:CJS524458 CTN524424:CTO524458 DDJ524424:DDK524458 DNF524424:DNG524458 DXB524424:DXC524458 EGX524424:EGY524458 EQT524424:EQU524458 FAP524424:FAQ524458 FKL524424:FKM524458 FUH524424:FUI524458 GED524424:GEE524458 GNZ524424:GOA524458 GXV524424:GXW524458 HHR524424:HHS524458 HRN524424:HRO524458 IBJ524424:IBK524458 ILF524424:ILG524458 IVB524424:IVC524458 JEX524424:JEY524458 JOT524424:JOU524458 JYP524424:JYQ524458 KIL524424:KIM524458 KSH524424:KSI524458 LCD524424:LCE524458 LLZ524424:LMA524458 LVV524424:LVW524458 MFR524424:MFS524458 MPN524424:MPO524458 MZJ524424:MZK524458 NJF524424:NJG524458 NTB524424:NTC524458 OCX524424:OCY524458 OMT524424:OMU524458 OWP524424:OWQ524458 PGL524424:PGM524458 PQH524424:PQI524458 QAD524424:QAE524458 QJZ524424:QKA524458 QTV524424:QTW524458 RDR524424:RDS524458 RNN524424:RNO524458 RXJ524424:RXK524458 SHF524424:SHG524458 SRB524424:SRC524458 TAX524424:TAY524458 TKT524424:TKU524458 TUP524424:TUQ524458 UEL524424:UEM524458 UOH524424:UOI524458 UYD524424:UYE524458 VHZ524424:VIA524458 VRV524424:VRW524458 WBR524424:WBS524458 WLN524424:WLO524458 WVJ524424:WVK524458 B589960:C589994 IX589960:IY589994 ST589960:SU589994 ACP589960:ACQ589994 AML589960:AMM589994 AWH589960:AWI589994 BGD589960:BGE589994 BPZ589960:BQA589994 BZV589960:BZW589994 CJR589960:CJS589994 CTN589960:CTO589994 DDJ589960:DDK589994 DNF589960:DNG589994 DXB589960:DXC589994 EGX589960:EGY589994 EQT589960:EQU589994 FAP589960:FAQ589994 FKL589960:FKM589994 FUH589960:FUI589994 GED589960:GEE589994 GNZ589960:GOA589994 GXV589960:GXW589994 HHR589960:HHS589994 HRN589960:HRO589994 IBJ589960:IBK589994 ILF589960:ILG589994 IVB589960:IVC589994 JEX589960:JEY589994 JOT589960:JOU589994 JYP589960:JYQ589994 KIL589960:KIM589994 KSH589960:KSI589994 LCD589960:LCE589994 LLZ589960:LMA589994 LVV589960:LVW589994 MFR589960:MFS589994 MPN589960:MPO589994 MZJ589960:MZK589994 NJF589960:NJG589994 NTB589960:NTC589994 OCX589960:OCY589994 OMT589960:OMU589994 OWP589960:OWQ589994 PGL589960:PGM589994 PQH589960:PQI589994 QAD589960:QAE589994 QJZ589960:QKA589994 QTV589960:QTW589994 RDR589960:RDS589994 RNN589960:RNO589994 RXJ589960:RXK589994 SHF589960:SHG589994 SRB589960:SRC589994 TAX589960:TAY589994 TKT589960:TKU589994 TUP589960:TUQ589994 UEL589960:UEM589994 UOH589960:UOI589994 UYD589960:UYE589994 VHZ589960:VIA589994 VRV589960:VRW589994 WBR589960:WBS589994 WLN589960:WLO589994 WVJ589960:WVK589994 B655496:C655530 IX655496:IY655530 ST655496:SU655530 ACP655496:ACQ655530 AML655496:AMM655530 AWH655496:AWI655530 BGD655496:BGE655530 BPZ655496:BQA655530 BZV655496:BZW655530 CJR655496:CJS655530 CTN655496:CTO655530 DDJ655496:DDK655530 DNF655496:DNG655530 DXB655496:DXC655530 EGX655496:EGY655530 EQT655496:EQU655530 FAP655496:FAQ655530 FKL655496:FKM655530 FUH655496:FUI655530 GED655496:GEE655530 GNZ655496:GOA655530 GXV655496:GXW655530 HHR655496:HHS655530 HRN655496:HRO655530 IBJ655496:IBK655530 ILF655496:ILG655530 IVB655496:IVC655530 JEX655496:JEY655530 JOT655496:JOU655530 JYP655496:JYQ655530 KIL655496:KIM655530 KSH655496:KSI655530 LCD655496:LCE655530 LLZ655496:LMA655530 LVV655496:LVW655530 MFR655496:MFS655530 MPN655496:MPO655530 MZJ655496:MZK655530 NJF655496:NJG655530 NTB655496:NTC655530 OCX655496:OCY655530 OMT655496:OMU655530 OWP655496:OWQ655530 PGL655496:PGM655530 PQH655496:PQI655530 QAD655496:QAE655530 QJZ655496:QKA655530 QTV655496:QTW655530 RDR655496:RDS655530 RNN655496:RNO655530 RXJ655496:RXK655530 SHF655496:SHG655530 SRB655496:SRC655530 TAX655496:TAY655530 TKT655496:TKU655530 TUP655496:TUQ655530 UEL655496:UEM655530 UOH655496:UOI655530 UYD655496:UYE655530 VHZ655496:VIA655530 VRV655496:VRW655530 WBR655496:WBS655530 WLN655496:WLO655530 WVJ655496:WVK655530 B721032:C721066 IX721032:IY721066 ST721032:SU721066 ACP721032:ACQ721066 AML721032:AMM721066 AWH721032:AWI721066 BGD721032:BGE721066 BPZ721032:BQA721066 BZV721032:BZW721066 CJR721032:CJS721066 CTN721032:CTO721066 DDJ721032:DDK721066 DNF721032:DNG721066 DXB721032:DXC721066 EGX721032:EGY721066 EQT721032:EQU721066 FAP721032:FAQ721066 FKL721032:FKM721066 FUH721032:FUI721066 GED721032:GEE721066 GNZ721032:GOA721066 GXV721032:GXW721066 HHR721032:HHS721066 HRN721032:HRO721066 IBJ721032:IBK721066 ILF721032:ILG721066 IVB721032:IVC721066 JEX721032:JEY721066 JOT721032:JOU721066 JYP721032:JYQ721066 KIL721032:KIM721066 KSH721032:KSI721066 LCD721032:LCE721066 LLZ721032:LMA721066 LVV721032:LVW721066 MFR721032:MFS721066 MPN721032:MPO721066 MZJ721032:MZK721066 NJF721032:NJG721066 NTB721032:NTC721066 OCX721032:OCY721066 OMT721032:OMU721066 OWP721032:OWQ721066 PGL721032:PGM721066 PQH721032:PQI721066 QAD721032:QAE721066 QJZ721032:QKA721066 QTV721032:QTW721066 RDR721032:RDS721066 RNN721032:RNO721066 RXJ721032:RXK721066 SHF721032:SHG721066 SRB721032:SRC721066 TAX721032:TAY721066 TKT721032:TKU721066 TUP721032:TUQ721066 UEL721032:UEM721066 UOH721032:UOI721066 UYD721032:UYE721066 VHZ721032:VIA721066 VRV721032:VRW721066 WBR721032:WBS721066 WLN721032:WLO721066 WVJ721032:WVK721066 B786568:C786602 IX786568:IY786602 ST786568:SU786602 ACP786568:ACQ786602 AML786568:AMM786602 AWH786568:AWI786602 BGD786568:BGE786602 BPZ786568:BQA786602 BZV786568:BZW786602 CJR786568:CJS786602 CTN786568:CTO786602 DDJ786568:DDK786602 DNF786568:DNG786602 DXB786568:DXC786602 EGX786568:EGY786602 EQT786568:EQU786602 FAP786568:FAQ786602 FKL786568:FKM786602 FUH786568:FUI786602 GED786568:GEE786602 GNZ786568:GOA786602 GXV786568:GXW786602 HHR786568:HHS786602 HRN786568:HRO786602 IBJ786568:IBK786602 ILF786568:ILG786602 IVB786568:IVC786602 JEX786568:JEY786602 JOT786568:JOU786602 JYP786568:JYQ786602 KIL786568:KIM786602 KSH786568:KSI786602 LCD786568:LCE786602 LLZ786568:LMA786602 LVV786568:LVW786602 MFR786568:MFS786602 MPN786568:MPO786602 MZJ786568:MZK786602 NJF786568:NJG786602 NTB786568:NTC786602 OCX786568:OCY786602 OMT786568:OMU786602 OWP786568:OWQ786602 PGL786568:PGM786602 PQH786568:PQI786602 QAD786568:QAE786602 QJZ786568:QKA786602 QTV786568:QTW786602 RDR786568:RDS786602 RNN786568:RNO786602 RXJ786568:RXK786602 SHF786568:SHG786602 SRB786568:SRC786602 TAX786568:TAY786602 TKT786568:TKU786602 TUP786568:TUQ786602 UEL786568:UEM786602 UOH786568:UOI786602 UYD786568:UYE786602 VHZ786568:VIA786602 VRV786568:VRW786602 WBR786568:WBS786602 WLN786568:WLO786602 WVJ786568:WVK786602 B852104:C852138 IX852104:IY852138 ST852104:SU852138 ACP852104:ACQ852138 AML852104:AMM852138 AWH852104:AWI852138 BGD852104:BGE852138 BPZ852104:BQA852138 BZV852104:BZW852138 CJR852104:CJS852138 CTN852104:CTO852138 DDJ852104:DDK852138 DNF852104:DNG852138 DXB852104:DXC852138 EGX852104:EGY852138 EQT852104:EQU852138 FAP852104:FAQ852138 FKL852104:FKM852138 FUH852104:FUI852138 GED852104:GEE852138 GNZ852104:GOA852138 GXV852104:GXW852138 HHR852104:HHS852138 HRN852104:HRO852138 IBJ852104:IBK852138 ILF852104:ILG852138 IVB852104:IVC852138 JEX852104:JEY852138 JOT852104:JOU852138 JYP852104:JYQ852138 KIL852104:KIM852138 KSH852104:KSI852138 LCD852104:LCE852138 LLZ852104:LMA852138 LVV852104:LVW852138 MFR852104:MFS852138 MPN852104:MPO852138 MZJ852104:MZK852138 NJF852104:NJG852138 NTB852104:NTC852138 OCX852104:OCY852138 OMT852104:OMU852138 OWP852104:OWQ852138 PGL852104:PGM852138 PQH852104:PQI852138 QAD852104:QAE852138 QJZ852104:QKA852138 QTV852104:QTW852138 RDR852104:RDS852138 RNN852104:RNO852138 RXJ852104:RXK852138 SHF852104:SHG852138 SRB852104:SRC852138 TAX852104:TAY852138 TKT852104:TKU852138 TUP852104:TUQ852138 UEL852104:UEM852138 UOH852104:UOI852138 UYD852104:UYE852138 VHZ852104:VIA852138 VRV852104:VRW852138 WBR852104:WBS852138 WLN852104:WLO852138 WVJ852104:WVK852138 B917640:C917674 IX917640:IY917674 ST917640:SU917674 ACP917640:ACQ917674 AML917640:AMM917674 AWH917640:AWI917674 BGD917640:BGE917674 BPZ917640:BQA917674 BZV917640:BZW917674 CJR917640:CJS917674 CTN917640:CTO917674 DDJ917640:DDK917674 DNF917640:DNG917674 DXB917640:DXC917674 EGX917640:EGY917674 EQT917640:EQU917674 FAP917640:FAQ917674 FKL917640:FKM917674 FUH917640:FUI917674 GED917640:GEE917674 GNZ917640:GOA917674 GXV917640:GXW917674 HHR917640:HHS917674 HRN917640:HRO917674 IBJ917640:IBK917674 ILF917640:ILG917674 IVB917640:IVC917674 JEX917640:JEY917674 JOT917640:JOU917674 JYP917640:JYQ917674 KIL917640:KIM917674 KSH917640:KSI917674 LCD917640:LCE917674 LLZ917640:LMA917674 LVV917640:LVW917674 MFR917640:MFS917674 MPN917640:MPO917674 MZJ917640:MZK917674 NJF917640:NJG917674 NTB917640:NTC917674 OCX917640:OCY917674 OMT917640:OMU917674 OWP917640:OWQ917674 PGL917640:PGM917674 PQH917640:PQI917674 QAD917640:QAE917674 QJZ917640:QKA917674 QTV917640:QTW917674 RDR917640:RDS917674 RNN917640:RNO917674 RXJ917640:RXK917674 SHF917640:SHG917674 SRB917640:SRC917674 TAX917640:TAY917674 TKT917640:TKU917674 TUP917640:TUQ917674 UEL917640:UEM917674 UOH917640:UOI917674 UYD917640:UYE917674 VHZ917640:VIA917674 VRV917640:VRW917674 WBR917640:WBS917674 WLN917640:WLO917674 WVJ917640:WVK917674 B983176:C983210 IX983176:IY983210 ST983176:SU983210 ACP983176:ACQ983210 AML983176:AMM983210 AWH983176:AWI983210 BGD983176:BGE983210 BPZ983176:BQA983210 BZV983176:BZW983210 CJR983176:CJS983210 CTN983176:CTO983210 DDJ983176:DDK983210 DNF983176:DNG983210 DXB983176:DXC983210 EGX983176:EGY983210 EQT983176:EQU983210 FAP983176:FAQ983210 FKL983176:FKM983210 FUH983176:FUI983210 GED983176:GEE983210 GNZ983176:GOA983210 GXV983176:GXW983210 HHR983176:HHS983210 HRN983176:HRO983210 IBJ983176:IBK983210 ILF983176:ILG983210 IVB983176:IVC983210 JEX983176:JEY983210 JOT983176:JOU983210 JYP983176:JYQ983210 KIL983176:KIM983210 KSH983176:KSI983210 LCD983176:LCE983210 LLZ983176:LMA983210 LVV983176:LVW983210 MFR983176:MFS983210 MPN983176:MPO983210 MZJ983176:MZK983210 NJF983176:NJG983210 NTB983176:NTC983210 OCX983176:OCY983210 OMT983176:OMU983210 OWP983176:OWQ983210 PGL983176:PGM983210 PQH983176:PQI983210 QAD983176:QAE983210 QJZ983176:QKA983210 QTV983176:QTW983210 RDR983176:RDS983210 RNN983176:RNO983210 RXJ983176:RXK983210 SHF983176:SHG983210 SRB983176:SRC983210 TAX983176:TAY983210 TKT983176:TKU983210 TUP983176:TUQ983210 UEL983176:UEM983210 UOH983176:UOI983210 UYD983176:UYE983210 VHZ983176:VIA983210 VRV983176:VRW983210 WBR983176:WBS983210 WLN983176:WLO983210 WVJ983176:WVK983210 P1:AY106 JL1:KU106 TH1:UQ106 ADD1:AEM106 AMZ1:AOI106 AWV1:AYE106 BGR1:BIA106 BQN1:BRW106 CAJ1:CBS106 CKF1:CLO106 CUB1:CVK106 DDX1:DFG106 DNT1:DPC106 DXP1:DYY106 EHL1:EIU106 ERH1:ESQ106 FBD1:FCM106 FKZ1:FMI106 FUV1:FWE106 GER1:GGA106 GON1:GPW106 GYJ1:GZS106 HIF1:HJO106 HSB1:HTK106 IBX1:IDG106 ILT1:INC106 IVP1:IWY106 JFL1:JGU106 JPH1:JQQ106 JZD1:KAM106 KIZ1:KKI106 KSV1:KUE106 LCR1:LEA106 LMN1:LNW106 LWJ1:LXS106 MGF1:MHO106 MQB1:MRK106 MZX1:NBG106 NJT1:NLC106 NTP1:NUY106 ODL1:OEU106 ONH1:OOQ106 OXD1:OYM106 PGZ1:PII106 PQV1:PSE106 QAR1:QCA106 QKN1:QLW106 QUJ1:QVS106 REF1:RFO106 ROB1:RPK106 RXX1:RZG106 SHT1:SJC106 SRP1:SSY106 TBL1:TCU106 TLH1:TMQ106 TVD1:TWM106 UEZ1:UGI106 UOV1:UQE106 UYR1:VAA106 VIN1:VJW106 VSJ1:VTS106 WCF1:WDO106 WMB1:WNK106 WVX1:WXG106 P65537:AY65642 JL65537:KU65642 TH65537:UQ65642 ADD65537:AEM65642 AMZ65537:AOI65642 AWV65537:AYE65642 BGR65537:BIA65642 BQN65537:BRW65642 CAJ65537:CBS65642 CKF65537:CLO65642 CUB65537:CVK65642 DDX65537:DFG65642 DNT65537:DPC65642 DXP65537:DYY65642 EHL65537:EIU65642 ERH65537:ESQ65642 FBD65537:FCM65642 FKZ65537:FMI65642 FUV65537:FWE65642 GER65537:GGA65642 GON65537:GPW65642 GYJ65537:GZS65642 HIF65537:HJO65642 HSB65537:HTK65642 IBX65537:IDG65642 ILT65537:INC65642 IVP65537:IWY65642 JFL65537:JGU65642 JPH65537:JQQ65642 JZD65537:KAM65642 KIZ65537:KKI65642 KSV65537:KUE65642 LCR65537:LEA65642 LMN65537:LNW65642 LWJ65537:LXS65642 MGF65537:MHO65642 MQB65537:MRK65642 MZX65537:NBG65642 NJT65537:NLC65642 NTP65537:NUY65642 ODL65537:OEU65642 ONH65537:OOQ65642 OXD65537:OYM65642 PGZ65537:PII65642 PQV65537:PSE65642 QAR65537:QCA65642 QKN65537:QLW65642 QUJ65537:QVS65642 REF65537:RFO65642 ROB65537:RPK65642 RXX65537:RZG65642 SHT65537:SJC65642 SRP65537:SSY65642 TBL65537:TCU65642 TLH65537:TMQ65642 TVD65537:TWM65642 UEZ65537:UGI65642 UOV65537:UQE65642 UYR65537:VAA65642 VIN65537:VJW65642 VSJ65537:VTS65642 WCF65537:WDO65642 WMB65537:WNK65642 WVX65537:WXG65642 P131073:AY131178 JL131073:KU131178 TH131073:UQ131178 ADD131073:AEM131178 AMZ131073:AOI131178 AWV131073:AYE131178 BGR131073:BIA131178 BQN131073:BRW131178 CAJ131073:CBS131178 CKF131073:CLO131178 CUB131073:CVK131178 DDX131073:DFG131178 DNT131073:DPC131178 DXP131073:DYY131178 EHL131073:EIU131178 ERH131073:ESQ131178 FBD131073:FCM131178 FKZ131073:FMI131178 FUV131073:FWE131178 GER131073:GGA131178 GON131073:GPW131178 GYJ131073:GZS131178 HIF131073:HJO131178 HSB131073:HTK131178 IBX131073:IDG131178 ILT131073:INC131178 IVP131073:IWY131178 JFL131073:JGU131178 JPH131073:JQQ131178 JZD131073:KAM131178 KIZ131073:KKI131178 KSV131073:KUE131178 LCR131073:LEA131178 LMN131073:LNW131178 LWJ131073:LXS131178 MGF131073:MHO131178 MQB131073:MRK131178 MZX131073:NBG131178 NJT131073:NLC131178 NTP131073:NUY131178 ODL131073:OEU131178 ONH131073:OOQ131178 OXD131073:OYM131178 PGZ131073:PII131178 PQV131073:PSE131178 QAR131073:QCA131178 QKN131073:QLW131178 QUJ131073:QVS131178 REF131073:RFO131178 ROB131073:RPK131178 RXX131073:RZG131178 SHT131073:SJC131178 SRP131073:SSY131178 TBL131073:TCU131178 TLH131073:TMQ131178 TVD131073:TWM131178 UEZ131073:UGI131178 UOV131073:UQE131178 UYR131073:VAA131178 VIN131073:VJW131178 VSJ131073:VTS131178 WCF131073:WDO131178 WMB131073:WNK131178 WVX131073:WXG131178 P196609:AY196714 JL196609:KU196714 TH196609:UQ196714 ADD196609:AEM196714 AMZ196609:AOI196714 AWV196609:AYE196714 BGR196609:BIA196714 BQN196609:BRW196714 CAJ196609:CBS196714 CKF196609:CLO196714 CUB196609:CVK196714 DDX196609:DFG196714 DNT196609:DPC196714 DXP196609:DYY196714 EHL196609:EIU196714 ERH196609:ESQ196714 FBD196609:FCM196714 FKZ196609:FMI196714 FUV196609:FWE196714 GER196609:GGA196714 GON196609:GPW196714 GYJ196609:GZS196714 HIF196609:HJO196714 HSB196609:HTK196714 IBX196609:IDG196714 ILT196609:INC196714 IVP196609:IWY196714 JFL196609:JGU196714 JPH196609:JQQ196714 JZD196609:KAM196714 KIZ196609:KKI196714 KSV196609:KUE196714 LCR196609:LEA196714 LMN196609:LNW196714 LWJ196609:LXS196714 MGF196609:MHO196714 MQB196609:MRK196714 MZX196609:NBG196714 NJT196609:NLC196714 NTP196609:NUY196714 ODL196609:OEU196714 ONH196609:OOQ196714 OXD196609:OYM196714 PGZ196609:PII196714 PQV196609:PSE196714 QAR196609:QCA196714 QKN196609:QLW196714 QUJ196609:QVS196714 REF196609:RFO196714 ROB196609:RPK196714 RXX196609:RZG196714 SHT196609:SJC196714 SRP196609:SSY196714 TBL196609:TCU196714 TLH196609:TMQ196714 TVD196609:TWM196714 UEZ196609:UGI196714 UOV196609:UQE196714 UYR196609:VAA196714 VIN196609:VJW196714 VSJ196609:VTS196714 WCF196609:WDO196714 WMB196609:WNK196714 WVX196609:WXG196714 P262145:AY262250 JL262145:KU262250 TH262145:UQ262250 ADD262145:AEM262250 AMZ262145:AOI262250 AWV262145:AYE262250 BGR262145:BIA262250 BQN262145:BRW262250 CAJ262145:CBS262250 CKF262145:CLO262250 CUB262145:CVK262250 DDX262145:DFG262250 DNT262145:DPC262250 DXP262145:DYY262250 EHL262145:EIU262250 ERH262145:ESQ262250 FBD262145:FCM262250 FKZ262145:FMI262250 FUV262145:FWE262250 GER262145:GGA262250 GON262145:GPW262250 GYJ262145:GZS262250 HIF262145:HJO262250 HSB262145:HTK262250 IBX262145:IDG262250 ILT262145:INC262250 IVP262145:IWY262250 JFL262145:JGU262250 JPH262145:JQQ262250 JZD262145:KAM262250 KIZ262145:KKI262250 KSV262145:KUE262250 LCR262145:LEA262250 LMN262145:LNW262250 LWJ262145:LXS262250 MGF262145:MHO262250 MQB262145:MRK262250 MZX262145:NBG262250 NJT262145:NLC262250 NTP262145:NUY262250 ODL262145:OEU262250 ONH262145:OOQ262250 OXD262145:OYM262250 PGZ262145:PII262250 PQV262145:PSE262250 QAR262145:QCA262250 QKN262145:QLW262250 QUJ262145:QVS262250 REF262145:RFO262250 ROB262145:RPK262250 RXX262145:RZG262250 SHT262145:SJC262250 SRP262145:SSY262250 TBL262145:TCU262250 TLH262145:TMQ262250 TVD262145:TWM262250 UEZ262145:UGI262250 UOV262145:UQE262250 UYR262145:VAA262250 VIN262145:VJW262250 VSJ262145:VTS262250 WCF262145:WDO262250 WMB262145:WNK262250 WVX262145:WXG262250 P327681:AY327786 JL327681:KU327786 TH327681:UQ327786 ADD327681:AEM327786 AMZ327681:AOI327786 AWV327681:AYE327786 BGR327681:BIA327786 BQN327681:BRW327786 CAJ327681:CBS327786 CKF327681:CLO327786 CUB327681:CVK327786 DDX327681:DFG327786 DNT327681:DPC327786 DXP327681:DYY327786 EHL327681:EIU327786 ERH327681:ESQ327786 FBD327681:FCM327786 FKZ327681:FMI327786 FUV327681:FWE327786 GER327681:GGA327786 GON327681:GPW327786 GYJ327681:GZS327786 HIF327681:HJO327786 HSB327681:HTK327786 IBX327681:IDG327786 ILT327681:INC327786 IVP327681:IWY327786 JFL327681:JGU327786 JPH327681:JQQ327786 JZD327681:KAM327786 KIZ327681:KKI327786 KSV327681:KUE327786 LCR327681:LEA327786 LMN327681:LNW327786 LWJ327681:LXS327786 MGF327681:MHO327786 MQB327681:MRK327786 MZX327681:NBG327786 NJT327681:NLC327786 NTP327681:NUY327786 ODL327681:OEU327786 ONH327681:OOQ327786 OXD327681:OYM327786 PGZ327681:PII327786 PQV327681:PSE327786 QAR327681:QCA327786 QKN327681:QLW327786 QUJ327681:QVS327786 REF327681:RFO327786 ROB327681:RPK327786 RXX327681:RZG327786 SHT327681:SJC327786 SRP327681:SSY327786 TBL327681:TCU327786 TLH327681:TMQ327786 TVD327681:TWM327786 UEZ327681:UGI327786 UOV327681:UQE327786 UYR327681:VAA327786 VIN327681:VJW327786 VSJ327681:VTS327786 WCF327681:WDO327786 WMB327681:WNK327786 WVX327681:WXG327786 P393217:AY393322 JL393217:KU393322 TH393217:UQ393322 ADD393217:AEM393322 AMZ393217:AOI393322 AWV393217:AYE393322 BGR393217:BIA393322 BQN393217:BRW393322 CAJ393217:CBS393322 CKF393217:CLO393322 CUB393217:CVK393322 DDX393217:DFG393322 DNT393217:DPC393322 DXP393217:DYY393322 EHL393217:EIU393322 ERH393217:ESQ393322 FBD393217:FCM393322 FKZ393217:FMI393322 FUV393217:FWE393322 GER393217:GGA393322 GON393217:GPW393322 GYJ393217:GZS393322 HIF393217:HJO393322 HSB393217:HTK393322 IBX393217:IDG393322 ILT393217:INC393322 IVP393217:IWY393322 JFL393217:JGU393322 JPH393217:JQQ393322 JZD393217:KAM393322 KIZ393217:KKI393322 KSV393217:KUE393322 LCR393217:LEA393322 LMN393217:LNW393322 LWJ393217:LXS393322 MGF393217:MHO393322 MQB393217:MRK393322 MZX393217:NBG393322 NJT393217:NLC393322 NTP393217:NUY393322 ODL393217:OEU393322 ONH393217:OOQ393322 OXD393217:OYM393322 PGZ393217:PII393322 PQV393217:PSE393322 QAR393217:QCA393322 QKN393217:QLW393322 QUJ393217:QVS393322 REF393217:RFO393322 ROB393217:RPK393322 RXX393217:RZG393322 SHT393217:SJC393322 SRP393217:SSY393322 TBL393217:TCU393322 TLH393217:TMQ393322 TVD393217:TWM393322 UEZ393217:UGI393322 UOV393217:UQE393322 UYR393217:VAA393322 VIN393217:VJW393322 VSJ393217:VTS393322 WCF393217:WDO393322 WMB393217:WNK393322 WVX393217:WXG393322 P458753:AY458858 JL458753:KU458858 TH458753:UQ458858 ADD458753:AEM458858 AMZ458753:AOI458858 AWV458753:AYE458858 BGR458753:BIA458858 BQN458753:BRW458858 CAJ458753:CBS458858 CKF458753:CLO458858 CUB458753:CVK458858 DDX458753:DFG458858 DNT458753:DPC458858 DXP458753:DYY458858 EHL458753:EIU458858 ERH458753:ESQ458858 FBD458753:FCM458858 FKZ458753:FMI458858 FUV458753:FWE458858 GER458753:GGA458858 GON458753:GPW458858 GYJ458753:GZS458858 HIF458753:HJO458858 HSB458753:HTK458858 IBX458753:IDG458858 ILT458753:INC458858 IVP458753:IWY458858 JFL458753:JGU458858 JPH458753:JQQ458858 JZD458753:KAM458858 KIZ458753:KKI458858 KSV458753:KUE458858 LCR458753:LEA458858 LMN458753:LNW458858 LWJ458753:LXS458858 MGF458753:MHO458858 MQB458753:MRK458858 MZX458753:NBG458858 NJT458753:NLC458858 NTP458753:NUY458858 ODL458753:OEU458858 ONH458753:OOQ458858 OXD458753:OYM458858 PGZ458753:PII458858 PQV458753:PSE458858 QAR458753:QCA458858 QKN458753:QLW458858 QUJ458753:QVS458858 REF458753:RFO458858 ROB458753:RPK458858 RXX458753:RZG458858 SHT458753:SJC458858 SRP458753:SSY458858 TBL458753:TCU458858 TLH458753:TMQ458858 TVD458753:TWM458858 UEZ458753:UGI458858 UOV458753:UQE458858 UYR458753:VAA458858 VIN458753:VJW458858 VSJ458753:VTS458858 WCF458753:WDO458858 WMB458753:WNK458858 WVX458753:WXG458858 P524289:AY524394 JL524289:KU524394 TH524289:UQ524394 ADD524289:AEM524394 AMZ524289:AOI524394 AWV524289:AYE524394 BGR524289:BIA524394 BQN524289:BRW524394 CAJ524289:CBS524394 CKF524289:CLO524394 CUB524289:CVK524394 DDX524289:DFG524394 DNT524289:DPC524394 DXP524289:DYY524394 EHL524289:EIU524394 ERH524289:ESQ524394 FBD524289:FCM524394 FKZ524289:FMI524394 FUV524289:FWE524394 GER524289:GGA524394 GON524289:GPW524394 GYJ524289:GZS524394 HIF524289:HJO524394 HSB524289:HTK524394 IBX524289:IDG524394 ILT524289:INC524394 IVP524289:IWY524394 JFL524289:JGU524394 JPH524289:JQQ524394 JZD524289:KAM524394 KIZ524289:KKI524394 KSV524289:KUE524394 LCR524289:LEA524394 LMN524289:LNW524394 LWJ524289:LXS524394 MGF524289:MHO524394 MQB524289:MRK524394 MZX524289:NBG524394 NJT524289:NLC524394 NTP524289:NUY524394 ODL524289:OEU524394 ONH524289:OOQ524394 OXD524289:OYM524394 PGZ524289:PII524394 PQV524289:PSE524394 QAR524289:QCA524394 QKN524289:QLW524394 QUJ524289:QVS524394 REF524289:RFO524394 ROB524289:RPK524394 RXX524289:RZG524394 SHT524289:SJC524394 SRP524289:SSY524394 TBL524289:TCU524394 TLH524289:TMQ524394 TVD524289:TWM524394 UEZ524289:UGI524394 UOV524289:UQE524394 UYR524289:VAA524394 VIN524289:VJW524394 VSJ524289:VTS524394 WCF524289:WDO524394 WMB524289:WNK524394 WVX524289:WXG524394 P589825:AY589930 JL589825:KU589930 TH589825:UQ589930 ADD589825:AEM589930 AMZ589825:AOI589930 AWV589825:AYE589930 BGR589825:BIA589930 BQN589825:BRW589930 CAJ589825:CBS589930 CKF589825:CLO589930 CUB589825:CVK589930 DDX589825:DFG589930 DNT589825:DPC589930 DXP589825:DYY589930 EHL589825:EIU589930 ERH589825:ESQ589930 FBD589825:FCM589930 FKZ589825:FMI589930 FUV589825:FWE589930 GER589825:GGA589930 GON589825:GPW589930 GYJ589825:GZS589930 HIF589825:HJO589930 HSB589825:HTK589930 IBX589825:IDG589930 ILT589825:INC589930 IVP589825:IWY589930 JFL589825:JGU589930 JPH589825:JQQ589930 JZD589825:KAM589930 KIZ589825:KKI589930 KSV589825:KUE589930 LCR589825:LEA589930 LMN589825:LNW589930 LWJ589825:LXS589930 MGF589825:MHO589930 MQB589825:MRK589930 MZX589825:NBG589930 NJT589825:NLC589930 NTP589825:NUY589930 ODL589825:OEU589930 ONH589825:OOQ589930 OXD589825:OYM589930 PGZ589825:PII589930 PQV589825:PSE589930 QAR589825:QCA589930 QKN589825:QLW589930 QUJ589825:QVS589930 REF589825:RFO589930 ROB589825:RPK589930 RXX589825:RZG589930 SHT589825:SJC589930 SRP589825:SSY589930 TBL589825:TCU589930 TLH589825:TMQ589930 TVD589825:TWM589930 UEZ589825:UGI589930 UOV589825:UQE589930 UYR589825:VAA589930 VIN589825:VJW589930 VSJ589825:VTS589930 WCF589825:WDO589930 WMB589825:WNK589930 WVX589825:WXG589930 P655361:AY655466 JL655361:KU655466 TH655361:UQ655466 ADD655361:AEM655466 AMZ655361:AOI655466 AWV655361:AYE655466 BGR655361:BIA655466 BQN655361:BRW655466 CAJ655361:CBS655466 CKF655361:CLO655466 CUB655361:CVK655466 DDX655361:DFG655466 DNT655361:DPC655466 DXP655361:DYY655466 EHL655361:EIU655466 ERH655361:ESQ655466 FBD655361:FCM655466 FKZ655361:FMI655466 FUV655361:FWE655466 GER655361:GGA655466 GON655361:GPW655466 GYJ655361:GZS655466 HIF655361:HJO655466 HSB655361:HTK655466 IBX655361:IDG655466 ILT655361:INC655466 IVP655361:IWY655466 JFL655361:JGU655466 JPH655361:JQQ655466 JZD655361:KAM655466 KIZ655361:KKI655466 KSV655361:KUE655466 LCR655361:LEA655466 LMN655361:LNW655466 LWJ655361:LXS655466 MGF655361:MHO655466 MQB655361:MRK655466 MZX655361:NBG655466 NJT655361:NLC655466 NTP655361:NUY655466 ODL655361:OEU655466 ONH655361:OOQ655466 OXD655361:OYM655466 PGZ655361:PII655466 PQV655361:PSE655466 QAR655361:QCA655466 QKN655361:QLW655466 QUJ655361:QVS655466 REF655361:RFO655466 ROB655361:RPK655466 RXX655361:RZG655466 SHT655361:SJC655466 SRP655361:SSY655466 TBL655361:TCU655466 TLH655361:TMQ655466 TVD655361:TWM655466 UEZ655361:UGI655466 UOV655361:UQE655466 UYR655361:VAA655466 VIN655361:VJW655466 VSJ655361:VTS655466 WCF655361:WDO655466 WMB655361:WNK655466 WVX655361:WXG655466 P720897:AY721002 JL720897:KU721002 TH720897:UQ721002 ADD720897:AEM721002 AMZ720897:AOI721002 AWV720897:AYE721002 BGR720897:BIA721002 BQN720897:BRW721002 CAJ720897:CBS721002 CKF720897:CLO721002 CUB720897:CVK721002 DDX720897:DFG721002 DNT720897:DPC721002 DXP720897:DYY721002 EHL720897:EIU721002 ERH720897:ESQ721002 FBD720897:FCM721002 FKZ720897:FMI721002 FUV720897:FWE721002 GER720897:GGA721002 GON720897:GPW721002 GYJ720897:GZS721002 HIF720897:HJO721002 HSB720897:HTK721002 IBX720897:IDG721002 ILT720897:INC721002 IVP720897:IWY721002 JFL720897:JGU721002 JPH720897:JQQ721002 JZD720897:KAM721002 KIZ720897:KKI721002 KSV720897:KUE721002 LCR720897:LEA721002 LMN720897:LNW721002 LWJ720897:LXS721002 MGF720897:MHO721002 MQB720897:MRK721002 MZX720897:NBG721002 NJT720897:NLC721002 NTP720897:NUY721002 ODL720897:OEU721002 ONH720897:OOQ721002 OXD720897:OYM721002 PGZ720897:PII721002 PQV720897:PSE721002 QAR720897:QCA721002 QKN720897:QLW721002 QUJ720897:QVS721002 REF720897:RFO721002 ROB720897:RPK721002 RXX720897:RZG721002 SHT720897:SJC721002 SRP720897:SSY721002 TBL720897:TCU721002 TLH720897:TMQ721002 TVD720897:TWM721002 UEZ720897:UGI721002 UOV720897:UQE721002 UYR720897:VAA721002 VIN720897:VJW721002 VSJ720897:VTS721002 WCF720897:WDO721002 WMB720897:WNK721002 WVX720897:WXG721002 P786433:AY786538 JL786433:KU786538 TH786433:UQ786538 ADD786433:AEM786538 AMZ786433:AOI786538 AWV786433:AYE786538 BGR786433:BIA786538 BQN786433:BRW786538 CAJ786433:CBS786538 CKF786433:CLO786538 CUB786433:CVK786538 DDX786433:DFG786538 DNT786433:DPC786538 DXP786433:DYY786538 EHL786433:EIU786538 ERH786433:ESQ786538 FBD786433:FCM786538 FKZ786433:FMI786538 FUV786433:FWE786538 GER786433:GGA786538 GON786433:GPW786538 GYJ786433:GZS786538 HIF786433:HJO786538 HSB786433:HTK786538 IBX786433:IDG786538 ILT786433:INC786538 IVP786433:IWY786538 JFL786433:JGU786538 JPH786433:JQQ786538 JZD786433:KAM786538 KIZ786433:KKI786538 KSV786433:KUE786538 LCR786433:LEA786538 LMN786433:LNW786538 LWJ786433:LXS786538 MGF786433:MHO786538 MQB786433:MRK786538 MZX786433:NBG786538 NJT786433:NLC786538 NTP786433:NUY786538 ODL786433:OEU786538 ONH786433:OOQ786538 OXD786433:OYM786538 PGZ786433:PII786538 PQV786433:PSE786538 QAR786433:QCA786538 QKN786433:QLW786538 QUJ786433:QVS786538 REF786433:RFO786538 ROB786433:RPK786538 RXX786433:RZG786538 SHT786433:SJC786538 SRP786433:SSY786538 TBL786433:TCU786538 TLH786433:TMQ786538 TVD786433:TWM786538 UEZ786433:UGI786538 UOV786433:UQE786538 UYR786433:VAA786538 VIN786433:VJW786538 VSJ786433:VTS786538 WCF786433:WDO786538 WMB786433:WNK786538 WVX786433:WXG786538 P851969:AY852074 JL851969:KU852074 TH851969:UQ852074 ADD851969:AEM852074 AMZ851969:AOI852074 AWV851969:AYE852074 BGR851969:BIA852074 BQN851969:BRW852074 CAJ851969:CBS852074 CKF851969:CLO852074 CUB851969:CVK852074 DDX851969:DFG852074 DNT851969:DPC852074 DXP851969:DYY852074 EHL851969:EIU852074 ERH851969:ESQ852074 FBD851969:FCM852074 FKZ851969:FMI852074 FUV851969:FWE852074 GER851969:GGA852074 GON851969:GPW852074 GYJ851969:GZS852074 HIF851969:HJO852074 HSB851969:HTK852074 IBX851969:IDG852074 ILT851969:INC852074 IVP851969:IWY852074 JFL851969:JGU852074 JPH851969:JQQ852074 JZD851969:KAM852074 KIZ851969:KKI852074 KSV851969:KUE852074 LCR851969:LEA852074 LMN851969:LNW852074 LWJ851969:LXS852074 MGF851969:MHO852074 MQB851969:MRK852074 MZX851969:NBG852074 NJT851969:NLC852074 NTP851969:NUY852074 ODL851969:OEU852074 ONH851969:OOQ852074 OXD851969:OYM852074 PGZ851969:PII852074 PQV851969:PSE852074 QAR851969:QCA852074 QKN851969:QLW852074 QUJ851969:QVS852074 REF851969:RFO852074 ROB851969:RPK852074 RXX851969:RZG852074 SHT851969:SJC852074 SRP851969:SSY852074 TBL851969:TCU852074 TLH851969:TMQ852074 TVD851969:TWM852074 UEZ851969:UGI852074 UOV851969:UQE852074 UYR851969:VAA852074 VIN851969:VJW852074 VSJ851969:VTS852074 WCF851969:WDO852074 WMB851969:WNK852074 WVX851969:WXG852074 P917505:AY917610 JL917505:KU917610 TH917505:UQ917610 ADD917505:AEM917610 AMZ917505:AOI917610 AWV917505:AYE917610 BGR917505:BIA917610 BQN917505:BRW917610 CAJ917505:CBS917610 CKF917505:CLO917610 CUB917505:CVK917610 DDX917505:DFG917610 DNT917505:DPC917610 DXP917505:DYY917610 EHL917505:EIU917610 ERH917505:ESQ917610 FBD917505:FCM917610 FKZ917505:FMI917610 FUV917505:FWE917610 GER917505:GGA917610 GON917505:GPW917610 GYJ917505:GZS917610 HIF917505:HJO917610 HSB917505:HTK917610 IBX917505:IDG917610 ILT917505:INC917610 IVP917505:IWY917610 JFL917505:JGU917610 JPH917505:JQQ917610 JZD917505:KAM917610 KIZ917505:KKI917610 KSV917505:KUE917610 LCR917505:LEA917610 LMN917505:LNW917610 LWJ917505:LXS917610 MGF917505:MHO917610 MQB917505:MRK917610 MZX917505:NBG917610 NJT917505:NLC917610 NTP917505:NUY917610 ODL917505:OEU917610 ONH917505:OOQ917610 OXD917505:OYM917610 PGZ917505:PII917610 PQV917505:PSE917610 QAR917505:QCA917610 QKN917505:QLW917610 QUJ917505:QVS917610 REF917505:RFO917610 ROB917505:RPK917610 RXX917505:RZG917610 SHT917505:SJC917610 SRP917505:SSY917610 TBL917505:TCU917610 TLH917505:TMQ917610 TVD917505:TWM917610 UEZ917505:UGI917610 UOV917505:UQE917610 UYR917505:VAA917610 VIN917505:VJW917610 VSJ917505:VTS917610 WCF917505:WDO917610 WMB917505:WNK917610 WVX917505:WXG917610 P983041:AY983146 JL983041:KU983146 TH983041:UQ983146 ADD983041:AEM983146 AMZ983041:AOI983146 AWV983041:AYE983146 BGR983041:BIA983146 BQN983041:BRW983146 CAJ983041:CBS983146 CKF983041:CLO983146 CUB983041:CVK983146 DDX983041:DFG983146 DNT983041:DPC983146 DXP983041:DYY983146 EHL983041:EIU983146 ERH983041:ESQ983146 FBD983041:FCM983146 FKZ983041:FMI983146 FUV983041:FWE983146 GER983041:GGA983146 GON983041:GPW983146 GYJ983041:GZS983146 HIF983041:HJO983146 HSB983041:HTK983146 IBX983041:IDG983146 ILT983041:INC983146 IVP983041:IWY983146 JFL983041:JGU983146 JPH983041:JQQ983146 JZD983041:KAM983146 KIZ983041:KKI983146 KSV983041:KUE983146 LCR983041:LEA983146 LMN983041:LNW983146 LWJ983041:LXS983146 MGF983041:MHO983146 MQB983041:MRK983146 MZX983041:NBG983146 NJT983041:NLC983146 NTP983041:NUY983146 ODL983041:OEU983146 ONH983041:OOQ983146 OXD983041:OYM983146 PGZ983041:PII983146 PQV983041:PSE983146 QAR983041:QCA983146 QKN983041:QLW983146 QUJ983041:QVS983146 REF983041:RFO983146 ROB983041:RPK983146 RXX983041:RZG983146 SHT983041:SJC983146 SRP983041:SSY983146 TBL983041:TCU983146 TLH983041:TMQ983146 TVD983041:TWM983146 UEZ983041:UGI983146 UOV983041:UQE983146 UYR983041:VAA983146 VIN983041:VJW983146 VSJ983041:VTS983146 WCF983041:WDO983146 WMB983041:WNK983146 WVX983041:WXG983146 DR340:IV65536 NN340:SR65536 XJ340:ACN65536 AHF340:AMJ65536 ARB340:AWF65536 BAX340:BGB65536 BKT340:BPX65536 BUP340:BZT65536 CEL340:CJP65536 COH340:CTL65536 CYD340:DDH65536 DHZ340:DND65536 DRV340:DWZ65536 EBR340:EGV65536 ELN340:EQR65536 EVJ340:FAN65536 FFF340:FKJ65536 FPB340:FUF65536 FYX340:GEB65536 GIT340:GNX65536 GSP340:GXT65536 HCL340:HHP65536 HMH340:HRL65536 HWD340:IBH65536 IFZ340:ILD65536 IPV340:IUZ65536 IZR340:JEV65536 JJN340:JOR65536 JTJ340:JYN65536 KDF340:KIJ65536 KNB340:KSF65536 KWX340:LCB65536 LGT340:LLX65536 LQP340:LVT65536 MAL340:MFP65536 MKH340:MPL65536 MUD340:MZH65536 NDZ340:NJD65536 NNV340:NSZ65536 NXR340:OCV65536 OHN340:OMR65536 ORJ340:OWN65536 PBF340:PGJ65536 PLB340:PQF65536 PUX340:QAB65536 QET340:QJX65536 QOP340:QTT65536 QYL340:RDP65536 RIH340:RNL65536 RSD340:RXH65536 SBZ340:SHD65536 SLV340:SQZ65536 SVR340:TAV65536 TFN340:TKR65536 TPJ340:TUN65536 TZF340:UEJ65536 UJB340:UOF65536 USX340:UYB65536 VCT340:VHX65536 VMP340:VRT65536 VWL340:WBP65536 WGH340:WLL65536 WQD340:WVH65536 WZZ340:XFD65536 DR65876:IV131072 NN65876:SR131072 XJ65876:ACN131072 AHF65876:AMJ131072 ARB65876:AWF131072 BAX65876:BGB131072 BKT65876:BPX131072 BUP65876:BZT131072 CEL65876:CJP131072 COH65876:CTL131072 CYD65876:DDH131072 DHZ65876:DND131072 DRV65876:DWZ131072 EBR65876:EGV131072 ELN65876:EQR131072 EVJ65876:FAN131072 FFF65876:FKJ131072 FPB65876:FUF131072 FYX65876:GEB131072 GIT65876:GNX131072 GSP65876:GXT131072 HCL65876:HHP131072 HMH65876:HRL131072 HWD65876:IBH131072 IFZ65876:ILD131072 IPV65876:IUZ131072 IZR65876:JEV131072 JJN65876:JOR131072 JTJ65876:JYN131072 KDF65876:KIJ131072 KNB65876:KSF131072 KWX65876:LCB131072 LGT65876:LLX131072 LQP65876:LVT131072 MAL65876:MFP131072 MKH65876:MPL131072 MUD65876:MZH131072 NDZ65876:NJD131072 NNV65876:NSZ131072 NXR65876:OCV131072 OHN65876:OMR131072 ORJ65876:OWN131072 PBF65876:PGJ131072 PLB65876:PQF131072 PUX65876:QAB131072 QET65876:QJX131072 QOP65876:QTT131072 QYL65876:RDP131072 RIH65876:RNL131072 RSD65876:RXH131072 SBZ65876:SHD131072 SLV65876:SQZ131072 SVR65876:TAV131072 TFN65876:TKR131072 TPJ65876:TUN131072 TZF65876:UEJ131072 UJB65876:UOF131072 USX65876:UYB131072 VCT65876:VHX131072 VMP65876:VRT131072 VWL65876:WBP131072 WGH65876:WLL131072 WQD65876:WVH131072 WZZ65876:XFD131072 DR131412:IV196608 NN131412:SR196608 XJ131412:ACN196608 AHF131412:AMJ196608 ARB131412:AWF196608 BAX131412:BGB196608 BKT131412:BPX196608 BUP131412:BZT196608 CEL131412:CJP196608 COH131412:CTL196608 CYD131412:DDH196608 DHZ131412:DND196608 DRV131412:DWZ196608 EBR131412:EGV196608 ELN131412:EQR196608 EVJ131412:FAN196608 FFF131412:FKJ196608 FPB131412:FUF196608 FYX131412:GEB196608 GIT131412:GNX196608 GSP131412:GXT196608 HCL131412:HHP196608 HMH131412:HRL196608 HWD131412:IBH196608 IFZ131412:ILD196608 IPV131412:IUZ196608 IZR131412:JEV196608 JJN131412:JOR196608 JTJ131412:JYN196608 KDF131412:KIJ196608 KNB131412:KSF196608 KWX131412:LCB196608 LGT131412:LLX196608 LQP131412:LVT196608 MAL131412:MFP196608 MKH131412:MPL196608 MUD131412:MZH196608 NDZ131412:NJD196608 NNV131412:NSZ196608 NXR131412:OCV196608 OHN131412:OMR196608 ORJ131412:OWN196608 PBF131412:PGJ196608 PLB131412:PQF196608 PUX131412:QAB196608 QET131412:QJX196608 QOP131412:QTT196608 QYL131412:RDP196608 RIH131412:RNL196608 RSD131412:RXH196608 SBZ131412:SHD196608 SLV131412:SQZ196608 SVR131412:TAV196608 TFN131412:TKR196608 TPJ131412:TUN196608 TZF131412:UEJ196608 UJB131412:UOF196608 USX131412:UYB196608 VCT131412:VHX196608 VMP131412:VRT196608 VWL131412:WBP196608 WGH131412:WLL196608 WQD131412:WVH196608 WZZ131412:XFD196608 DR196948:IV262144 NN196948:SR262144 XJ196948:ACN262144 AHF196948:AMJ262144 ARB196948:AWF262144 BAX196948:BGB262144 BKT196948:BPX262144 BUP196948:BZT262144 CEL196948:CJP262144 COH196948:CTL262144 CYD196948:DDH262144 DHZ196948:DND262144 DRV196948:DWZ262144 EBR196948:EGV262144 ELN196948:EQR262144 EVJ196948:FAN262144 FFF196948:FKJ262144 FPB196948:FUF262144 FYX196948:GEB262144 GIT196948:GNX262144 GSP196948:GXT262144 HCL196948:HHP262144 HMH196948:HRL262144 HWD196948:IBH262144 IFZ196948:ILD262144 IPV196948:IUZ262144 IZR196948:JEV262144 JJN196948:JOR262144 JTJ196948:JYN262144 KDF196948:KIJ262144 KNB196948:KSF262144 KWX196948:LCB262144 LGT196948:LLX262144 LQP196948:LVT262144 MAL196948:MFP262144 MKH196948:MPL262144 MUD196948:MZH262144 NDZ196948:NJD262144 NNV196948:NSZ262144 NXR196948:OCV262144 OHN196948:OMR262144 ORJ196948:OWN262144 PBF196948:PGJ262144 PLB196948:PQF262144 PUX196948:QAB262144 QET196948:QJX262144 QOP196948:QTT262144 QYL196948:RDP262144 RIH196948:RNL262144 RSD196948:RXH262144 SBZ196948:SHD262144 SLV196948:SQZ262144 SVR196948:TAV262144 TFN196948:TKR262144 TPJ196948:TUN262144 TZF196948:UEJ262144 UJB196948:UOF262144 USX196948:UYB262144 VCT196948:VHX262144 VMP196948:VRT262144 VWL196948:WBP262144 WGH196948:WLL262144 WQD196948:WVH262144 WZZ196948:XFD262144 DR262484:IV327680 NN262484:SR327680 XJ262484:ACN327680 AHF262484:AMJ327680 ARB262484:AWF327680 BAX262484:BGB327680 BKT262484:BPX327680 BUP262484:BZT327680 CEL262484:CJP327680 COH262484:CTL327680 CYD262484:DDH327680 DHZ262484:DND327680 DRV262484:DWZ327680 EBR262484:EGV327680 ELN262484:EQR327680 EVJ262484:FAN327680 FFF262484:FKJ327680 FPB262484:FUF327680 FYX262484:GEB327680 GIT262484:GNX327680 GSP262484:GXT327680 HCL262484:HHP327680 HMH262484:HRL327680 HWD262484:IBH327680 IFZ262484:ILD327680 IPV262484:IUZ327680 IZR262484:JEV327680 JJN262484:JOR327680 JTJ262484:JYN327680 KDF262484:KIJ327680 KNB262484:KSF327680 KWX262484:LCB327680 LGT262484:LLX327680 LQP262484:LVT327680 MAL262484:MFP327680 MKH262484:MPL327680 MUD262484:MZH327680 NDZ262484:NJD327680 NNV262484:NSZ327680 NXR262484:OCV327680 OHN262484:OMR327680 ORJ262484:OWN327680 PBF262484:PGJ327680 PLB262484:PQF327680 PUX262484:QAB327680 QET262484:QJX327680 QOP262484:QTT327680 QYL262484:RDP327680 RIH262484:RNL327680 RSD262484:RXH327680 SBZ262484:SHD327680 SLV262484:SQZ327680 SVR262484:TAV327680 TFN262484:TKR327680 TPJ262484:TUN327680 TZF262484:UEJ327680 UJB262484:UOF327680 USX262484:UYB327680 VCT262484:VHX327680 VMP262484:VRT327680 VWL262484:WBP327680 WGH262484:WLL327680 WQD262484:WVH327680 WZZ262484:XFD327680 DR328020:IV393216 NN328020:SR393216 XJ328020:ACN393216 AHF328020:AMJ393216 ARB328020:AWF393216 BAX328020:BGB393216 BKT328020:BPX393216 BUP328020:BZT393216 CEL328020:CJP393216 COH328020:CTL393216 CYD328020:DDH393216 DHZ328020:DND393216 DRV328020:DWZ393216 EBR328020:EGV393216 ELN328020:EQR393216 EVJ328020:FAN393216 FFF328020:FKJ393216 FPB328020:FUF393216 FYX328020:GEB393216 GIT328020:GNX393216 GSP328020:GXT393216 HCL328020:HHP393216 HMH328020:HRL393216 HWD328020:IBH393216 IFZ328020:ILD393216 IPV328020:IUZ393216 IZR328020:JEV393216 JJN328020:JOR393216 JTJ328020:JYN393216 KDF328020:KIJ393216 KNB328020:KSF393216 KWX328020:LCB393216 LGT328020:LLX393216 LQP328020:LVT393216 MAL328020:MFP393216 MKH328020:MPL393216 MUD328020:MZH393216 NDZ328020:NJD393216 NNV328020:NSZ393216 NXR328020:OCV393216 OHN328020:OMR393216 ORJ328020:OWN393216 PBF328020:PGJ393216 PLB328020:PQF393216 PUX328020:QAB393216 QET328020:QJX393216 QOP328020:QTT393216 QYL328020:RDP393216 RIH328020:RNL393216 RSD328020:RXH393216 SBZ328020:SHD393216 SLV328020:SQZ393216 SVR328020:TAV393216 TFN328020:TKR393216 TPJ328020:TUN393216 TZF328020:UEJ393216 UJB328020:UOF393216 USX328020:UYB393216 VCT328020:VHX393216 VMP328020:VRT393216 VWL328020:WBP393216 WGH328020:WLL393216 WQD328020:WVH393216 WZZ328020:XFD393216 DR393556:IV458752 NN393556:SR458752 XJ393556:ACN458752 AHF393556:AMJ458752 ARB393556:AWF458752 BAX393556:BGB458752 BKT393556:BPX458752 BUP393556:BZT458752 CEL393556:CJP458752 COH393556:CTL458752 CYD393556:DDH458752 DHZ393556:DND458752 DRV393556:DWZ458752 EBR393556:EGV458752 ELN393556:EQR458752 EVJ393556:FAN458752 FFF393556:FKJ458752 FPB393556:FUF458752 FYX393556:GEB458752 GIT393556:GNX458752 GSP393556:GXT458752 HCL393556:HHP458752 HMH393556:HRL458752 HWD393556:IBH458752 IFZ393556:ILD458752 IPV393556:IUZ458752 IZR393556:JEV458752 JJN393556:JOR458752 JTJ393556:JYN458752 KDF393556:KIJ458752 KNB393556:KSF458752 KWX393556:LCB458752 LGT393556:LLX458752 LQP393556:LVT458752 MAL393556:MFP458752 MKH393556:MPL458752 MUD393556:MZH458752 NDZ393556:NJD458752 NNV393556:NSZ458752 NXR393556:OCV458752 OHN393556:OMR458752 ORJ393556:OWN458752 PBF393556:PGJ458752 PLB393556:PQF458752 PUX393556:QAB458752 QET393556:QJX458752 QOP393556:QTT458752 QYL393556:RDP458752 RIH393556:RNL458752 RSD393556:RXH458752 SBZ393556:SHD458752 SLV393556:SQZ458752 SVR393556:TAV458752 TFN393556:TKR458752 TPJ393556:TUN458752 TZF393556:UEJ458752 UJB393556:UOF458752 USX393556:UYB458752 VCT393556:VHX458752 VMP393556:VRT458752 VWL393556:WBP458752 WGH393556:WLL458752 WQD393556:WVH458752 WZZ393556:XFD458752 DR459092:IV524288 NN459092:SR524288 XJ459092:ACN524288 AHF459092:AMJ524288 ARB459092:AWF524288 BAX459092:BGB524288 BKT459092:BPX524288 BUP459092:BZT524288 CEL459092:CJP524288 COH459092:CTL524288 CYD459092:DDH524288 DHZ459092:DND524288 DRV459092:DWZ524288 EBR459092:EGV524288 ELN459092:EQR524288 EVJ459092:FAN524288 FFF459092:FKJ524288 FPB459092:FUF524288 FYX459092:GEB524288 GIT459092:GNX524288 GSP459092:GXT524288 HCL459092:HHP524288 HMH459092:HRL524288 HWD459092:IBH524288 IFZ459092:ILD524288 IPV459092:IUZ524288 IZR459092:JEV524288 JJN459092:JOR524288 JTJ459092:JYN524288 KDF459092:KIJ524288 KNB459092:KSF524288 KWX459092:LCB524288 LGT459092:LLX524288 LQP459092:LVT524288 MAL459092:MFP524288 MKH459092:MPL524288 MUD459092:MZH524288 NDZ459092:NJD524288 NNV459092:NSZ524288 NXR459092:OCV524288 OHN459092:OMR524288 ORJ459092:OWN524288 PBF459092:PGJ524288 PLB459092:PQF524288 PUX459092:QAB524288 QET459092:QJX524288 QOP459092:QTT524288 QYL459092:RDP524288 RIH459092:RNL524288 RSD459092:RXH524288 SBZ459092:SHD524288 SLV459092:SQZ524288 SVR459092:TAV524288 TFN459092:TKR524288 TPJ459092:TUN524288 TZF459092:UEJ524288 UJB459092:UOF524288 USX459092:UYB524288 VCT459092:VHX524288 VMP459092:VRT524288 VWL459092:WBP524288 WGH459092:WLL524288 WQD459092:WVH524288 WZZ459092:XFD524288 DR524628:IV589824 NN524628:SR589824 XJ524628:ACN589824 AHF524628:AMJ589824 ARB524628:AWF589824 BAX524628:BGB589824 BKT524628:BPX589824 BUP524628:BZT589824 CEL524628:CJP589824 COH524628:CTL589824 CYD524628:DDH589824 DHZ524628:DND589824 DRV524628:DWZ589824 EBR524628:EGV589824 ELN524628:EQR589824 EVJ524628:FAN589824 FFF524628:FKJ589824 FPB524628:FUF589824 FYX524628:GEB589824 GIT524628:GNX589824 GSP524628:GXT589824 HCL524628:HHP589824 HMH524628:HRL589824 HWD524628:IBH589824 IFZ524628:ILD589824 IPV524628:IUZ589824 IZR524628:JEV589824 JJN524628:JOR589824 JTJ524628:JYN589824 KDF524628:KIJ589824 KNB524628:KSF589824 KWX524628:LCB589824 LGT524628:LLX589824 LQP524628:LVT589824 MAL524628:MFP589824 MKH524628:MPL589824 MUD524628:MZH589824 NDZ524628:NJD589824 NNV524628:NSZ589824 NXR524628:OCV589824 OHN524628:OMR589824 ORJ524628:OWN589824 PBF524628:PGJ589824 PLB524628:PQF589824 PUX524628:QAB589824 QET524628:QJX589824 QOP524628:QTT589824 QYL524628:RDP589824 RIH524628:RNL589824 RSD524628:RXH589824 SBZ524628:SHD589824 SLV524628:SQZ589824 SVR524628:TAV589824 TFN524628:TKR589824 TPJ524628:TUN589824 TZF524628:UEJ589824 UJB524628:UOF589824 USX524628:UYB589824 VCT524628:VHX589824 VMP524628:VRT589824 VWL524628:WBP589824 WGH524628:WLL589824 WQD524628:WVH589824 WZZ524628:XFD589824 DR590164:IV655360 NN590164:SR655360 XJ590164:ACN655360 AHF590164:AMJ655360 ARB590164:AWF655360 BAX590164:BGB655360 BKT590164:BPX655360 BUP590164:BZT655360 CEL590164:CJP655360 COH590164:CTL655360 CYD590164:DDH655360 DHZ590164:DND655360 DRV590164:DWZ655360 EBR590164:EGV655360 ELN590164:EQR655360 EVJ590164:FAN655360 FFF590164:FKJ655360 FPB590164:FUF655360 FYX590164:GEB655360 GIT590164:GNX655360 GSP590164:GXT655360 HCL590164:HHP655360 HMH590164:HRL655360 HWD590164:IBH655360 IFZ590164:ILD655360 IPV590164:IUZ655360 IZR590164:JEV655360 JJN590164:JOR655360 JTJ590164:JYN655360 KDF590164:KIJ655360 KNB590164:KSF655360 KWX590164:LCB655360 LGT590164:LLX655360 LQP590164:LVT655360 MAL590164:MFP655360 MKH590164:MPL655360 MUD590164:MZH655360 NDZ590164:NJD655360 NNV590164:NSZ655360 NXR590164:OCV655360 OHN590164:OMR655360 ORJ590164:OWN655360 PBF590164:PGJ655360 PLB590164:PQF655360 PUX590164:QAB655360 QET590164:QJX655360 QOP590164:QTT655360 QYL590164:RDP655360 RIH590164:RNL655360 RSD590164:RXH655360 SBZ590164:SHD655360 SLV590164:SQZ655360 SVR590164:TAV655360 TFN590164:TKR655360 TPJ590164:TUN655360 TZF590164:UEJ655360 UJB590164:UOF655360 USX590164:UYB655360 VCT590164:VHX655360 VMP590164:VRT655360 VWL590164:WBP655360 WGH590164:WLL655360 WQD590164:WVH655360 WZZ590164:XFD655360 DR655700:IV720896 NN655700:SR720896 XJ655700:ACN720896 AHF655700:AMJ720896 ARB655700:AWF720896 BAX655700:BGB720896 BKT655700:BPX720896 BUP655700:BZT720896 CEL655700:CJP720896 COH655700:CTL720896 CYD655700:DDH720896 DHZ655700:DND720896 DRV655700:DWZ720896 EBR655700:EGV720896 ELN655700:EQR720896 EVJ655700:FAN720896 FFF655700:FKJ720896 FPB655700:FUF720896 FYX655700:GEB720896 GIT655700:GNX720896 GSP655700:GXT720896 HCL655700:HHP720896 HMH655700:HRL720896 HWD655700:IBH720896 IFZ655700:ILD720896 IPV655700:IUZ720896 IZR655700:JEV720896 JJN655700:JOR720896 JTJ655700:JYN720896 KDF655700:KIJ720896 KNB655700:KSF720896 KWX655700:LCB720896 LGT655700:LLX720896 LQP655700:LVT720896 MAL655700:MFP720896 MKH655700:MPL720896 MUD655700:MZH720896 NDZ655700:NJD720896 NNV655700:NSZ720896 NXR655700:OCV720896 OHN655700:OMR720896 ORJ655700:OWN720896 PBF655700:PGJ720896 PLB655700:PQF720896 PUX655700:QAB720896 QET655700:QJX720896 QOP655700:QTT720896 QYL655700:RDP720896 RIH655700:RNL720896 RSD655700:RXH720896 SBZ655700:SHD720896 SLV655700:SQZ720896 SVR655700:TAV720896 TFN655700:TKR720896 TPJ655700:TUN720896 TZF655700:UEJ720896 UJB655700:UOF720896 USX655700:UYB720896 VCT655700:VHX720896 VMP655700:VRT720896 VWL655700:WBP720896 WGH655700:WLL720896 WQD655700:WVH720896 WZZ655700:XFD720896 DR721236:IV786432 NN721236:SR786432 XJ721236:ACN786432 AHF721236:AMJ786432 ARB721236:AWF786432 BAX721236:BGB786432 BKT721236:BPX786432 BUP721236:BZT786432 CEL721236:CJP786432 COH721236:CTL786432 CYD721236:DDH786432 DHZ721236:DND786432 DRV721236:DWZ786432 EBR721236:EGV786432 ELN721236:EQR786432 EVJ721236:FAN786432 FFF721236:FKJ786432 FPB721236:FUF786432 FYX721236:GEB786432 GIT721236:GNX786432 GSP721236:GXT786432 HCL721236:HHP786432 HMH721236:HRL786432 HWD721236:IBH786432 IFZ721236:ILD786432 IPV721236:IUZ786432 IZR721236:JEV786432 JJN721236:JOR786432 JTJ721236:JYN786432 KDF721236:KIJ786432 KNB721236:KSF786432 KWX721236:LCB786432 LGT721236:LLX786432 LQP721236:LVT786432 MAL721236:MFP786432 MKH721236:MPL786432 MUD721236:MZH786432 NDZ721236:NJD786432 NNV721236:NSZ786432 NXR721236:OCV786432 OHN721236:OMR786432 ORJ721236:OWN786432 PBF721236:PGJ786432 PLB721236:PQF786432 PUX721236:QAB786432 QET721236:QJX786432 QOP721236:QTT786432 QYL721236:RDP786432 RIH721236:RNL786432 RSD721236:RXH786432 SBZ721236:SHD786432 SLV721236:SQZ786432 SVR721236:TAV786432 TFN721236:TKR786432 TPJ721236:TUN786432 TZF721236:UEJ786432 UJB721236:UOF786432 USX721236:UYB786432 VCT721236:VHX786432 VMP721236:VRT786432 VWL721236:WBP786432 WGH721236:WLL786432 WQD721236:WVH786432 WZZ721236:XFD786432 DR786772:IV851968 NN786772:SR851968 XJ786772:ACN851968 AHF786772:AMJ851968 ARB786772:AWF851968 BAX786772:BGB851968 BKT786772:BPX851968 BUP786772:BZT851968 CEL786772:CJP851968 COH786772:CTL851968 CYD786772:DDH851968 DHZ786772:DND851968 DRV786772:DWZ851968 EBR786772:EGV851968 ELN786772:EQR851968 EVJ786772:FAN851968 FFF786772:FKJ851968 FPB786772:FUF851968 FYX786772:GEB851968 GIT786772:GNX851968 GSP786772:GXT851968 HCL786772:HHP851968 HMH786772:HRL851968 HWD786772:IBH851968 IFZ786772:ILD851968 IPV786772:IUZ851968 IZR786772:JEV851968 JJN786772:JOR851968 JTJ786772:JYN851968 KDF786772:KIJ851968 KNB786772:KSF851968 KWX786772:LCB851968 LGT786772:LLX851968 LQP786772:LVT851968 MAL786772:MFP851968 MKH786772:MPL851968 MUD786772:MZH851968 NDZ786772:NJD851968 NNV786772:NSZ851968 NXR786772:OCV851968 OHN786772:OMR851968 ORJ786772:OWN851968 PBF786772:PGJ851968 PLB786772:PQF851968 PUX786772:QAB851968 QET786772:QJX851968 QOP786772:QTT851968 QYL786772:RDP851968 RIH786772:RNL851968 RSD786772:RXH851968 SBZ786772:SHD851968 SLV786772:SQZ851968 SVR786772:TAV851968 TFN786772:TKR851968 TPJ786772:TUN851968 TZF786772:UEJ851968 UJB786772:UOF851968 USX786772:UYB851968 VCT786772:VHX851968 VMP786772:VRT851968 VWL786772:WBP851968 WGH786772:WLL851968 WQD786772:WVH851968 WZZ786772:XFD851968 DR852308:IV917504 NN852308:SR917504 XJ852308:ACN917504 AHF852308:AMJ917504 ARB852308:AWF917504 BAX852308:BGB917504 BKT852308:BPX917504 BUP852308:BZT917504 CEL852308:CJP917504 COH852308:CTL917504 CYD852308:DDH917504 DHZ852308:DND917504 DRV852308:DWZ917504 EBR852308:EGV917504 ELN852308:EQR917504 EVJ852308:FAN917504 FFF852308:FKJ917504 FPB852308:FUF917504 FYX852308:GEB917504 GIT852308:GNX917504 GSP852308:GXT917504 HCL852308:HHP917504 HMH852308:HRL917504 HWD852308:IBH917504 IFZ852308:ILD917504 IPV852308:IUZ917504 IZR852308:JEV917504 JJN852308:JOR917504 JTJ852308:JYN917504 KDF852308:KIJ917504 KNB852308:KSF917504 KWX852308:LCB917504 LGT852308:LLX917504 LQP852308:LVT917504 MAL852308:MFP917504 MKH852308:MPL917504 MUD852308:MZH917504 NDZ852308:NJD917504 NNV852308:NSZ917504 NXR852308:OCV917504 OHN852308:OMR917504 ORJ852308:OWN917504 PBF852308:PGJ917504 PLB852308:PQF917504 PUX852308:QAB917504 QET852308:QJX917504 QOP852308:QTT917504 QYL852308:RDP917504 RIH852308:RNL917504 RSD852308:RXH917504 SBZ852308:SHD917504 SLV852308:SQZ917504 SVR852308:TAV917504 TFN852308:TKR917504 TPJ852308:TUN917504 TZF852308:UEJ917504 UJB852308:UOF917504 USX852308:UYB917504 VCT852308:VHX917504 VMP852308:VRT917504 VWL852308:WBP917504 WGH852308:WLL917504 WQD852308:WVH917504 WZZ852308:XFD917504 DR917844:IV983040 NN917844:SR983040 XJ917844:ACN983040 AHF917844:AMJ983040 ARB917844:AWF983040 BAX917844:BGB983040 BKT917844:BPX983040 BUP917844:BZT983040 CEL917844:CJP983040 COH917844:CTL983040 CYD917844:DDH983040 DHZ917844:DND983040 DRV917844:DWZ983040 EBR917844:EGV983040 ELN917844:EQR983040 EVJ917844:FAN983040 FFF917844:FKJ983040 FPB917844:FUF983040 FYX917844:GEB983040 GIT917844:GNX983040 GSP917844:GXT983040 HCL917844:HHP983040 HMH917844:HRL983040 HWD917844:IBH983040 IFZ917844:ILD983040 IPV917844:IUZ983040 IZR917844:JEV983040 JJN917844:JOR983040 JTJ917844:JYN983040 KDF917844:KIJ983040 KNB917844:KSF983040 KWX917844:LCB983040 LGT917844:LLX983040 LQP917844:LVT983040 MAL917844:MFP983040 MKH917844:MPL983040 MUD917844:MZH983040 NDZ917844:NJD983040 NNV917844:NSZ983040 NXR917844:OCV983040 OHN917844:OMR983040 ORJ917844:OWN983040 PBF917844:PGJ983040 PLB917844:PQF983040 PUX917844:QAB983040 QET917844:QJX983040 QOP917844:QTT983040 QYL917844:RDP983040 RIH917844:RNL983040 RSD917844:RXH983040 SBZ917844:SHD983040 SLV917844:SQZ983040 SVR917844:TAV983040 TFN917844:TKR983040 TPJ917844:TUN983040 TZF917844:UEJ983040 UJB917844:UOF983040 USX917844:UYB983040 VCT917844:VHX983040 VMP917844:VRT983040 VWL917844:WBP983040 WGH917844:WLL983040 WQD917844:WVH983040 WZZ917844:XFD983040 DR983380:IV1048576 NN983380:SR1048576 XJ983380:ACN1048576 AHF983380:AMJ1048576 ARB983380:AWF1048576 BAX983380:BGB1048576 BKT983380:BPX1048576 BUP983380:BZT1048576 CEL983380:CJP1048576 COH983380:CTL1048576 CYD983380:DDH1048576 DHZ983380:DND1048576 DRV983380:DWZ1048576 EBR983380:EGV1048576 ELN983380:EQR1048576 EVJ983380:FAN1048576 FFF983380:FKJ1048576 FPB983380:FUF1048576 FYX983380:GEB1048576 GIT983380:GNX1048576 GSP983380:GXT1048576 HCL983380:HHP1048576 HMH983380:HRL1048576 HWD983380:IBH1048576 IFZ983380:ILD1048576 IPV983380:IUZ1048576 IZR983380:JEV1048576 JJN983380:JOR1048576 JTJ983380:JYN1048576 KDF983380:KIJ1048576 KNB983380:KSF1048576 KWX983380:LCB1048576 LGT983380:LLX1048576 LQP983380:LVT1048576 MAL983380:MFP1048576 MKH983380:MPL1048576 MUD983380:MZH1048576 NDZ983380:NJD1048576 NNV983380:NSZ1048576 NXR983380:OCV1048576 OHN983380:OMR1048576 ORJ983380:OWN1048576 PBF983380:PGJ1048576 PLB983380:PQF1048576 PUX983380:QAB1048576 QET983380:QJX1048576 QOP983380:QTT1048576 QYL983380:RDP1048576 RIH983380:RNL1048576 RSD983380:RXH1048576 SBZ983380:SHD1048576 SLV983380:SQZ1048576 SVR983380:TAV1048576 TFN983380:TKR1048576 TPJ983380:TUN1048576 TZF983380:UEJ1048576 UJB983380:UOF1048576 USX983380:UYB1048576 VCT983380:VHX1048576 VMP983380:VRT1048576 VWL983380:WBP1048576 WGH983380:WLL1048576 WQD983380:WVH1048576 WZZ983380:XFD1048576 B74:B78 IX74:IX78 ST74:ST78 ACP74:ACP78 AML74:AML78 AWH74:AWH78 BGD74:BGD78 BPZ74:BPZ78 BZV74:BZV78 CJR74:CJR78 CTN74:CTN78 DDJ74:DDJ78 DNF74:DNF78 DXB74:DXB78 EGX74:EGX78 EQT74:EQT78 FAP74:FAP78 FKL74:FKL78 FUH74:FUH78 GED74:GED78 GNZ74:GNZ78 GXV74:GXV78 HHR74:HHR78 HRN74:HRN78 IBJ74:IBJ78 ILF74:ILF78 IVB74:IVB78 JEX74:JEX78 JOT74:JOT78 JYP74:JYP78 KIL74:KIL78 KSH74:KSH78 LCD74:LCD78 LLZ74:LLZ78 LVV74:LVV78 MFR74:MFR78 MPN74:MPN78 MZJ74:MZJ78 NJF74:NJF78 NTB74:NTB78 OCX74:OCX78 OMT74:OMT78 OWP74:OWP78 PGL74:PGL78 PQH74:PQH78 QAD74:QAD78 QJZ74:QJZ78 QTV74:QTV78 RDR74:RDR78 RNN74:RNN78 RXJ74:RXJ78 SHF74:SHF78 SRB74:SRB78 TAX74:TAX78 TKT74:TKT78 TUP74:TUP78 UEL74:UEL78 UOH74:UOH78 UYD74:UYD78 VHZ74:VHZ78 VRV74:VRV78 WBR74:WBR78 WLN74:WLN78 WVJ74:WVJ78 B65610:B65614 IX65610:IX65614 ST65610:ST65614 ACP65610:ACP65614 AML65610:AML65614 AWH65610:AWH65614 BGD65610:BGD65614 BPZ65610:BPZ65614 BZV65610:BZV65614 CJR65610:CJR65614 CTN65610:CTN65614 DDJ65610:DDJ65614 DNF65610:DNF65614 DXB65610:DXB65614 EGX65610:EGX65614 EQT65610:EQT65614 FAP65610:FAP65614 FKL65610:FKL65614 FUH65610:FUH65614 GED65610:GED65614 GNZ65610:GNZ65614 GXV65610:GXV65614 HHR65610:HHR65614 HRN65610:HRN65614 IBJ65610:IBJ65614 ILF65610:ILF65614 IVB65610:IVB65614 JEX65610:JEX65614 JOT65610:JOT65614 JYP65610:JYP65614 KIL65610:KIL65614 KSH65610:KSH65614 LCD65610:LCD65614 LLZ65610:LLZ65614 LVV65610:LVV65614 MFR65610:MFR65614 MPN65610:MPN65614 MZJ65610:MZJ65614 NJF65610:NJF65614 NTB65610:NTB65614 OCX65610:OCX65614 OMT65610:OMT65614 OWP65610:OWP65614 PGL65610:PGL65614 PQH65610:PQH65614 QAD65610:QAD65614 QJZ65610:QJZ65614 QTV65610:QTV65614 RDR65610:RDR65614 RNN65610:RNN65614 RXJ65610:RXJ65614 SHF65610:SHF65614 SRB65610:SRB65614 TAX65610:TAX65614 TKT65610:TKT65614 TUP65610:TUP65614 UEL65610:UEL65614 UOH65610:UOH65614 UYD65610:UYD65614 VHZ65610:VHZ65614 VRV65610:VRV65614 WBR65610:WBR65614 WLN65610:WLN65614 WVJ65610:WVJ65614 B131146:B131150 IX131146:IX131150 ST131146:ST131150 ACP131146:ACP131150 AML131146:AML131150 AWH131146:AWH131150 BGD131146:BGD131150 BPZ131146:BPZ131150 BZV131146:BZV131150 CJR131146:CJR131150 CTN131146:CTN131150 DDJ131146:DDJ131150 DNF131146:DNF131150 DXB131146:DXB131150 EGX131146:EGX131150 EQT131146:EQT131150 FAP131146:FAP131150 FKL131146:FKL131150 FUH131146:FUH131150 GED131146:GED131150 GNZ131146:GNZ131150 GXV131146:GXV131150 HHR131146:HHR131150 HRN131146:HRN131150 IBJ131146:IBJ131150 ILF131146:ILF131150 IVB131146:IVB131150 JEX131146:JEX131150 JOT131146:JOT131150 JYP131146:JYP131150 KIL131146:KIL131150 KSH131146:KSH131150 LCD131146:LCD131150 LLZ131146:LLZ131150 LVV131146:LVV131150 MFR131146:MFR131150 MPN131146:MPN131150 MZJ131146:MZJ131150 NJF131146:NJF131150 NTB131146:NTB131150 OCX131146:OCX131150 OMT131146:OMT131150 OWP131146:OWP131150 PGL131146:PGL131150 PQH131146:PQH131150 QAD131146:QAD131150 QJZ131146:QJZ131150 QTV131146:QTV131150 RDR131146:RDR131150 RNN131146:RNN131150 RXJ131146:RXJ131150 SHF131146:SHF131150 SRB131146:SRB131150 TAX131146:TAX131150 TKT131146:TKT131150 TUP131146:TUP131150 UEL131146:UEL131150 UOH131146:UOH131150 UYD131146:UYD131150 VHZ131146:VHZ131150 VRV131146:VRV131150 WBR131146:WBR131150 WLN131146:WLN131150 WVJ131146:WVJ131150 B196682:B196686 IX196682:IX196686 ST196682:ST196686 ACP196682:ACP196686 AML196682:AML196686 AWH196682:AWH196686 BGD196682:BGD196686 BPZ196682:BPZ196686 BZV196682:BZV196686 CJR196682:CJR196686 CTN196682:CTN196686 DDJ196682:DDJ196686 DNF196682:DNF196686 DXB196682:DXB196686 EGX196682:EGX196686 EQT196682:EQT196686 FAP196682:FAP196686 FKL196682:FKL196686 FUH196682:FUH196686 GED196682:GED196686 GNZ196682:GNZ196686 GXV196682:GXV196686 HHR196682:HHR196686 HRN196682:HRN196686 IBJ196682:IBJ196686 ILF196682:ILF196686 IVB196682:IVB196686 JEX196682:JEX196686 JOT196682:JOT196686 JYP196682:JYP196686 KIL196682:KIL196686 KSH196682:KSH196686 LCD196682:LCD196686 LLZ196682:LLZ196686 LVV196682:LVV196686 MFR196682:MFR196686 MPN196682:MPN196686 MZJ196682:MZJ196686 NJF196682:NJF196686 NTB196682:NTB196686 OCX196682:OCX196686 OMT196682:OMT196686 OWP196682:OWP196686 PGL196682:PGL196686 PQH196682:PQH196686 QAD196682:QAD196686 QJZ196682:QJZ196686 QTV196682:QTV196686 RDR196682:RDR196686 RNN196682:RNN196686 RXJ196682:RXJ196686 SHF196682:SHF196686 SRB196682:SRB196686 TAX196682:TAX196686 TKT196682:TKT196686 TUP196682:TUP196686 UEL196682:UEL196686 UOH196682:UOH196686 UYD196682:UYD196686 VHZ196682:VHZ196686 VRV196682:VRV196686 WBR196682:WBR196686 WLN196682:WLN196686 WVJ196682:WVJ196686 B262218:B262222 IX262218:IX262222 ST262218:ST262222 ACP262218:ACP262222 AML262218:AML262222 AWH262218:AWH262222 BGD262218:BGD262222 BPZ262218:BPZ262222 BZV262218:BZV262222 CJR262218:CJR262222 CTN262218:CTN262222 DDJ262218:DDJ262222 DNF262218:DNF262222 DXB262218:DXB262222 EGX262218:EGX262222 EQT262218:EQT262222 FAP262218:FAP262222 FKL262218:FKL262222 FUH262218:FUH262222 GED262218:GED262222 GNZ262218:GNZ262222 GXV262218:GXV262222 HHR262218:HHR262222 HRN262218:HRN262222 IBJ262218:IBJ262222 ILF262218:ILF262222 IVB262218:IVB262222 JEX262218:JEX262222 JOT262218:JOT262222 JYP262218:JYP262222 KIL262218:KIL262222 KSH262218:KSH262222 LCD262218:LCD262222 LLZ262218:LLZ262222 LVV262218:LVV262222 MFR262218:MFR262222 MPN262218:MPN262222 MZJ262218:MZJ262222 NJF262218:NJF262222 NTB262218:NTB262222 OCX262218:OCX262222 OMT262218:OMT262222 OWP262218:OWP262222 PGL262218:PGL262222 PQH262218:PQH262222 QAD262218:QAD262222 QJZ262218:QJZ262222 QTV262218:QTV262222 RDR262218:RDR262222 RNN262218:RNN262222 RXJ262218:RXJ262222 SHF262218:SHF262222 SRB262218:SRB262222 TAX262218:TAX262222 TKT262218:TKT262222 TUP262218:TUP262222 UEL262218:UEL262222 UOH262218:UOH262222 UYD262218:UYD262222 VHZ262218:VHZ262222 VRV262218:VRV262222 WBR262218:WBR262222 WLN262218:WLN262222 WVJ262218:WVJ262222 B327754:B327758 IX327754:IX327758 ST327754:ST327758 ACP327754:ACP327758 AML327754:AML327758 AWH327754:AWH327758 BGD327754:BGD327758 BPZ327754:BPZ327758 BZV327754:BZV327758 CJR327754:CJR327758 CTN327754:CTN327758 DDJ327754:DDJ327758 DNF327754:DNF327758 DXB327754:DXB327758 EGX327754:EGX327758 EQT327754:EQT327758 FAP327754:FAP327758 FKL327754:FKL327758 FUH327754:FUH327758 GED327754:GED327758 GNZ327754:GNZ327758 GXV327754:GXV327758 HHR327754:HHR327758 HRN327754:HRN327758 IBJ327754:IBJ327758 ILF327754:ILF327758 IVB327754:IVB327758 JEX327754:JEX327758 JOT327754:JOT327758 JYP327754:JYP327758 KIL327754:KIL327758 KSH327754:KSH327758 LCD327754:LCD327758 LLZ327754:LLZ327758 LVV327754:LVV327758 MFR327754:MFR327758 MPN327754:MPN327758 MZJ327754:MZJ327758 NJF327754:NJF327758 NTB327754:NTB327758 OCX327754:OCX327758 OMT327754:OMT327758 OWP327754:OWP327758 PGL327754:PGL327758 PQH327754:PQH327758 QAD327754:QAD327758 QJZ327754:QJZ327758 QTV327754:QTV327758 RDR327754:RDR327758 RNN327754:RNN327758 RXJ327754:RXJ327758 SHF327754:SHF327758 SRB327754:SRB327758 TAX327754:TAX327758 TKT327754:TKT327758 TUP327754:TUP327758 UEL327754:UEL327758 UOH327754:UOH327758 UYD327754:UYD327758 VHZ327754:VHZ327758 VRV327754:VRV327758 WBR327754:WBR327758 WLN327754:WLN327758 WVJ327754:WVJ327758 B393290:B393294 IX393290:IX393294 ST393290:ST393294 ACP393290:ACP393294 AML393290:AML393294 AWH393290:AWH393294 BGD393290:BGD393294 BPZ393290:BPZ393294 BZV393290:BZV393294 CJR393290:CJR393294 CTN393290:CTN393294 DDJ393290:DDJ393294 DNF393290:DNF393294 DXB393290:DXB393294 EGX393290:EGX393294 EQT393290:EQT393294 FAP393290:FAP393294 FKL393290:FKL393294 FUH393290:FUH393294 GED393290:GED393294 GNZ393290:GNZ393294 GXV393290:GXV393294 HHR393290:HHR393294 HRN393290:HRN393294 IBJ393290:IBJ393294 ILF393290:ILF393294 IVB393290:IVB393294 JEX393290:JEX393294 JOT393290:JOT393294 JYP393290:JYP393294 KIL393290:KIL393294 KSH393290:KSH393294 LCD393290:LCD393294 LLZ393290:LLZ393294 LVV393290:LVV393294 MFR393290:MFR393294 MPN393290:MPN393294 MZJ393290:MZJ393294 NJF393290:NJF393294 NTB393290:NTB393294 OCX393290:OCX393294 OMT393290:OMT393294 OWP393290:OWP393294 PGL393290:PGL393294 PQH393290:PQH393294 QAD393290:QAD393294 QJZ393290:QJZ393294 QTV393290:QTV393294 RDR393290:RDR393294 RNN393290:RNN393294 RXJ393290:RXJ393294 SHF393290:SHF393294 SRB393290:SRB393294 TAX393290:TAX393294 TKT393290:TKT393294 TUP393290:TUP393294 UEL393290:UEL393294 UOH393290:UOH393294 UYD393290:UYD393294 VHZ393290:VHZ393294 VRV393290:VRV393294 WBR393290:WBR393294 WLN393290:WLN393294 WVJ393290:WVJ393294 B458826:B458830 IX458826:IX458830 ST458826:ST458830 ACP458826:ACP458830 AML458826:AML458830 AWH458826:AWH458830 BGD458826:BGD458830 BPZ458826:BPZ458830 BZV458826:BZV458830 CJR458826:CJR458830 CTN458826:CTN458830 DDJ458826:DDJ458830 DNF458826:DNF458830 DXB458826:DXB458830 EGX458826:EGX458830 EQT458826:EQT458830 FAP458826:FAP458830 FKL458826:FKL458830 FUH458826:FUH458830 GED458826:GED458830 GNZ458826:GNZ458830 GXV458826:GXV458830 HHR458826:HHR458830 HRN458826:HRN458830 IBJ458826:IBJ458830 ILF458826:ILF458830 IVB458826:IVB458830 JEX458826:JEX458830 JOT458826:JOT458830 JYP458826:JYP458830 KIL458826:KIL458830 KSH458826:KSH458830 LCD458826:LCD458830 LLZ458826:LLZ458830 LVV458826:LVV458830 MFR458826:MFR458830 MPN458826:MPN458830 MZJ458826:MZJ458830 NJF458826:NJF458830 NTB458826:NTB458830 OCX458826:OCX458830 OMT458826:OMT458830 OWP458826:OWP458830 PGL458826:PGL458830 PQH458826:PQH458830 QAD458826:QAD458830 QJZ458826:QJZ458830 QTV458826:QTV458830 RDR458826:RDR458830 RNN458826:RNN458830 RXJ458826:RXJ458830 SHF458826:SHF458830 SRB458826:SRB458830 TAX458826:TAX458830 TKT458826:TKT458830 TUP458826:TUP458830 UEL458826:UEL458830 UOH458826:UOH458830 UYD458826:UYD458830 VHZ458826:VHZ458830 VRV458826:VRV458830 WBR458826:WBR458830 WLN458826:WLN458830 WVJ458826:WVJ458830 B524362:B524366 IX524362:IX524366 ST524362:ST524366 ACP524362:ACP524366 AML524362:AML524366 AWH524362:AWH524366 BGD524362:BGD524366 BPZ524362:BPZ524366 BZV524362:BZV524366 CJR524362:CJR524366 CTN524362:CTN524366 DDJ524362:DDJ524366 DNF524362:DNF524366 DXB524362:DXB524366 EGX524362:EGX524366 EQT524362:EQT524366 FAP524362:FAP524366 FKL524362:FKL524366 FUH524362:FUH524366 GED524362:GED524366 GNZ524362:GNZ524366 GXV524362:GXV524366 HHR524362:HHR524366 HRN524362:HRN524366 IBJ524362:IBJ524366 ILF524362:ILF524366 IVB524362:IVB524366 JEX524362:JEX524366 JOT524362:JOT524366 JYP524362:JYP524366 KIL524362:KIL524366 KSH524362:KSH524366 LCD524362:LCD524366 LLZ524362:LLZ524366 LVV524362:LVV524366 MFR524362:MFR524366 MPN524362:MPN524366 MZJ524362:MZJ524366 NJF524362:NJF524366 NTB524362:NTB524366 OCX524362:OCX524366 OMT524362:OMT524366 OWP524362:OWP524366 PGL524362:PGL524366 PQH524362:PQH524366 QAD524362:QAD524366 QJZ524362:QJZ524366 QTV524362:QTV524366 RDR524362:RDR524366 RNN524362:RNN524366 RXJ524362:RXJ524366 SHF524362:SHF524366 SRB524362:SRB524366 TAX524362:TAX524366 TKT524362:TKT524366 TUP524362:TUP524366 UEL524362:UEL524366 UOH524362:UOH524366 UYD524362:UYD524366 VHZ524362:VHZ524366 VRV524362:VRV524366 WBR524362:WBR524366 WLN524362:WLN524366 WVJ524362:WVJ524366 B589898:B589902 IX589898:IX589902 ST589898:ST589902 ACP589898:ACP589902 AML589898:AML589902 AWH589898:AWH589902 BGD589898:BGD589902 BPZ589898:BPZ589902 BZV589898:BZV589902 CJR589898:CJR589902 CTN589898:CTN589902 DDJ589898:DDJ589902 DNF589898:DNF589902 DXB589898:DXB589902 EGX589898:EGX589902 EQT589898:EQT589902 FAP589898:FAP589902 FKL589898:FKL589902 FUH589898:FUH589902 GED589898:GED589902 GNZ589898:GNZ589902 GXV589898:GXV589902 HHR589898:HHR589902 HRN589898:HRN589902 IBJ589898:IBJ589902 ILF589898:ILF589902 IVB589898:IVB589902 JEX589898:JEX589902 JOT589898:JOT589902 JYP589898:JYP589902 KIL589898:KIL589902 KSH589898:KSH589902 LCD589898:LCD589902 LLZ589898:LLZ589902 LVV589898:LVV589902 MFR589898:MFR589902 MPN589898:MPN589902 MZJ589898:MZJ589902 NJF589898:NJF589902 NTB589898:NTB589902 OCX589898:OCX589902 OMT589898:OMT589902 OWP589898:OWP589902 PGL589898:PGL589902 PQH589898:PQH589902 QAD589898:QAD589902 QJZ589898:QJZ589902 QTV589898:QTV589902 RDR589898:RDR589902 RNN589898:RNN589902 RXJ589898:RXJ589902 SHF589898:SHF589902 SRB589898:SRB589902 TAX589898:TAX589902 TKT589898:TKT589902 TUP589898:TUP589902 UEL589898:UEL589902 UOH589898:UOH589902 UYD589898:UYD589902 VHZ589898:VHZ589902 VRV589898:VRV589902 WBR589898:WBR589902 WLN589898:WLN589902 WVJ589898:WVJ589902 B655434:B655438 IX655434:IX655438 ST655434:ST655438 ACP655434:ACP655438 AML655434:AML655438 AWH655434:AWH655438 BGD655434:BGD655438 BPZ655434:BPZ655438 BZV655434:BZV655438 CJR655434:CJR655438 CTN655434:CTN655438 DDJ655434:DDJ655438 DNF655434:DNF655438 DXB655434:DXB655438 EGX655434:EGX655438 EQT655434:EQT655438 FAP655434:FAP655438 FKL655434:FKL655438 FUH655434:FUH655438 GED655434:GED655438 GNZ655434:GNZ655438 GXV655434:GXV655438 HHR655434:HHR655438 HRN655434:HRN655438 IBJ655434:IBJ655438 ILF655434:ILF655438 IVB655434:IVB655438 JEX655434:JEX655438 JOT655434:JOT655438 JYP655434:JYP655438 KIL655434:KIL655438 KSH655434:KSH655438 LCD655434:LCD655438 LLZ655434:LLZ655438 LVV655434:LVV655438 MFR655434:MFR655438 MPN655434:MPN655438 MZJ655434:MZJ655438 NJF655434:NJF655438 NTB655434:NTB655438 OCX655434:OCX655438 OMT655434:OMT655438 OWP655434:OWP655438 PGL655434:PGL655438 PQH655434:PQH655438 QAD655434:QAD655438 QJZ655434:QJZ655438 QTV655434:QTV655438 RDR655434:RDR655438 RNN655434:RNN655438 RXJ655434:RXJ655438 SHF655434:SHF655438 SRB655434:SRB655438 TAX655434:TAX655438 TKT655434:TKT655438 TUP655434:TUP655438 UEL655434:UEL655438 UOH655434:UOH655438 UYD655434:UYD655438 VHZ655434:VHZ655438 VRV655434:VRV655438 WBR655434:WBR655438 WLN655434:WLN655438 WVJ655434:WVJ655438 B720970:B720974 IX720970:IX720974 ST720970:ST720974 ACP720970:ACP720974 AML720970:AML720974 AWH720970:AWH720974 BGD720970:BGD720974 BPZ720970:BPZ720974 BZV720970:BZV720974 CJR720970:CJR720974 CTN720970:CTN720974 DDJ720970:DDJ720974 DNF720970:DNF720974 DXB720970:DXB720974 EGX720970:EGX720974 EQT720970:EQT720974 FAP720970:FAP720974 FKL720970:FKL720974 FUH720970:FUH720974 GED720970:GED720974 GNZ720970:GNZ720974 GXV720970:GXV720974 HHR720970:HHR720974 HRN720970:HRN720974 IBJ720970:IBJ720974 ILF720970:ILF720974 IVB720970:IVB720974 JEX720970:JEX720974 JOT720970:JOT720974 JYP720970:JYP720974 KIL720970:KIL720974 KSH720970:KSH720974 LCD720970:LCD720974 LLZ720970:LLZ720974 LVV720970:LVV720974 MFR720970:MFR720974 MPN720970:MPN720974 MZJ720970:MZJ720974 NJF720970:NJF720974 NTB720970:NTB720974 OCX720970:OCX720974 OMT720970:OMT720974 OWP720970:OWP720974 PGL720970:PGL720974 PQH720970:PQH720974 QAD720970:QAD720974 QJZ720970:QJZ720974 QTV720970:QTV720974 RDR720970:RDR720974 RNN720970:RNN720974 RXJ720970:RXJ720974 SHF720970:SHF720974 SRB720970:SRB720974 TAX720970:TAX720974 TKT720970:TKT720974 TUP720970:TUP720974 UEL720970:UEL720974 UOH720970:UOH720974 UYD720970:UYD720974 VHZ720970:VHZ720974 VRV720970:VRV720974 WBR720970:WBR720974 WLN720970:WLN720974 WVJ720970:WVJ720974 B786506:B786510 IX786506:IX786510 ST786506:ST786510 ACP786506:ACP786510 AML786506:AML786510 AWH786506:AWH786510 BGD786506:BGD786510 BPZ786506:BPZ786510 BZV786506:BZV786510 CJR786506:CJR786510 CTN786506:CTN786510 DDJ786506:DDJ786510 DNF786506:DNF786510 DXB786506:DXB786510 EGX786506:EGX786510 EQT786506:EQT786510 FAP786506:FAP786510 FKL786506:FKL786510 FUH786506:FUH786510 GED786506:GED786510 GNZ786506:GNZ786510 GXV786506:GXV786510 HHR786506:HHR786510 HRN786506:HRN786510 IBJ786506:IBJ786510 ILF786506:ILF786510 IVB786506:IVB786510 JEX786506:JEX786510 JOT786506:JOT786510 JYP786506:JYP786510 KIL786506:KIL786510 KSH786506:KSH786510 LCD786506:LCD786510 LLZ786506:LLZ786510 LVV786506:LVV786510 MFR786506:MFR786510 MPN786506:MPN786510 MZJ786506:MZJ786510 NJF786506:NJF786510 NTB786506:NTB786510 OCX786506:OCX786510 OMT786506:OMT786510 OWP786506:OWP786510 PGL786506:PGL786510 PQH786506:PQH786510 QAD786506:QAD786510 QJZ786506:QJZ786510 QTV786506:QTV786510 RDR786506:RDR786510 RNN786506:RNN786510 RXJ786506:RXJ786510 SHF786506:SHF786510 SRB786506:SRB786510 TAX786506:TAX786510 TKT786506:TKT786510 TUP786506:TUP786510 UEL786506:UEL786510 UOH786506:UOH786510 UYD786506:UYD786510 VHZ786506:VHZ786510 VRV786506:VRV786510 WBR786506:WBR786510 WLN786506:WLN786510 WVJ786506:WVJ786510 B852042:B852046 IX852042:IX852046 ST852042:ST852046 ACP852042:ACP852046 AML852042:AML852046 AWH852042:AWH852046 BGD852042:BGD852046 BPZ852042:BPZ852046 BZV852042:BZV852046 CJR852042:CJR852046 CTN852042:CTN852046 DDJ852042:DDJ852046 DNF852042:DNF852046 DXB852042:DXB852046 EGX852042:EGX852046 EQT852042:EQT852046 FAP852042:FAP852046 FKL852042:FKL852046 FUH852042:FUH852046 GED852042:GED852046 GNZ852042:GNZ852046 GXV852042:GXV852046 HHR852042:HHR852046 HRN852042:HRN852046 IBJ852042:IBJ852046 ILF852042:ILF852046 IVB852042:IVB852046 JEX852042:JEX852046 JOT852042:JOT852046 JYP852042:JYP852046 KIL852042:KIL852046 KSH852042:KSH852046 LCD852042:LCD852046 LLZ852042:LLZ852046 LVV852042:LVV852046 MFR852042:MFR852046 MPN852042:MPN852046 MZJ852042:MZJ852046 NJF852042:NJF852046 NTB852042:NTB852046 OCX852042:OCX852046 OMT852042:OMT852046 OWP852042:OWP852046 PGL852042:PGL852046 PQH852042:PQH852046 QAD852042:QAD852046 QJZ852042:QJZ852046 QTV852042:QTV852046 RDR852042:RDR852046 RNN852042:RNN852046 RXJ852042:RXJ852046 SHF852042:SHF852046 SRB852042:SRB852046 TAX852042:TAX852046 TKT852042:TKT852046 TUP852042:TUP852046 UEL852042:UEL852046 UOH852042:UOH852046 UYD852042:UYD852046 VHZ852042:VHZ852046 VRV852042:VRV852046 WBR852042:WBR852046 WLN852042:WLN852046 WVJ852042:WVJ852046 B917578:B917582 IX917578:IX917582 ST917578:ST917582 ACP917578:ACP917582 AML917578:AML917582 AWH917578:AWH917582 BGD917578:BGD917582 BPZ917578:BPZ917582 BZV917578:BZV917582 CJR917578:CJR917582 CTN917578:CTN917582 DDJ917578:DDJ917582 DNF917578:DNF917582 DXB917578:DXB917582 EGX917578:EGX917582 EQT917578:EQT917582 FAP917578:FAP917582 FKL917578:FKL917582 FUH917578:FUH917582 GED917578:GED917582 GNZ917578:GNZ917582 GXV917578:GXV917582 HHR917578:HHR917582 HRN917578:HRN917582 IBJ917578:IBJ917582 ILF917578:ILF917582 IVB917578:IVB917582 JEX917578:JEX917582 JOT917578:JOT917582 JYP917578:JYP917582 KIL917578:KIL917582 KSH917578:KSH917582 LCD917578:LCD917582 LLZ917578:LLZ917582 LVV917578:LVV917582 MFR917578:MFR917582 MPN917578:MPN917582 MZJ917578:MZJ917582 NJF917578:NJF917582 NTB917578:NTB917582 OCX917578:OCX917582 OMT917578:OMT917582 OWP917578:OWP917582 PGL917578:PGL917582 PQH917578:PQH917582 QAD917578:QAD917582 QJZ917578:QJZ917582 QTV917578:QTV917582 RDR917578:RDR917582 RNN917578:RNN917582 RXJ917578:RXJ917582 SHF917578:SHF917582 SRB917578:SRB917582 TAX917578:TAX917582 TKT917578:TKT917582 TUP917578:TUP917582 UEL917578:UEL917582 UOH917578:UOH917582 UYD917578:UYD917582 VHZ917578:VHZ917582 VRV917578:VRV917582 WBR917578:WBR917582 WLN917578:WLN917582 WVJ917578:WVJ917582 B983114:B983118 IX983114:IX983118 ST983114:ST983118 ACP983114:ACP983118 AML983114:AML983118 AWH983114:AWH983118 BGD983114:BGD983118 BPZ983114:BPZ983118 BZV983114:BZV983118 CJR983114:CJR983118 CTN983114:CTN983118 DDJ983114:DDJ983118 DNF983114:DNF983118 DXB983114:DXB983118 EGX983114:EGX983118 EQT983114:EQT983118 FAP983114:FAP983118 FKL983114:FKL983118 FUH983114:FUH983118 GED983114:GED983118 GNZ983114:GNZ983118 GXV983114:GXV983118 HHR983114:HHR983118 HRN983114:HRN983118 IBJ983114:IBJ983118 ILF983114:ILF983118 IVB983114:IVB983118 JEX983114:JEX983118 JOT983114:JOT983118 JYP983114:JYP983118 KIL983114:KIL983118 KSH983114:KSH983118 LCD983114:LCD983118 LLZ983114:LLZ983118 LVV983114:LVV983118 MFR983114:MFR983118 MPN983114:MPN983118 MZJ983114:MZJ983118 NJF983114:NJF983118 NTB983114:NTB983118 OCX983114:OCX983118 OMT983114:OMT983118 OWP983114:OWP983118 PGL983114:PGL983118 PQH983114:PQH983118 QAD983114:QAD983118 QJZ983114:QJZ983118 QTV983114:QTV983118 RDR983114:RDR983118 RNN983114:RNN983118 RXJ983114:RXJ983118 SHF983114:SHF983118 SRB983114:SRB983118 TAX983114:TAX983118 TKT983114:TKT983118 TUP983114:TUP983118 UEL983114:UEL983118 UOH983114:UOH983118 UYD983114:UYD983118 VHZ983114:VHZ983118 VRV983114:VRV983118 WBR983114:WBR983118 WLN983114:WLN983118 WVJ983114:WVJ983118 N72:O93 JJ72:JK93 TF72:TG93 ADB72:ADC93 AMX72:AMY93 AWT72:AWU93 BGP72:BGQ93 BQL72:BQM93 CAH72:CAI93 CKD72:CKE93 CTZ72:CUA93 DDV72:DDW93 DNR72:DNS93 DXN72:DXO93 EHJ72:EHK93 ERF72:ERG93 FBB72:FBC93 FKX72:FKY93 FUT72:FUU93 GEP72:GEQ93 GOL72:GOM93 GYH72:GYI93 HID72:HIE93 HRZ72:HSA93 IBV72:IBW93 ILR72:ILS93 IVN72:IVO93 JFJ72:JFK93 JPF72:JPG93 JZB72:JZC93 KIX72:KIY93 KST72:KSU93 LCP72:LCQ93 LML72:LMM93 LWH72:LWI93 MGD72:MGE93 MPZ72:MQA93 MZV72:MZW93 NJR72:NJS93 NTN72:NTO93 ODJ72:ODK93 ONF72:ONG93 OXB72:OXC93 PGX72:PGY93 PQT72:PQU93 QAP72:QAQ93 QKL72:QKM93 QUH72:QUI93 RED72:REE93 RNZ72:ROA93 RXV72:RXW93 SHR72:SHS93 SRN72:SRO93 TBJ72:TBK93 TLF72:TLG93 TVB72:TVC93 UEX72:UEY93 UOT72:UOU93 UYP72:UYQ93 VIL72:VIM93 VSH72:VSI93 WCD72:WCE93 WLZ72:WMA93 WVV72:WVW93 N65608:O65629 JJ65608:JK65629 TF65608:TG65629 ADB65608:ADC65629 AMX65608:AMY65629 AWT65608:AWU65629 BGP65608:BGQ65629 BQL65608:BQM65629 CAH65608:CAI65629 CKD65608:CKE65629 CTZ65608:CUA65629 DDV65608:DDW65629 DNR65608:DNS65629 DXN65608:DXO65629 EHJ65608:EHK65629 ERF65608:ERG65629 FBB65608:FBC65629 FKX65608:FKY65629 FUT65608:FUU65629 GEP65608:GEQ65629 GOL65608:GOM65629 GYH65608:GYI65629 HID65608:HIE65629 HRZ65608:HSA65629 IBV65608:IBW65629 ILR65608:ILS65629 IVN65608:IVO65629 JFJ65608:JFK65629 JPF65608:JPG65629 JZB65608:JZC65629 KIX65608:KIY65629 KST65608:KSU65629 LCP65608:LCQ65629 LML65608:LMM65629 LWH65608:LWI65629 MGD65608:MGE65629 MPZ65608:MQA65629 MZV65608:MZW65629 NJR65608:NJS65629 NTN65608:NTO65629 ODJ65608:ODK65629 ONF65608:ONG65629 OXB65608:OXC65629 PGX65608:PGY65629 PQT65608:PQU65629 QAP65608:QAQ65629 QKL65608:QKM65629 QUH65608:QUI65629 RED65608:REE65629 RNZ65608:ROA65629 RXV65608:RXW65629 SHR65608:SHS65629 SRN65608:SRO65629 TBJ65608:TBK65629 TLF65608:TLG65629 TVB65608:TVC65629 UEX65608:UEY65629 UOT65608:UOU65629 UYP65608:UYQ65629 VIL65608:VIM65629 VSH65608:VSI65629 WCD65608:WCE65629 WLZ65608:WMA65629 WVV65608:WVW65629 N131144:O131165 JJ131144:JK131165 TF131144:TG131165 ADB131144:ADC131165 AMX131144:AMY131165 AWT131144:AWU131165 BGP131144:BGQ131165 BQL131144:BQM131165 CAH131144:CAI131165 CKD131144:CKE131165 CTZ131144:CUA131165 DDV131144:DDW131165 DNR131144:DNS131165 DXN131144:DXO131165 EHJ131144:EHK131165 ERF131144:ERG131165 FBB131144:FBC131165 FKX131144:FKY131165 FUT131144:FUU131165 GEP131144:GEQ131165 GOL131144:GOM131165 GYH131144:GYI131165 HID131144:HIE131165 HRZ131144:HSA131165 IBV131144:IBW131165 ILR131144:ILS131165 IVN131144:IVO131165 JFJ131144:JFK131165 JPF131144:JPG131165 JZB131144:JZC131165 KIX131144:KIY131165 KST131144:KSU131165 LCP131144:LCQ131165 LML131144:LMM131165 LWH131144:LWI131165 MGD131144:MGE131165 MPZ131144:MQA131165 MZV131144:MZW131165 NJR131144:NJS131165 NTN131144:NTO131165 ODJ131144:ODK131165 ONF131144:ONG131165 OXB131144:OXC131165 PGX131144:PGY131165 PQT131144:PQU131165 QAP131144:QAQ131165 QKL131144:QKM131165 QUH131144:QUI131165 RED131144:REE131165 RNZ131144:ROA131165 RXV131144:RXW131165 SHR131144:SHS131165 SRN131144:SRO131165 TBJ131144:TBK131165 TLF131144:TLG131165 TVB131144:TVC131165 UEX131144:UEY131165 UOT131144:UOU131165 UYP131144:UYQ131165 VIL131144:VIM131165 VSH131144:VSI131165 WCD131144:WCE131165 WLZ131144:WMA131165 WVV131144:WVW131165 N196680:O196701 JJ196680:JK196701 TF196680:TG196701 ADB196680:ADC196701 AMX196680:AMY196701 AWT196680:AWU196701 BGP196680:BGQ196701 BQL196680:BQM196701 CAH196680:CAI196701 CKD196680:CKE196701 CTZ196680:CUA196701 DDV196680:DDW196701 DNR196680:DNS196701 DXN196680:DXO196701 EHJ196680:EHK196701 ERF196680:ERG196701 FBB196680:FBC196701 FKX196680:FKY196701 FUT196680:FUU196701 GEP196680:GEQ196701 GOL196680:GOM196701 GYH196680:GYI196701 HID196680:HIE196701 HRZ196680:HSA196701 IBV196680:IBW196701 ILR196680:ILS196701 IVN196680:IVO196701 JFJ196680:JFK196701 JPF196680:JPG196701 JZB196680:JZC196701 KIX196680:KIY196701 KST196680:KSU196701 LCP196680:LCQ196701 LML196680:LMM196701 LWH196680:LWI196701 MGD196680:MGE196701 MPZ196680:MQA196701 MZV196680:MZW196701 NJR196680:NJS196701 NTN196680:NTO196701 ODJ196680:ODK196701 ONF196680:ONG196701 OXB196680:OXC196701 PGX196680:PGY196701 PQT196680:PQU196701 QAP196680:QAQ196701 QKL196680:QKM196701 QUH196680:QUI196701 RED196680:REE196701 RNZ196680:ROA196701 RXV196680:RXW196701 SHR196680:SHS196701 SRN196680:SRO196701 TBJ196680:TBK196701 TLF196680:TLG196701 TVB196680:TVC196701 UEX196680:UEY196701 UOT196680:UOU196701 UYP196680:UYQ196701 VIL196680:VIM196701 VSH196680:VSI196701 WCD196680:WCE196701 WLZ196680:WMA196701 WVV196680:WVW196701 N262216:O262237 JJ262216:JK262237 TF262216:TG262237 ADB262216:ADC262237 AMX262216:AMY262237 AWT262216:AWU262237 BGP262216:BGQ262237 BQL262216:BQM262237 CAH262216:CAI262237 CKD262216:CKE262237 CTZ262216:CUA262237 DDV262216:DDW262237 DNR262216:DNS262237 DXN262216:DXO262237 EHJ262216:EHK262237 ERF262216:ERG262237 FBB262216:FBC262237 FKX262216:FKY262237 FUT262216:FUU262237 GEP262216:GEQ262237 GOL262216:GOM262237 GYH262216:GYI262237 HID262216:HIE262237 HRZ262216:HSA262237 IBV262216:IBW262237 ILR262216:ILS262237 IVN262216:IVO262237 JFJ262216:JFK262237 JPF262216:JPG262237 JZB262216:JZC262237 KIX262216:KIY262237 KST262216:KSU262237 LCP262216:LCQ262237 LML262216:LMM262237 LWH262216:LWI262237 MGD262216:MGE262237 MPZ262216:MQA262237 MZV262216:MZW262237 NJR262216:NJS262237 NTN262216:NTO262237 ODJ262216:ODK262237 ONF262216:ONG262237 OXB262216:OXC262237 PGX262216:PGY262237 PQT262216:PQU262237 QAP262216:QAQ262237 QKL262216:QKM262237 QUH262216:QUI262237 RED262216:REE262237 RNZ262216:ROA262237 RXV262216:RXW262237 SHR262216:SHS262237 SRN262216:SRO262237 TBJ262216:TBK262237 TLF262216:TLG262237 TVB262216:TVC262237 UEX262216:UEY262237 UOT262216:UOU262237 UYP262216:UYQ262237 VIL262216:VIM262237 VSH262216:VSI262237 WCD262216:WCE262237 WLZ262216:WMA262237 WVV262216:WVW262237 N327752:O327773 JJ327752:JK327773 TF327752:TG327773 ADB327752:ADC327773 AMX327752:AMY327773 AWT327752:AWU327773 BGP327752:BGQ327773 BQL327752:BQM327773 CAH327752:CAI327773 CKD327752:CKE327773 CTZ327752:CUA327773 DDV327752:DDW327773 DNR327752:DNS327773 DXN327752:DXO327773 EHJ327752:EHK327773 ERF327752:ERG327773 FBB327752:FBC327773 FKX327752:FKY327773 FUT327752:FUU327773 GEP327752:GEQ327773 GOL327752:GOM327773 GYH327752:GYI327773 HID327752:HIE327773 HRZ327752:HSA327773 IBV327752:IBW327773 ILR327752:ILS327773 IVN327752:IVO327773 JFJ327752:JFK327773 JPF327752:JPG327773 JZB327752:JZC327773 KIX327752:KIY327773 KST327752:KSU327773 LCP327752:LCQ327773 LML327752:LMM327773 LWH327752:LWI327773 MGD327752:MGE327773 MPZ327752:MQA327773 MZV327752:MZW327773 NJR327752:NJS327773 NTN327752:NTO327773 ODJ327752:ODK327773 ONF327752:ONG327773 OXB327752:OXC327773 PGX327752:PGY327773 PQT327752:PQU327773 QAP327752:QAQ327773 QKL327752:QKM327773 QUH327752:QUI327773 RED327752:REE327773 RNZ327752:ROA327773 RXV327752:RXW327773 SHR327752:SHS327773 SRN327752:SRO327773 TBJ327752:TBK327773 TLF327752:TLG327773 TVB327752:TVC327773 UEX327752:UEY327773 UOT327752:UOU327773 UYP327752:UYQ327773 VIL327752:VIM327773 VSH327752:VSI327773 WCD327752:WCE327773 WLZ327752:WMA327773 WVV327752:WVW327773 N393288:O393309 JJ393288:JK393309 TF393288:TG393309 ADB393288:ADC393309 AMX393288:AMY393309 AWT393288:AWU393309 BGP393288:BGQ393309 BQL393288:BQM393309 CAH393288:CAI393309 CKD393288:CKE393309 CTZ393288:CUA393309 DDV393288:DDW393309 DNR393288:DNS393309 DXN393288:DXO393309 EHJ393288:EHK393309 ERF393288:ERG393309 FBB393288:FBC393309 FKX393288:FKY393309 FUT393288:FUU393309 GEP393288:GEQ393309 GOL393288:GOM393309 GYH393288:GYI393309 HID393288:HIE393309 HRZ393288:HSA393309 IBV393288:IBW393309 ILR393288:ILS393309 IVN393288:IVO393309 JFJ393288:JFK393309 JPF393288:JPG393309 JZB393288:JZC393309 KIX393288:KIY393309 KST393288:KSU393309 LCP393288:LCQ393309 LML393288:LMM393309 LWH393288:LWI393309 MGD393288:MGE393309 MPZ393288:MQA393309 MZV393288:MZW393309 NJR393288:NJS393309 NTN393288:NTO393309 ODJ393288:ODK393309 ONF393288:ONG393309 OXB393288:OXC393309 PGX393288:PGY393309 PQT393288:PQU393309 QAP393288:QAQ393309 QKL393288:QKM393309 QUH393288:QUI393309 RED393288:REE393309 RNZ393288:ROA393309 RXV393288:RXW393309 SHR393288:SHS393309 SRN393288:SRO393309 TBJ393288:TBK393309 TLF393288:TLG393309 TVB393288:TVC393309 UEX393288:UEY393309 UOT393288:UOU393309 UYP393288:UYQ393309 VIL393288:VIM393309 VSH393288:VSI393309 WCD393288:WCE393309 WLZ393288:WMA393309 WVV393288:WVW393309 N458824:O458845 JJ458824:JK458845 TF458824:TG458845 ADB458824:ADC458845 AMX458824:AMY458845 AWT458824:AWU458845 BGP458824:BGQ458845 BQL458824:BQM458845 CAH458824:CAI458845 CKD458824:CKE458845 CTZ458824:CUA458845 DDV458824:DDW458845 DNR458824:DNS458845 DXN458824:DXO458845 EHJ458824:EHK458845 ERF458824:ERG458845 FBB458824:FBC458845 FKX458824:FKY458845 FUT458824:FUU458845 GEP458824:GEQ458845 GOL458824:GOM458845 GYH458824:GYI458845 HID458824:HIE458845 HRZ458824:HSA458845 IBV458824:IBW458845 ILR458824:ILS458845 IVN458824:IVO458845 JFJ458824:JFK458845 JPF458824:JPG458845 JZB458824:JZC458845 KIX458824:KIY458845 KST458824:KSU458845 LCP458824:LCQ458845 LML458824:LMM458845 LWH458824:LWI458845 MGD458824:MGE458845 MPZ458824:MQA458845 MZV458824:MZW458845 NJR458824:NJS458845 NTN458824:NTO458845 ODJ458824:ODK458845 ONF458824:ONG458845 OXB458824:OXC458845 PGX458824:PGY458845 PQT458824:PQU458845 QAP458824:QAQ458845 QKL458824:QKM458845 QUH458824:QUI458845 RED458824:REE458845 RNZ458824:ROA458845 RXV458824:RXW458845 SHR458824:SHS458845 SRN458824:SRO458845 TBJ458824:TBK458845 TLF458824:TLG458845 TVB458824:TVC458845 UEX458824:UEY458845 UOT458824:UOU458845 UYP458824:UYQ458845 VIL458824:VIM458845 VSH458824:VSI458845 WCD458824:WCE458845 WLZ458824:WMA458845 WVV458824:WVW458845 N524360:O524381 JJ524360:JK524381 TF524360:TG524381 ADB524360:ADC524381 AMX524360:AMY524381 AWT524360:AWU524381 BGP524360:BGQ524381 BQL524360:BQM524381 CAH524360:CAI524381 CKD524360:CKE524381 CTZ524360:CUA524381 DDV524360:DDW524381 DNR524360:DNS524381 DXN524360:DXO524381 EHJ524360:EHK524381 ERF524360:ERG524381 FBB524360:FBC524381 FKX524360:FKY524381 FUT524360:FUU524381 GEP524360:GEQ524381 GOL524360:GOM524381 GYH524360:GYI524381 HID524360:HIE524381 HRZ524360:HSA524381 IBV524360:IBW524381 ILR524360:ILS524381 IVN524360:IVO524381 JFJ524360:JFK524381 JPF524360:JPG524381 JZB524360:JZC524381 KIX524360:KIY524381 KST524360:KSU524381 LCP524360:LCQ524381 LML524360:LMM524381 LWH524360:LWI524381 MGD524360:MGE524381 MPZ524360:MQA524381 MZV524360:MZW524381 NJR524360:NJS524381 NTN524360:NTO524381 ODJ524360:ODK524381 ONF524360:ONG524381 OXB524360:OXC524381 PGX524360:PGY524381 PQT524360:PQU524381 QAP524360:QAQ524381 QKL524360:QKM524381 QUH524360:QUI524381 RED524360:REE524381 RNZ524360:ROA524381 RXV524360:RXW524381 SHR524360:SHS524381 SRN524360:SRO524381 TBJ524360:TBK524381 TLF524360:TLG524381 TVB524360:TVC524381 UEX524360:UEY524381 UOT524360:UOU524381 UYP524360:UYQ524381 VIL524360:VIM524381 VSH524360:VSI524381 WCD524360:WCE524381 WLZ524360:WMA524381 WVV524360:WVW524381 N589896:O589917 JJ589896:JK589917 TF589896:TG589917 ADB589896:ADC589917 AMX589896:AMY589917 AWT589896:AWU589917 BGP589896:BGQ589917 BQL589896:BQM589917 CAH589896:CAI589917 CKD589896:CKE589917 CTZ589896:CUA589917 DDV589896:DDW589917 DNR589896:DNS589917 DXN589896:DXO589917 EHJ589896:EHK589917 ERF589896:ERG589917 FBB589896:FBC589917 FKX589896:FKY589917 FUT589896:FUU589917 GEP589896:GEQ589917 GOL589896:GOM589917 GYH589896:GYI589917 HID589896:HIE589917 HRZ589896:HSA589917 IBV589896:IBW589917 ILR589896:ILS589917 IVN589896:IVO589917 JFJ589896:JFK589917 JPF589896:JPG589917 JZB589896:JZC589917 KIX589896:KIY589917 KST589896:KSU589917 LCP589896:LCQ589917 LML589896:LMM589917 LWH589896:LWI589917 MGD589896:MGE589917 MPZ589896:MQA589917 MZV589896:MZW589917 NJR589896:NJS589917 NTN589896:NTO589917 ODJ589896:ODK589917 ONF589896:ONG589917 OXB589896:OXC589917 PGX589896:PGY589917 PQT589896:PQU589917 QAP589896:QAQ589917 QKL589896:QKM589917 QUH589896:QUI589917 RED589896:REE589917 RNZ589896:ROA589917 RXV589896:RXW589917 SHR589896:SHS589917 SRN589896:SRO589917 TBJ589896:TBK589917 TLF589896:TLG589917 TVB589896:TVC589917 UEX589896:UEY589917 UOT589896:UOU589917 UYP589896:UYQ589917 VIL589896:VIM589917 VSH589896:VSI589917 WCD589896:WCE589917 WLZ589896:WMA589917 WVV589896:WVW589917 N655432:O655453 JJ655432:JK655453 TF655432:TG655453 ADB655432:ADC655453 AMX655432:AMY655453 AWT655432:AWU655453 BGP655432:BGQ655453 BQL655432:BQM655453 CAH655432:CAI655453 CKD655432:CKE655453 CTZ655432:CUA655453 DDV655432:DDW655453 DNR655432:DNS655453 DXN655432:DXO655453 EHJ655432:EHK655453 ERF655432:ERG655453 FBB655432:FBC655453 FKX655432:FKY655453 FUT655432:FUU655453 GEP655432:GEQ655453 GOL655432:GOM655453 GYH655432:GYI655453 HID655432:HIE655453 HRZ655432:HSA655453 IBV655432:IBW655453 ILR655432:ILS655453 IVN655432:IVO655453 JFJ655432:JFK655453 JPF655432:JPG655453 JZB655432:JZC655453 KIX655432:KIY655453 KST655432:KSU655453 LCP655432:LCQ655453 LML655432:LMM655453 LWH655432:LWI655453 MGD655432:MGE655453 MPZ655432:MQA655453 MZV655432:MZW655453 NJR655432:NJS655453 NTN655432:NTO655453 ODJ655432:ODK655453 ONF655432:ONG655453 OXB655432:OXC655453 PGX655432:PGY655453 PQT655432:PQU655453 QAP655432:QAQ655453 QKL655432:QKM655453 QUH655432:QUI655453 RED655432:REE655453 RNZ655432:ROA655453 RXV655432:RXW655453 SHR655432:SHS655453 SRN655432:SRO655453 TBJ655432:TBK655453 TLF655432:TLG655453 TVB655432:TVC655453 UEX655432:UEY655453 UOT655432:UOU655453 UYP655432:UYQ655453 VIL655432:VIM655453 VSH655432:VSI655453 WCD655432:WCE655453 WLZ655432:WMA655453 WVV655432:WVW655453 N720968:O720989 JJ720968:JK720989 TF720968:TG720989 ADB720968:ADC720989 AMX720968:AMY720989 AWT720968:AWU720989 BGP720968:BGQ720989 BQL720968:BQM720989 CAH720968:CAI720989 CKD720968:CKE720989 CTZ720968:CUA720989 DDV720968:DDW720989 DNR720968:DNS720989 DXN720968:DXO720989 EHJ720968:EHK720989 ERF720968:ERG720989 FBB720968:FBC720989 FKX720968:FKY720989 FUT720968:FUU720989 GEP720968:GEQ720989 GOL720968:GOM720989 GYH720968:GYI720989 HID720968:HIE720989 HRZ720968:HSA720989 IBV720968:IBW720989 ILR720968:ILS720989 IVN720968:IVO720989 JFJ720968:JFK720989 JPF720968:JPG720989 JZB720968:JZC720989 KIX720968:KIY720989 KST720968:KSU720989 LCP720968:LCQ720989 LML720968:LMM720989 LWH720968:LWI720989 MGD720968:MGE720989 MPZ720968:MQA720989 MZV720968:MZW720989 NJR720968:NJS720989 NTN720968:NTO720989 ODJ720968:ODK720989 ONF720968:ONG720989 OXB720968:OXC720989 PGX720968:PGY720989 PQT720968:PQU720989 QAP720968:QAQ720989 QKL720968:QKM720989 QUH720968:QUI720989 RED720968:REE720989 RNZ720968:ROA720989 RXV720968:RXW720989 SHR720968:SHS720989 SRN720968:SRO720989 TBJ720968:TBK720989 TLF720968:TLG720989 TVB720968:TVC720989 UEX720968:UEY720989 UOT720968:UOU720989 UYP720968:UYQ720989 VIL720968:VIM720989 VSH720968:VSI720989 WCD720968:WCE720989 WLZ720968:WMA720989 WVV720968:WVW720989 N786504:O786525 JJ786504:JK786525 TF786504:TG786525 ADB786504:ADC786525 AMX786504:AMY786525 AWT786504:AWU786525 BGP786504:BGQ786525 BQL786504:BQM786525 CAH786504:CAI786525 CKD786504:CKE786525 CTZ786504:CUA786525 DDV786504:DDW786525 DNR786504:DNS786525 DXN786504:DXO786525 EHJ786504:EHK786525 ERF786504:ERG786525 FBB786504:FBC786525 FKX786504:FKY786525 FUT786504:FUU786525 GEP786504:GEQ786525 GOL786504:GOM786525 GYH786504:GYI786525 HID786504:HIE786525 HRZ786504:HSA786525 IBV786504:IBW786525 ILR786504:ILS786525 IVN786504:IVO786525 JFJ786504:JFK786525 JPF786504:JPG786525 JZB786504:JZC786525 KIX786504:KIY786525 KST786504:KSU786525 LCP786504:LCQ786525 LML786504:LMM786525 LWH786504:LWI786525 MGD786504:MGE786525 MPZ786504:MQA786525 MZV786504:MZW786525 NJR786504:NJS786525 NTN786504:NTO786525 ODJ786504:ODK786525 ONF786504:ONG786525 OXB786504:OXC786525 PGX786504:PGY786525 PQT786504:PQU786525 QAP786504:QAQ786525 QKL786504:QKM786525 QUH786504:QUI786525 RED786504:REE786525 RNZ786504:ROA786525 RXV786504:RXW786525 SHR786504:SHS786525 SRN786504:SRO786525 TBJ786504:TBK786525 TLF786504:TLG786525 TVB786504:TVC786525 UEX786504:UEY786525 UOT786504:UOU786525 UYP786504:UYQ786525 VIL786504:VIM786525 VSH786504:VSI786525 WCD786504:WCE786525 WLZ786504:WMA786525 WVV786504:WVW786525 N852040:O852061 JJ852040:JK852061 TF852040:TG852061 ADB852040:ADC852061 AMX852040:AMY852061 AWT852040:AWU852061 BGP852040:BGQ852061 BQL852040:BQM852061 CAH852040:CAI852061 CKD852040:CKE852061 CTZ852040:CUA852061 DDV852040:DDW852061 DNR852040:DNS852061 DXN852040:DXO852061 EHJ852040:EHK852061 ERF852040:ERG852061 FBB852040:FBC852061 FKX852040:FKY852061 FUT852040:FUU852061 GEP852040:GEQ852061 GOL852040:GOM852061 GYH852040:GYI852061 HID852040:HIE852061 HRZ852040:HSA852061 IBV852040:IBW852061 ILR852040:ILS852061 IVN852040:IVO852061 JFJ852040:JFK852061 JPF852040:JPG852061 JZB852040:JZC852061 KIX852040:KIY852061 KST852040:KSU852061 LCP852040:LCQ852061 LML852040:LMM852061 LWH852040:LWI852061 MGD852040:MGE852061 MPZ852040:MQA852061 MZV852040:MZW852061 NJR852040:NJS852061 NTN852040:NTO852061 ODJ852040:ODK852061 ONF852040:ONG852061 OXB852040:OXC852061 PGX852040:PGY852061 PQT852040:PQU852061 QAP852040:QAQ852061 QKL852040:QKM852061 QUH852040:QUI852061 RED852040:REE852061 RNZ852040:ROA852061 RXV852040:RXW852061 SHR852040:SHS852061 SRN852040:SRO852061 TBJ852040:TBK852061 TLF852040:TLG852061 TVB852040:TVC852061 UEX852040:UEY852061 UOT852040:UOU852061 UYP852040:UYQ852061 VIL852040:VIM852061 VSH852040:VSI852061 WCD852040:WCE852061 WLZ852040:WMA852061 WVV852040:WVW852061 N917576:O917597 JJ917576:JK917597 TF917576:TG917597 ADB917576:ADC917597 AMX917576:AMY917597 AWT917576:AWU917597 BGP917576:BGQ917597 BQL917576:BQM917597 CAH917576:CAI917597 CKD917576:CKE917597 CTZ917576:CUA917597 DDV917576:DDW917597 DNR917576:DNS917597 DXN917576:DXO917597 EHJ917576:EHK917597 ERF917576:ERG917597 FBB917576:FBC917597 FKX917576:FKY917597 FUT917576:FUU917597 GEP917576:GEQ917597 GOL917576:GOM917597 GYH917576:GYI917597 HID917576:HIE917597 HRZ917576:HSA917597 IBV917576:IBW917597 ILR917576:ILS917597 IVN917576:IVO917597 JFJ917576:JFK917597 JPF917576:JPG917597 JZB917576:JZC917597 KIX917576:KIY917597 KST917576:KSU917597 LCP917576:LCQ917597 LML917576:LMM917597 LWH917576:LWI917597 MGD917576:MGE917597 MPZ917576:MQA917597 MZV917576:MZW917597 NJR917576:NJS917597 NTN917576:NTO917597 ODJ917576:ODK917597 ONF917576:ONG917597 OXB917576:OXC917597 PGX917576:PGY917597 PQT917576:PQU917597 QAP917576:QAQ917597 QKL917576:QKM917597 QUH917576:QUI917597 RED917576:REE917597 RNZ917576:ROA917597 RXV917576:RXW917597 SHR917576:SHS917597 SRN917576:SRO917597 TBJ917576:TBK917597 TLF917576:TLG917597 TVB917576:TVC917597 UEX917576:UEY917597 UOT917576:UOU917597 UYP917576:UYQ917597 VIL917576:VIM917597 VSH917576:VSI917597 WCD917576:WCE917597 WLZ917576:WMA917597 WVV917576:WVW917597 N983112:O983133 JJ983112:JK983133 TF983112:TG983133 ADB983112:ADC983133 AMX983112:AMY983133 AWT983112:AWU983133 BGP983112:BGQ983133 BQL983112:BQM983133 CAH983112:CAI983133 CKD983112:CKE983133 CTZ983112:CUA983133 DDV983112:DDW983133 DNR983112:DNS983133 DXN983112:DXO983133 EHJ983112:EHK983133 ERF983112:ERG983133 FBB983112:FBC983133 FKX983112:FKY983133 FUT983112:FUU983133 GEP983112:GEQ983133 GOL983112:GOM983133 GYH983112:GYI983133 HID983112:HIE983133 HRZ983112:HSA983133 IBV983112:IBW983133 ILR983112:ILS983133 IVN983112:IVO983133 JFJ983112:JFK983133 JPF983112:JPG983133 JZB983112:JZC983133 KIX983112:KIY983133 KST983112:KSU983133 LCP983112:LCQ983133 LML983112:LMM983133 LWH983112:LWI983133 MGD983112:MGE983133 MPZ983112:MQA983133 MZV983112:MZW983133 NJR983112:NJS983133 NTN983112:NTO983133 ODJ983112:ODK983133 ONF983112:ONG983133 OXB983112:OXC983133 PGX983112:PGY983133 PQT983112:PQU983133 QAP983112:QAQ983133 QKL983112:QKM983133 QUH983112:QUI983133 RED983112:REE983133 RNZ983112:ROA983133 RXV983112:RXW983133 SHR983112:SHS983133 SRN983112:SRO983133 TBJ983112:TBK983133 TLF983112:TLG983133 TVB983112:TVC983133 UEX983112:UEY983133 UOT983112:UOU983133 UYP983112:UYQ983133 VIL983112:VIM983133 VSH983112:VSI983133 WCD983112:WCE983133 WLZ983112:WMA983133 WVV983112:WVW983133 E129:AR164 JA129:KN164 SW129:UJ164 ACS129:AEF164 AMO129:AOB164 AWK129:AXX164 BGG129:BHT164 BQC129:BRP164 BZY129:CBL164 CJU129:CLH164 CTQ129:CVD164 DDM129:DEZ164 DNI129:DOV164 DXE129:DYR164 EHA129:EIN164 EQW129:ESJ164 FAS129:FCF164 FKO129:FMB164 FUK129:FVX164 GEG129:GFT164 GOC129:GPP164 GXY129:GZL164 HHU129:HJH164 HRQ129:HTD164 IBM129:ICZ164 ILI129:IMV164 IVE129:IWR164 JFA129:JGN164 JOW129:JQJ164 JYS129:KAF164 KIO129:KKB164 KSK129:KTX164 LCG129:LDT164 LMC129:LNP164 LVY129:LXL164 MFU129:MHH164 MPQ129:MRD164 MZM129:NAZ164 NJI129:NKV164 NTE129:NUR164 ODA129:OEN164 OMW129:OOJ164 OWS129:OYF164 PGO129:PIB164 PQK129:PRX164 QAG129:QBT164 QKC129:QLP164 QTY129:QVL164 RDU129:RFH164 RNQ129:RPD164 RXM129:RYZ164 SHI129:SIV164 SRE129:SSR164 TBA129:TCN164 TKW129:TMJ164 TUS129:TWF164 UEO129:UGB164 UOK129:UPX164 UYG129:UZT164 VIC129:VJP164 VRY129:VTL164 WBU129:WDH164 WLQ129:WND164 WVM129:WWZ164 E65665:AR65700 JA65665:KN65700 SW65665:UJ65700 ACS65665:AEF65700 AMO65665:AOB65700 AWK65665:AXX65700 BGG65665:BHT65700 BQC65665:BRP65700 BZY65665:CBL65700 CJU65665:CLH65700 CTQ65665:CVD65700 DDM65665:DEZ65700 DNI65665:DOV65700 DXE65665:DYR65700 EHA65665:EIN65700 EQW65665:ESJ65700 FAS65665:FCF65700 FKO65665:FMB65700 FUK65665:FVX65700 GEG65665:GFT65700 GOC65665:GPP65700 GXY65665:GZL65700 HHU65665:HJH65700 HRQ65665:HTD65700 IBM65665:ICZ65700 ILI65665:IMV65700 IVE65665:IWR65700 JFA65665:JGN65700 JOW65665:JQJ65700 JYS65665:KAF65700 KIO65665:KKB65700 KSK65665:KTX65700 LCG65665:LDT65700 LMC65665:LNP65700 LVY65665:LXL65700 MFU65665:MHH65700 MPQ65665:MRD65700 MZM65665:NAZ65700 NJI65665:NKV65700 NTE65665:NUR65700 ODA65665:OEN65700 OMW65665:OOJ65700 OWS65665:OYF65700 PGO65665:PIB65700 PQK65665:PRX65700 QAG65665:QBT65700 QKC65665:QLP65700 QTY65665:QVL65700 RDU65665:RFH65700 RNQ65665:RPD65700 RXM65665:RYZ65700 SHI65665:SIV65700 SRE65665:SSR65700 TBA65665:TCN65700 TKW65665:TMJ65700 TUS65665:TWF65700 UEO65665:UGB65700 UOK65665:UPX65700 UYG65665:UZT65700 VIC65665:VJP65700 VRY65665:VTL65700 WBU65665:WDH65700 WLQ65665:WND65700 WVM65665:WWZ65700 E131201:AR131236 JA131201:KN131236 SW131201:UJ131236 ACS131201:AEF131236 AMO131201:AOB131236 AWK131201:AXX131236 BGG131201:BHT131236 BQC131201:BRP131236 BZY131201:CBL131236 CJU131201:CLH131236 CTQ131201:CVD131236 DDM131201:DEZ131236 DNI131201:DOV131236 DXE131201:DYR131236 EHA131201:EIN131236 EQW131201:ESJ131236 FAS131201:FCF131236 FKO131201:FMB131236 FUK131201:FVX131236 GEG131201:GFT131236 GOC131201:GPP131236 GXY131201:GZL131236 HHU131201:HJH131236 HRQ131201:HTD131236 IBM131201:ICZ131236 ILI131201:IMV131236 IVE131201:IWR131236 JFA131201:JGN131236 JOW131201:JQJ131236 JYS131201:KAF131236 KIO131201:KKB131236 KSK131201:KTX131236 LCG131201:LDT131236 LMC131201:LNP131236 LVY131201:LXL131236 MFU131201:MHH131236 MPQ131201:MRD131236 MZM131201:NAZ131236 NJI131201:NKV131236 NTE131201:NUR131236 ODA131201:OEN131236 OMW131201:OOJ131236 OWS131201:OYF131236 PGO131201:PIB131236 PQK131201:PRX131236 QAG131201:QBT131236 QKC131201:QLP131236 QTY131201:QVL131236 RDU131201:RFH131236 RNQ131201:RPD131236 RXM131201:RYZ131236 SHI131201:SIV131236 SRE131201:SSR131236 TBA131201:TCN131236 TKW131201:TMJ131236 TUS131201:TWF131236 UEO131201:UGB131236 UOK131201:UPX131236 UYG131201:UZT131236 VIC131201:VJP131236 VRY131201:VTL131236 WBU131201:WDH131236 WLQ131201:WND131236 WVM131201:WWZ131236 E196737:AR196772 JA196737:KN196772 SW196737:UJ196772 ACS196737:AEF196772 AMO196737:AOB196772 AWK196737:AXX196772 BGG196737:BHT196772 BQC196737:BRP196772 BZY196737:CBL196772 CJU196737:CLH196772 CTQ196737:CVD196772 DDM196737:DEZ196772 DNI196737:DOV196772 DXE196737:DYR196772 EHA196737:EIN196772 EQW196737:ESJ196772 FAS196737:FCF196772 FKO196737:FMB196772 FUK196737:FVX196772 GEG196737:GFT196772 GOC196737:GPP196772 GXY196737:GZL196772 HHU196737:HJH196772 HRQ196737:HTD196772 IBM196737:ICZ196772 ILI196737:IMV196772 IVE196737:IWR196772 JFA196737:JGN196772 JOW196737:JQJ196772 JYS196737:KAF196772 KIO196737:KKB196772 KSK196737:KTX196772 LCG196737:LDT196772 LMC196737:LNP196772 LVY196737:LXL196772 MFU196737:MHH196772 MPQ196737:MRD196772 MZM196737:NAZ196772 NJI196737:NKV196772 NTE196737:NUR196772 ODA196737:OEN196772 OMW196737:OOJ196772 OWS196737:OYF196772 PGO196737:PIB196772 PQK196737:PRX196772 QAG196737:QBT196772 QKC196737:QLP196772 QTY196737:QVL196772 RDU196737:RFH196772 RNQ196737:RPD196772 RXM196737:RYZ196772 SHI196737:SIV196772 SRE196737:SSR196772 TBA196737:TCN196772 TKW196737:TMJ196772 TUS196737:TWF196772 UEO196737:UGB196772 UOK196737:UPX196772 UYG196737:UZT196772 VIC196737:VJP196772 VRY196737:VTL196772 WBU196737:WDH196772 WLQ196737:WND196772 WVM196737:WWZ196772 E262273:AR262308 JA262273:KN262308 SW262273:UJ262308 ACS262273:AEF262308 AMO262273:AOB262308 AWK262273:AXX262308 BGG262273:BHT262308 BQC262273:BRP262308 BZY262273:CBL262308 CJU262273:CLH262308 CTQ262273:CVD262308 DDM262273:DEZ262308 DNI262273:DOV262308 DXE262273:DYR262308 EHA262273:EIN262308 EQW262273:ESJ262308 FAS262273:FCF262308 FKO262273:FMB262308 FUK262273:FVX262308 GEG262273:GFT262308 GOC262273:GPP262308 GXY262273:GZL262308 HHU262273:HJH262308 HRQ262273:HTD262308 IBM262273:ICZ262308 ILI262273:IMV262308 IVE262273:IWR262308 JFA262273:JGN262308 JOW262273:JQJ262308 JYS262273:KAF262308 KIO262273:KKB262308 KSK262273:KTX262308 LCG262273:LDT262308 LMC262273:LNP262308 LVY262273:LXL262308 MFU262273:MHH262308 MPQ262273:MRD262308 MZM262273:NAZ262308 NJI262273:NKV262308 NTE262273:NUR262308 ODA262273:OEN262308 OMW262273:OOJ262308 OWS262273:OYF262308 PGO262273:PIB262308 PQK262273:PRX262308 QAG262273:QBT262308 QKC262273:QLP262308 QTY262273:QVL262308 RDU262273:RFH262308 RNQ262273:RPD262308 RXM262273:RYZ262308 SHI262273:SIV262308 SRE262273:SSR262308 TBA262273:TCN262308 TKW262273:TMJ262308 TUS262273:TWF262308 UEO262273:UGB262308 UOK262273:UPX262308 UYG262273:UZT262308 VIC262273:VJP262308 VRY262273:VTL262308 WBU262273:WDH262308 WLQ262273:WND262308 WVM262273:WWZ262308 E327809:AR327844 JA327809:KN327844 SW327809:UJ327844 ACS327809:AEF327844 AMO327809:AOB327844 AWK327809:AXX327844 BGG327809:BHT327844 BQC327809:BRP327844 BZY327809:CBL327844 CJU327809:CLH327844 CTQ327809:CVD327844 DDM327809:DEZ327844 DNI327809:DOV327844 DXE327809:DYR327844 EHA327809:EIN327844 EQW327809:ESJ327844 FAS327809:FCF327844 FKO327809:FMB327844 FUK327809:FVX327844 GEG327809:GFT327844 GOC327809:GPP327844 GXY327809:GZL327844 HHU327809:HJH327844 HRQ327809:HTD327844 IBM327809:ICZ327844 ILI327809:IMV327844 IVE327809:IWR327844 JFA327809:JGN327844 JOW327809:JQJ327844 JYS327809:KAF327844 KIO327809:KKB327844 KSK327809:KTX327844 LCG327809:LDT327844 LMC327809:LNP327844 LVY327809:LXL327844 MFU327809:MHH327844 MPQ327809:MRD327844 MZM327809:NAZ327844 NJI327809:NKV327844 NTE327809:NUR327844 ODA327809:OEN327844 OMW327809:OOJ327844 OWS327809:OYF327844 PGO327809:PIB327844 PQK327809:PRX327844 QAG327809:QBT327844 QKC327809:QLP327844 QTY327809:QVL327844 RDU327809:RFH327844 RNQ327809:RPD327844 RXM327809:RYZ327844 SHI327809:SIV327844 SRE327809:SSR327844 TBA327809:TCN327844 TKW327809:TMJ327844 TUS327809:TWF327844 UEO327809:UGB327844 UOK327809:UPX327844 UYG327809:UZT327844 VIC327809:VJP327844 VRY327809:VTL327844 WBU327809:WDH327844 WLQ327809:WND327844 WVM327809:WWZ327844 E393345:AR393380 JA393345:KN393380 SW393345:UJ393380 ACS393345:AEF393380 AMO393345:AOB393380 AWK393345:AXX393380 BGG393345:BHT393380 BQC393345:BRP393380 BZY393345:CBL393380 CJU393345:CLH393380 CTQ393345:CVD393380 DDM393345:DEZ393380 DNI393345:DOV393380 DXE393345:DYR393380 EHA393345:EIN393380 EQW393345:ESJ393380 FAS393345:FCF393380 FKO393345:FMB393380 FUK393345:FVX393380 GEG393345:GFT393380 GOC393345:GPP393380 GXY393345:GZL393380 HHU393345:HJH393380 HRQ393345:HTD393380 IBM393345:ICZ393380 ILI393345:IMV393380 IVE393345:IWR393380 JFA393345:JGN393380 JOW393345:JQJ393380 JYS393345:KAF393380 KIO393345:KKB393380 KSK393345:KTX393380 LCG393345:LDT393380 LMC393345:LNP393380 LVY393345:LXL393380 MFU393345:MHH393380 MPQ393345:MRD393380 MZM393345:NAZ393380 NJI393345:NKV393380 NTE393345:NUR393380 ODA393345:OEN393380 OMW393345:OOJ393380 OWS393345:OYF393380 PGO393345:PIB393380 PQK393345:PRX393380 QAG393345:QBT393380 QKC393345:QLP393380 QTY393345:QVL393380 RDU393345:RFH393380 RNQ393345:RPD393380 RXM393345:RYZ393380 SHI393345:SIV393380 SRE393345:SSR393380 TBA393345:TCN393380 TKW393345:TMJ393380 TUS393345:TWF393380 UEO393345:UGB393380 UOK393345:UPX393380 UYG393345:UZT393380 VIC393345:VJP393380 VRY393345:VTL393380 WBU393345:WDH393380 WLQ393345:WND393380 WVM393345:WWZ393380 E458881:AR458916 JA458881:KN458916 SW458881:UJ458916 ACS458881:AEF458916 AMO458881:AOB458916 AWK458881:AXX458916 BGG458881:BHT458916 BQC458881:BRP458916 BZY458881:CBL458916 CJU458881:CLH458916 CTQ458881:CVD458916 DDM458881:DEZ458916 DNI458881:DOV458916 DXE458881:DYR458916 EHA458881:EIN458916 EQW458881:ESJ458916 FAS458881:FCF458916 FKO458881:FMB458916 FUK458881:FVX458916 GEG458881:GFT458916 GOC458881:GPP458916 GXY458881:GZL458916 HHU458881:HJH458916 HRQ458881:HTD458916 IBM458881:ICZ458916 ILI458881:IMV458916 IVE458881:IWR458916 JFA458881:JGN458916 JOW458881:JQJ458916 JYS458881:KAF458916 KIO458881:KKB458916 KSK458881:KTX458916 LCG458881:LDT458916 LMC458881:LNP458916 LVY458881:LXL458916 MFU458881:MHH458916 MPQ458881:MRD458916 MZM458881:NAZ458916 NJI458881:NKV458916 NTE458881:NUR458916 ODA458881:OEN458916 OMW458881:OOJ458916 OWS458881:OYF458916 PGO458881:PIB458916 PQK458881:PRX458916 QAG458881:QBT458916 QKC458881:QLP458916 QTY458881:QVL458916 RDU458881:RFH458916 RNQ458881:RPD458916 RXM458881:RYZ458916 SHI458881:SIV458916 SRE458881:SSR458916 TBA458881:TCN458916 TKW458881:TMJ458916 TUS458881:TWF458916 UEO458881:UGB458916 UOK458881:UPX458916 UYG458881:UZT458916 VIC458881:VJP458916 VRY458881:VTL458916 WBU458881:WDH458916 WLQ458881:WND458916 WVM458881:WWZ458916 E524417:AR524452 JA524417:KN524452 SW524417:UJ524452 ACS524417:AEF524452 AMO524417:AOB524452 AWK524417:AXX524452 BGG524417:BHT524452 BQC524417:BRP524452 BZY524417:CBL524452 CJU524417:CLH524452 CTQ524417:CVD524452 DDM524417:DEZ524452 DNI524417:DOV524452 DXE524417:DYR524452 EHA524417:EIN524452 EQW524417:ESJ524452 FAS524417:FCF524452 FKO524417:FMB524452 FUK524417:FVX524452 GEG524417:GFT524452 GOC524417:GPP524452 GXY524417:GZL524452 HHU524417:HJH524452 HRQ524417:HTD524452 IBM524417:ICZ524452 ILI524417:IMV524452 IVE524417:IWR524452 JFA524417:JGN524452 JOW524417:JQJ524452 JYS524417:KAF524452 KIO524417:KKB524452 KSK524417:KTX524452 LCG524417:LDT524452 LMC524417:LNP524452 LVY524417:LXL524452 MFU524417:MHH524452 MPQ524417:MRD524452 MZM524417:NAZ524452 NJI524417:NKV524452 NTE524417:NUR524452 ODA524417:OEN524452 OMW524417:OOJ524452 OWS524417:OYF524452 PGO524417:PIB524452 PQK524417:PRX524452 QAG524417:QBT524452 QKC524417:QLP524452 QTY524417:QVL524452 RDU524417:RFH524452 RNQ524417:RPD524452 RXM524417:RYZ524452 SHI524417:SIV524452 SRE524417:SSR524452 TBA524417:TCN524452 TKW524417:TMJ524452 TUS524417:TWF524452 UEO524417:UGB524452 UOK524417:UPX524452 UYG524417:UZT524452 VIC524417:VJP524452 VRY524417:VTL524452 WBU524417:WDH524452 WLQ524417:WND524452 WVM524417:WWZ524452 E589953:AR589988 JA589953:KN589988 SW589953:UJ589988 ACS589953:AEF589988 AMO589953:AOB589988 AWK589953:AXX589988 BGG589953:BHT589988 BQC589953:BRP589988 BZY589953:CBL589988 CJU589953:CLH589988 CTQ589953:CVD589988 DDM589953:DEZ589988 DNI589953:DOV589988 DXE589953:DYR589988 EHA589953:EIN589988 EQW589953:ESJ589988 FAS589953:FCF589988 FKO589953:FMB589988 FUK589953:FVX589988 GEG589953:GFT589988 GOC589953:GPP589988 GXY589953:GZL589988 HHU589953:HJH589988 HRQ589953:HTD589988 IBM589953:ICZ589988 ILI589953:IMV589988 IVE589953:IWR589988 JFA589953:JGN589988 JOW589953:JQJ589988 JYS589953:KAF589988 KIO589953:KKB589988 KSK589953:KTX589988 LCG589953:LDT589988 LMC589953:LNP589988 LVY589953:LXL589988 MFU589953:MHH589988 MPQ589953:MRD589988 MZM589953:NAZ589988 NJI589953:NKV589988 NTE589953:NUR589988 ODA589953:OEN589988 OMW589953:OOJ589988 OWS589953:OYF589988 PGO589953:PIB589988 PQK589953:PRX589988 QAG589953:QBT589988 QKC589953:QLP589988 QTY589953:QVL589988 RDU589953:RFH589988 RNQ589953:RPD589988 RXM589953:RYZ589988 SHI589953:SIV589988 SRE589953:SSR589988 TBA589953:TCN589988 TKW589953:TMJ589988 TUS589953:TWF589988 UEO589953:UGB589988 UOK589953:UPX589988 UYG589953:UZT589988 VIC589953:VJP589988 VRY589953:VTL589988 WBU589953:WDH589988 WLQ589953:WND589988 WVM589953:WWZ589988 E655489:AR655524 JA655489:KN655524 SW655489:UJ655524 ACS655489:AEF655524 AMO655489:AOB655524 AWK655489:AXX655524 BGG655489:BHT655524 BQC655489:BRP655524 BZY655489:CBL655524 CJU655489:CLH655524 CTQ655489:CVD655524 DDM655489:DEZ655524 DNI655489:DOV655524 DXE655489:DYR655524 EHA655489:EIN655524 EQW655489:ESJ655524 FAS655489:FCF655524 FKO655489:FMB655524 FUK655489:FVX655524 GEG655489:GFT655524 GOC655489:GPP655524 GXY655489:GZL655524 HHU655489:HJH655524 HRQ655489:HTD655524 IBM655489:ICZ655524 ILI655489:IMV655524 IVE655489:IWR655524 JFA655489:JGN655524 JOW655489:JQJ655524 JYS655489:KAF655524 KIO655489:KKB655524 KSK655489:KTX655524 LCG655489:LDT655524 LMC655489:LNP655524 LVY655489:LXL655524 MFU655489:MHH655524 MPQ655489:MRD655524 MZM655489:NAZ655524 NJI655489:NKV655524 NTE655489:NUR655524 ODA655489:OEN655524 OMW655489:OOJ655524 OWS655489:OYF655524 PGO655489:PIB655524 PQK655489:PRX655524 QAG655489:QBT655524 QKC655489:QLP655524 QTY655489:QVL655524 RDU655489:RFH655524 RNQ655489:RPD655524 RXM655489:RYZ655524 SHI655489:SIV655524 SRE655489:SSR655524 TBA655489:TCN655524 TKW655489:TMJ655524 TUS655489:TWF655524 UEO655489:UGB655524 UOK655489:UPX655524 UYG655489:UZT655524 VIC655489:VJP655524 VRY655489:VTL655524 WBU655489:WDH655524 WLQ655489:WND655524 WVM655489:WWZ655524 E721025:AR721060 JA721025:KN721060 SW721025:UJ721060 ACS721025:AEF721060 AMO721025:AOB721060 AWK721025:AXX721060 BGG721025:BHT721060 BQC721025:BRP721060 BZY721025:CBL721060 CJU721025:CLH721060 CTQ721025:CVD721060 DDM721025:DEZ721060 DNI721025:DOV721060 DXE721025:DYR721060 EHA721025:EIN721060 EQW721025:ESJ721060 FAS721025:FCF721060 FKO721025:FMB721060 FUK721025:FVX721060 GEG721025:GFT721060 GOC721025:GPP721060 GXY721025:GZL721060 HHU721025:HJH721060 HRQ721025:HTD721060 IBM721025:ICZ721060 ILI721025:IMV721060 IVE721025:IWR721060 JFA721025:JGN721060 JOW721025:JQJ721060 JYS721025:KAF721060 KIO721025:KKB721060 KSK721025:KTX721060 LCG721025:LDT721060 LMC721025:LNP721060 LVY721025:LXL721060 MFU721025:MHH721060 MPQ721025:MRD721060 MZM721025:NAZ721060 NJI721025:NKV721060 NTE721025:NUR721060 ODA721025:OEN721060 OMW721025:OOJ721060 OWS721025:OYF721060 PGO721025:PIB721060 PQK721025:PRX721060 QAG721025:QBT721060 QKC721025:QLP721060 QTY721025:QVL721060 RDU721025:RFH721060 RNQ721025:RPD721060 RXM721025:RYZ721060 SHI721025:SIV721060 SRE721025:SSR721060 TBA721025:TCN721060 TKW721025:TMJ721060 TUS721025:TWF721060 UEO721025:UGB721060 UOK721025:UPX721060 UYG721025:UZT721060 VIC721025:VJP721060 VRY721025:VTL721060 WBU721025:WDH721060 WLQ721025:WND721060 WVM721025:WWZ721060 E786561:AR786596 JA786561:KN786596 SW786561:UJ786596 ACS786561:AEF786596 AMO786561:AOB786596 AWK786561:AXX786596 BGG786561:BHT786596 BQC786561:BRP786596 BZY786561:CBL786596 CJU786561:CLH786596 CTQ786561:CVD786596 DDM786561:DEZ786596 DNI786561:DOV786596 DXE786561:DYR786596 EHA786561:EIN786596 EQW786561:ESJ786596 FAS786561:FCF786596 FKO786561:FMB786596 FUK786561:FVX786596 GEG786561:GFT786596 GOC786561:GPP786596 GXY786561:GZL786596 HHU786561:HJH786596 HRQ786561:HTD786596 IBM786561:ICZ786596 ILI786561:IMV786596 IVE786561:IWR786596 JFA786561:JGN786596 JOW786561:JQJ786596 JYS786561:KAF786596 KIO786561:KKB786596 KSK786561:KTX786596 LCG786561:LDT786596 LMC786561:LNP786596 LVY786561:LXL786596 MFU786561:MHH786596 MPQ786561:MRD786596 MZM786561:NAZ786596 NJI786561:NKV786596 NTE786561:NUR786596 ODA786561:OEN786596 OMW786561:OOJ786596 OWS786561:OYF786596 PGO786561:PIB786596 PQK786561:PRX786596 QAG786561:QBT786596 QKC786561:QLP786596 QTY786561:QVL786596 RDU786561:RFH786596 RNQ786561:RPD786596 RXM786561:RYZ786596 SHI786561:SIV786596 SRE786561:SSR786596 TBA786561:TCN786596 TKW786561:TMJ786596 TUS786561:TWF786596 UEO786561:UGB786596 UOK786561:UPX786596 UYG786561:UZT786596 VIC786561:VJP786596 VRY786561:VTL786596 WBU786561:WDH786596 WLQ786561:WND786596 WVM786561:WWZ786596 E852097:AR852132 JA852097:KN852132 SW852097:UJ852132 ACS852097:AEF852132 AMO852097:AOB852132 AWK852097:AXX852132 BGG852097:BHT852132 BQC852097:BRP852132 BZY852097:CBL852132 CJU852097:CLH852132 CTQ852097:CVD852132 DDM852097:DEZ852132 DNI852097:DOV852132 DXE852097:DYR852132 EHA852097:EIN852132 EQW852097:ESJ852132 FAS852097:FCF852132 FKO852097:FMB852132 FUK852097:FVX852132 GEG852097:GFT852132 GOC852097:GPP852132 GXY852097:GZL852132 HHU852097:HJH852132 HRQ852097:HTD852132 IBM852097:ICZ852132 ILI852097:IMV852132 IVE852097:IWR852132 JFA852097:JGN852132 JOW852097:JQJ852132 JYS852097:KAF852132 KIO852097:KKB852132 KSK852097:KTX852132 LCG852097:LDT852132 LMC852097:LNP852132 LVY852097:LXL852132 MFU852097:MHH852132 MPQ852097:MRD852132 MZM852097:NAZ852132 NJI852097:NKV852132 NTE852097:NUR852132 ODA852097:OEN852132 OMW852097:OOJ852132 OWS852097:OYF852132 PGO852097:PIB852132 PQK852097:PRX852132 QAG852097:QBT852132 QKC852097:QLP852132 QTY852097:QVL852132 RDU852097:RFH852132 RNQ852097:RPD852132 RXM852097:RYZ852132 SHI852097:SIV852132 SRE852097:SSR852132 TBA852097:TCN852132 TKW852097:TMJ852132 TUS852097:TWF852132 UEO852097:UGB852132 UOK852097:UPX852132 UYG852097:UZT852132 VIC852097:VJP852132 VRY852097:VTL852132 WBU852097:WDH852132 WLQ852097:WND852132 WVM852097:WWZ852132 E917633:AR917668 JA917633:KN917668 SW917633:UJ917668 ACS917633:AEF917668 AMO917633:AOB917668 AWK917633:AXX917668 BGG917633:BHT917668 BQC917633:BRP917668 BZY917633:CBL917668 CJU917633:CLH917668 CTQ917633:CVD917668 DDM917633:DEZ917668 DNI917633:DOV917668 DXE917633:DYR917668 EHA917633:EIN917668 EQW917633:ESJ917668 FAS917633:FCF917668 FKO917633:FMB917668 FUK917633:FVX917668 GEG917633:GFT917668 GOC917633:GPP917668 GXY917633:GZL917668 HHU917633:HJH917668 HRQ917633:HTD917668 IBM917633:ICZ917668 ILI917633:IMV917668 IVE917633:IWR917668 JFA917633:JGN917668 JOW917633:JQJ917668 JYS917633:KAF917668 KIO917633:KKB917668 KSK917633:KTX917668 LCG917633:LDT917668 LMC917633:LNP917668 LVY917633:LXL917668 MFU917633:MHH917668 MPQ917633:MRD917668 MZM917633:NAZ917668 NJI917633:NKV917668 NTE917633:NUR917668 ODA917633:OEN917668 OMW917633:OOJ917668 OWS917633:OYF917668 PGO917633:PIB917668 PQK917633:PRX917668 QAG917633:QBT917668 QKC917633:QLP917668 QTY917633:QVL917668 RDU917633:RFH917668 RNQ917633:RPD917668 RXM917633:RYZ917668 SHI917633:SIV917668 SRE917633:SSR917668 TBA917633:TCN917668 TKW917633:TMJ917668 TUS917633:TWF917668 UEO917633:UGB917668 UOK917633:UPX917668 UYG917633:UZT917668 VIC917633:VJP917668 VRY917633:VTL917668 WBU917633:WDH917668 WLQ917633:WND917668 WVM917633:WWZ917668 E983169:AR983204 JA983169:KN983204 SW983169:UJ983204 ACS983169:AEF983204 AMO983169:AOB983204 AWK983169:AXX983204 BGG983169:BHT983204 BQC983169:BRP983204 BZY983169:CBL983204 CJU983169:CLH983204 CTQ983169:CVD983204 DDM983169:DEZ983204 DNI983169:DOV983204 DXE983169:DYR983204 EHA983169:EIN983204 EQW983169:ESJ983204 FAS983169:FCF983204 FKO983169:FMB983204 FUK983169:FVX983204 GEG983169:GFT983204 GOC983169:GPP983204 GXY983169:GZL983204 HHU983169:HJH983204 HRQ983169:HTD983204 IBM983169:ICZ983204 ILI983169:IMV983204 IVE983169:IWR983204 JFA983169:JGN983204 JOW983169:JQJ983204 JYS983169:KAF983204 KIO983169:KKB983204 KSK983169:KTX983204 LCG983169:LDT983204 LMC983169:LNP983204 LVY983169:LXL983204 MFU983169:MHH983204 MPQ983169:MRD983204 MZM983169:NAZ983204 NJI983169:NKV983204 NTE983169:NUR983204 ODA983169:OEN983204 OMW983169:OOJ983204 OWS983169:OYF983204 PGO983169:PIB983204 PQK983169:PRX983204 QAG983169:QBT983204 QKC983169:QLP983204 QTY983169:QVL983204 RDU983169:RFH983204 RNQ983169:RPD983204 RXM983169:RYZ983204 SHI983169:SIV983204 SRE983169:SSR983204 TBA983169:TCN983204 TKW983169:TMJ983204 TUS983169:TWF983204 UEO983169:UGB983204 UOK983169:UPX983204 UYG983169:UZT983204 VIC983169:VJP983204 VRY983169:VTL983204 WBU983169:WDH983204 WLQ983169:WND983204 WVM983169:WWZ983204 B256:B65566 IX256:IX65566 ST256:ST65566 ACP256:ACP65566 AML256:AML65566 AWH256:AWH65566 BGD256:BGD65566 BPZ256:BPZ65566 BZV256:BZV65566 CJR256:CJR65566 CTN256:CTN65566 DDJ256:DDJ65566 DNF256:DNF65566 DXB256:DXB65566 EGX256:EGX65566 EQT256:EQT65566 FAP256:FAP65566 FKL256:FKL65566 FUH256:FUH65566 GED256:GED65566 GNZ256:GNZ65566 GXV256:GXV65566 HHR256:HHR65566 HRN256:HRN65566 IBJ256:IBJ65566 ILF256:ILF65566 IVB256:IVB65566 JEX256:JEX65566 JOT256:JOT65566 JYP256:JYP65566 KIL256:KIL65566 KSH256:KSH65566 LCD256:LCD65566 LLZ256:LLZ65566 LVV256:LVV65566 MFR256:MFR65566 MPN256:MPN65566 MZJ256:MZJ65566 NJF256:NJF65566 NTB256:NTB65566 OCX256:OCX65566 OMT256:OMT65566 OWP256:OWP65566 PGL256:PGL65566 PQH256:PQH65566 QAD256:QAD65566 QJZ256:QJZ65566 QTV256:QTV65566 RDR256:RDR65566 RNN256:RNN65566 RXJ256:RXJ65566 SHF256:SHF65566 SRB256:SRB65566 TAX256:TAX65566 TKT256:TKT65566 TUP256:TUP65566 UEL256:UEL65566 UOH256:UOH65566 UYD256:UYD65566 VHZ256:VHZ65566 VRV256:VRV65566 WBR256:WBR65566 WLN256:WLN65566 WVJ256:WVJ65566 B65792:B131102 IX65792:IX131102 ST65792:ST131102 ACP65792:ACP131102 AML65792:AML131102 AWH65792:AWH131102 BGD65792:BGD131102 BPZ65792:BPZ131102 BZV65792:BZV131102 CJR65792:CJR131102 CTN65792:CTN131102 DDJ65792:DDJ131102 DNF65792:DNF131102 DXB65792:DXB131102 EGX65792:EGX131102 EQT65792:EQT131102 FAP65792:FAP131102 FKL65792:FKL131102 FUH65792:FUH131102 GED65792:GED131102 GNZ65792:GNZ131102 GXV65792:GXV131102 HHR65792:HHR131102 HRN65792:HRN131102 IBJ65792:IBJ131102 ILF65792:ILF131102 IVB65792:IVB131102 JEX65792:JEX131102 JOT65792:JOT131102 JYP65792:JYP131102 KIL65792:KIL131102 KSH65792:KSH131102 LCD65792:LCD131102 LLZ65792:LLZ131102 LVV65792:LVV131102 MFR65792:MFR131102 MPN65792:MPN131102 MZJ65792:MZJ131102 NJF65792:NJF131102 NTB65792:NTB131102 OCX65792:OCX131102 OMT65792:OMT131102 OWP65792:OWP131102 PGL65792:PGL131102 PQH65792:PQH131102 QAD65792:QAD131102 QJZ65792:QJZ131102 QTV65792:QTV131102 RDR65792:RDR131102 RNN65792:RNN131102 RXJ65792:RXJ131102 SHF65792:SHF131102 SRB65792:SRB131102 TAX65792:TAX131102 TKT65792:TKT131102 TUP65792:TUP131102 UEL65792:UEL131102 UOH65792:UOH131102 UYD65792:UYD131102 VHZ65792:VHZ131102 VRV65792:VRV131102 WBR65792:WBR131102 WLN65792:WLN131102 WVJ65792:WVJ131102 B131328:B196638 IX131328:IX196638 ST131328:ST196638 ACP131328:ACP196638 AML131328:AML196638 AWH131328:AWH196638 BGD131328:BGD196638 BPZ131328:BPZ196638 BZV131328:BZV196638 CJR131328:CJR196638 CTN131328:CTN196638 DDJ131328:DDJ196638 DNF131328:DNF196638 DXB131328:DXB196638 EGX131328:EGX196638 EQT131328:EQT196638 FAP131328:FAP196638 FKL131328:FKL196638 FUH131328:FUH196638 GED131328:GED196638 GNZ131328:GNZ196638 GXV131328:GXV196638 HHR131328:HHR196638 HRN131328:HRN196638 IBJ131328:IBJ196638 ILF131328:ILF196638 IVB131328:IVB196638 JEX131328:JEX196638 JOT131328:JOT196638 JYP131328:JYP196638 KIL131328:KIL196638 KSH131328:KSH196638 LCD131328:LCD196638 LLZ131328:LLZ196638 LVV131328:LVV196638 MFR131328:MFR196638 MPN131328:MPN196638 MZJ131328:MZJ196638 NJF131328:NJF196638 NTB131328:NTB196638 OCX131328:OCX196638 OMT131328:OMT196638 OWP131328:OWP196638 PGL131328:PGL196638 PQH131328:PQH196638 QAD131328:QAD196638 QJZ131328:QJZ196638 QTV131328:QTV196638 RDR131328:RDR196638 RNN131328:RNN196638 RXJ131328:RXJ196638 SHF131328:SHF196638 SRB131328:SRB196638 TAX131328:TAX196638 TKT131328:TKT196638 TUP131328:TUP196638 UEL131328:UEL196638 UOH131328:UOH196638 UYD131328:UYD196638 VHZ131328:VHZ196638 VRV131328:VRV196638 WBR131328:WBR196638 WLN131328:WLN196638 WVJ131328:WVJ196638 B196864:B262174 IX196864:IX262174 ST196864:ST262174 ACP196864:ACP262174 AML196864:AML262174 AWH196864:AWH262174 BGD196864:BGD262174 BPZ196864:BPZ262174 BZV196864:BZV262174 CJR196864:CJR262174 CTN196864:CTN262174 DDJ196864:DDJ262174 DNF196864:DNF262174 DXB196864:DXB262174 EGX196864:EGX262174 EQT196864:EQT262174 FAP196864:FAP262174 FKL196864:FKL262174 FUH196864:FUH262174 GED196864:GED262174 GNZ196864:GNZ262174 GXV196864:GXV262174 HHR196864:HHR262174 HRN196864:HRN262174 IBJ196864:IBJ262174 ILF196864:ILF262174 IVB196864:IVB262174 JEX196864:JEX262174 JOT196864:JOT262174 JYP196864:JYP262174 KIL196864:KIL262174 KSH196864:KSH262174 LCD196864:LCD262174 LLZ196864:LLZ262174 LVV196864:LVV262174 MFR196864:MFR262174 MPN196864:MPN262174 MZJ196864:MZJ262174 NJF196864:NJF262174 NTB196864:NTB262174 OCX196864:OCX262174 OMT196864:OMT262174 OWP196864:OWP262174 PGL196864:PGL262174 PQH196864:PQH262174 QAD196864:QAD262174 QJZ196864:QJZ262174 QTV196864:QTV262174 RDR196864:RDR262174 RNN196864:RNN262174 RXJ196864:RXJ262174 SHF196864:SHF262174 SRB196864:SRB262174 TAX196864:TAX262174 TKT196864:TKT262174 TUP196864:TUP262174 UEL196864:UEL262174 UOH196864:UOH262174 UYD196864:UYD262174 VHZ196864:VHZ262174 VRV196864:VRV262174 WBR196864:WBR262174 WLN196864:WLN262174 WVJ196864:WVJ262174 B262400:B327710 IX262400:IX327710 ST262400:ST327710 ACP262400:ACP327710 AML262400:AML327710 AWH262400:AWH327710 BGD262400:BGD327710 BPZ262400:BPZ327710 BZV262400:BZV327710 CJR262400:CJR327710 CTN262400:CTN327710 DDJ262400:DDJ327710 DNF262400:DNF327710 DXB262400:DXB327710 EGX262400:EGX327710 EQT262400:EQT327710 FAP262400:FAP327710 FKL262400:FKL327710 FUH262400:FUH327710 GED262400:GED327710 GNZ262400:GNZ327710 GXV262400:GXV327710 HHR262400:HHR327710 HRN262400:HRN327710 IBJ262400:IBJ327710 ILF262400:ILF327710 IVB262400:IVB327710 JEX262400:JEX327710 JOT262400:JOT327710 JYP262400:JYP327710 KIL262400:KIL327710 KSH262400:KSH327710 LCD262400:LCD327710 LLZ262400:LLZ327710 LVV262400:LVV327710 MFR262400:MFR327710 MPN262400:MPN327710 MZJ262400:MZJ327710 NJF262400:NJF327710 NTB262400:NTB327710 OCX262400:OCX327710 OMT262400:OMT327710 OWP262400:OWP327710 PGL262400:PGL327710 PQH262400:PQH327710 QAD262400:QAD327710 QJZ262400:QJZ327710 QTV262400:QTV327710 RDR262400:RDR327710 RNN262400:RNN327710 RXJ262400:RXJ327710 SHF262400:SHF327710 SRB262400:SRB327710 TAX262400:TAX327710 TKT262400:TKT327710 TUP262400:TUP327710 UEL262400:UEL327710 UOH262400:UOH327710 UYD262400:UYD327710 VHZ262400:VHZ327710 VRV262400:VRV327710 WBR262400:WBR327710 WLN262400:WLN327710 WVJ262400:WVJ327710 B327936:B393246 IX327936:IX393246 ST327936:ST393246 ACP327936:ACP393246 AML327936:AML393246 AWH327936:AWH393246 BGD327936:BGD393246 BPZ327936:BPZ393246 BZV327936:BZV393246 CJR327936:CJR393246 CTN327936:CTN393246 DDJ327936:DDJ393246 DNF327936:DNF393246 DXB327936:DXB393246 EGX327936:EGX393246 EQT327936:EQT393246 FAP327936:FAP393246 FKL327936:FKL393246 FUH327936:FUH393246 GED327936:GED393246 GNZ327936:GNZ393246 GXV327936:GXV393246 HHR327936:HHR393246 HRN327936:HRN393246 IBJ327936:IBJ393246 ILF327936:ILF393246 IVB327936:IVB393246 JEX327936:JEX393246 JOT327936:JOT393246 JYP327936:JYP393246 KIL327936:KIL393246 KSH327936:KSH393246 LCD327936:LCD393246 LLZ327936:LLZ393246 LVV327936:LVV393246 MFR327936:MFR393246 MPN327936:MPN393246 MZJ327936:MZJ393246 NJF327936:NJF393246 NTB327936:NTB393246 OCX327936:OCX393246 OMT327936:OMT393246 OWP327936:OWP393246 PGL327936:PGL393246 PQH327936:PQH393246 QAD327936:QAD393246 QJZ327936:QJZ393246 QTV327936:QTV393246 RDR327936:RDR393246 RNN327936:RNN393246 RXJ327936:RXJ393246 SHF327936:SHF393246 SRB327936:SRB393246 TAX327936:TAX393246 TKT327936:TKT393246 TUP327936:TUP393246 UEL327936:UEL393246 UOH327936:UOH393246 UYD327936:UYD393246 VHZ327936:VHZ393246 VRV327936:VRV393246 WBR327936:WBR393246 WLN327936:WLN393246 WVJ327936:WVJ393246 B393472:B458782 IX393472:IX458782 ST393472:ST458782 ACP393472:ACP458782 AML393472:AML458782 AWH393472:AWH458782 BGD393472:BGD458782 BPZ393472:BPZ458782 BZV393472:BZV458782 CJR393472:CJR458782 CTN393472:CTN458782 DDJ393472:DDJ458782 DNF393472:DNF458782 DXB393472:DXB458782 EGX393472:EGX458782 EQT393472:EQT458782 FAP393472:FAP458782 FKL393472:FKL458782 FUH393472:FUH458782 GED393472:GED458782 GNZ393472:GNZ458782 GXV393472:GXV458782 HHR393472:HHR458782 HRN393472:HRN458782 IBJ393472:IBJ458782 ILF393472:ILF458782 IVB393472:IVB458782 JEX393472:JEX458782 JOT393472:JOT458782 JYP393472:JYP458782 KIL393472:KIL458782 KSH393472:KSH458782 LCD393472:LCD458782 LLZ393472:LLZ458782 LVV393472:LVV458782 MFR393472:MFR458782 MPN393472:MPN458782 MZJ393472:MZJ458782 NJF393472:NJF458782 NTB393472:NTB458782 OCX393472:OCX458782 OMT393472:OMT458782 OWP393472:OWP458782 PGL393472:PGL458782 PQH393472:PQH458782 QAD393472:QAD458782 QJZ393472:QJZ458782 QTV393472:QTV458782 RDR393472:RDR458782 RNN393472:RNN458782 RXJ393472:RXJ458782 SHF393472:SHF458782 SRB393472:SRB458782 TAX393472:TAX458782 TKT393472:TKT458782 TUP393472:TUP458782 UEL393472:UEL458782 UOH393472:UOH458782 UYD393472:UYD458782 VHZ393472:VHZ458782 VRV393472:VRV458782 WBR393472:WBR458782 WLN393472:WLN458782 WVJ393472:WVJ458782 B459008:B524318 IX459008:IX524318 ST459008:ST524318 ACP459008:ACP524318 AML459008:AML524318 AWH459008:AWH524318 BGD459008:BGD524318 BPZ459008:BPZ524318 BZV459008:BZV524318 CJR459008:CJR524318 CTN459008:CTN524318 DDJ459008:DDJ524318 DNF459008:DNF524318 DXB459008:DXB524318 EGX459008:EGX524318 EQT459008:EQT524318 FAP459008:FAP524318 FKL459008:FKL524318 FUH459008:FUH524318 GED459008:GED524318 GNZ459008:GNZ524318 GXV459008:GXV524318 HHR459008:HHR524318 HRN459008:HRN524318 IBJ459008:IBJ524318 ILF459008:ILF524318 IVB459008:IVB524318 JEX459008:JEX524318 JOT459008:JOT524318 JYP459008:JYP524318 KIL459008:KIL524318 KSH459008:KSH524318 LCD459008:LCD524318 LLZ459008:LLZ524318 LVV459008:LVV524318 MFR459008:MFR524318 MPN459008:MPN524318 MZJ459008:MZJ524318 NJF459008:NJF524318 NTB459008:NTB524318 OCX459008:OCX524318 OMT459008:OMT524318 OWP459008:OWP524318 PGL459008:PGL524318 PQH459008:PQH524318 QAD459008:QAD524318 QJZ459008:QJZ524318 QTV459008:QTV524318 RDR459008:RDR524318 RNN459008:RNN524318 RXJ459008:RXJ524318 SHF459008:SHF524318 SRB459008:SRB524318 TAX459008:TAX524318 TKT459008:TKT524318 TUP459008:TUP524318 UEL459008:UEL524318 UOH459008:UOH524318 UYD459008:UYD524318 VHZ459008:VHZ524318 VRV459008:VRV524318 WBR459008:WBR524318 WLN459008:WLN524318 WVJ459008:WVJ524318 B524544:B589854 IX524544:IX589854 ST524544:ST589854 ACP524544:ACP589854 AML524544:AML589854 AWH524544:AWH589854 BGD524544:BGD589854 BPZ524544:BPZ589854 BZV524544:BZV589854 CJR524544:CJR589854 CTN524544:CTN589854 DDJ524544:DDJ589854 DNF524544:DNF589854 DXB524544:DXB589854 EGX524544:EGX589854 EQT524544:EQT589854 FAP524544:FAP589854 FKL524544:FKL589854 FUH524544:FUH589854 GED524544:GED589854 GNZ524544:GNZ589854 GXV524544:GXV589854 HHR524544:HHR589854 HRN524544:HRN589854 IBJ524544:IBJ589854 ILF524544:ILF589854 IVB524544:IVB589854 JEX524544:JEX589854 JOT524544:JOT589854 JYP524544:JYP589854 KIL524544:KIL589854 KSH524544:KSH589854 LCD524544:LCD589854 LLZ524544:LLZ589854 LVV524544:LVV589854 MFR524544:MFR589854 MPN524544:MPN589854 MZJ524544:MZJ589854 NJF524544:NJF589854 NTB524544:NTB589854 OCX524544:OCX589854 OMT524544:OMT589854 OWP524544:OWP589854 PGL524544:PGL589854 PQH524544:PQH589854 QAD524544:QAD589854 QJZ524544:QJZ589854 QTV524544:QTV589854 RDR524544:RDR589854 RNN524544:RNN589854 RXJ524544:RXJ589854 SHF524544:SHF589854 SRB524544:SRB589854 TAX524544:TAX589854 TKT524544:TKT589854 TUP524544:TUP589854 UEL524544:UEL589854 UOH524544:UOH589854 UYD524544:UYD589854 VHZ524544:VHZ589854 VRV524544:VRV589854 WBR524544:WBR589854 WLN524544:WLN589854 WVJ524544:WVJ589854 B590080:B655390 IX590080:IX655390 ST590080:ST655390 ACP590080:ACP655390 AML590080:AML655390 AWH590080:AWH655390 BGD590080:BGD655390 BPZ590080:BPZ655390 BZV590080:BZV655390 CJR590080:CJR655390 CTN590080:CTN655390 DDJ590080:DDJ655390 DNF590080:DNF655390 DXB590080:DXB655390 EGX590080:EGX655390 EQT590080:EQT655390 FAP590080:FAP655390 FKL590080:FKL655390 FUH590080:FUH655390 GED590080:GED655390 GNZ590080:GNZ655390 GXV590080:GXV655390 HHR590080:HHR655390 HRN590080:HRN655390 IBJ590080:IBJ655390 ILF590080:ILF655390 IVB590080:IVB655390 JEX590080:JEX655390 JOT590080:JOT655390 JYP590080:JYP655390 KIL590080:KIL655390 KSH590080:KSH655390 LCD590080:LCD655390 LLZ590080:LLZ655390 LVV590080:LVV655390 MFR590080:MFR655390 MPN590080:MPN655390 MZJ590080:MZJ655390 NJF590080:NJF655390 NTB590080:NTB655390 OCX590080:OCX655390 OMT590080:OMT655390 OWP590080:OWP655390 PGL590080:PGL655390 PQH590080:PQH655390 QAD590080:QAD655390 QJZ590080:QJZ655390 QTV590080:QTV655390 RDR590080:RDR655390 RNN590080:RNN655390 RXJ590080:RXJ655390 SHF590080:SHF655390 SRB590080:SRB655390 TAX590080:TAX655390 TKT590080:TKT655390 TUP590080:TUP655390 UEL590080:UEL655390 UOH590080:UOH655390 UYD590080:UYD655390 VHZ590080:VHZ655390 VRV590080:VRV655390 WBR590080:WBR655390 WLN590080:WLN655390 WVJ590080:WVJ655390 B655616:B720926 IX655616:IX720926 ST655616:ST720926 ACP655616:ACP720926 AML655616:AML720926 AWH655616:AWH720926 BGD655616:BGD720926 BPZ655616:BPZ720926 BZV655616:BZV720926 CJR655616:CJR720926 CTN655616:CTN720926 DDJ655616:DDJ720926 DNF655616:DNF720926 DXB655616:DXB720926 EGX655616:EGX720926 EQT655616:EQT720926 FAP655616:FAP720926 FKL655616:FKL720926 FUH655616:FUH720926 GED655616:GED720926 GNZ655616:GNZ720926 GXV655616:GXV720926 HHR655616:HHR720926 HRN655616:HRN720926 IBJ655616:IBJ720926 ILF655616:ILF720926 IVB655616:IVB720926 JEX655616:JEX720926 JOT655616:JOT720926 JYP655616:JYP720926 KIL655616:KIL720926 KSH655616:KSH720926 LCD655616:LCD720926 LLZ655616:LLZ720926 LVV655616:LVV720926 MFR655616:MFR720926 MPN655616:MPN720926 MZJ655616:MZJ720926 NJF655616:NJF720926 NTB655616:NTB720926 OCX655616:OCX720926 OMT655616:OMT720926 OWP655616:OWP720926 PGL655616:PGL720926 PQH655616:PQH720926 QAD655616:QAD720926 QJZ655616:QJZ720926 QTV655616:QTV720926 RDR655616:RDR720926 RNN655616:RNN720926 RXJ655616:RXJ720926 SHF655616:SHF720926 SRB655616:SRB720926 TAX655616:TAX720926 TKT655616:TKT720926 TUP655616:TUP720926 UEL655616:UEL720926 UOH655616:UOH720926 UYD655616:UYD720926 VHZ655616:VHZ720926 VRV655616:VRV720926 WBR655616:WBR720926 WLN655616:WLN720926 WVJ655616:WVJ720926 B721152:B786462 IX721152:IX786462 ST721152:ST786462 ACP721152:ACP786462 AML721152:AML786462 AWH721152:AWH786462 BGD721152:BGD786462 BPZ721152:BPZ786462 BZV721152:BZV786462 CJR721152:CJR786462 CTN721152:CTN786462 DDJ721152:DDJ786462 DNF721152:DNF786462 DXB721152:DXB786462 EGX721152:EGX786462 EQT721152:EQT786462 FAP721152:FAP786462 FKL721152:FKL786462 FUH721152:FUH786462 GED721152:GED786462 GNZ721152:GNZ786462 GXV721152:GXV786462 HHR721152:HHR786462 HRN721152:HRN786462 IBJ721152:IBJ786462 ILF721152:ILF786462 IVB721152:IVB786462 JEX721152:JEX786462 JOT721152:JOT786462 JYP721152:JYP786462 KIL721152:KIL786462 KSH721152:KSH786462 LCD721152:LCD786462 LLZ721152:LLZ786462 LVV721152:LVV786462 MFR721152:MFR786462 MPN721152:MPN786462 MZJ721152:MZJ786462 NJF721152:NJF786462 NTB721152:NTB786462 OCX721152:OCX786462 OMT721152:OMT786462 OWP721152:OWP786462 PGL721152:PGL786462 PQH721152:PQH786462 QAD721152:QAD786462 QJZ721152:QJZ786462 QTV721152:QTV786462 RDR721152:RDR786462 RNN721152:RNN786462 RXJ721152:RXJ786462 SHF721152:SHF786462 SRB721152:SRB786462 TAX721152:TAX786462 TKT721152:TKT786462 TUP721152:TUP786462 UEL721152:UEL786462 UOH721152:UOH786462 UYD721152:UYD786462 VHZ721152:VHZ786462 VRV721152:VRV786462 WBR721152:WBR786462 WLN721152:WLN786462 WVJ721152:WVJ786462 B786688:B851998 IX786688:IX851998 ST786688:ST851998 ACP786688:ACP851998 AML786688:AML851998 AWH786688:AWH851998 BGD786688:BGD851998 BPZ786688:BPZ851998 BZV786688:BZV851998 CJR786688:CJR851998 CTN786688:CTN851998 DDJ786688:DDJ851998 DNF786688:DNF851998 DXB786688:DXB851998 EGX786688:EGX851998 EQT786688:EQT851998 FAP786688:FAP851998 FKL786688:FKL851998 FUH786688:FUH851998 GED786688:GED851998 GNZ786688:GNZ851998 GXV786688:GXV851998 HHR786688:HHR851998 HRN786688:HRN851998 IBJ786688:IBJ851998 ILF786688:ILF851998 IVB786688:IVB851998 JEX786688:JEX851998 JOT786688:JOT851998 JYP786688:JYP851998 KIL786688:KIL851998 KSH786688:KSH851998 LCD786688:LCD851998 LLZ786688:LLZ851998 LVV786688:LVV851998 MFR786688:MFR851998 MPN786688:MPN851998 MZJ786688:MZJ851998 NJF786688:NJF851998 NTB786688:NTB851998 OCX786688:OCX851998 OMT786688:OMT851998 OWP786688:OWP851998 PGL786688:PGL851998 PQH786688:PQH851998 QAD786688:QAD851998 QJZ786688:QJZ851998 QTV786688:QTV851998 RDR786688:RDR851998 RNN786688:RNN851998 RXJ786688:RXJ851998 SHF786688:SHF851998 SRB786688:SRB851998 TAX786688:TAX851998 TKT786688:TKT851998 TUP786688:TUP851998 UEL786688:UEL851998 UOH786688:UOH851998 UYD786688:UYD851998 VHZ786688:VHZ851998 VRV786688:VRV851998 WBR786688:WBR851998 WLN786688:WLN851998 WVJ786688:WVJ851998 B852224:B917534 IX852224:IX917534 ST852224:ST917534 ACP852224:ACP917534 AML852224:AML917534 AWH852224:AWH917534 BGD852224:BGD917534 BPZ852224:BPZ917534 BZV852224:BZV917534 CJR852224:CJR917534 CTN852224:CTN917534 DDJ852224:DDJ917534 DNF852224:DNF917534 DXB852224:DXB917534 EGX852224:EGX917534 EQT852224:EQT917534 FAP852224:FAP917534 FKL852224:FKL917534 FUH852224:FUH917534 GED852224:GED917534 GNZ852224:GNZ917534 GXV852224:GXV917534 HHR852224:HHR917534 HRN852224:HRN917534 IBJ852224:IBJ917534 ILF852224:ILF917534 IVB852224:IVB917534 JEX852224:JEX917534 JOT852224:JOT917534 JYP852224:JYP917534 KIL852224:KIL917534 KSH852224:KSH917534 LCD852224:LCD917534 LLZ852224:LLZ917534 LVV852224:LVV917534 MFR852224:MFR917534 MPN852224:MPN917534 MZJ852224:MZJ917534 NJF852224:NJF917534 NTB852224:NTB917534 OCX852224:OCX917534 OMT852224:OMT917534 OWP852224:OWP917534 PGL852224:PGL917534 PQH852224:PQH917534 QAD852224:QAD917534 QJZ852224:QJZ917534 QTV852224:QTV917534 RDR852224:RDR917534 RNN852224:RNN917534 RXJ852224:RXJ917534 SHF852224:SHF917534 SRB852224:SRB917534 TAX852224:TAX917534 TKT852224:TKT917534 TUP852224:TUP917534 UEL852224:UEL917534 UOH852224:UOH917534 UYD852224:UYD917534 VHZ852224:VHZ917534 VRV852224:VRV917534 WBR852224:WBR917534 WLN852224:WLN917534 WVJ852224:WVJ917534 B917760:B983070 IX917760:IX983070 ST917760:ST983070 ACP917760:ACP983070 AML917760:AML983070 AWH917760:AWH983070 BGD917760:BGD983070 BPZ917760:BPZ983070 BZV917760:BZV983070 CJR917760:CJR983070 CTN917760:CTN983070 DDJ917760:DDJ983070 DNF917760:DNF983070 DXB917760:DXB983070 EGX917760:EGX983070 EQT917760:EQT983070 FAP917760:FAP983070 FKL917760:FKL983070 FUH917760:FUH983070 GED917760:GED983070 GNZ917760:GNZ983070 GXV917760:GXV983070 HHR917760:HHR983070 HRN917760:HRN983070 IBJ917760:IBJ983070 ILF917760:ILF983070 IVB917760:IVB983070 JEX917760:JEX983070 JOT917760:JOT983070 JYP917760:JYP983070 KIL917760:KIL983070 KSH917760:KSH983070 LCD917760:LCD983070 LLZ917760:LLZ983070 LVV917760:LVV983070 MFR917760:MFR983070 MPN917760:MPN983070 MZJ917760:MZJ983070 NJF917760:NJF983070 NTB917760:NTB983070 OCX917760:OCX983070 OMT917760:OMT983070 OWP917760:OWP983070 PGL917760:PGL983070 PQH917760:PQH983070 QAD917760:QAD983070 QJZ917760:QJZ983070 QTV917760:QTV983070 RDR917760:RDR983070 RNN917760:RNN983070 RXJ917760:RXJ983070 SHF917760:SHF983070 SRB917760:SRB983070 TAX917760:TAX983070 TKT917760:TKT983070 TUP917760:TUP983070 UEL917760:UEL983070 UOH917760:UOH983070 UYD917760:UYD983070 VHZ917760:VHZ983070 VRV917760:VRV983070 WBR917760:WBR983070 WLN917760:WLN983070 WVJ917760:WVJ983070 B983296:B1048576 IX983296:IX1048576 ST983296:ST1048576 ACP983296:ACP1048576 AML983296:AML1048576 AWH983296:AWH1048576 BGD983296:BGD1048576 BPZ983296:BPZ1048576 BZV983296:BZV1048576 CJR983296:CJR1048576 CTN983296:CTN1048576 DDJ983296:DDJ1048576 DNF983296:DNF1048576 DXB983296:DXB1048576 EGX983296:EGX1048576 EQT983296:EQT1048576 FAP983296:FAP1048576 FKL983296:FKL1048576 FUH983296:FUH1048576 GED983296:GED1048576 GNZ983296:GNZ1048576 GXV983296:GXV1048576 HHR983296:HHR1048576 HRN983296:HRN1048576 IBJ983296:IBJ1048576 ILF983296:ILF1048576 IVB983296:IVB1048576 JEX983296:JEX1048576 JOT983296:JOT1048576 JYP983296:JYP1048576 KIL983296:KIL1048576 KSH983296:KSH1048576 LCD983296:LCD1048576 LLZ983296:LLZ1048576 LVV983296:LVV1048576 MFR983296:MFR1048576 MPN983296:MPN1048576 MZJ983296:MZJ1048576 NJF983296:NJF1048576 NTB983296:NTB1048576 OCX983296:OCX1048576 OMT983296:OMT1048576 OWP983296:OWP1048576 PGL983296:PGL1048576 PQH983296:PQH1048576 QAD983296:QAD1048576 QJZ983296:QJZ1048576 QTV983296:QTV1048576 RDR983296:RDR1048576 RNN983296:RNN1048576 RXJ983296:RXJ1048576 SHF983296:SHF1048576 SRB983296:SRB1048576 TAX983296:TAX1048576 TKT983296:TKT1048576 TUP983296:TUP1048576 UEL983296:UEL1048576 UOH983296:UOH1048576 UYD983296:UYD1048576 VHZ983296:VHZ1048576 VRV983296:VRV1048576 WBR983296:WBR1048576 WLN983296:WLN1048576 WVJ983296:WVJ1048576 D256:AY65536 IZ256:KU65536 SV256:UQ65536 ACR256:AEM65536 AMN256:AOI65536 AWJ256:AYE65536 BGF256:BIA65536 BQB256:BRW65536 BZX256:CBS65536 CJT256:CLO65536 CTP256:CVK65536 DDL256:DFG65536 DNH256:DPC65536 DXD256:DYY65536 EGZ256:EIU65536 EQV256:ESQ65536 FAR256:FCM65536 FKN256:FMI65536 FUJ256:FWE65536 GEF256:GGA65536 GOB256:GPW65536 GXX256:GZS65536 HHT256:HJO65536 HRP256:HTK65536 IBL256:IDG65536 ILH256:INC65536 IVD256:IWY65536 JEZ256:JGU65536 JOV256:JQQ65536 JYR256:KAM65536 KIN256:KKI65536 KSJ256:KUE65536 LCF256:LEA65536 LMB256:LNW65536 LVX256:LXS65536 MFT256:MHO65536 MPP256:MRK65536 MZL256:NBG65536 NJH256:NLC65536 NTD256:NUY65536 OCZ256:OEU65536 OMV256:OOQ65536 OWR256:OYM65536 PGN256:PII65536 PQJ256:PSE65536 QAF256:QCA65536 QKB256:QLW65536 QTX256:QVS65536 RDT256:RFO65536 RNP256:RPK65536 RXL256:RZG65536 SHH256:SJC65536 SRD256:SSY65536 TAZ256:TCU65536 TKV256:TMQ65536 TUR256:TWM65536 UEN256:UGI65536 UOJ256:UQE65536 UYF256:VAA65536 VIB256:VJW65536 VRX256:VTS65536 WBT256:WDO65536 WLP256:WNK65536 WVL256:WXG65536 D65792:AY131072 IZ65792:KU131072 SV65792:UQ131072 ACR65792:AEM131072 AMN65792:AOI131072 AWJ65792:AYE131072 BGF65792:BIA131072 BQB65792:BRW131072 BZX65792:CBS131072 CJT65792:CLO131072 CTP65792:CVK131072 DDL65792:DFG131072 DNH65792:DPC131072 DXD65792:DYY131072 EGZ65792:EIU131072 EQV65792:ESQ131072 FAR65792:FCM131072 FKN65792:FMI131072 FUJ65792:FWE131072 GEF65792:GGA131072 GOB65792:GPW131072 GXX65792:GZS131072 HHT65792:HJO131072 HRP65792:HTK131072 IBL65792:IDG131072 ILH65792:INC131072 IVD65792:IWY131072 JEZ65792:JGU131072 JOV65792:JQQ131072 JYR65792:KAM131072 KIN65792:KKI131072 KSJ65792:KUE131072 LCF65792:LEA131072 LMB65792:LNW131072 LVX65792:LXS131072 MFT65792:MHO131072 MPP65792:MRK131072 MZL65792:NBG131072 NJH65792:NLC131072 NTD65792:NUY131072 OCZ65792:OEU131072 OMV65792:OOQ131072 OWR65792:OYM131072 PGN65792:PII131072 PQJ65792:PSE131072 QAF65792:QCA131072 QKB65792:QLW131072 QTX65792:QVS131072 RDT65792:RFO131072 RNP65792:RPK131072 RXL65792:RZG131072 SHH65792:SJC131072 SRD65792:SSY131072 TAZ65792:TCU131072 TKV65792:TMQ131072 TUR65792:TWM131072 UEN65792:UGI131072 UOJ65792:UQE131072 UYF65792:VAA131072 VIB65792:VJW131072 VRX65792:VTS131072 WBT65792:WDO131072 WLP65792:WNK131072 WVL65792:WXG131072 D131328:AY196608 IZ131328:KU196608 SV131328:UQ196608 ACR131328:AEM196608 AMN131328:AOI196608 AWJ131328:AYE196608 BGF131328:BIA196608 BQB131328:BRW196608 BZX131328:CBS196608 CJT131328:CLO196608 CTP131328:CVK196608 DDL131328:DFG196608 DNH131328:DPC196608 DXD131328:DYY196608 EGZ131328:EIU196608 EQV131328:ESQ196608 FAR131328:FCM196608 FKN131328:FMI196608 FUJ131328:FWE196608 GEF131328:GGA196608 GOB131328:GPW196608 GXX131328:GZS196608 HHT131328:HJO196608 HRP131328:HTK196608 IBL131328:IDG196608 ILH131328:INC196608 IVD131328:IWY196608 JEZ131328:JGU196608 JOV131328:JQQ196608 JYR131328:KAM196608 KIN131328:KKI196608 KSJ131328:KUE196608 LCF131328:LEA196608 LMB131328:LNW196608 LVX131328:LXS196608 MFT131328:MHO196608 MPP131328:MRK196608 MZL131328:NBG196608 NJH131328:NLC196608 NTD131328:NUY196608 OCZ131328:OEU196608 OMV131328:OOQ196608 OWR131328:OYM196608 PGN131328:PII196608 PQJ131328:PSE196608 QAF131328:QCA196608 QKB131328:QLW196608 QTX131328:QVS196608 RDT131328:RFO196608 RNP131328:RPK196608 RXL131328:RZG196608 SHH131328:SJC196608 SRD131328:SSY196608 TAZ131328:TCU196608 TKV131328:TMQ196608 TUR131328:TWM196608 UEN131328:UGI196608 UOJ131328:UQE196608 UYF131328:VAA196608 VIB131328:VJW196608 VRX131328:VTS196608 WBT131328:WDO196608 WLP131328:WNK196608 WVL131328:WXG196608 D196864:AY262144 IZ196864:KU262144 SV196864:UQ262144 ACR196864:AEM262144 AMN196864:AOI262144 AWJ196864:AYE262144 BGF196864:BIA262144 BQB196864:BRW262144 BZX196864:CBS262144 CJT196864:CLO262144 CTP196864:CVK262144 DDL196864:DFG262144 DNH196864:DPC262144 DXD196864:DYY262144 EGZ196864:EIU262144 EQV196864:ESQ262144 FAR196864:FCM262144 FKN196864:FMI262144 FUJ196864:FWE262144 GEF196864:GGA262144 GOB196864:GPW262144 GXX196864:GZS262144 HHT196864:HJO262144 HRP196864:HTK262144 IBL196864:IDG262144 ILH196864:INC262144 IVD196864:IWY262144 JEZ196864:JGU262144 JOV196864:JQQ262144 JYR196864:KAM262144 KIN196864:KKI262144 KSJ196864:KUE262144 LCF196864:LEA262144 LMB196864:LNW262144 LVX196864:LXS262144 MFT196864:MHO262144 MPP196864:MRK262144 MZL196864:NBG262144 NJH196864:NLC262144 NTD196864:NUY262144 OCZ196864:OEU262144 OMV196864:OOQ262144 OWR196864:OYM262144 PGN196864:PII262144 PQJ196864:PSE262144 QAF196864:QCA262144 QKB196864:QLW262144 QTX196864:QVS262144 RDT196864:RFO262144 RNP196864:RPK262144 RXL196864:RZG262144 SHH196864:SJC262144 SRD196864:SSY262144 TAZ196864:TCU262144 TKV196864:TMQ262144 TUR196864:TWM262144 UEN196864:UGI262144 UOJ196864:UQE262144 UYF196864:VAA262144 VIB196864:VJW262144 VRX196864:VTS262144 WBT196864:WDO262144 WLP196864:WNK262144 WVL196864:WXG262144 D262400:AY327680 IZ262400:KU327680 SV262400:UQ327680 ACR262400:AEM327680 AMN262400:AOI327680 AWJ262400:AYE327680 BGF262400:BIA327680 BQB262400:BRW327680 BZX262400:CBS327680 CJT262400:CLO327680 CTP262400:CVK327680 DDL262400:DFG327680 DNH262400:DPC327680 DXD262400:DYY327680 EGZ262400:EIU327680 EQV262400:ESQ327680 FAR262400:FCM327680 FKN262400:FMI327680 FUJ262400:FWE327680 GEF262400:GGA327680 GOB262400:GPW327680 GXX262400:GZS327680 HHT262400:HJO327680 HRP262400:HTK327680 IBL262400:IDG327680 ILH262400:INC327680 IVD262400:IWY327680 JEZ262400:JGU327680 JOV262400:JQQ327680 JYR262400:KAM327680 KIN262400:KKI327680 KSJ262400:KUE327680 LCF262400:LEA327680 LMB262400:LNW327680 LVX262400:LXS327680 MFT262400:MHO327680 MPP262400:MRK327680 MZL262400:NBG327680 NJH262400:NLC327680 NTD262400:NUY327680 OCZ262400:OEU327680 OMV262400:OOQ327680 OWR262400:OYM327680 PGN262400:PII327680 PQJ262400:PSE327680 QAF262400:QCA327680 QKB262400:QLW327680 QTX262400:QVS327680 RDT262400:RFO327680 RNP262400:RPK327680 RXL262400:RZG327680 SHH262400:SJC327680 SRD262400:SSY327680 TAZ262400:TCU327680 TKV262400:TMQ327680 TUR262400:TWM327680 UEN262400:UGI327680 UOJ262400:UQE327680 UYF262400:VAA327680 VIB262400:VJW327680 VRX262400:VTS327680 WBT262400:WDO327680 WLP262400:WNK327680 WVL262400:WXG327680 D327936:AY393216 IZ327936:KU393216 SV327936:UQ393216 ACR327936:AEM393216 AMN327936:AOI393216 AWJ327936:AYE393216 BGF327936:BIA393216 BQB327936:BRW393216 BZX327936:CBS393216 CJT327936:CLO393216 CTP327936:CVK393216 DDL327936:DFG393216 DNH327936:DPC393216 DXD327936:DYY393216 EGZ327936:EIU393216 EQV327936:ESQ393216 FAR327936:FCM393216 FKN327936:FMI393216 FUJ327936:FWE393216 GEF327936:GGA393216 GOB327936:GPW393216 GXX327936:GZS393216 HHT327936:HJO393216 HRP327936:HTK393216 IBL327936:IDG393216 ILH327936:INC393216 IVD327936:IWY393216 JEZ327936:JGU393216 JOV327936:JQQ393216 JYR327936:KAM393216 KIN327936:KKI393216 KSJ327936:KUE393216 LCF327936:LEA393216 LMB327936:LNW393216 LVX327936:LXS393216 MFT327936:MHO393216 MPP327936:MRK393216 MZL327936:NBG393216 NJH327936:NLC393216 NTD327936:NUY393216 OCZ327936:OEU393216 OMV327936:OOQ393216 OWR327936:OYM393216 PGN327936:PII393216 PQJ327936:PSE393216 QAF327936:QCA393216 QKB327936:QLW393216 QTX327936:QVS393216 RDT327936:RFO393216 RNP327936:RPK393216 RXL327936:RZG393216 SHH327936:SJC393216 SRD327936:SSY393216 TAZ327936:TCU393216 TKV327936:TMQ393216 TUR327936:TWM393216 UEN327936:UGI393216 UOJ327936:UQE393216 UYF327936:VAA393216 VIB327936:VJW393216 VRX327936:VTS393216 WBT327936:WDO393216 WLP327936:WNK393216 WVL327936:WXG393216 D393472:AY458752 IZ393472:KU458752 SV393472:UQ458752 ACR393472:AEM458752 AMN393472:AOI458752 AWJ393472:AYE458752 BGF393472:BIA458752 BQB393472:BRW458752 BZX393472:CBS458752 CJT393472:CLO458752 CTP393472:CVK458752 DDL393472:DFG458752 DNH393472:DPC458752 DXD393472:DYY458752 EGZ393472:EIU458752 EQV393472:ESQ458752 FAR393472:FCM458752 FKN393472:FMI458752 FUJ393472:FWE458752 GEF393472:GGA458752 GOB393472:GPW458752 GXX393472:GZS458752 HHT393472:HJO458752 HRP393472:HTK458752 IBL393472:IDG458752 ILH393472:INC458752 IVD393472:IWY458752 JEZ393472:JGU458752 JOV393472:JQQ458752 JYR393472:KAM458752 KIN393472:KKI458752 KSJ393472:KUE458752 LCF393472:LEA458752 LMB393472:LNW458752 LVX393472:LXS458752 MFT393472:MHO458752 MPP393472:MRK458752 MZL393472:NBG458752 NJH393472:NLC458752 NTD393472:NUY458752 OCZ393472:OEU458752 OMV393472:OOQ458752 OWR393472:OYM458752 PGN393472:PII458752 PQJ393472:PSE458752 QAF393472:QCA458752 QKB393472:QLW458752 QTX393472:QVS458752 RDT393472:RFO458752 RNP393472:RPK458752 RXL393472:RZG458752 SHH393472:SJC458752 SRD393472:SSY458752 TAZ393472:TCU458752 TKV393472:TMQ458752 TUR393472:TWM458752 UEN393472:UGI458752 UOJ393472:UQE458752 UYF393472:VAA458752 VIB393472:VJW458752 VRX393472:VTS458752 WBT393472:WDO458752 WLP393472:WNK458752 WVL393472:WXG458752 D459008:AY524288 IZ459008:KU524288 SV459008:UQ524288 ACR459008:AEM524288 AMN459008:AOI524288 AWJ459008:AYE524288 BGF459008:BIA524288 BQB459008:BRW524288 BZX459008:CBS524288 CJT459008:CLO524288 CTP459008:CVK524288 DDL459008:DFG524288 DNH459008:DPC524288 DXD459008:DYY524288 EGZ459008:EIU524288 EQV459008:ESQ524288 FAR459008:FCM524288 FKN459008:FMI524288 FUJ459008:FWE524288 GEF459008:GGA524288 GOB459008:GPW524288 GXX459008:GZS524288 HHT459008:HJO524288 HRP459008:HTK524288 IBL459008:IDG524288 ILH459008:INC524288 IVD459008:IWY524288 JEZ459008:JGU524288 JOV459008:JQQ524288 JYR459008:KAM524288 KIN459008:KKI524288 KSJ459008:KUE524288 LCF459008:LEA524288 LMB459008:LNW524288 LVX459008:LXS524288 MFT459008:MHO524288 MPP459008:MRK524288 MZL459008:NBG524288 NJH459008:NLC524288 NTD459008:NUY524288 OCZ459008:OEU524288 OMV459008:OOQ524288 OWR459008:OYM524288 PGN459008:PII524288 PQJ459008:PSE524288 QAF459008:QCA524288 QKB459008:QLW524288 QTX459008:QVS524288 RDT459008:RFO524288 RNP459008:RPK524288 RXL459008:RZG524288 SHH459008:SJC524288 SRD459008:SSY524288 TAZ459008:TCU524288 TKV459008:TMQ524288 TUR459008:TWM524288 UEN459008:UGI524288 UOJ459008:UQE524288 UYF459008:VAA524288 VIB459008:VJW524288 VRX459008:VTS524288 WBT459008:WDO524288 WLP459008:WNK524288 WVL459008:WXG524288 D524544:AY589824 IZ524544:KU589824 SV524544:UQ589824 ACR524544:AEM589824 AMN524544:AOI589824 AWJ524544:AYE589824 BGF524544:BIA589824 BQB524544:BRW589824 BZX524544:CBS589824 CJT524544:CLO589824 CTP524544:CVK589824 DDL524544:DFG589824 DNH524544:DPC589824 DXD524544:DYY589824 EGZ524544:EIU589824 EQV524544:ESQ589824 FAR524544:FCM589824 FKN524544:FMI589824 FUJ524544:FWE589824 GEF524544:GGA589824 GOB524544:GPW589824 GXX524544:GZS589824 HHT524544:HJO589824 HRP524544:HTK589824 IBL524544:IDG589824 ILH524544:INC589824 IVD524544:IWY589824 JEZ524544:JGU589824 JOV524544:JQQ589824 JYR524544:KAM589824 KIN524544:KKI589824 KSJ524544:KUE589824 LCF524544:LEA589824 LMB524544:LNW589824 LVX524544:LXS589824 MFT524544:MHO589824 MPP524544:MRK589824 MZL524544:NBG589824 NJH524544:NLC589824 NTD524544:NUY589824 OCZ524544:OEU589824 OMV524544:OOQ589824 OWR524544:OYM589824 PGN524544:PII589824 PQJ524544:PSE589824 QAF524544:QCA589824 QKB524544:QLW589824 QTX524544:QVS589824 RDT524544:RFO589824 RNP524544:RPK589824 RXL524544:RZG589824 SHH524544:SJC589824 SRD524544:SSY589824 TAZ524544:TCU589824 TKV524544:TMQ589824 TUR524544:TWM589824 UEN524544:UGI589824 UOJ524544:UQE589824 UYF524544:VAA589824 VIB524544:VJW589824 VRX524544:VTS589824 WBT524544:WDO589824 WLP524544:WNK589824 WVL524544:WXG589824 D590080:AY655360 IZ590080:KU655360 SV590080:UQ655360 ACR590080:AEM655360 AMN590080:AOI655360 AWJ590080:AYE655360 BGF590080:BIA655360 BQB590080:BRW655360 BZX590080:CBS655360 CJT590080:CLO655360 CTP590080:CVK655360 DDL590080:DFG655360 DNH590080:DPC655360 DXD590080:DYY655360 EGZ590080:EIU655360 EQV590080:ESQ655360 FAR590080:FCM655360 FKN590080:FMI655360 FUJ590080:FWE655360 GEF590080:GGA655360 GOB590080:GPW655360 GXX590080:GZS655360 HHT590080:HJO655360 HRP590080:HTK655360 IBL590080:IDG655360 ILH590080:INC655360 IVD590080:IWY655360 JEZ590080:JGU655360 JOV590080:JQQ655360 JYR590080:KAM655360 KIN590080:KKI655360 KSJ590080:KUE655360 LCF590080:LEA655360 LMB590080:LNW655360 LVX590080:LXS655360 MFT590080:MHO655360 MPP590080:MRK655360 MZL590080:NBG655360 NJH590080:NLC655360 NTD590080:NUY655360 OCZ590080:OEU655360 OMV590080:OOQ655360 OWR590080:OYM655360 PGN590080:PII655360 PQJ590080:PSE655360 QAF590080:QCA655360 QKB590080:QLW655360 QTX590080:QVS655360 RDT590080:RFO655360 RNP590080:RPK655360 RXL590080:RZG655360 SHH590080:SJC655360 SRD590080:SSY655360 TAZ590080:TCU655360 TKV590080:TMQ655360 TUR590080:TWM655360 UEN590080:UGI655360 UOJ590080:UQE655360 UYF590080:VAA655360 VIB590080:VJW655360 VRX590080:VTS655360 WBT590080:WDO655360 WLP590080:WNK655360 WVL590080:WXG655360 D655616:AY720896 IZ655616:KU720896 SV655616:UQ720896 ACR655616:AEM720896 AMN655616:AOI720896 AWJ655616:AYE720896 BGF655616:BIA720896 BQB655616:BRW720896 BZX655616:CBS720896 CJT655616:CLO720896 CTP655616:CVK720896 DDL655616:DFG720896 DNH655616:DPC720896 DXD655616:DYY720896 EGZ655616:EIU720896 EQV655616:ESQ720896 FAR655616:FCM720896 FKN655616:FMI720896 FUJ655616:FWE720896 GEF655616:GGA720896 GOB655616:GPW720896 GXX655616:GZS720896 HHT655616:HJO720896 HRP655616:HTK720896 IBL655616:IDG720896 ILH655616:INC720896 IVD655616:IWY720896 JEZ655616:JGU720896 JOV655616:JQQ720896 JYR655616:KAM720896 KIN655616:KKI720896 KSJ655616:KUE720896 LCF655616:LEA720896 LMB655616:LNW720896 LVX655616:LXS720896 MFT655616:MHO720896 MPP655616:MRK720896 MZL655616:NBG720896 NJH655616:NLC720896 NTD655616:NUY720896 OCZ655616:OEU720896 OMV655616:OOQ720896 OWR655616:OYM720896 PGN655616:PII720896 PQJ655616:PSE720896 QAF655616:QCA720896 QKB655616:QLW720896 QTX655616:QVS720896 RDT655616:RFO720896 RNP655616:RPK720896 RXL655616:RZG720896 SHH655616:SJC720896 SRD655616:SSY720896 TAZ655616:TCU720896 TKV655616:TMQ720896 TUR655616:TWM720896 UEN655616:UGI720896 UOJ655616:UQE720896 UYF655616:VAA720896 VIB655616:VJW720896 VRX655616:VTS720896 WBT655616:WDO720896 WLP655616:WNK720896 WVL655616:WXG720896 D721152:AY786432 IZ721152:KU786432 SV721152:UQ786432 ACR721152:AEM786432 AMN721152:AOI786432 AWJ721152:AYE786432 BGF721152:BIA786432 BQB721152:BRW786432 BZX721152:CBS786432 CJT721152:CLO786432 CTP721152:CVK786432 DDL721152:DFG786432 DNH721152:DPC786432 DXD721152:DYY786432 EGZ721152:EIU786432 EQV721152:ESQ786432 FAR721152:FCM786432 FKN721152:FMI786432 FUJ721152:FWE786432 GEF721152:GGA786432 GOB721152:GPW786432 GXX721152:GZS786432 HHT721152:HJO786432 HRP721152:HTK786432 IBL721152:IDG786432 ILH721152:INC786432 IVD721152:IWY786432 JEZ721152:JGU786432 JOV721152:JQQ786432 JYR721152:KAM786432 KIN721152:KKI786432 KSJ721152:KUE786432 LCF721152:LEA786432 LMB721152:LNW786432 LVX721152:LXS786432 MFT721152:MHO786432 MPP721152:MRK786432 MZL721152:NBG786432 NJH721152:NLC786432 NTD721152:NUY786432 OCZ721152:OEU786432 OMV721152:OOQ786432 OWR721152:OYM786432 PGN721152:PII786432 PQJ721152:PSE786432 QAF721152:QCA786432 QKB721152:QLW786432 QTX721152:QVS786432 RDT721152:RFO786432 RNP721152:RPK786432 RXL721152:RZG786432 SHH721152:SJC786432 SRD721152:SSY786432 TAZ721152:TCU786432 TKV721152:TMQ786432 TUR721152:TWM786432 UEN721152:UGI786432 UOJ721152:UQE786432 UYF721152:VAA786432 VIB721152:VJW786432 VRX721152:VTS786432 WBT721152:WDO786432 WLP721152:WNK786432 WVL721152:WXG786432 D786688:AY851968 IZ786688:KU851968 SV786688:UQ851968 ACR786688:AEM851968 AMN786688:AOI851968 AWJ786688:AYE851968 BGF786688:BIA851968 BQB786688:BRW851968 BZX786688:CBS851968 CJT786688:CLO851968 CTP786688:CVK851968 DDL786688:DFG851968 DNH786688:DPC851968 DXD786688:DYY851968 EGZ786688:EIU851968 EQV786688:ESQ851968 FAR786688:FCM851968 FKN786688:FMI851968 FUJ786688:FWE851968 GEF786688:GGA851968 GOB786688:GPW851968 GXX786688:GZS851968 HHT786688:HJO851968 HRP786688:HTK851968 IBL786688:IDG851968 ILH786688:INC851968 IVD786688:IWY851968 JEZ786688:JGU851968 JOV786688:JQQ851968 JYR786688:KAM851968 KIN786688:KKI851968 KSJ786688:KUE851968 LCF786688:LEA851968 LMB786688:LNW851968 LVX786688:LXS851968 MFT786688:MHO851968 MPP786688:MRK851968 MZL786688:NBG851968 NJH786688:NLC851968 NTD786688:NUY851968 OCZ786688:OEU851968 OMV786688:OOQ851968 OWR786688:OYM851968 PGN786688:PII851968 PQJ786688:PSE851968 QAF786688:QCA851968 QKB786688:QLW851968 QTX786688:QVS851968 RDT786688:RFO851968 RNP786688:RPK851968 RXL786688:RZG851968 SHH786688:SJC851968 SRD786688:SSY851968 TAZ786688:TCU851968 TKV786688:TMQ851968 TUR786688:TWM851968 UEN786688:UGI851968 UOJ786688:UQE851968 UYF786688:VAA851968 VIB786688:VJW851968 VRX786688:VTS851968 WBT786688:WDO851968 WLP786688:WNK851968 WVL786688:WXG851968 D852224:AY917504 IZ852224:KU917504 SV852224:UQ917504 ACR852224:AEM917504 AMN852224:AOI917504 AWJ852224:AYE917504 BGF852224:BIA917504 BQB852224:BRW917504 BZX852224:CBS917504 CJT852224:CLO917504 CTP852224:CVK917504 DDL852224:DFG917504 DNH852224:DPC917504 DXD852224:DYY917504 EGZ852224:EIU917504 EQV852224:ESQ917504 FAR852224:FCM917504 FKN852224:FMI917504 FUJ852224:FWE917504 GEF852224:GGA917504 GOB852224:GPW917504 GXX852224:GZS917504 HHT852224:HJO917504 HRP852224:HTK917504 IBL852224:IDG917504 ILH852224:INC917504 IVD852224:IWY917504 JEZ852224:JGU917504 JOV852224:JQQ917504 JYR852224:KAM917504 KIN852224:KKI917504 KSJ852224:KUE917504 LCF852224:LEA917504 LMB852224:LNW917504 LVX852224:LXS917504 MFT852224:MHO917504 MPP852224:MRK917504 MZL852224:NBG917504 NJH852224:NLC917504 NTD852224:NUY917504 OCZ852224:OEU917504 OMV852224:OOQ917504 OWR852224:OYM917504 PGN852224:PII917504 PQJ852224:PSE917504 QAF852224:QCA917504 QKB852224:QLW917504 QTX852224:QVS917504 RDT852224:RFO917504 RNP852224:RPK917504 RXL852224:RZG917504 SHH852224:SJC917504 SRD852224:SSY917504 TAZ852224:TCU917504 TKV852224:TMQ917504 TUR852224:TWM917504 UEN852224:UGI917504 UOJ852224:UQE917504 UYF852224:VAA917504 VIB852224:VJW917504 VRX852224:VTS917504 WBT852224:WDO917504 WLP852224:WNK917504 WVL852224:WXG917504 D917760:AY983040 IZ917760:KU983040 SV917760:UQ983040 ACR917760:AEM983040 AMN917760:AOI983040 AWJ917760:AYE983040 BGF917760:BIA983040 BQB917760:BRW983040 BZX917760:CBS983040 CJT917760:CLO983040 CTP917760:CVK983040 DDL917760:DFG983040 DNH917760:DPC983040 DXD917760:DYY983040 EGZ917760:EIU983040 EQV917760:ESQ983040 FAR917760:FCM983040 FKN917760:FMI983040 FUJ917760:FWE983040 GEF917760:GGA983040 GOB917760:GPW983040 GXX917760:GZS983040 HHT917760:HJO983040 HRP917760:HTK983040 IBL917760:IDG983040 ILH917760:INC983040 IVD917760:IWY983040 JEZ917760:JGU983040 JOV917760:JQQ983040 JYR917760:KAM983040 KIN917760:KKI983040 KSJ917760:KUE983040 LCF917760:LEA983040 LMB917760:LNW983040 LVX917760:LXS983040 MFT917760:MHO983040 MPP917760:MRK983040 MZL917760:NBG983040 NJH917760:NLC983040 NTD917760:NUY983040 OCZ917760:OEU983040 OMV917760:OOQ983040 OWR917760:OYM983040 PGN917760:PII983040 PQJ917760:PSE983040 QAF917760:QCA983040 QKB917760:QLW983040 QTX917760:QVS983040 RDT917760:RFO983040 RNP917760:RPK983040 RXL917760:RZG983040 SHH917760:SJC983040 SRD917760:SSY983040 TAZ917760:TCU983040 TKV917760:TMQ983040 TUR917760:TWM983040 UEN917760:UGI983040 UOJ917760:UQE983040 UYF917760:VAA983040 VIB917760:VJW983040 VRX917760:VTS983040 WBT917760:WDO983040 WLP917760:WNK983040 WVL917760:WXG983040 D983296:AY1048576 IZ983296:KU1048576 SV983296:UQ1048576 ACR983296:AEM1048576 AMN983296:AOI1048576 AWJ983296:AYE1048576 BGF983296:BIA1048576 BQB983296:BRW1048576 BZX983296:CBS1048576 CJT983296:CLO1048576 CTP983296:CVK1048576 DDL983296:DFG1048576 DNH983296:DPC1048576 DXD983296:DYY1048576 EGZ983296:EIU1048576 EQV983296:ESQ1048576 FAR983296:FCM1048576 FKN983296:FMI1048576 FUJ983296:FWE1048576 GEF983296:GGA1048576 GOB983296:GPW1048576 GXX983296:GZS1048576 HHT983296:HJO1048576 HRP983296:HTK1048576 IBL983296:IDG1048576 ILH983296:INC1048576 IVD983296:IWY1048576 JEZ983296:JGU1048576 JOV983296:JQQ1048576 JYR983296:KAM1048576 KIN983296:KKI1048576 KSJ983296:KUE1048576 LCF983296:LEA1048576 LMB983296:LNW1048576 LVX983296:LXS1048576 MFT983296:MHO1048576 MPP983296:MRK1048576 MZL983296:NBG1048576 NJH983296:NLC1048576 NTD983296:NUY1048576 OCZ983296:OEU1048576 OMV983296:OOQ1048576 OWR983296:OYM1048576 PGN983296:PII1048576 PQJ983296:PSE1048576 QAF983296:QCA1048576 QKB983296:QLW1048576 QTX983296:QVS1048576 RDT983296:RFO1048576 RNP983296:RPK1048576 RXL983296:RZG1048576 SHH983296:SJC1048576 SRD983296:SSY1048576 TAZ983296:TCU1048576 TKV983296:TMQ1048576 TUR983296:TWM1048576 UEN983296:UGI1048576 UOJ983296:UQE1048576 UYF983296:VAA1048576 VIB983296:VJW1048576 VRX983296:VTS1048576 WBT983296:WDO1048576 WLP983296:WNK1048576 WVL983296:WXG1048576 N96:O106 JJ96:JK106 TF96:TG106 ADB96:ADC106 AMX96:AMY106 AWT96:AWU106 BGP96:BGQ106 BQL96:BQM106 CAH96:CAI106 CKD96:CKE106 CTZ96:CUA106 DDV96:DDW106 DNR96:DNS106 DXN96:DXO106 EHJ96:EHK106 ERF96:ERG106 FBB96:FBC106 FKX96:FKY106 FUT96:FUU106 GEP96:GEQ106 GOL96:GOM106 GYH96:GYI106 HID96:HIE106 HRZ96:HSA106 IBV96:IBW106 ILR96:ILS106 IVN96:IVO106 JFJ96:JFK106 JPF96:JPG106 JZB96:JZC106 KIX96:KIY106 KST96:KSU106 LCP96:LCQ106 LML96:LMM106 LWH96:LWI106 MGD96:MGE106 MPZ96:MQA106 MZV96:MZW106 NJR96:NJS106 NTN96:NTO106 ODJ96:ODK106 ONF96:ONG106 OXB96:OXC106 PGX96:PGY106 PQT96:PQU106 QAP96:QAQ106 QKL96:QKM106 QUH96:QUI106 RED96:REE106 RNZ96:ROA106 RXV96:RXW106 SHR96:SHS106 SRN96:SRO106 TBJ96:TBK106 TLF96:TLG106 TVB96:TVC106 UEX96:UEY106 UOT96:UOU106 UYP96:UYQ106 VIL96:VIM106 VSH96:VSI106 WCD96:WCE106 WLZ96:WMA106 WVV96:WVW106 N65632:O65642 JJ65632:JK65642 TF65632:TG65642 ADB65632:ADC65642 AMX65632:AMY65642 AWT65632:AWU65642 BGP65632:BGQ65642 BQL65632:BQM65642 CAH65632:CAI65642 CKD65632:CKE65642 CTZ65632:CUA65642 DDV65632:DDW65642 DNR65632:DNS65642 DXN65632:DXO65642 EHJ65632:EHK65642 ERF65632:ERG65642 FBB65632:FBC65642 FKX65632:FKY65642 FUT65632:FUU65642 GEP65632:GEQ65642 GOL65632:GOM65642 GYH65632:GYI65642 HID65632:HIE65642 HRZ65632:HSA65642 IBV65632:IBW65642 ILR65632:ILS65642 IVN65632:IVO65642 JFJ65632:JFK65642 JPF65632:JPG65642 JZB65632:JZC65642 KIX65632:KIY65642 KST65632:KSU65642 LCP65632:LCQ65642 LML65632:LMM65642 LWH65632:LWI65642 MGD65632:MGE65642 MPZ65632:MQA65642 MZV65632:MZW65642 NJR65632:NJS65642 NTN65632:NTO65642 ODJ65632:ODK65642 ONF65632:ONG65642 OXB65632:OXC65642 PGX65632:PGY65642 PQT65632:PQU65642 QAP65632:QAQ65642 QKL65632:QKM65642 QUH65632:QUI65642 RED65632:REE65642 RNZ65632:ROA65642 RXV65632:RXW65642 SHR65632:SHS65642 SRN65632:SRO65642 TBJ65632:TBK65642 TLF65632:TLG65642 TVB65632:TVC65642 UEX65632:UEY65642 UOT65632:UOU65642 UYP65632:UYQ65642 VIL65632:VIM65642 VSH65632:VSI65642 WCD65632:WCE65642 WLZ65632:WMA65642 WVV65632:WVW65642 N131168:O131178 JJ131168:JK131178 TF131168:TG131178 ADB131168:ADC131178 AMX131168:AMY131178 AWT131168:AWU131178 BGP131168:BGQ131178 BQL131168:BQM131178 CAH131168:CAI131178 CKD131168:CKE131178 CTZ131168:CUA131178 DDV131168:DDW131178 DNR131168:DNS131178 DXN131168:DXO131178 EHJ131168:EHK131178 ERF131168:ERG131178 FBB131168:FBC131178 FKX131168:FKY131178 FUT131168:FUU131178 GEP131168:GEQ131178 GOL131168:GOM131178 GYH131168:GYI131178 HID131168:HIE131178 HRZ131168:HSA131178 IBV131168:IBW131178 ILR131168:ILS131178 IVN131168:IVO131178 JFJ131168:JFK131178 JPF131168:JPG131178 JZB131168:JZC131178 KIX131168:KIY131178 KST131168:KSU131178 LCP131168:LCQ131178 LML131168:LMM131178 LWH131168:LWI131178 MGD131168:MGE131178 MPZ131168:MQA131178 MZV131168:MZW131178 NJR131168:NJS131178 NTN131168:NTO131178 ODJ131168:ODK131178 ONF131168:ONG131178 OXB131168:OXC131178 PGX131168:PGY131178 PQT131168:PQU131178 QAP131168:QAQ131178 QKL131168:QKM131178 QUH131168:QUI131178 RED131168:REE131178 RNZ131168:ROA131178 RXV131168:RXW131178 SHR131168:SHS131178 SRN131168:SRO131178 TBJ131168:TBK131178 TLF131168:TLG131178 TVB131168:TVC131178 UEX131168:UEY131178 UOT131168:UOU131178 UYP131168:UYQ131178 VIL131168:VIM131178 VSH131168:VSI131178 WCD131168:WCE131178 WLZ131168:WMA131178 WVV131168:WVW131178 N196704:O196714 JJ196704:JK196714 TF196704:TG196714 ADB196704:ADC196714 AMX196704:AMY196714 AWT196704:AWU196714 BGP196704:BGQ196714 BQL196704:BQM196714 CAH196704:CAI196714 CKD196704:CKE196714 CTZ196704:CUA196714 DDV196704:DDW196714 DNR196704:DNS196714 DXN196704:DXO196714 EHJ196704:EHK196714 ERF196704:ERG196714 FBB196704:FBC196714 FKX196704:FKY196714 FUT196704:FUU196714 GEP196704:GEQ196714 GOL196704:GOM196714 GYH196704:GYI196714 HID196704:HIE196714 HRZ196704:HSA196714 IBV196704:IBW196714 ILR196704:ILS196714 IVN196704:IVO196714 JFJ196704:JFK196714 JPF196704:JPG196714 JZB196704:JZC196714 KIX196704:KIY196714 KST196704:KSU196714 LCP196704:LCQ196714 LML196704:LMM196714 LWH196704:LWI196714 MGD196704:MGE196714 MPZ196704:MQA196714 MZV196704:MZW196714 NJR196704:NJS196714 NTN196704:NTO196714 ODJ196704:ODK196714 ONF196704:ONG196714 OXB196704:OXC196714 PGX196704:PGY196714 PQT196704:PQU196714 QAP196704:QAQ196714 QKL196704:QKM196714 QUH196704:QUI196714 RED196704:REE196714 RNZ196704:ROA196714 RXV196704:RXW196714 SHR196704:SHS196714 SRN196704:SRO196714 TBJ196704:TBK196714 TLF196704:TLG196714 TVB196704:TVC196714 UEX196704:UEY196714 UOT196704:UOU196714 UYP196704:UYQ196714 VIL196704:VIM196714 VSH196704:VSI196714 WCD196704:WCE196714 WLZ196704:WMA196714 WVV196704:WVW196714 N262240:O262250 JJ262240:JK262250 TF262240:TG262250 ADB262240:ADC262250 AMX262240:AMY262250 AWT262240:AWU262250 BGP262240:BGQ262250 BQL262240:BQM262250 CAH262240:CAI262250 CKD262240:CKE262250 CTZ262240:CUA262250 DDV262240:DDW262250 DNR262240:DNS262250 DXN262240:DXO262250 EHJ262240:EHK262250 ERF262240:ERG262250 FBB262240:FBC262250 FKX262240:FKY262250 FUT262240:FUU262250 GEP262240:GEQ262250 GOL262240:GOM262250 GYH262240:GYI262250 HID262240:HIE262250 HRZ262240:HSA262250 IBV262240:IBW262250 ILR262240:ILS262250 IVN262240:IVO262250 JFJ262240:JFK262250 JPF262240:JPG262250 JZB262240:JZC262250 KIX262240:KIY262250 KST262240:KSU262250 LCP262240:LCQ262250 LML262240:LMM262250 LWH262240:LWI262250 MGD262240:MGE262250 MPZ262240:MQA262250 MZV262240:MZW262250 NJR262240:NJS262250 NTN262240:NTO262250 ODJ262240:ODK262250 ONF262240:ONG262250 OXB262240:OXC262250 PGX262240:PGY262250 PQT262240:PQU262250 QAP262240:QAQ262250 QKL262240:QKM262250 QUH262240:QUI262250 RED262240:REE262250 RNZ262240:ROA262250 RXV262240:RXW262250 SHR262240:SHS262250 SRN262240:SRO262250 TBJ262240:TBK262250 TLF262240:TLG262250 TVB262240:TVC262250 UEX262240:UEY262250 UOT262240:UOU262250 UYP262240:UYQ262250 VIL262240:VIM262250 VSH262240:VSI262250 WCD262240:WCE262250 WLZ262240:WMA262250 WVV262240:WVW262250 N327776:O327786 JJ327776:JK327786 TF327776:TG327786 ADB327776:ADC327786 AMX327776:AMY327786 AWT327776:AWU327786 BGP327776:BGQ327786 BQL327776:BQM327786 CAH327776:CAI327786 CKD327776:CKE327786 CTZ327776:CUA327786 DDV327776:DDW327786 DNR327776:DNS327786 DXN327776:DXO327786 EHJ327776:EHK327786 ERF327776:ERG327786 FBB327776:FBC327786 FKX327776:FKY327786 FUT327776:FUU327786 GEP327776:GEQ327786 GOL327776:GOM327786 GYH327776:GYI327786 HID327776:HIE327786 HRZ327776:HSA327786 IBV327776:IBW327786 ILR327776:ILS327786 IVN327776:IVO327786 JFJ327776:JFK327786 JPF327776:JPG327786 JZB327776:JZC327786 KIX327776:KIY327786 KST327776:KSU327786 LCP327776:LCQ327786 LML327776:LMM327786 LWH327776:LWI327786 MGD327776:MGE327786 MPZ327776:MQA327786 MZV327776:MZW327786 NJR327776:NJS327786 NTN327776:NTO327786 ODJ327776:ODK327786 ONF327776:ONG327786 OXB327776:OXC327786 PGX327776:PGY327786 PQT327776:PQU327786 QAP327776:QAQ327786 QKL327776:QKM327786 QUH327776:QUI327786 RED327776:REE327786 RNZ327776:ROA327786 RXV327776:RXW327786 SHR327776:SHS327786 SRN327776:SRO327786 TBJ327776:TBK327786 TLF327776:TLG327786 TVB327776:TVC327786 UEX327776:UEY327786 UOT327776:UOU327786 UYP327776:UYQ327786 VIL327776:VIM327786 VSH327776:VSI327786 WCD327776:WCE327786 WLZ327776:WMA327786 WVV327776:WVW327786 N393312:O393322 JJ393312:JK393322 TF393312:TG393322 ADB393312:ADC393322 AMX393312:AMY393322 AWT393312:AWU393322 BGP393312:BGQ393322 BQL393312:BQM393322 CAH393312:CAI393322 CKD393312:CKE393322 CTZ393312:CUA393322 DDV393312:DDW393322 DNR393312:DNS393322 DXN393312:DXO393322 EHJ393312:EHK393322 ERF393312:ERG393322 FBB393312:FBC393322 FKX393312:FKY393322 FUT393312:FUU393322 GEP393312:GEQ393322 GOL393312:GOM393322 GYH393312:GYI393322 HID393312:HIE393322 HRZ393312:HSA393322 IBV393312:IBW393322 ILR393312:ILS393322 IVN393312:IVO393322 JFJ393312:JFK393322 JPF393312:JPG393322 JZB393312:JZC393322 KIX393312:KIY393322 KST393312:KSU393322 LCP393312:LCQ393322 LML393312:LMM393322 LWH393312:LWI393322 MGD393312:MGE393322 MPZ393312:MQA393322 MZV393312:MZW393322 NJR393312:NJS393322 NTN393312:NTO393322 ODJ393312:ODK393322 ONF393312:ONG393322 OXB393312:OXC393322 PGX393312:PGY393322 PQT393312:PQU393322 QAP393312:QAQ393322 QKL393312:QKM393322 QUH393312:QUI393322 RED393312:REE393322 RNZ393312:ROA393322 RXV393312:RXW393322 SHR393312:SHS393322 SRN393312:SRO393322 TBJ393312:TBK393322 TLF393312:TLG393322 TVB393312:TVC393322 UEX393312:UEY393322 UOT393312:UOU393322 UYP393312:UYQ393322 VIL393312:VIM393322 VSH393312:VSI393322 WCD393312:WCE393322 WLZ393312:WMA393322 WVV393312:WVW393322 N458848:O458858 JJ458848:JK458858 TF458848:TG458858 ADB458848:ADC458858 AMX458848:AMY458858 AWT458848:AWU458858 BGP458848:BGQ458858 BQL458848:BQM458858 CAH458848:CAI458858 CKD458848:CKE458858 CTZ458848:CUA458858 DDV458848:DDW458858 DNR458848:DNS458858 DXN458848:DXO458858 EHJ458848:EHK458858 ERF458848:ERG458858 FBB458848:FBC458858 FKX458848:FKY458858 FUT458848:FUU458858 GEP458848:GEQ458858 GOL458848:GOM458858 GYH458848:GYI458858 HID458848:HIE458858 HRZ458848:HSA458858 IBV458848:IBW458858 ILR458848:ILS458858 IVN458848:IVO458858 JFJ458848:JFK458858 JPF458848:JPG458858 JZB458848:JZC458858 KIX458848:KIY458858 KST458848:KSU458858 LCP458848:LCQ458858 LML458848:LMM458858 LWH458848:LWI458858 MGD458848:MGE458858 MPZ458848:MQA458858 MZV458848:MZW458858 NJR458848:NJS458858 NTN458848:NTO458858 ODJ458848:ODK458858 ONF458848:ONG458858 OXB458848:OXC458858 PGX458848:PGY458858 PQT458848:PQU458858 QAP458848:QAQ458858 QKL458848:QKM458858 QUH458848:QUI458858 RED458848:REE458858 RNZ458848:ROA458858 RXV458848:RXW458858 SHR458848:SHS458858 SRN458848:SRO458858 TBJ458848:TBK458858 TLF458848:TLG458858 TVB458848:TVC458858 UEX458848:UEY458858 UOT458848:UOU458858 UYP458848:UYQ458858 VIL458848:VIM458858 VSH458848:VSI458858 WCD458848:WCE458858 WLZ458848:WMA458858 WVV458848:WVW458858 N524384:O524394 JJ524384:JK524394 TF524384:TG524394 ADB524384:ADC524394 AMX524384:AMY524394 AWT524384:AWU524394 BGP524384:BGQ524394 BQL524384:BQM524394 CAH524384:CAI524394 CKD524384:CKE524394 CTZ524384:CUA524394 DDV524384:DDW524394 DNR524384:DNS524394 DXN524384:DXO524394 EHJ524384:EHK524394 ERF524384:ERG524394 FBB524384:FBC524394 FKX524384:FKY524394 FUT524384:FUU524394 GEP524384:GEQ524394 GOL524384:GOM524394 GYH524384:GYI524394 HID524384:HIE524394 HRZ524384:HSA524394 IBV524384:IBW524394 ILR524384:ILS524394 IVN524384:IVO524394 JFJ524384:JFK524394 JPF524384:JPG524394 JZB524384:JZC524394 KIX524384:KIY524394 KST524384:KSU524394 LCP524384:LCQ524394 LML524384:LMM524394 LWH524384:LWI524394 MGD524384:MGE524394 MPZ524384:MQA524394 MZV524384:MZW524394 NJR524384:NJS524394 NTN524384:NTO524394 ODJ524384:ODK524394 ONF524384:ONG524394 OXB524384:OXC524394 PGX524384:PGY524394 PQT524384:PQU524394 QAP524384:QAQ524394 QKL524384:QKM524394 QUH524384:QUI524394 RED524384:REE524394 RNZ524384:ROA524394 RXV524384:RXW524394 SHR524384:SHS524394 SRN524384:SRO524394 TBJ524384:TBK524394 TLF524384:TLG524394 TVB524384:TVC524394 UEX524384:UEY524394 UOT524384:UOU524394 UYP524384:UYQ524394 VIL524384:VIM524394 VSH524384:VSI524394 WCD524384:WCE524394 WLZ524384:WMA524394 WVV524384:WVW524394 N589920:O589930 JJ589920:JK589930 TF589920:TG589930 ADB589920:ADC589930 AMX589920:AMY589930 AWT589920:AWU589930 BGP589920:BGQ589930 BQL589920:BQM589930 CAH589920:CAI589930 CKD589920:CKE589930 CTZ589920:CUA589930 DDV589920:DDW589930 DNR589920:DNS589930 DXN589920:DXO589930 EHJ589920:EHK589930 ERF589920:ERG589930 FBB589920:FBC589930 FKX589920:FKY589930 FUT589920:FUU589930 GEP589920:GEQ589930 GOL589920:GOM589930 GYH589920:GYI589930 HID589920:HIE589930 HRZ589920:HSA589930 IBV589920:IBW589930 ILR589920:ILS589930 IVN589920:IVO589930 JFJ589920:JFK589930 JPF589920:JPG589930 JZB589920:JZC589930 KIX589920:KIY589930 KST589920:KSU589930 LCP589920:LCQ589930 LML589920:LMM589930 LWH589920:LWI589930 MGD589920:MGE589930 MPZ589920:MQA589930 MZV589920:MZW589930 NJR589920:NJS589930 NTN589920:NTO589930 ODJ589920:ODK589930 ONF589920:ONG589930 OXB589920:OXC589930 PGX589920:PGY589930 PQT589920:PQU589930 QAP589920:QAQ589930 QKL589920:QKM589930 QUH589920:QUI589930 RED589920:REE589930 RNZ589920:ROA589930 RXV589920:RXW589930 SHR589920:SHS589930 SRN589920:SRO589930 TBJ589920:TBK589930 TLF589920:TLG589930 TVB589920:TVC589930 UEX589920:UEY589930 UOT589920:UOU589930 UYP589920:UYQ589930 VIL589920:VIM589930 VSH589920:VSI589930 WCD589920:WCE589930 WLZ589920:WMA589930 WVV589920:WVW589930 N655456:O655466 JJ655456:JK655466 TF655456:TG655466 ADB655456:ADC655466 AMX655456:AMY655466 AWT655456:AWU655466 BGP655456:BGQ655466 BQL655456:BQM655466 CAH655456:CAI655466 CKD655456:CKE655466 CTZ655456:CUA655466 DDV655456:DDW655466 DNR655456:DNS655466 DXN655456:DXO655466 EHJ655456:EHK655466 ERF655456:ERG655466 FBB655456:FBC655466 FKX655456:FKY655466 FUT655456:FUU655466 GEP655456:GEQ655466 GOL655456:GOM655466 GYH655456:GYI655466 HID655456:HIE655466 HRZ655456:HSA655466 IBV655456:IBW655466 ILR655456:ILS655466 IVN655456:IVO655466 JFJ655456:JFK655466 JPF655456:JPG655466 JZB655456:JZC655466 KIX655456:KIY655466 KST655456:KSU655466 LCP655456:LCQ655466 LML655456:LMM655466 LWH655456:LWI655466 MGD655456:MGE655466 MPZ655456:MQA655466 MZV655456:MZW655466 NJR655456:NJS655466 NTN655456:NTO655466 ODJ655456:ODK655466 ONF655456:ONG655466 OXB655456:OXC655466 PGX655456:PGY655466 PQT655456:PQU655466 QAP655456:QAQ655466 QKL655456:QKM655466 QUH655456:QUI655466 RED655456:REE655466 RNZ655456:ROA655466 RXV655456:RXW655466 SHR655456:SHS655466 SRN655456:SRO655466 TBJ655456:TBK655466 TLF655456:TLG655466 TVB655456:TVC655466 UEX655456:UEY655466 UOT655456:UOU655466 UYP655456:UYQ655466 VIL655456:VIM655466 VSH655456:VSI655466 WCD655456:WCE655466 WLZ655456:WMA655466 WVV655456:WVW655466 N720992:O721002 JJ720992:JK721002 TF720992:TG721002 ADB720992:ADC721002 AMX720992:AMY721002 AWT720992:AWU721002 BGP720992:BGQ721002 BQL720992:BQM721002 CAH720992:CAI721002 CKD720992:CKE721002 CTZ720992:CUA721002 DDV720992:DDW721002 DNR720992:DNS721002 DXN720992:DXO721002 EHJ720992:EHK721002 ERF720992:ERG721002 FBB720992:FBC721002 FKX720992:FKY721002 FUT720992:FUU721002 GEP720992:GEQ721002 GOL720992:GOM721002 GYH720992:GYI721002 HID720992:HIE721002 HRZ720992:HSA721002 IBV720992:IBW721002 ILR720992:ILS721002 IVN720992:IVO721002 JFJ720992:JFK721002 JPF720992:JPG721002 JZB720992:JZC721002 KIX720992:KIY721002 KST720992:KSU721002 LCP720992:LCQ721002 LML720992:LMM721002 LWH720992:LWI721002 MGD720992:MGE721002 MPZ720992:MQA721002 MZV720992:MZW721002 NJR720992:NJS721002 NTN720992:NTO721002 ODJ720992:ODK721002 ONF720992:ONG721002 OXB720992:OXC721002 PGX720992:PGY721002 PQT720992:PQU721002 QAP720992:QAQ721002 QKL720992:QKM721002 QUH720992:QUI721002 RED720992:REE721002 RNZ720992:ROA721002 RXV720992:RXW721002 SHR720992:SHS721002 SRN720992:SRO721002 TBJ720992:TBK721002 TLF720992:TLG721002 TVB720992:TVC721002 UEX720992:UEY721002 UOT720992:UOU721002 UYP720992:UYQ721002 VIL720992:VIM721002 VSH720992:VSI721002 WCD720992:WCE721002 WLZ720992:WMA721002 WVV720992:WVW721002 N786528:O786538 JJ786528:JK786538 TF786528:TG786538 ADB786528:ADC786538 AMX786528:AMY786538 AWT786528:AWU786538 BGP786528:BGQ786538 BQL786528:BQM786538 CAH786528:CAI786538 CKD786528:CKE786538 CTZ786528:CUA786538 DDV786528:DDW786538 DNR786528:DNS786538 DXN786528:DXO786538 EHJ786528:EHK786538 ERF786528:ERG786538 FBB786528:FBC786538 FKX786528:FKY786538 FUT786528:FUU786538 GEP786528:GEQ786538 GOL786528:GOM786538 GYH786528:GYI786538 HID786528:HIE786538 HRZ786528:HSA786538 IBV786528:IBW786538 ILR786528:ILS786538 IVN786528:IVO786538 JFJ786528:JFK786538 JPF786528:JPG786538 JZB786528:JZC786538 KIX786528:KIY786538 KST786528:KSU786538 LCP786528:LCQ786538 LML786528:LMM786538 LWH786528:LWI786538 MGD786528:MGE786538 MPZ786528:MQA786538 MZV786528:MZW786538 NJR786528:NJS786538 NTN786528:NTO786538 ODJ786528:ODK786538 ONF786528:ONG786538 OXB786528:OXC786538 PGX786528:PGY786538 PQT786528:PQU786538 QAP786528:QAQ786538 QKL786528:QKM786538 QUH786528:QUI786538 RED786528:REE786538 RNZ786528:ROA786538 RXV786528:RXW786538 SHR786528:SHS786538 SRN786528:SRO786538 TBJ786528:TBK786538 TLF786528:TLG786538 TVB786528:TVC786538 UEX786528:UEY786538 UOT786528:UOU786538 UYP786528:UYQ786538 VIL786528:VIM786538 VSH786528:VSI786538 WCD786528:WCE786538 WLZ786528:WMA786538 WVV786528:WVW786538 N852064:O852074 JJ852064:JK852074 TF852064:TG852074 ADB852064:ADC852074 AMX852064:AMY852074 AWT852064:AWU852074 BGP852064:BGQ852074 BQL852064:BQM852074 CAH852064:CAI852074 CKD852064:CKE852074 CTZ852064:CUA852074 DDV852064:DDW852074 DNR852064:DNS852074 DXN852064:DXO852074 EHJ852064:EHK852074 ERF852064:ERG852074 FBB852064:FBC852074 FKX852064:FKY852074 FUT852064:FUU852074 GEP852064:GEQ852074 GOL852064:GOM852074 GYH852064:GYI852074 HID852064:HIE852074 HRZ852064:HSA852074 IBV852064:IBW852074 ILR852064:ILS852074 IVN852064:IVO852074 JFJ852064:JFK852074 JPF852064:JPG852074 JZB852064:JZC852074 KIX852064:KIY852074 KST852064:KSU852074 LCP852064:LCQ852074 LML852064:LMM852074 LWH852064:LWI852074 MGD852064:MGE852074 MPZ852064:MQA852074 MZV852064:MZW852074 NJR852064:NJS852074 NTN852064:NTO852074 ODJ852064:ODK852074 ONF852064:ONG852074 OXB852064:OXC852074 PGX852064:PGY852074 PQT852064:PQU852074 QAP852064:QAQ852074 QKL852064:QKM852074 QUH852064:QUI852074 RED852064:REE852074 RNZ852064:ROA852074 RXV852064:RXW852074 SHR852064:SHS852074 SRN852064:SRO852074 TBJ852064:TBK852074 TLF852064:TLG852074 TVB852064:TVC852074 UEX852064:UEY852074 UOT852064:UOU852074 UYP852064:UYQ852074 VIL852064:VIM852074 VSH852064:VSI852074 WCD852064:WCE852074 WLZ852064:WMA852074 WVV852064:WVW852074 N917600:O917610 JJ917600:JK917610 TF917600:TG917610 ADB917600:ADC917610 AMX917600:AMY917610 AWT917600:AWU917610 BGP917600:BGQ917610 BQL917600:BQM917610 CAH917600:CAI917610 CKD917600:CKE917610 CTZ917600:CUA917610 DDV917600:DDW917610 DNR917600:DNS917610 DXN917600:DXO917610 EHJ917600:EHK917610 ERF917600:ERG917610 FBB917600:FBC917610 FKX917600:FKY917610 FUT917600:FUU917610 GEP917600:GEQ917610 GOL917600:GOM917610 GYH917600:GYI917610 HID917600:HIE917610 HRZ917600:HSA917610 IBV917600:IBW917610 ILR917600:ILS917610 IVN917600:IVO917610 JFJ917600:JFK917610 JPF917600:JPG917610 JZB917600:JZC917610 KIX917600:KIY917610 KST917600:KSU917610 LCP917600:LCQ917610 LML917600:LMM917610 LWH917600:LWI917610 MGD917600:MGE917610 MPZ917600:MQA917610 MZV917600:MZW917610 NJR917600:NJS917610 NTN917600:NTO917610 ODJ917600:ODK917610 ONF917600:ONG917610 OXB917600:OXC917610 PGX917600:PGY917610 PQT917600:PQU917610 QAP917600:QAQ917610 QKL917600:QKM917610 QUH917600:QUI917610 RED917600:REE917610 RNZ917600:ROA917610 RXV917600:RXW917610 SHR917600:SHS917610 SRN917600:SRO917610 TBJ917600:TBK917610 TLF917600:TLG917610 TVB917600:TVC917610 UEX917600:UEY917610 UOT917600:UOU917610 UYP917600:UYQ917610 VIL917600:VIM917610 VSH917600:VSI917610 WCD917600:WCE917610 WLZ917600:WMA917610 WVV917600:WVW917610 N983136:O983146 JJ983136:JK983146 TF983136:TG983146 ADB983136:ADC983146 AMX983136:AMY983146 AWT983136:AWU983146 BGP983136:BGQ983146 BQL983136:BQM983146 CAH983136:CAI983146 CKD983136:CKE983146 CTZ983136:CUA983146 DDV983136:DDW983146 DNR983136:DNS983146 DXN983136:DXO983146 EHJ983136:EHK983146 ERF983136:ERG983146 FBB983136:FBC983146 FKX983136:FKY983146 FUT983136:FUU983146 GEP983136:GEQ983146 GOL983136:GOM983146 GYH983136:GYI983146 HID983136:HIE983146 HRZ983136:HSA983146 IBV983136:IBW983146 ILR983136:ILS983146 IVN983136:IVO983146 JFJ983136:JFK983146 JPF983136:JPG983146 JZB983136:JZC983146 KIX983136:KIY983146 KST983136:KSU983146 LCP983136:LCQ983146 LML983136:LMM983146 LWH983136:LWI983146 MGD983136:MGE983146 MPZ983136:MQA983146 MZV983136:MZW983146 NJR983136:NJS983146 NTN983136:NTO983146 ODJ983136:ODK983146 ONF983136:ONG983146 OXB983136:OXC983146 PGX983136:PGY983146 PQT983136:PQU983146 QAP983136:QAQ983146 QKL983136:QKM983146 QUH983136:QUI983146 RED983136:REE983146 RNZ983136:ROA983146 RXV983136:RXW983146 SHR983136:SHS983146 SRN983136:SRO983146 TBJ983136:TBK983146 TLF983136:TLG983146 TVB983136:TVC983146 UEX983136:UEY983146 UOT983136:UOU983146 UYP983136:UYQ983146 VIL983136:VIM983146 VSH983136:VSI983146 WCD983136:WCE983146 WLZ983136:WMA983146 WVV983136:WVW983146 X251:AS255 JT251:KO255 TP251:UK255 ADL251:AEG255 ANH251:AOC255 AXD251:AXY255 BGZ251:BHU255 BQV251:BRQ255 CAR251:CBM255 CKN251:CLI255 CUJ251:CVE255 DEF251:DFA255 DOB251:DOW255 DXX251:DYS255 EHT251:EIO255 ERP251:ESK255 FBL251:FCG255 FLH251:FMC255 FVD251:FVY255 GEZ251:GFU255 GOV251:GPQ255 GYR251:GZM255 HIN251:HJI255 HSJ251:HTE255 ICF251:IDA255 IMB251:IMW255 IVX251:IWS255 JFT251:JGO255 JPP251:JQK255 JZL251:KAG255 KJH251:KKC255 KTD251:KTY255 LCZ251:LDU255 LMV251:LNQ255 LWR251:LXM255 MGN251:MHI255 MQJ251:MRE255 NAF251:NBA255 NKB251:NKW255 NTX251:NUS255 ODT251:OEO255 ONP251:OOK255 OXL251:OYG255 PHH251:PIC255 PRD251:PRY255 QAZ251:QBU255 QKV251:QLQ255 QUR251:QVM255 REN251:RFI255 ROJ251:RPE255 RYF251:RZA255 SIB251:SIW255 SRX251:SSS255 TBT251:TCO255 TLP251:TMK255 TVL251:TWG255 UFH251:UGC255 UPD251:UPY255 UYZ251:UZU255 VIV251:VJQ255 VSR251:VTM255 WCN251:WDI255 WMJ251:WNE255 WWF251:WXA255 X65787:AS65791 JT65787:KO65791 TP65787:UK65791 ADL65787:AEG65791 ANH65787:AOC65791 AXD65787:AXY65791 BGZ65787:BHU65791 BQV65787:BRQ65791 CAR65787:CBM65791 CKN65787:CLI65791 CUJ65787:CVE65791 DEF65787:DFA65791 DOB65787:DOW65791 DXX65787:DYS65791 EHT65787:EIO65791 ERP65787:ESK65791 FBL65787:FCG65791 FLH65787:FMC65791 FVD65787:FVY65791 GEZ65787:GFU65791 GOV65787:GPQ65791 GYR65787:GZM65791 HIN65787:HJI65791 HSJ65787:HTE65791 ICF65787:IDA65791 IMB65787:IMW65791 IVX65787:IWS65791 JFT65787:JGO65791 JPP65787:JQK65791 JZL65787:KAG65791 KJH65787:KKC65791 KTD65787:KTY65791 LCZ65787:LDU65791 LMV65787:LNQ65791 LWR65787:LXM65791 MGN65787:MHI65791 MQJ65787:MRE65791 NAF65787:NBA65791 NKB65787:NKW65791 NTX65787:NUS65791 ODT65787:OEO65791 ONP65787:OOK65791 OXL65787:OYG65791 PHH65787:PIC65791 PRD65787:PRY65791 QAZ65787:QBU65791 QKV65787:QLQ65791 QUR65787:QVM65791 REN65787:RFI65791 ROJ65787:RPE65791 RYF65787:RZA65791 SIB65787:SIW65791 SRX65787:SSS65791 TBT65787:TCO65791 TLP65787:TMK65791 TVL65787:TWG65791 UFH65787:UGC65791 UPD65787:UPY65791 UYZ65787:UZU65791 VIV65787:VJQ65791 VSR65787:VTM65791 WCN65787:WDI65791 WMJ65787:WNE65791 WWF65787:WXA65791 X131323:AS131327 JT131323:KO131327 TP131323:UK131327 ADL131323:AEG131327 ANH131323:AOC131327 AXD131323:AXY131327 BGZ131323:BHU131327 BQV131323:BRQ131327 CAR131323:CBM131327 CKN131323:CLI131327 CUJ131323:CVE131327 DEF131323:DFA131327 DOB131323:DOW131327 DXX131323:DYS131327 EHT131323:EIO131327 ERP131323:ESK131327 FBL131323:FCG131327 FLH131323:FMC131327 FVD131323:FVY131327 GEZ131323:GFU131327 GOV131323:GPQ131327 GYR131323:GZM131327 HIN131323:HJI131327 HSJ131323:HTE131327 ICF131323:IDA131327 IMB131323:IMW131327 IVX131323:IWS131327 JFT131323:JGO131327 JPP131323:JQK131327 JZL131323:KAG131327 KJH131323:KKC131327 KTD131323:KTY131327 LCZ131323:LDU131327 LMV131323:LNQ131327 LWR131323:LXM131327 MGN131323:MHI131327 MQJ131323:MRE131327 NAF131323:NBA131327 NKB131323:NKW131327 NTX131323:NUS131327 ODT131323:OEO131327 ONP131323:OOK131327 OXL131323:OYG131327 PHH131323:PIC131327 PRD131323:PRY131327 QAZ131323:QBU131327 QKV131323:QLQ131327 QUR131323:QVM131327 REN131323:RFI131327 ROJ131323:RPE131327 RYF131323:RZA131327 SIB131323:SIW131327 SRX131323:SSS131327 TBT131323:TCO131327 TLP131323:TMK131327 TVL131323:TWG131327 UFH131323:UGC131327 UPD131323:UPY131327 UYZ131323:UZU131327 VIV131323:VJQ131327 VSR131323:VTM131327 WCN131323:WDI131327 WMJ131323:WNE131327 WWF131323:WXA131327 X196859:AS196863 JT196859:KO196863 TP196859:UK196863 ADL196859:AEG196863 ANH196859:AOC196863 AXD196859:AXY196863 BGZ196859:BHU196863 BQV196859:BRQ196863 CAR196859:CBM196863 CKN196859:CLI196863 CUJ196859:CVE196863 DEF196859:DFA196863 DOB196859:DOW196863 DXX196859:DYS196863 EHT196859:EIO196863 ERP196859:ESK196863 FBL196859:FCG196863 FLH196859:FMC196863 FVD196859:FVY196863 GEZ196859:GFU196863 GOV196859:GPQ196863 GYR196859:GZM196863 HIN196859:HJI196863 HSJ196859:HTE196863 ICF196859:IDA196863 IMB196859:IMW196863 IVX196859:IWS196863 JFT196859:JGO196863 JPP196859:JQK196863 JZL196859:KAG196863 KJH196859:KKC196863 KTD196859:KTY196863 LCZ196859:LDU196863 LMV196859:LNQ196863 LWR196859:LXM196863 MGN196859:MHI196863 MQJ196859:MRE196863 NAF196859:NBA196863 NKB196859:NKW196863 NTX196859:NUS196863 ODT196859:OEO196863 ONP196859:OOK196863 OXL196859:OYG196863 PHH196859:PIC196863 PRD196859:PRY196863 QAZ196859:QBU196863 QKV196859:QLQ196863 QUR196859:QVM196863 REN196859:RFI196863 ROJ196859:RPE196863 RYF196859:RZA196863 SIB196859:SIW196863 SRX196859:SSS196863 TBT196859:TCO196863 TLP196859:TMK196863 TVL196859:TWG196863 UFH196859:UGC196863 UPD196859:UPY196863 UYZ196859:UZU196863 VIV196859:VJQ196863 VSR196859:VTM196863 WCN196859:WDI196863 WMJ196859:WNE196863 WWF196859:WXA196863 X262395:AS262399 JT262395:KO262399 TP262395:UK262399 ADL262395:AEG262399 ANH262395:AOC262399 AXD262395:AXY262399 BGZ262395:BHU262399 BQV262395:BRQ262399 CAR262395:CBM262399 CKN262395:CLI262399 CUJ262395:CVE262399 DEF262395:DFA262399 DOB262395:DOW262399 DXX262395:DYS262399 EHT262395:EIO262399 ERP262395:ESK262399 FBL262395:FCG262399 FLH262395:FMC262399 FVD262395:FVY262399 GEZ262395:GFU262399 GOV262395:GPQ262399 GYR262395:GZM262399 HIN262395:HJI262399 HSJ262395:HTE262399 ICF262395:IDA262399 IMB262395:IMW262399 IVX262395:IWS262399 JFT262395:JGO262399 JPP262395:JQK262399 JZL262395:KAG262399 KJH262395:KKC262399 KTD262395:KTY262399 LCZ262395:LDU262399 LMV262395:LNQ262399 LWR262395:LXM262399 MGN262395:MHI262399 MQJ262395:MRE262399 NAF262395:NBA262399 NKB262395:NKW262399 NTX262395:NUS262399 ODT262395:OEO262399 ONP262395:OOK262399 OXL262395:OYG262399 PHH262395:PIC262399 PRD262395:PRY262399 QAZ262395:QBU262399 QKV262395:QLQ262399 QUR262395:QVM262399 REN262395:RFI262399 ROJ262395:RPE262399 RYF262395:RZA262399 SIB262395:SIW262399 SRX262395:SSS262399 TBT262395:TCO262399 TLP262395:TMK262399 TVL262395:TWG262399 UFH262395:UGC262399 UPD262395:UPY262399 UYZ262395:UZU262399 VIV262395:VJQ262399 VSR262395:VTM262399 WCN262395:WDI262399 WMJ262395:WNE262399 WWF262395:WXA262399 X327931:AS327935 JT327931:KO327935 TP327931:UK327935 ADL327931:AEG327935 ANH327931:AOC327935 AXD327931:AXY327935 BGZ327931:BHU327935 BQV327931:BRQ327935 CAR327931:CBM327935 CKN327931:CLI327935 CUJ327931:CVE327935 DEF327931:DFA327935 DOB327931:DOW327935 DXX327931:DYS327935 EHT327931:EIO327935 ERP327931:ESK327935 FBL327931:FCG327935 FLH327931:FMC327935 FVD327931:FVY327935 GEZ327931:GFU327935 GOV327931:GPQ327935 GYR327931:GZM327935 HIN327931:HJI327935 HSJ327931:HTE327935 ICF327931:IDA327935 IMB327931:IMW327935 IVX327931:IWS327935 JFT327931:JGO327935 JPP327931:JQK327935 JZL327931:KAG327935 KJH327931:KKC327935 KTD327931:KTY327935 LCZ327931:LDU327935 LMV327931:LNQ327935 LWR327931:LXM327935 MGN327931:MHI327935 MQJ327931:MRE327935 NAF327931:NBA327935 NKB327931:NKW327935 NTX327931:NUS327935 ODT327931:OEO327935 ONP327931:OOK327935 OXL327931:OYG327935 PHH327931:PIC327935 PRD327931:PRY327935 QAZ327931:QBU327935 QKV327931:QLQ327935 QUR327931:QVM327935 REN327931:RFI327935 ROJ327931:RPE327935 RYF327931:RZA327935 SIB327931:SIW327935 SRX327931:SSS327935 TBT327931:TCO327935 TLP327931:TMK327935 TVL327931:TWG327935 UFH327931:UGC327935 UPD327931:UPY327935 UYZ327931:UZU327935 VIV327931:VJQ327935 VSR327931:VTM327935 WCN327931:WDI327935 WMJ327931:WNE327935 WWF327931:WXA327935 X393467:AS393471 JT393467:KO393471 TP393467:UK393471 ADL393467:AEG393471 ANH393467:AOC393471 AXD393467:AXY393471 BGZ393467:BHU393471 BQV393467:BRQ393471 CAR393467:CBM393471 CKN393467:CLI393471 CUJ393467:CVE393471 DEF393467:DFA393471 DOB393467:DOW393471 DXX393467:DYS393471 EHT393467:EIO393471 ERP393467:ESK393471 FBL393467:FCG393471 FLH393467:FMC393471 FVD393467:FVY393471 GEZ393467:GFU393471 GOV393467:GPQ393471 GYR393467:GZM393471 HIN393467:HJI393471 HSJ393467:HTE393471 ICF393467:IDA393471 IMB393467:IMW393471 IVX393467:IWS393471 JFT393467:JGO393471 JPP393467:JQK393471 JZL393467:KAG393471 KJH393467:KKC393471 KTD393467:KTY393471 LCZ393467:LDU393471 LMV393467:LNQ393471 LWR393467:LXM393471 MGN393467:MHI393471 MQJ393467:MRE393471 NAF393467:NBA393471 NKB393467:NKW393471 NTX393467:NUS393471 ODT393467:OEO393471 ONP393467:OOK393471 OXL393467:OYG393471 PHH393467:PIC393471 PRD393467:PRY393471 QAZ393467:QBU393471 QKV393467:QLQ393471 QUR393467:QVM393471 REN393467:RFI393471 ROJ393467:RPE393471 RYF393467:RZA393471 SIB393467:SIW393471 SRX393467:SSS393471 TBT393467:TCO393471 TLP393467:TMK393471 TVL393467:TWG393471 UFH393467:UGC393471 UPD393467:UPY393471 UYZ393467:UZU393471 VIV393467:VJQ393471 VSR393467:VTM393471 WCN393467:WDI393471 WMJ393467:WNE393471 WWF393467:WXA393471 X459003:AS459007 JT459003:KO459007 TP459003:UK459007 ADL459003:AEG459007 ANH459003:AOC459007 AXD459003:AXY459007 BGZ459003:BHU459007 BQV459003:BRQ459007 CAR459003:CBM459007 CKN459003:CLI459007 CUJ459003:CVE459007 DEF459003:DFA459007 DOB459003:DOW459007 DXX459003:DYS459007 EHT459003:EIO459007 ERP459003:ESK459007 FBL459003:FCG459007 FLH459003:FMC459007 FVD459003:FVY459007 GEZ459003:GFU459007 GOV459003:GPQ459007 GYR459003:GZM459007 HIN459003:HJI459007 HSJ459003:HTE459007 ICF459003:IDA459007 IMB459003:IMW459007 IVX459003:IWS459007 JFT459003:JGO459007 JPP459003:JQK459007 JZL459003:KAG459007 KJH459003:KKC459007 KTD459003:KTY459007 LCZ459003:LDU459007 LMV459003:LNQ459007 LWR459003:LXM459007 MGN459003:MHI459007 MQJ459003:MRE459007 NAF459003:NBA459007 NKB459003:NKW459007 NTX459003:NUS459007 ODT459003:OEO459007 ONP459003:OOK459007 OXL459003:OYG459007 PHH459003:PIC459007 PRD459003:PRY459007 QAZ459003:QBU459007 QKV459003:QLQ459007 QUR459003:QVM459007 REN459003:RFI459007 ROJ459003:RPE459007 RYF459003:RZA459007 SIB459003:SIW459007 SRX459003:SSS459007 TBT459003:TCO459007 TLP459003:TMK459007 TVL459003:TWG459007 UFH459003:UGC459007 UPD459003:UPY459007 UYZ459003:UZU459007 VIV459003:VJQ459007 VSR459003:VTM459007 WCN459003:WDI459007 WMJ459003:WNE459007 WWF459003:WXA459007 X524539:AS524543 JT524539:KO524543 TP524539:UK524543 ADL524539:AEG524543 ANH524539:AOC524543 AXD524539:AXY524543 BGZ524539:BHU524543 BQV524539:BRQ524543 CAR524539:CBM524543 CKN524539:CLI524543 CUJ524539:CVE524543 DEF524539:DFA524543 DOB524539:DOW524543 DXX524539:DYS524543 EHT524539:EIO524543 ERP524539:ESK524543 FBL524539:FCG524543 FLH524539:FMC524543 FVD524539:FVY524543 GEZ524539:GFU524543 GOV524539:GPQ524543 GYR524539:GZM524543 HIN524539:HJI524543 HSJ524539:HTE524543 ICF524539:IDA524543 IMB524539:IMW524543 IVX524539:IWS524543 JFT524539:JGO524543 JPP524539:JQK524543 JZL524539:KAG524543 KJH524539:KKC524543 KTD524539:KTY524543 LCZ524539:LDU524543 LMV524539:LNQ524543 LWR524539:LXM524543 MGN524539:MHI524543 MQJ524539:MRE524543 NAF524539:NBA524543 NKB524539:NKW524543 NTX524539:NUS524543 ODT524539:OEO524543 ONP524539:OOK524543 OXL524539:OYG524543 PHH524539:PIC524543 PRD524539:PRY524543 QAZ524539:QBU524543 QKV524539:QLQ524543 QUR524539:QVM524543 REN524539:RFI524543 ROJ524539:RPE524543 RYF524539:RZA524543 SIB524539:SIW524543 SRX524539:SSS524543 TBT524539:TCO524543 TLP524539:TMK524543 TVL524539:TWG524543 UFH524539:UGC524543 UPD524539:UPY524543 UYZ524539:UZU524543 VIV524539:VJQ524543 VSR524539:VTM524543 WCN524539:WDI524543 WMJ524539:WNE524543 WWF524539:WXA524543 X590075:AS590079 JT590075:KO590079 TP590075:UK590079 ADL590075:AEG590079 ANH590075:AOC590079 AXD590075:AXY590079 BGZ590075:BHU590079 BQV590075:BRQ590079 CAR590075:CBM590079 CKN590075:CLI590079 CUJ590075:CVE590079 DEF590075:DFA590079 DOB590075:DOW590079 DXX590075:DYS590079 EHT590075:EIO590079 ERP590075:ESK590079 FBL590075:FCG590079 FLH590075:FMC590079 FVD590075:FVY590079 GEZ590075:GFU590079 GOV590075:GPQ590079 GYR590075:GZM590079 HIN590075:HJI590079 HSJ590075:HTE590079 ICF590075:IDA590079 IMB590075:IMW590079 IVX590075:IWS590079 JFT590075:JGO590079 JPP590075:JQK590079 JZL590075:KAG590079 KJH590075:KKC590079 KTD590075:KTY590079 LCZ590075:LDU590079 LMV590075:LNQ590079 LWR590075:LXM590079 MGN590075:MHI590079 MQJ590075:MRE590079 NAF590075:NBA590079 NKB590075:NKW590079 NTX590075:NUS590079 ODT590075:OEO590079 ONP590075:OOK590079 OXL590075:OYG590079 PHH590075:PIC590079 PRD590075:PRY590079 QAZ590075:QBU590079 QKV590075:QLQ590079 QUR590075:QVM590079 REN590075:RFI590079 ROJ590075:RPE590079 RYF590075:RZA590079 SIB590075:SIW590079 SRX590075:SSS590079 TBT590075:TCO590079 TLP590075:TMK590079 TVL590075:TWG590079 UFH590075:UGC590079 UPD590075:UPY590079 UYZ590075:UZU590079 VIV590075:VJQ590079 VSR590075:VTM590079 WCN590075:WDI590079 WMJ590075:WNE590079 WWF590075:WXA590079 X655611:AS655615 JT655611:KO655615 TP655611:UK655615 ADL655611:AEG655615 ANH655611:AOC655615 AXD655611:AXY655615 BGZ655611:BHU655615 BQV655611:BRQ655615 CAR655611:CBM655615 CKN655611:CLI655615 CUJ655611:CVE655615 DEF655611:DFA655615 DOB655611:DOW655615 DXX655611:DYS655615 EHT655611:EIO655615 ERP655611:ESK655615 FBL655611:FCG655615 FLH655611:FMC655615 FVD655611:FVY655615 GEZ655611:GFU655615 GOV655611:GPQ655615 GYR655611:GZM655615 HIN655611:HJI655615 HSJ655611:HTE655615 ICF655611:IDA655615 IMB655611:IMW655615 IVX655611:IWS655615 JFT655611:JGO655615 JPP655611:JQK655615 JZL655611:KAG655615 KJH655611:KKC655615 KTD655611:KTY655615 LCZ655611:LDU655615 LMV655611:LNQ655615 LWR655611:LXM655615 MGN655611:MHI655615 MQJ655611:MRE655615 NAF655611:NBA655615 NKB655611:NKW655615 NTX655611:NUS655615 ODT655611:OEO655615 ONP655611:OOK655615 OXL655611:OYG655615 PHH655611:PIC655615 PRD655611:PRY655615 QAZ655611:QBU655615 QKV655611:QLQ655615 QUR655611:QVM655615 REN655611:RFI655615 ROJ655611:RPE655615 RYF655611:RZA655615 SIB655611:SIW655615 SRX655611:SSS655615 TBT655611:TCO655615 TLP655611:TMK655615 TVL655611:TWG655615 UFH655611:UGC655615 UPD655611:UPY655615 UYZ655611:UZU655615 VIV655611:VJQ655615 VSR655611:VTM655615 WCN655611:WDI655615 WMJ655611:WNE655615 WWF655611:WXA655615 X721147:AS721151 JT721147:KO721151 TP721147:UK721151 ADL721147:AEG721151 ANH721147:AOC721151 AXD721147:AXY721151 BGZ721147:BHU721151 BQV721147:BRQ721151 CAR721147:CBM721151 CKN721147:CLI721151 CUJ721147:CVE721151 DEF721147:DFA721151 DOB721147:DOW721151 DXX721147:DYS721151 EHT721147:EIO721151 ERP721147:ESK721151 FBL721147:FCG721151 FLH721147:FMC721151 FVD721147:FVY721151 GEZ721147:GFU721151 GOV721147:GPQ721151 GYR721147:GZM721151 HIN721147:HJI721151 HSJ721147:HTE721151 ICF721147:IDA721151 IMB721147:IMW721151 IVX721147:IWS721151 JFT721147:JGO721151 JPP721147:JQK721151 JZL721147:KAG721151 KJH721147:KKC721151 KTD721147:KTY721151 LCZ721147:LDU721151 LMV721147:LNQ721151 LWR721147:LXM721151 MGN721147:MHI721151 MQJ721147:MRE721151 NAF721147:NBA721151 NKB721147:NKW721151 NTX721147:NUS721151 ODT721147:OEO721151 ONP721147:OOK721151 OXL721147:OYG721151 PHH721147:PIC721151 PRD721147:PRY721151 QAZ721147:QBU721151 QKV721147:QLQ721151 QUR721147:QVM721151 REN721147:RFI721151 ROJ721147:RPE721151 RYF721147:RZA721151 SIB721147:SIW721151 SRX721147:SSS721151 TBT721147:TCO721151 TLP721147:TMK721151 TVL721147:TWG721151 UFH721147:UGC721151 UPD721147:UPY721151 UYZ721147:UZU721151 VIV721147:VJQ721151 VSR721147:VTM721151 WCN721147:WDI721151 WMJ721147:WNE721151 WWF721147:WXA721151 X786683:AS786687 JT786683:KO786687 TP786683:UK786687 ADL786683:AEG786687 ANH786683:AOC786687 AXD786683:AXY786687 BGZ786683:BHU786687 BQV786683:BRQ786687 CAR786683:CBM786687 CKN786683:CLI786687 CUJ786683:CVE786687 DEF786683:DFA786687 DOB786683:DOW786687 DXX786683:DYS786687 EHT786683:EIO786687 ERP786683:ESK786687 FBL786683:FCG786687 FLH786683:FMC786687 FVD786683:FVY786687 GEZ786683:GFU786687 GOV786683:GPQ786687 GYR786683:GZM786687 HIN786683:HJI786687 HSJ786683:HTE786687 ICF786683:IDA786687 IMB786683:IMW786687 IVX786683:IWS786687 JFT786683:JGO786687 JPP786683:JQK786687 JZL786683:KAG786687 KJH786683:KKC786687 KTD786683:KTY786687 LCZ786683:LDU786687 LMV786683:LNQ786687 LWR786683:LXM786687 MGN786683:MHI786687 MQJ786683:MRE786687 NAF786683:NBA786687 NKB786683:NKW786687 NTX786683:NUS786687 ODT786683:OEO786687 ONP786683:OOK786687 OXL786683:OYG786687 PHH786683:PIC786687 PRD786683:PRY786687 QAZ786683:QBU786687 QKV786683:QLQ786687 QUR786683:QVM786687 REN786683:RFI786687 ROJ786683:RPE786687 RYF786683:RZA786687 SIB786683:SIW786687 SRX786683:SSS786687 TBT786683:TCO786687 TLP786683:TMK786687 TVL786683:TWG786687 UFH786683:UGC786687 UPD786683:UPY786687 UYZ786683:UZU786687 VIV786683:VJQ786687 VSR786683:VTM786687 WCN786683:WDI786687 WMJ786683:WNE786687 WWF786683:WXA786687 X852219:AS852223 JT852219:KO852223 TP852219:UK852223 ADL852219:AEG852223 ANH852219:AOC852223 AXD852219:AXY852223 BGZ852219:BHU852223 BQV852219:BRQ852223 CAR852219:CBM852223 CKN852219:CLI852223 CUJ852219:CVE852223 DEF852219:DFA852223 DOB852219:DOW852223 DXX852219:DYS852223 EHT852219:EIO852223 ERP852219:ESK852223 FBL852219:FCG852223 FLH852219:FMC852223 FVD852219:FVY852223 GEZ852219:GFU852223 GOV852219:GPQ852223 GYR852219:GZM852223 HIN852219:HJI852223 HSJ852219:HTE852223 ICF852219:IDA852223 IMB852219:IMW852223 IVX852219:IWS852223 JFT852219:JGO852223 JPP852219:JQK852223 JZL852219:KAG852223 KJH852219:KKC852223 KTD852219:KTY852223 LCZ852219:LDU852223 LMV852219:LNQ852223 LWR852219:LXM852223 MGN852219:MHI852223 MQJ852219:MRE852223 NAF852219:NBA852223 NKB852219:NKW852223 NTX852219:NUS852223 ODT852219:OEO852223 ONP852219:OOK852223 OXL852219:OYG852223 PHH852219:PIC852223 PRD852219:PRY852223 QAZ852219:QBU852223 QKV852219:QLQ852223 QUR852219:QVM852223 REN852219:RFI852223 ROJ852219:RPE852223 RYF852219:RZA852223 SIB852219:SIW852223 SRX852219:SSS852223 TBT852219:TCO852223 TLP852219:TMK852223 TVL852219:TWG852223 UFH852219:UGC852223 UPD852219:UPY852223 UYZ852219:UZU852223 VIV852219:VJQ852223 VSR852219:VTM852223 WCN852219:WDI852223 WMJ852219:WNE852223 WWF852219:WXA852223 X917755:AS917759 JT917755:KO917759 TP917755:UK917759 ADL917755:AEG917759 ANH917755:AOC917759 AXD917755:AXY917759 BGZ917755:BHU917759 BQV917755:BRQ917759 CAR917755:CBM917759 CKN917755:CLI917759 CUJ917755:CVE917759 DEF917755:DFA917759 DOB917755:DOW917759 DXX917755:DYS917759 EHT917755:EIO917759 ERP917755:ESK917759 FBL917755:FCG917759 FLH917755:FMC917759 FVD917755:FVY917759 GEZ917755:GFU917759 GOV917755:GPQ917759 GYR917755:GZM917759 HIN917755:HJI917759 HSJ917755:HTE917759 ICF917755:IDA917759 IMB917755:IMW917759 IVX917755:IWS917759 JFT917755:JGO917759 JPP917755:JQK917759 JZL917755:KAG917759 KJH917755:KKC917759 KTD917755:KTY917759 LCZ917755:LDU917759 LMV917755:LNQ917759 LWR917755:LXM917759 MGN917755:MHI917759 MQJ917755:MRE917759 NAF917755:NBA917759 NKB917755:NKW917759 NTX917755:NUS917759 ODT917755:OEO917759 ONP917755:OOK917759 OXL917755:OYG917759 PHH917755:PIC917759 PRD917755:PRY917759 QAZ917755:QBU917759 QKV917755:QLQ917759 QUR917755:QVM917759 REN917755:RFI917759 ROJ917755:RPE917759 RYF917755:RZA917759 SIB917755:SIW917759 SRX917755:SSS917759 TBT917755:TCO917759 TLP917755:TMK917759 TVL917755:TWG917759 UFH917755:UGC917759 UPD917755:UPY917759 UYZ917755:UZU917759 VIV917755:VJQ917759 VSR917755:VTM917759 WCN917755:WDI917759 WMJ917755:WNE917759 WWF917755:WXA917759 X983291:AS983295 JT983291:KO983295 TP983291:UK983295 ADL983291:AEG983295 ANH983291:AOC983295 AXD983291:AXY983295 BGZ983291:BHU983295 BQV983291:BRQ983295 CAR983291:CBM983295 CKN983291:CLI983295 CUJ983291:CVE983295 DEF983291:DFA983295 DOB983291:DOW983295 DXX983291:DYS983295 EHT983291:EIO983295 ERP983291:ESK983295 FBL983291:FCG983295 FLH983291:FMC983295 FVD983291:FVY983295 GEZ983291:GFU983295 GOV983291:GPQ983295 GYR983291:GZM983295 HIN983291:HJI983295 HSJ983291:HTE983295 ICF983291:IDA983295 IMB983291:IMW983295 IVX983291:IWS983295 JFT983291:JGO983295 JPP983291:JQK983295 JZL983291:KAG983295 KJH983291:KKC983295 KTD983291:KTY983295 LCZ983291:LDU983295 LMV983291:LNQ983295 LWR983291:LXM983295 MGN983291:MHI983295 MQJ983291:MRE983295 NAF983291:NBA983295 NKB983291:NKW983295 NTX983291:NUS983295 ODT983291:OEO983295 ONP983291:OOK983295 OXL983291:OYG983295 PHH983291:PIC983295 PRD983291:PRY983295 QAZ983291:QBU983295 QKV983291:QLQ983295 QUR983291:QVM983295 REN983291:RFI983295 ROJ983291:RPE983295 RYF983291:RZA983295 SIB983291:SIW983295 SRX983291:SSS983295 TBT983291:TCO983295 TLP983291:TMK983295 TVL983291:TWG983295 UFH983291:UGC983295 UPD983291:UPY983295 UYZ983291:UZU983295 VIV983291:VJQ983295 VSR983291:VTM983295 WCN983291:WDI983295 WMJ983291:WNE983295 WWF983291:WXA983295 B44:B68 IX44:IX68 ST44:ST68 ACP44:ACP68 AML44:AML68 AWH44:AWH68 BGD44:BGD68 BPZ44:BPZ68 BZV44:BZV68 CJR44:CJR68 CTN44:CTN68 DDJ44:DDJ68 DNF44:DNF68 DXB44:DXB68 EGX44:EGX68 EQT44:EQT68 FAP44:FAP68 FKL44:FKL68 FUH44:FUH68 GED44:GED68 GNZ44:GNZ68 GXV44:GXV68 HHR44:HHR68 HRN44:HRN68 IBJ44:IBJ68 ILF44:ILF68 IVB44:IVB68 JEX44:JEX68 JOT44:JOT68 JYP44:JYP68 KIL44:KIL68 KSH44:KSH68 LCD44:LCD68 LLZ44:LLZ68 LVV44:LVV68 MFR44:MFR68 MPN44:MPN68 MZJ44:MZJ68 NJF44:NJF68 NTB44:NTB68 OCX44:OCX68 OMT44:OMT68 OWP44:OWP68 PGL44:PGL68 PQH44:PQH68 QAD44:QAD68 QJZ44:QJZ68 QTV44:QTV68 RDR44:RDR68 RNN44:RNN68 RXJ44:RXJ68 SHF44:SHF68 SRB44:SRB68 TAX44:TAX68 TKT44:TKT68 TUP44:TUP68 UEL44:UEL68 UOH44:UOH68 UYD44:UYD68 VHZ44:VHZ68 VRV44:VRV68 WBR44:WBR68 WLN44:WLN68 WVJ44:WVJ68 B65580:B65604 IX65580:IX65604 ST65580:ST65604 ACP65580:ACP65604 AML65580:AML65604 AWH65580:AWH65604 BGD65580:BGD65604 BPZ65580:BPZ65604 BZV65580:BZV65604 CJR65580:CJR65604 CTN65580:CTN65604 DDJ65580:DDJ65604 DNF65580:DNF65604 DXB65580:DXB65604 EGX65580:EGX65604 EQT65580:EQT65604 FAP65580:FAP65604 FKL65580:FKL65604 FUH65580:FUH65604 GED65580:GED65604 GNZ65580:GNZ65604 GXV65580:GXV65604 HHR65580:HHR65604 HRN65580:HRN65604 IBJ65580:IBJ65604 ILF65580:ILF65604 IVB65580:IVB65604 JEX65580:JEX65604 JOT65580:JOT65604 JYP65580:JYP65604 KIL65580:KIL65604 KSH65580:KSH65604 LCD65580:LCD65604 LLZ65580:LLZ65604 LVV65580:LVV65604 MFR65580:MFR65604 MPN65580:MPN65604 MZJ65580:MZJ65604 NJF65580:NJF65604 NTB65580:NTB65604 OCX65580:OCX65604 OMT65580:OMT65604 OWP65580:OWP65604 PGL65580:PGL65604 PQH65580:PQH65604 QAD65580:QAD65604 QJZ65580:QJZ65604 QTV65580:QTV65604 RDR65580:RDR65604 RNN65580:RNN65604 RXJ65580:RXJ65604 SHF65580:SHF65604 SRB65580:SRB65604 TAX65580:TAX65604 TKT65580:TKT65604 TUP65580:TUP65604 UEL65580:UEL65604 UOH65580:UOH65604 UYD65580:UYD65604 VHZ65580:VHZ65604 VRV65580:VRV65604 WBR65580:WBR65604 WLN65580:WLN65604 WVJ65580:WVJ65604 B131116:B131140 IX131116:IX131140 ST131116:ST131140 ACP131116:ACP131140 AML131116:AML131140 AWH131116:AWH131140 BGD131116:BGD131140 BPZ131116:BPZ131140 BZV131116:BZV131140 CJR131116:CJR131140 CTN131116:CTN131140 DDJ131116:DDJ131140 DNF131116:DNF131140 DXB131116:DXB131140 EGX131116:EGX131140 EQT131116:EQT131140 FAP131116:FAP131140 FKL131116:FKL131140 FUH131116:FUH131140 GED131116:GED131140 GNZ131116:GNZ131140 GXV131116:GXV131140 HHR131116:HHR131140 HRN131116:HRN131140 IBJ131116:IBJ131140 ILF131116:ILF131140 IVB131116:IVB131140 JEX131116:JEX131140 JOT131116:JOT131140 JYP131116:JYP131140 KIL131116:KIL131140 KSH131116:KSH131140 LCD131116:LCD131140 LLZ131116:LLZ131140 LVV131116:LVV131140 MFR131116:MFR131140 MPN131116:MPN131140 MZJ131116:MZJ131140 NJF131116:NJF131140 NTB131116:NTB131140 OCX131116:OCX131140 OMT131116:OMT131140 OWP131116:OWP131140 PGL131116:PGL131140 PQH131116:PQH131140 QAD131116:QAD131140 QJZ131116:QJZ131140 QTV131116:QTV131140 RDR131116:RDR131140 RNN131116:RNN131140 RXJ131116:RXJ131140 SHF131116:SHF131140 SRB131116:SRB131140 TAX131116:TAX131140 TKT131116:TKT131140 TUP131116:TUP131140 UEL131116:UEL131140 UOH131116:UOH131140 UYD131116:UYD131140 VHZ131116:VHZ131140 VRV131116:VRV131140 WBR131116:WBR131140 WLN131116:WLN131140 WVJ131116:WVJ131140 B196652:B196676 IX196652:IX196676 ST196652:ST196676 ACP196652:ACP196676 AML196652:AML196676 AWH196652:AWH196676 BGD196652:BGD196676 BPZ196652:BPZ196676 BZV196652:BZV196676 CJR196652:CJR196676 CTN196652:CTN196676 DDJ196652:DDJ196676 DNF196652:DNF196676 DXB196652:DXB196676 EGX196652:EGX196676 EQT196652:EQT196676 FAP196652:FAP196676 FKL196652:FKL196676 FUH196652:FUH196676 GED196652:GED196676 GNZ196652:GNZ196676 GXV196652:GXV196676 HHR196652:HHR196676 HRN196652:HRN196676 IBJ196652:IBJ196676 ILF196652:ILF196676 IVB196652:IVB196676 JEX196652:JEX196676 JOT196652:JOT196676 JYP196652:JYP196676 KIL196652:KIL196676 KSH196652:KSH196676 LCD196652:LCD196676 LLZ196652:LLZ196676 LVV196652:LVV196676 MFR196652:MFR196676 MPN196652:MPN196676 MZJ196652:MZJ196676 NJF196652:NJF196676 NTB196652:NTB196676 OCX196652:OCX196676 OMT196652:OMT196676 OWP196652:OWP196676 PGL196652:PGL196676 PQH196652:PQH196676 QAD196652:QAD196676 QJZ196652:QJZ196676 QTV196652:QTV196676 RDR196652:RDR196676 RNN196652:RNN196676 RXJ196652:RXJ196676 SHF196652:SHF196676 SRB196652:SRB196676 TAX196652:TAX196676 TKT196652:TKT196676 TUP196652:TUP196676 UEL196652:UEL196676 UOH196652:UOH196676 UYD196652:UYD196676 VHZ196652:VHZ196676 VRV196652:VRV196676 WBR196652:WBR196676 WLN196652:WLN196676 WVJ196652:WVJ196676 B262188:B262212 IX262188:IX262212 ST262188:ST262212 ACP262188:ACP262212 AML262188:AML262212 AWH262188:AWH262212 BGD262188:BGD262212 BPZ262188:BPZ262212 BZV262188:BZV262212 CJR262188:CJR262212 CTN262188:CTN262212 DDJ262188:DDJ262212 DNF262188:DNF262212 DXB262188:DXB262212 EGX262188:EGX262212 EQT262188:EQT262212 FAP262188:FAP262212 FKL262188:FKL262212 FUH262188:FUH262212 GED262188:GED262212 GNZ262188:GNZ262212 GXV262188:GXV262212 HHR262188:HHR262212 HRN262188:HRN262212 IBJ262188:IBJ262212 ILF262188:ILF262212 IVB262188:IVB262212 JEX262188:JEX262212 JOT262188:JOT262212 JYP262188:JYP262212 KIL262188:KIL262212 KSH262188:KSH262212 LCD262188:LCD262212 LLZ262188:LLZ262212 LVV262188:LVV262212 MFR262188:MFR262212 MPN262188:MPN262212 MZJ262188:MZJ262212 NJF262188:NJF262212 NTB262188:NTB262212 OCX262188:OCX262212 OMT262188:OMT262212 OWP262188:OWP262212 PGL262188:PGL262212 PQH262188:PQH262212 QAD262188:QAD262212 QJZ262188:QJZ262212 QTV262188:QTV262212 RDR262188:RDR262212 RNN262188:RNN262212 RXJ262188:RXJ262212 SHF262188:SHF262212 SRB262188:SRB262212 TAX262188:TAX262212 TKT262188:TKT262212 TUP262188:TUP262212 UEL262188:UEL262212 UOH262188:UOH262212 UYD262188:UYD262212 VHZ262188:VHZ262212 VRV262188:VRV262212 WBR262188:WBR262212 WLN262188:WLN262212 WVJ262188:WVJ262212 B327724:B327748 IX327724:IX327748 ST327724:ST327748 ACP327724:ACP327748 AML327724:AML327748 AWH327724:AWH327748 BGD327724:BGD327748 BPZ327724:BPZ327748 BZV327724:BZV327748 CJR327724:CJR327748 CTN327724:CTN327748 DDJ327724:DDJ327748 DNF327724:DNF327748 DXB327724:DXB327748 EGX327724:EGX327748 EQT327724:EQT327748 FAP327724:FAP327748 FKL327724:FKL327748 FUH327724:FUH327748 GED327724:GED327748 GNZ327724:GNZ327748 GXV327724:GXV327748 HHR327724:HHR327748 HRN327724:HRN327748 IBJ327724:IBJ327748 ILF327724:ILF327748 IVB327724:IVB327748 JEX327724:JEX327748 JOT327724:JOT327748 JYP327724:JYP327748 KIL327724:KIL327748 KSH327724:KSH327748 LCD327724:LCD327748 LLZ327724:LLZ327748 LVV327724:LVV327748 MFR327724:MFR327748 MPN327724:MPN327748 MZJ327724:MZJ327748 NJF327724:NJF327748 NTB327724:NTB327748 OCX327724:OCX327748 OMT327724:OMT327748 OWP327724:OWP327748 PGL327724:PGL327748 PQH327724:PQH327748 QAD327724:QAD327748 QJZ327724:QJZ327748 QTV327724:QTV327748 RDR327724:RDR327748 RNN327724:RNN327748 RXJ327724:RXJ327748 SHF327724:SHF327748 SRB327724:SRB327748 TAX327724:TAX327748 TKT327724:TKT327748 TUP327724:TUP327748 UEL327724:UEL327748 UOH327724:UOH327748 UYD327724:UYD327748 VHZ327724:VHZ327748 VRV327724:VRV327748 WBR327724:WBR327748 WLN327724:WLN327748 WVJ327724:WVJ327748 B393260:B393284 IX393260:IX393284 ST393260:ST393284 ACP393260:ACP393284 AML393260:AML393284 AWH393260:AWH393284 BGD393260:BGD393284 BPZ393260:BPZ393284 BZV393260:BZV393284 CJR393260:CJR393284 CTN393260:CTN393284 DDJ393260:DDJ393284 DNF393260:DNF393284 DXB393260:DXB393284 EGX393260:EGX393284 EQT393260:EQT393284 FAP393260:FAP393284 FKL393260:FKL393284 FUH393260:FUH393284 GED393260:GED393284 GNZ393260:GNZ393284 GXV393260:GXV393284 HHR393260:HHR393284 HRN393260:HRN393284 IBJ393260:IBJ393284 ILF393260:ILF393284 IVB393260:IVB393284 JEX393260:JEX393284 JOT393260:JOT393284 JYP393260:JYP393284 KIL393260:KIL393284 KSH393260:KSH393284 LCD393260:LCD393284 LLZ393260:LLZ393284 LVV393260:LVV393284 MFR393260:MFR393284 MPN393260:MPN393284 MZJ393260:MZJ393284 NJF393260:NJF393284 NTB393260:NTB393284 OCX393260:OCX393284 OMT393260:OMT393284 OWP393260:OWP393284 PGL393260:PGL393284 PQH393260:PQH393284 QAD393260:QAD393284 QJZ393260:QJZ393284 QTV393260:QTV393284 RDR393260:RDR393284 RNN393260:RNN393284 RXJ393260:RXJ393284 SHF393260:SHF393284 SRB393260:SRB393284 TAX393260:TAX393284 TKT393260:TKT393284 TUP393260:TUP393284 UEL393260:UEL393284 UOH393260:UOH393284 UYD393260:UYD393284 VHZ393260:VHZ393284 VRV393260:VRV393284 WBR393260:WBR393284 WLN393260:WLN393284 WVJ393260:WVJ393284 B458796:B458820 IX458796:IX458820 ST458796:ST458820 ACP458796:ACP458820 AML458796:AML458820 AWH458796:AWH458820 BGD458796:BGD458820 BPZ458796:BPZ458820 BZV458796:BZV458820 CJR458796:CJR458820 CTN458796:CTN458820 DDJ458796:DDJ458820 DNF458796:DNF458820 DXB458796:DXB458820 EGX458796:EGX458820 EQT458796:EQT458820 FAP458796:FAP458820 FKL458796:FKL458820 FUH458796:FUH458820 GED458796:GED458820 GNZ458796:GNZ458820 GXV458796:GXV458820 HHR458796:HHR458820 HRN458796:HRN458820 IBJ458796:IBJ458820 ILF458796:ILF458820 IVB458796:IVB458820 JEX458796:JEX458820 JOT458796:JOT458820 JYP458796:JYP458820 KIL458796:KIL458820 KSH458796:KSH458820 LCD458796:LCD458820 LLZ458796:LLZ458820 LVV458796:LVV458820 MFR458796:MFR458820 MPN458796:MPN458820 MZJ458796:MZJ458820 NJF458796:NJF458820 NTB458796:NTB458820 OCX458796:OCX458820 OMT458796:OMT458820 OWP458796:OWP458820 PGL458796:PGL458820 PQH458796:PQH458820 QAD458796:QAD458820 QJZ458796:QJZ458820 QTV458796:QTV458820 RDR458796:RDR458820 RNN458796:RNN458820 RXJ458796:RXJ458820 SHF458796:SHF458820 SRB458796:SRB458820 TAX458796:TAX458820 TKT458796:TKT458820 TUP458796:TUP458820 UEL458796:UEL458820 UOH458796:UOH458820 UYD458796:UYD458820 VHZ458796:VHZ458820 VRV458796:VRV458820 WBR458796:WBR458820 WLN458796:WLN458820 WVJ458796:WVJ458820 B524332:B524356 IX524332:IX524356 ST524332:ST524356 ACP524332:ACP524356 AML524332:AML524356 AWH524332:AWH524356 BGD524332:BGD524356 BPZ524332:BPZ524356 BZV524332:BZV524356 CJR524332:CJR524356 CTN524332:CTN524356 DDJ524332:DDJ524356 DNF524332:DNF524356 DXB524332:DXB524356 EGX524332:EGX524356 EQT524332:EQT524356 FAP524332:FAP524356 FKL524332:FKL524356 FUH524332:FUH524356 GED524332:GED524356 GNZ524332:GNZ524356 GXV524332:GXV524356 HHR524332:HHR524356 HRN524332:HRN524356 IBJ524332:IBJ524356 ILF524332:ILF524356 IVB524332:IVB524356 JEX524332:JEX524356 JOT524332:JOT524356 JYP524332:JYP524356 KIL524332:KIL524356 KSH524332:KSH524356 LCD524332:LCD524356 LLZ524332:LLZ524356 LVV524332:LVV524356 MFR524332:MFR524356 MPN524332:MPN524356 MZJ524332:MZJ524356 NJF524332:NJF524356 NTB524332:NTB524356 OCX524332:OCX524356 OMT524332:OMT524356 OWP524332:OWP524356 PGL524332:PGL524356 PQH524332:PQH524356 QAD524332:QAD524356 QJZ524332:QJZ524356 QTV524332:QTV524356 RDR524332:RDR524356 RNN524332:RNN524356 RXJ524332:RXJ524356 SHF524332:SHF524356 SRB524332:SRB524356 TAX524332:TAX524356 TKT524332:TKT524356 TUP524332:TUP524356 UEL524332:UEL524356 UOH524332:UOH524356 UYD524332:UYD524356 VHZ524332:VHZ524356 VRV524332:VRV524356 WBR524332:WBR524356 WLN524332:WLN524356 WVJ524332:WVJ524356 B589868:B589892 IX589868:IX589892 ST589868:ST589892 ACP589868:ACP589892 AML589868:AML589892 AWH589868:AWH589892 BGD589868:BGD589892 BPZ589868:BPZ589892 BZV589868:BZV589892 CJR589868:CJR589892 CTN589868:CTN589892 DDJ589868:DDJ589892 DNF589868:DNF589892 DXB589868:DXB589892 EGX589868:EGX589892 EQT589868:EQT589892 FAP589868:FAP589892 FKL589868:FKL589892 FUH589868:FUH589892 GED589868:GED589892 GNZ589868:GNZ589892 GXV589868:GXV589892 HHR589868:HHR589892 HRN589868:HRN589892 IBJ589868:IBJ589892 ILF589868:ILF589892 IVB589868:IVB589892 JEX589868:JEX589892 JOT589868:JOT589892 JYP589868:JYP589892 KIL589868:KIL589892 KSH589868:KSH589892 LCD589868:LCD589892 LLZ589868:LLZ589892 LVV589868:LVV589892 MFR589868:MFR589892 MPN589868:MPN589892 MZJ589868:MZJ589892 NJF589868:NJF589892 NTB589868:NTB589892 OCX589868:OCX589892 OMT589868:OMT589892 OWP589868:OWP589892 PGL589868:PGL589892 PQH589868:PQH589892 QAD589868:QAD589892 QJZ589868:QJZ589892 QTV589868:QTV589892 RDR589868:RDR589892 RNN589868:RNN589892 RXJ589868:RXJ589892 SHF589868:SHF589892 SRB589868:SRB589892 TAX589868:TAX589892 TKT589868:TKT589892 TUP589868:TUP589892 UEL589868:UEL589892 UOH589868:UOH589892 UYD589868:UYD589892 VHZ589868:VHZ589892 VRV589868:VRV589892 WBR589868:WBR589892 WLN589868:WLN589892 WVJ589868:WVJ589892 B655404:B655428 IX655404:IX655428 ST655404:ST655428 ACP655404:ACP655428 AML655404:AML655428 AWH655404:AWH655428 BGD655404:BGD655428 BPZ655404:BPZ655428 BZV655404:BZV655428 CJR655404:CJR655428 CTN655404:CTN655428 DDJ655404:DDJ655428 DNF655404:DNF655428 DXB655404:DXB655428 EGX655404:EGX655428 EQT655404:EQT655428 FAP655404:FAP655428 FKL655404:FKL655428 FUH655404:FUH655428 GED655404:GED655428 GNZ655404:GNZ655428 GXV655404:GXV655428 HHR655404:HHR655428 HRN655404:HRN655428 IBJ655404:IBJ655428 ILF655404:ILF655428 IVB655404:IVB655428 JEX655404:JEX655428 JOT655404:JOT655428 JYP655404:JYP655428 KIL655404:KIL655428 KSH655404:KSH655428 LCD655404:LCD655428 LLZ655404:LLZ655428 LVV655404:LVV655428 MFR655404:MFR655428 MPN655404:MPN655428 MZJ655404:MZJ655428 NJF655404:NJF655428 NTB655404:NTB655428 OCX655404:OCX655428 OMT655404:OMT655428 OWP655404:OWP655428 PGL655404:PGL655428 PQH655404:PQH655428 QAD655404:QAD655428 QJZ655404:QJZ655428 QTV655404:QTV655428 RDR655404:RDR655428 RNN655404:RNN655428 RXJ655404:RXJ655428 SHF655404:SHF655428 SRB655404:SRB655428 TAX655404:TAX655428 TKT655404:TKT655428 TUP655404:TUP655428 UEL655404:UEL655428 UOH655404:UOH655428 UYD655404:UYD655428 VHZ655404:VHZ655428 VRV655404:VRV655428 WBR655404:WBR655428 WLN655404:WLN655428 WVJ655404:WVJ655428 B720940:B720964 IX720940:IX720964 ST720940:ST720964 ACP720940:ACP720964 AML720940:AML720964 AWH720940:AWH720964 BGD720940:BGD720964 BPZ720940:BPZ720964 BZV720940:BZV720964 CJR720940:CJR720964 CTN720940:CTN720964 DDJ720940:DDJ720964 DNF720940:DNF720964 DXB720940:DXB720964 EGX720940:EGX720964 EQT720940:EQT720964 FAP720940:FAP720964 FKL720940:FKL720964 FUH720940:FUH720964 GED720940:GED720964 GNZ720940:GNZ720964 GXV720940:GXV720964 HHR720940:HHR720964 HRN720940:HRN720964 IBJ720940:IBJ720964 ILF720940:ILF720964 IVB720940:IVB720964 JEX720940:JEX720964 JOT720940:JOT720964 JYP720940:JYP720964 KIL720940:KIL720964 KSH720940:KSH720964 LCD720940:LCD720964 LLZ720940:LLZ720964 LVV720940:LVV720964 MFR720940:MFR720964 MPN720940:MPN720964 MZJ720940:MZJ720964 NJF720940:NJF720964 NTB720940:NTB720964 OCX720940:OCX720964 OMT720940:OMT720964 OWP720940:OWP720964 PGL720940:PGL720964 PQH720940:PQH720964 QAD720940:QAD720964 QJZ720940:QJZ720964 QTV720940:QTV720964 RDR720940:RDR720964 RNN720940:RNN720964 RXJ720940:RXJ720964 SHF720940:SHF720964 SRB720940:SRB720964 TAX720940:TAX720964 TKT720940:TKT720964 TUP720940:TUP720964 UEL720940:UEL720964 UOH720940:UOH720964 UYD720940:UYD720964 VHZ720940:VHZ720964 VRV720940:VRV720964 WBR720940:WBR720964 WLN720940:WLN720964 WVJ720940:WVJ720964 B786476:B786500 IX786476:IX786500 ST786476:ST786500 ACP786476:ACP786500 AML786476:AML786500 AWH786476:AWH786500 BGD786476:BGD786500 BPZ786476:BPZ786500 BZV786476:BZV786500 CJR786476:CJR786500 CTN786476:CTN786500 DDJ786476:DDJ786500 DNF786476:DNF786500 DXB786476:DXB786500 EGX786476:EGX786500 EQT786476:EQT786500 FAP786476:FAP786500 FKL786476:FKL786500 FUH786476:FUH786500 GED786476:GED786500 GNZ786476:GNZ786500 GXV786476:GXV786500 HHR786476:HHR786500 HRN786476:HRN786500 IBJ786476:IBJ786500 ILF786476:ILF786500 IVB786476:IVB786500 JEX786476:JEX786500 JOT786476:JOT786500 JYP786476:JYP786500 KIL786476:KIL786500 KSH786476:KSH786500 LCD786476:LCD786500 LLZ786476:LLZ786500 LVV786476:LVV786500 MFR786476:MFR786500 MPN786476:MPN786500 MZJ786476:MZJ786500 NJF786476:NJF786500 NTB786476:NTB786500 OCX786476:OCX786500 OMT786476:OMT786500 OWP786476:OWP786500 PGL786476:PGL786500 PQH786476:PQH786500 QAD786476:QAD786500 QJZ786476:QJZ786500 QTV786476:QTV786500 RDR786476:RDR786500 RNN786476:RNN786500 RXJ786476:RXJ786500 SHF786476:SHF786500 SRB786476:SRB786500 TAX786476:TAX786500 TKT786476:TKT786500 TUP786476:TUP786500 UEL786476:UEL786500 UOH786476:UOH786500 UYD786476:UYD786500 VHZ786476:VHZ786500 VRV786476:VRV786500 WBR786476:WBR786500 WLN786476:WLN786500 WVJ786476:WVJ786500 B852012:B852036 IX852012:IX852036 ST852012:ST852036 ACP852012:ACP852036 AML852012:AML852036 AWH852012:AWH852036 BGD852012:BGD852036 BPZ852012:BPZ852036 BZV852012:BZV852036 CJR852012:CJR852036 CTN852012:CTN852036 DDJ852012:DDJ852036 DNF852012:DNF852036 DXB852012:DXB852036 EGX852012:EGX852036 EQT852012:EQT852036 FAP852012:FAP852036 FKL852012:FKL852036 FUH852012:FUH852036 GED852012:GED852036 GNZ852012:GNZ852036 GXV852012:GXV852036 HHR852012:HHR852036 HRN852012:HRN852036 IBJ852012:IBJ852036 ILF852012:ILF852036 IVB852012:IVB852036 JEX852012:JEX852036 JOT852012:JOT852036 JYP852012:JYP852036 KIL852012:KIL852036 KSH852012:KSH852036 LCD852012:LCD852036 LLZ852012:LLZ852036 LVV852012:LVV852036 MFR852012:MFR852036 MPN852012:MPN852036 MZJ852012:MZJ852036 NJF852012:NJF852036 NTB852012:NTB852036 OCX852012:OCX852036 OMT852012:OMT852036 OWP852012:OWP852036 PGL852012:PGL852036 PQH852012:PQH852036 QAD852012:QAD852036 QJZ852012:QJZ852036 QTV852012:QTV852036 RDR852012:RDR852036 RNN852012:RNN852036 RXJ852012:RXJ852036 SHF852012:SHF852036 SRB852012:SRB852036 TAX852012:TAX852036 TKT852012:TKT852036 TUP852012:TUP852036 UEL852012:UEL852036 UOH852012:UOH852036 UYD852012:UYD852036 VHZ852012:VHZ852036 VRV852012:VRV852036 WBR852012:WBR852036 WLN852012:WLN852036 WVJ852012:WVJ852036 B917548:B917572 IX917548:IX917572 ST917548:ST917572 ACP917548:ACP917572 AML917548:AML917572 AWH917548:AWH917572 BGD917548:BGD917572 BPZ917548:BPZ917572 BZV917548:BZV917572 CJR917548:CJR917572 CTN917548:CTN917572 DDJ917548:DDJ917572 DNF917548:DNF917572 DXB917548:DXB917572 EGX917548:EGX917572 EQT917548:EQT917572 FAP917548:FAP917572 FKL917548:FKL917572 FUH917548:FUH917572 GED917548:GED917572 GNZ917548:GNZ917572 GXV917548:GXV917572 HHR917548:HHR917572 HRN917548:HRN917572 IBJ917548:IBJ917572 ILF917548:ILF917572 IVB917548:IVB917572 JEX917548:JEX917572 JOT917548:JOT917572 JYP917548:JYP917572 KIL917548:KIL917572 KSH917548:KSH917572 LCD917548:LCD917572 LLZ917548:LLZ917572 LVV917548:LVV917572 MFR917548:MFR917572 MPN917548:MPN917572 MZJ917548:MZJ917572 NJF917548:NJF917572 NTB917548:NTB917572 OCX917548:OCX917572 OMT917548:OMT917572 OWP917548:OWP917572 PGL917548:PGL917572 PQH917548:PQH917572 QAD917548:QAD917572 QJZ917548:QJZ917572 QTV917548:QTV917572 RDR917548:RDR917572 RNN917548:RNN917572 RXJ917548:RXJ917572 SHF917548:SHF917572 SRB917548:SRB917572 TAX917548:TAX917572 TKT917548:TKT917572 TUP917548:TUP917572 UEL917548:UEL917572 UOH917548:UOH917572 UYD917548:UYD917572 VHZ917548:VHZ917572 VRV917548:VRV917572 WBR917548:WBR917572 WLN917548:WLN917572 WVJ917548:WVJ917572 B983084:B983108 IX983084:IX983108 ST983084:ST983108 ACP983084:ACP983108 AML983084:AML983108 AWH983084:AWH983108 BGD983084:BGD983108 BPZ983084:BPZ983108 BZV983084:BZV983108 CJR983084:CJR983108 CTN983084:CTN983108 DDJ983084:DDJ983108 DNF983084:DNF983108 DXB983084:DXB983108 EGX983084:EGX983108 EQT983084:EQT983108 FAP983084:FAP983108 FKL983084:FKL983108 FUH983084:FUH983108 GED983084:GED983108 GNZ983084:GNZ983108 GXV983084:GXV983108 HHR983084:HHR983108 HRN983084:HRN983108 IBJ983084:IBJ983108 ILF983084:ILF983108 IVB983084:IVB983108 JEX983084:JEX983108 JOT983084:JOT983108 JYP983084:JYP983108 KIL983084:KIL983108 KSH983084:KSH983108 LCD983084:LCD983108 LLZ983084:LLZ983108 LVV983084:LVV983108 MFR983084:MFR983108 MPN983084:MPN983108 MZJ983084:MZJ983108 NJF983084:NJF983108 NTB983084:NTB983108 OCX983084:OCX983108 OMT983084:OMT983108 OWP983084:OWP983108 PGL983084:PGL983108 PQH983084:PQH983108 QAD983084:QAD983108 QJZ983084:QJZ983108 QTV983084:QTV983108 RDR983084:RDR983108 RNN983084:RNN983108 RXJ983084:RXJ983108 SHF983084:SHF983108 SRB983084:SRB983108 TAX983084:TAX983108 TKT983084:TKT983108 TUP983084:TUP983108 UEL983084:UEL983108 UOH983084:UOH983108 UYD983084:UYD983108 VHZ983084:VHZ983108 VRV983084:VRV983108 WBR983084:WBR983108 WLN983084:WLN983108 WVJ983084:WVJ983108 X250:AY250 JT250:KU250 TP250:UQ250 ADL250:AEM250 ANH250:AOI250 AXD250:AYE250 BGZ250:BIA250 BQV250:BRW250 CAR250:CBS250 CKN250:CLO250 CUJ250:CVK250 DEF250:DFG250 DOB250:DPC250 DXX250:DYY250 EHT250:EIU250 ERP250:ESQ250 FBL250:FCM250 FLH250:FMI250 FVD250:FWE250 GEZ250:GGA250 GOV250:GPW250 GYR250:GZS250 HIN250:HJO250 HSJ250:HTK250 ICF250:IDG250 IMB250:INC250 IVX250:IWY250 JFT250:JGU250 JPP250:JQQ250 JZL250:KAM250 KJH250:KKI250 KTD250:KUE250 LCZ250:LEA250 LMV250:LNW250 LWR250:LXS250 MGN250:MHO250 MQJ250:MRK250 NAF250:NBG250 NKB250:NLC250 NTX250:NUY250 ODT250:OEU250 ONP250:OOQ250 OXL250:OYM250 PHH250:PII250 PRD250:PSE250 QAZ250:QCA250 QKV250:QLW250 QUR250:QVS250 REN250:RFO250 ROJ250:RPK250 RYF250:RZG250 SIB250:SJC250 SRX250:SSY250 TBT250:TCU250 TLP250:TMQ250 TVL250:TWM250 UFH250:UGI250 UPD250:UQE250 UYZ250:VAA250 VIV250:VJW250 VSR250:VTS250 WCN250:WDO250 WMJ250:WNK250 WWF250:WXG250 X65786:AY65786 JT65786:KU65786 TP65786:UQ65786 ADL65786:AEM65786 ANH65786:AOI65786 AXD65786:AYE65786 BGZ65786:BIA65786 BQV65786:BRW65786 CAR65786:CBS65786 CKN65786:CLO65786 CUJ65786:CVK65786 DEF65786:DFG65786 DOB65786:DPC65786 DXX65786:DYY65786 EHT65786:EIU65786 ERP65786:ESQ65786 FBL65786:FCM65786 FLH65786:FMI65786 FVD65786:FWE65786 GEZ65786:GGA65786 GOV65786:GPW65786 GYR65786:GZS65786 HIN65786:HJO65786 HSJ65786:HTK65786 ICF65786:IDG65786 IMB65786:INC65786 IVX65786:IWY65786 JFT65786:JGU65786 JPP65786:JQQ65786 JZL65786:KAM65786 KJH65786:KKI65786 KTD65786:KUE65786 LCZ65786:LEA65786 LMV65786:LNW65786 LWR65786:LXS65786 MGN65786:MHO65786 MQJ65786:MRK65786 NAF65786:NBG65786 NKB65786:NLC65786 NTX65786:NUY65786 ODT65786:OEU65786 ONP65786:OOQ65786 OXL65786:OYM65786 PHH65786:PII65786 PRD65786:PSE65786 QAZ65786:QCA65786 QKV65786:QLW65786 QUR65786:QVS65786 REN65786:RFO65786 ROJ65786:RPK65786 RYF65786:RZG65786 SIB65786:SJC65786 SRX65786:SSY65786 TBT65786:TCU65786 TLP65786:TMQ65786 TVL65786:TWM65786 UFH65786:UGI65786 UPD65786:UQE65786 UYZ65786:VAA65786 VIV65786:VJW65786 VSR65786:VTS65786 WCN65786:WDO65786 WMJ65786:WNK65786 WWF65786:WXG65786 X131322:AY131322 JT131322:KU131322 TP131322:UQ131322 ADL131322:AEM131322 ANH131322:AOI131322 AXD131322:AYE131322 BGZ131322:BIA131322 BQV131322:BRW131322 CAR131322:CBS131322 CKN131322:CLO131322 CUJ131322:CVK131322 DEF131322:DFG131322 DOB131322:DPC131322 DXX131322:DYY131322 EHT131322:EIU131322 ERP131322:ESQ131322 FBL131322:FCM131322 FLH131322:FMI131322 FVD131322:FWE131322 GEZ131322:GGA131322 GOV131322:GPW131322 GYR131322:GZS131322 HIN131322:HJO131322 HSJ131322:HTK131322 ICF131322:IDG131322 IMB131322:INC131322 IVX131322:IWY131322 JFT131322:JGU131322 JPP131322:JQQ131322 JZL131322:KAM131322 KJH131322:KKI131322 KTD131322:KUE131322 LCZ131322:LEA131322 LMV131322:LNW131322 LWR131322:LXS131322 MGN131322:MHO131322 MQJ131322:MRK131322 NAF131322:NBG131322 NKB131322:NLC131322 NTX131322:NUY131322 ODT131322:OEU131322 ONP131322:OOQ131322 OXL131322:OYM131322 PHH131322:PII131322 PRD131322:PSE131322 QAZ131322:QCA131322 QKV131322:QLW131322 QUR131322:QVS131322 REN131322:RFO131322 ROJ131322:RPK131322 RYF131322:RZG131322 SIB131322:SJC131322 SRX131322:SSY131322 TBT131322:TCU131322 TLP131322:TMQ131322 TVL131322:TWM131322 UFH131322:UGI131322 UPD131322:UQE131322 UYZ131322:VAA131322 VIV131322:VJW131322 VSR131322:VTS131322 WCN131322:WDO131322 WMJ131322:WNK131322 WWF131322:WXG131322 X196858:AY196858 JT196858:KU196858 TP196858:UQ196858 ADL196858:AEM196858 ANH196858:AOI196858 AXD196858:AYE196858 BGZ196858:BIA196858 BQV196858:BRW196858 CAR196858:CBS196858 CKN196858:CLO196858 CUJ196858:CVK196858 DEF196858:DFG196858 DOB196858:DPC196858 DXX196858:DYY196858 EHT196858:EIU196858 ERP196858:ESQ196858 FBL196858:FCM196858 FLH196858:FMI196858 FVD196858:FWE196858 GEZ196858:GGA196858 GOV196858:GPW196858 GYR196858:GZS196858 HIN196858:HJO196858 HSJ196858:HTK196858 ICF196858:IDG196858 IMB196858:INC196858 IVX196858:IWY196858 JFT196858:JGU196858 JPP196858:JQQ196858 JZL196858:KAM196858 KJH196858:KKI196858 KTD196858:KUE196858 LCZ196858:LEA196858 LMV196858:LNW196858 LWR196858:LXS196858 MGN196858:MHO196858 MQJ196858:MRK196858 NAF196858:NBG196858 NKB196858:NLC196858 NTX196858:NUY196858 ODT196858:OEU196858 ONP196858:OOQ196858 OXL196858:OYM196858 PHH196858:PII196858 PRD196858:PSE196858 QAZ196858:QCA196858 QKV196858:QLW196858 QUR196858:QVS196858 REN196858:RFO196858 ROJ196858:RPK196858 RYF196858:RZG196858 SIB196858:SJC196858 SRX196858:SSY196858 TBT196858:TCU196858 TLP196858:TMQ196858 TVL196858:TWM196858 UFH196858:UGI196858 UPD196858:UQE196858 UYZ196858:VAA196858 VIV196858:VJW196858 VSR196858:VTS196858 WCN196858:WDO196858 WMJ196858:WNK196858 WWF196858:WXG196858 X262394:AY262394 JT262394:KU262394 TP262394:UQ262394 ADL262394:AEM262394 ANH262394:AOI262394 AXD262394:AYE262394 BGZ262394:BIA262394 BQV262394:BRW262394 CAR262394:CBS262394 CKN262394:CLO262394 CUJ262394:CVK262394 DEF262394:DFG262394 DOB262394:DPC262394 DXX262394:DYY262394 EHT262394:EIU262394 ERP262394:ESQ262394 FBL262394:FCM262394 FLH262394:FMI262394 FVD262394:FWE262394 GEZ262394:GGA262394 GOV262394:GPW262394 GYR262394:GZS262394 HIN262394:HJO262394 HSJ262394:HTK262394 ICF262394:IDG262394 IMB262394:INC262394 IVX262394:IWY262394 JFT262394:JGU262394 JPP262394:JQQ262394 JZL262394:KAM262394 KJH262394:KKI262394 KTD262394:KUE262394 LCZ262394:LEA262394 LMV262394:LNW262394 LWR262394:LXS262394 MGN262394:MHO262394 MQJ262394:MRK262394 NAF262394:NBG262394 NKB262394:NLC262394 NTX262394:NUY262394 ODT262394:OEU262394 ONP262394:OOQ262394 OXL262394:OYM262394 PHH262394:PII262394 PRD262394:PSE262394 QAZ262394:QCA262394 QKV262394:QLW262394 QUR262394:QVS262394 REN262394:RFO262394 ROJ262394:RPK262394 RYF262394:RZG262394 SIB262394:SJC262394 SRX262394:SSY262394 TBT262394:TCU262394 TLP262394:TMQ262394 TVL262394:TWM262394 UFH262394:UGI262394 UPD262394:UQE262394 UYZ262394:VAA262394 VIV262394:VJW262394 VSR262394:VTS262394 WCN262394:WDO262394 WMJ262394:WNK262394 WWF262394:WXG262394 X327930:AY327930 JT327930:KU327930 TP327930:UQ327930 ADL327930:AEM327930 ANH327930:AOI327930 AXD327930:AYE327930 BGZ327930:BIA327930 BQV327930:BRW327930 CAR327930:CBS327930 CKN327930:CLO327930 CUJ327930:CVK327930 DEF327930:DFG327930 DOB327930:DPC327930 DXX327930:DYY327930 EHT327930:EIU327930 ERP327930:ESQ327930 FBL327930:FCM327930 FLH327930:FMI327930 FVD327930:FWE327930 GEZ327930:GGA327930 GOV327930:GPW327930 GYR327930:GZS327930 HIN327930:HJO327930 HSJ327930:HTK327930 ICF327930:IDG327930 IMB327930:INC327930 IVX327930:IWY327930 JFT327930:JGU327930 JPP327930:JQQ327930 JZL327930:KAM327930 KJH327930:KKI327930 KTD327930:KUE327930 LCZ327930:LEA327930 LMV327930:LNW327930 LWR327930:LXS327930 MGN327930:MHO327930 MQJ327930:MRK327930 NAF327930:NBG327930 NKB327930:NLC327930 NTX327930:NUY327930 ODT327930:OEU327930 ONP327930:OOQ327930 OXL327930:OYM327930 PHH327930:PII327930 PRD327930:PSE327930 QAZ327930:QCA327930 QKV327930:QLW327930 QUR327930:QVS327930 REN327930:RFO327930 ROJ327930:RPK327930 RYF327930:RZG327930 SIB327930:SJC327930 SRX327930:SSY327930 TBT327930:TCU327930 TLP327930:TMQ327930 TVL327930:TWM327930 UFH327930:UGI327930 UPD327930:UQE327930 UYZ327930:VAA327930 VIV327930:VJW327930 VSR327930:VTS327930 WCN327930:WDO327930 WMJ327930:WNK327930 WWF327930:WXG327930 X393466:AY393466 JT393466:KU393466 TP393466:UQ393466 ADL393466:AEM393466 ANH393466:AOI393466 AXD393466:AYE393466 BGZ393466:BIA393466 BQV393466:BRW393466 CAR393466:CBS393466 CKN393466:CLO393466 CUJ393466:CVK393466 DEF393466:DFG393466 DOB393466:DPC393466 DXX393466:DYY393466 EHT393466:EIU393466 ERP393466:ESQ393466 FBL393466:FCM393466 FLH393466:FMI393466 FVD393466:FWE393466 GEZ393466:GGA393466 GOV393466:GPW393466 GYR393466:GZS393466 HIN393466:HJO393466 HSJ393466:HTK393466 ICF393466:IDG393466 IMB393466:INC393466 IVX393466:IWY393466 JFT393466:JGU393466 JPP393466:JQQ393466 JZL393466:KAM393466 KJH393466:KKI393466 KTD393466:KUE393466 LCZ393466:LEA393466 LMV393466:LNW393466 LWR393466:LXS393466 MGN393466:MHO393466 MQJ393466:MRK393466 NAF393466:NBG393466 NKB393466:NLC393466 NTX393466:NUY393466 ODT393466:OEU393466 ONP393466:OOQ393466 OXL393466:OYM393466 PHH393466:PII393466 PRD393466:PSE393466 QAZ393466:QCA393466 QKV393466:QLW393466 QUR393466:QVS393466 REN393466:RFO393466 ROJ393466:RPK393466 RYF393466:RZG393466 SIB393466:SJC393466 SRX393466:SSY393466 TBT393466:TCU393466 TLP393466:TMQ393466 TVL393466:TWM393466 UFH393466:UGI393466 UPD393466:UQE393466 UYZ393466:VAA393466 VIV393466:VJW393466 VSR393466:VTS393466 WCN393466:WDO393466 WMJ393466:WNK393466 WWF393466:WXG393466 X459002:AY459002 JT459002:KU459002 TP459002:UQ459002 ADL459002:AEM459002 ANH459002:AOI459002 AXD459002:AYE459002 BGZ459002:BIA459002 BQV459002:BRW459002 CAR459002:CBS459002 CKN459002:CLO459002 CUJ459002:CVK459002 DEF459002:DFG459002 DOB459002:DPC459002 DXX459002:DYY459002 EHT459002:EIU459002 ERP459002:ESQ459002 FBL459002:FCM459002 FLH459002:FMI459002 FVD459002:FWE459002 GEZ459002:GGA459002 GOV459002:GPW459002 GYR459002:GZS459002 HIN459002:HJO459002 HSJ459002:HTK459002 ICF459002:IDG459002 IMB459002:INC459002 IVX459002:IWY459002 JFT459002:JGU459002 JPP459002:JQQ459002 JZL459002:KAM459002 KJH459002:KKI459002 KTD459002:KUE459002 LCZ459002:LEA459002 LMV459002:LNW459002 LWR459002:LXS459002 MGN459002:MHO459002 MQJ459002:MRK459002 NAF459002:NBG459002 NKB459002:NLC459002 NTX459002:NUY459002 ODT459002:OEU459002 ONP459002:OOQ459002 OXL459002:OYM459002 PHH459002:PII459002 PRD459002:PSE459002 QAZ459002:QCA459002 QKV459002:QLW459002 QUR459002:QVS459002 REN459002:RFO459002 ROJ459002:RPK459002 RYF459002:RZG459002 SIB459002:SJC459002 SRX459002:SSY459002 TBT459002:TCU459002 TLP459002:TMQ459002 TVL459002:TWM459002 UFH459002:UGI459002 UPD459002:UQE459002 UYZ459002:VAA459002 VIV459002:VJW459002 VSR459002:VTS459002 WCN459002:WDO459002 WMJ459002:WNK459002 WWF459002:WXG459002 X524538:AY524538 JT524538:KU524538 TP524538:UQ524538 ADL524538:AEM524538 ANH524538:AOI524538 AXD524538:AYE524538 BGZ524538:BIA524538 BQV524538:BRW524538 CAR524538:CBS524538 CKN524538:CLO524538 CUJ524538:CVK524538 DEF524538:DFG524538 DOB524538:DPC524538 DXX524538:DYY524538 EHT524538:EIU524538 ERP524538:ESQ524538 FBL524538:FCM524538 FLH524538:FMI524538 FVD524538:FWE524538 GEZ524538:GGA524538 GOV524538:GPW524538 GYR524538:GZS524538 HIN524538:HJO524538 HSJ524538:HTK524538 ICF524538:IDG524538 IMB524538:INC524538 IVX524538:IWY524538 JFT524538:JGU524538 JPP524538:JQQ524538 JZL524538:KAM524538 KJH524538:KKI524538 KTD524538:KUE524538 LCZ524538:LEA524538 LMV524538:LNW524538 LWR524538:LXS524538 MGN524538:MHO524538 MQJ524538:MRK524538 NAF524538:NBG524538 NKB524538:NLC524538 NTX524538:NUY524538 ODT524538:OEU524538 ONP524538:OOQ524538 OXL524538:OYM524538 PHH524538:PII524538 PRD524538:PSE524538 QAZ524538:QCA524538 QKV524538:QLW524538 QUR524538:QVS524538 REN524538:RFO524538 ROJ524538:RPK524538 RYF524538:RZG524538 SIB524538:SJC524538 SRX524538:SSY524538 TBT524538:TCU524538 TLP524538:TMQ524538 TVL524538:TWM524538 UFH524538:UGI524538 UPD524538:UQE524538 UYZ524538:VAA524538 VIV524538:VJW524538 VSR524538:VTS524538 WCN524538:WDO524538 WMJ524538:WNK524538 WWF524538:WXG524538 X590074:AY590074 JT590074:KU590074 TP590074:UQ590074 ADL590074:AEM590074 ANH590074:AOI590074 AXD590074:AYE590074 BGZ590074:BIA590074 BQV590074:BRW590074 CAR590074:CBS590074 CKN590074:CLO590074 CUJ590074:CVK590074 DEF590074:DFG590074 DOB590074:DPC590074 DXX590074:DYY590074 EHT590074:EIU590074 ERP590074:ESQ590074 FBL590074:FCM590074 FLH590074:FMI590074 FVD590074:FWE590074 GEZ590074:GGA590074 GOV590074:GPW590074 GYR590074:GZS590074 HIN590074:HJO590074 HSJ590074:HTK590074 ICF590074:IDG590074 IMB590074:INC590074 IVX590074:IWY590074 JFT590074:JGU590074 JPP590074:JQQ590074 JZL590074:KAM590074 KJH590074:KKI590074 KTD590074:KUE590074 LCZ590074:LEA590074 LMV590074:LNW590074 LWR590074:LXS590074 MGN590074:MHO590074 MQJ590074:MRK590074 NAF590074:NBG590074 NKB590074:NLC590074 NTX590074:NUY590074 ODT590074:OEU590074 ONP590074:OOQ590074 OXL590074:OYM590074 PHH590074:PII590074 PRD590074:PSE590074 QAZ590074:QCA590074 QKV590074:QLW590074 QUR590074:QVS590074 REN590074:RFO590074 ROJ590074:RPK590074 RYF590074:RZG590074 SIB590074:SJC590074 SRX590074:SSY590074 TBT590074:TCU590074 TLP590074:TMQ590074 TVL590074:TWM590074 UFH590074:UGI590074 UPD590074:UQE590074 UYZ590074:VAA590074 VIV590074:VJW590074 VSR590074:VTS590074 WCN590074:WDO590074 WMJ590074:WNK590074 WWF590074:WXG590074 X655610:AY655610 JT655610:KU655610 TP655610:UQ655610 ADL655610:AEM655610 ANH655610:AOI655610 AXD655610:AYE655610 BGZ655610:BIA655610 BQV655610:BRW655610 CAR655610:CBS655610 CKN655610:CLO655610 CUJ655610:CVK655610 DEF655610:DFG655610 DOB655610:DPC655610 DXX655610:DYY655610 EHT655610:EIU655610 ERP655610:ESQ655610 FBL655610:FCM655610 FLH655610:FMI655610 FVD655610:FWE655610 GEZ655610:GGA655610 GOV655610:GPW655610 GYR655610:GZS655610 HIN655610:HJO655610 HSJ655610:HTK655610 ICF655610:IDG655610 IMB655610:INC655610 IVX655610:IWY655610 JFT655610:JGU655610 JPP655610:JQQ655610 JZL655610:KAM655610 KJH655610:KKI655610 KTD655610:KUE655610 LCZ655610:LEA655610 LMV655610:LNW655610 LWR655610:LXS655610 MGN655610:MHO655610 MQJ655610:MRK655610 NAF655610:NBG655610 NKB655610:NLC655610 NTX655610:NUY655610 ODT655610:OEU655610 ONP655610:OOQ655610 OXL655610:OYM655610 PHH655610:PII655610 PRD655610:PSE655610 QAZ655610:QCA655610 QKV655610:QLW655610 QUR655610:QVS655610 REN655610:RFO655610 ROJ655610:RPK655610 RYF655610:RZG655610 SIB655610:SJC655610 SRX655610:SSY655610 TBT655610:TCU655610 TLP655610:TMQ655610 TVL655610:TWM655610 UFH655610:UGI655610 UPD655610:UQE655610 UYZ655610:VAA655610 VIV655610:VJW655610 VSR655610:VTS655610 WCN655610:WDO655610 WMJ655610:WNK655610 WWF655610:WXG655610 X721146:AY721146 JT721146:KU721146 TP721146:UQ721146 ADL721146:AEM721146 ANH721146:AOI721146 AXD721146:AYE721146 BGZ721146:BIA721146 BQV721146:BRW721146 CAR721146:CBS721146 CKN721146:CLO721146 CUJ721146:CVK721146 DEF721146:DFG721146 DOB721146:DPC721146 DXX721146:DYY721146 EHT721146:EIU721146 ERP721146:ESQ721146 FBL721146:FCM721146 FLH721146:FMI721146 FVD721146:FWE721146 GEZ721146:GGA721146 GOV721146:GPW721146 GYR721146:GZS721146 HIN721146:HJO721146 HSJ721146:HTK721146 ICF721146:IDG721146 IMB721146:INC721146 IVX721146:IWY721146 JFT721146:JGU721146 JPP721146:JQQ721146 JZL721146:KAM721146 KJH721146:KKI721146 KTD721146:KUE721146 LCZ721146:LEA721146 LMV721146:LNW721146 LWR721146:LXS721146 MGN721146:MHO721146 MQJ721146:MRK721146 NAF721146:NBG721146 NKB721146:NLC721146 NTX721146:NUY721146 ODT721146:OEU721146 ONP721146:OOQ721146 OXL721146:OYM721146 PHH721146:PII721146 PRD721146:PSE721146 QAZ721146:QCA721146 QKV721146:QLW721146 QUR721146:QVS721146 REN721146:RFO721146 ROJ721146:RPK721146 RYF721146:RZG721146 SIB721146:SJC721146 SRX721146:SSY721146 TBT721146:TCU721146 TLP721146:TMQ721146 TVL721146:TWM721146 UFH721146:UGI721146 UPD721146:UQE721146 UYZ721146:VAA721146 VIV721146:VJW721146 VSR721146:VTS721146 WCN721146:WDO721146 WMJ721146:WNK721146 WWF721146:WXG721146 X786682:AY786682 JT786682:KU786682 TP786682:UQ786682 ADL786682:AEM786682 ANH786682:AOI786682 AXD786682:AYE786682 BGZ786682:BIA786682 BQV786682:BRW786682 CAR786682:CBS786682 CKN786682:CLO786682 CUJ786682:CVK786682 DEF786682:DFG786682 DOB786682:DPC786682 DXX786682:DYY786682 EHT786682:EIU786682 ERP786682:ESQ786682 FBL786682:FCM786682 FLH786682:FMI786682 FVD786682:FWE786682 GEZ786682:GGA786682 GOV786682:GPW786682 GYR786682:GZS786682 HIN786682:HJO786682 HSJ786682:HTK786682 ICF786682:IDG786682 IMB786682:INC786682 IVX786682:IWY786682 JFT786682:JGU786682 JPP786682:JQQ786682 JZL786682:KAM786682 KJH786682:KKI786682 KTD786682:KUE786682 LCZ786682:LEA786682 LMV786682:LNW786682 LWR786682:LXS786682 MGN786682:MHO786682 MQJ786682:MRK786682 NAF786682:NBG786682 NKB786682:NLC786682 NTX786682:NUY786682 ODT786682:OEU786682 ONP786682:OOQ786682 OXL786682:OYM786682 PHH786682:PII786682 PRD786682:PSE786682 QAZ786682:QCA786682 QKV786682:QLW786682 QUR786682:QVS786682 REN786682:RFO786682 ROJ786682:RPK786682 RYF786682:RZG786682 SIB786682:SJC786682 SRX786682:SSY786682 TBT786682:TCU786682 TLP786682:TMQ786682 TVL786682:TWM786682 UFH786682:UGI786682 UPD786682:UQE786682 UYZ786682:VAA786682 VIV786682:VJW786682 VSR786682:VTS786682 WCN786682:WDO786682 WMJ786682:WNK786682 WWF786682:WXG786682 X852218:AY852218 JT852218:KU852218 TP852218:UQ852218 ADL852218:AEM852218 ANH852218:AOI852218 AXD852218:AYE852218 BGZ852218:BIA852218 BQV852218:BRW852218 CAR852218:CBS852218 CKN852218:CLO852218 CUJ852218:CVK852218 DEF852218:DFG852218 DOB852218:DPC852218 DXX852218:DYY852218 EHT852218:EIU852218 ERP852218:ESQ852218 FBL852218:FCM852218 FLH852218:FMI852218 FVD852218:FWE852218 GEZ852218:GGA852218 GOV852218:GPW852218 GYR852218:GZS852218 HIN852218:HJO852218 HSJ852218:HTK852218 ICF852218:IDG852218 IMB852218:INC852218 IVX852218:IWY852218 JFT852218:JGU852218 JPP852218:JQQ852218 JZL852218:KAM852218 KJH852218:KKI852218 KTD852218:KUE852218 LCZ852218:LEA852218 LMV852218:LNW852218 LWR852218:LXS852218 MGN852218:MHO852218 MQJ852218:MRK852218 NAF852218:NBG852218 NKB852218:NLC852218 NTX852218:NUY852218 ODT852218:OEU852218 ONP852218:OOQ852218 OXL852218:OYM852218 PHH852218:PII852218 PRD852218:PSE852218 QAZ852218:QCA852218 QKV852218:QLW852218 QUR852218:QVS852218 REN852218:RFO852218 ROJ852218:RPK852218 RYF852218:RZG852218 SIB852218:SJC852218 SRX852218:SSY852218 TBT852218:TCU852218 TLP852218:TMQ852218 TVL852218:TWM852218 UFH852218:UGI852218 UPD852218:UQE852218 UYZ852218:VAA852218 VIV852218:VJW852218 VSR852218:VTS852218 WCN852218:WDO852218 WMJ852218:WNK852218 WWF852218:WXG852218 X917754:AY917754 JT917754:KU917754 TP917754:UQ917754 ADL917754:AEM917754 ANH917754:AOI917754 AXD917754:AYE917754 BGZ917754:BIA917754 BQV917754:BRW917754 CAR917754:CBS917754 CKN917754:CLO917754 CUJ917754:CVK917754 DEF917754:DFG917754 DOB917754:DPC917754 DXX917754:DYY917754 EHT917754:EIU917754 ERP917754:ESQ917754 FBL917754:FCM917754 FLH917754:FMI917754 FVD917754:FWE917754 GEZ917754:GGA917754 GOV917754:GPW917754 GYR917754:GZS917754 HIN917754:HJO917754 HSJ917754:HTK917754 ICF917754:IDG917754 IMB917754:INC917754 IVX917754:IWY917754 JFT917754:JGU917754 JPP917754:JQQ917754 JZL917754:KAM917754 KJH917754:KKI917754 KTD917754:KUE917754 LCZ917754:LEA917754 LMV917754:LNW917754 LWR917754:LXS917754 MGN917754:MHO917754 MQJ917754:MRK917754 NAF917754:NBG917754 NKB917754:NLC917754 NTX917754:NUY917754 ODT917754:OEU917754 ONP917754:OOQ917754 OXL917754:OYM917754 PHH917754:PII917754 PRD917754:PSE917754 QAZ917754:QCA917754 QKV917754:QLW917754 QUR917754:QVS917754 REN917754:RFO917754 ROJ917754:RPK917754 RYF917754:RZG917754 SIB917754:SJC917754 SRX917754:SSY917754 TBT917754:TCU917754 TLP917754:TMQ917754 TVL917754:TWM917754 UFH917754:UGI917754 UPD917754:UQE917754 UYZ917754:VAA917754 VIV917754:VJW917754 VSR917754:VTS917754 WCN917754:WDO917754 WMJ917754:WNK917754 WWF917754:WXG917754 X983290:AY983290 JT983290:KU983290 TP983290:UQ983290 ADL983290:AEM983290 ANH983290:AOI983290 AXD983290:AYE983290 BGZ983290:BIA983290 BQV983290:BRW983290 CAR983290:CBS983290 CKN983290:CLO983290 CUJ983290:CVK983290 DEF983290:DFG983290 DOB983290:DPC983290 DXX983290:DYY983290 EHT983290:EIU983290 ERP983290:ESQ983290 FBL983290:FCM983290 FLH983290:FMI983290 FVD983290:FWE983290 GEZ983290:GGA983290 GOV983290:GPW983290 GYR983290:GZS983290 HIN983290:HJO983290 HSJ983290:HTK983290 ICF983290:IDG983290 IMB983290:INC983290 IVX983290:IWY983290 JFT983290:JGU983290 JPP983290:JQQ983290 JZL983290:KAM983290 KJH983290:KKI983290 KTD983290:KUE983290 LCZ983290:LEA983290 LMV983290:LNW983290 LWR983290:LXS983290 MGN983290:MHO983290 MQJ983290:MRK983290 NAF983290:NBG983290 NKB983290:NLC983290 NTX983290:NUY983290 ODT983290:OEU983290 ONP983290:OOQ983290 OXL983290:OYM983290 PHH983290:PII983290 PRD983290:PSE983290 QAZ983290:QCA983290 QKV983290:QLW983290 QUR983290:QVS983290 REN983290:RFO983290 ROJ983290:RPK983290 RYF983290:RZG983290 SIB983290:SJC983290 SRX983290:SSY983290 TBT983290:TCU983290 TLP983290:TMQ983290 TVL983290:TWM983290 UFH983290:UGI983290 UPD983290:UQE983290 UYZ983290:VAA983290 VIV983290:VJW983290 VSR983290:VTS983290 WCN983290:WDO983290 WMJ983290:WNK983290 WWF983290:WXG983290 B1:B30 IX1:IX30 ST1:ST30 ACP1:ACP30 AML1:AML30 AWH1:AWH30 BGD1:BGD30 BPZ1:BPZ30 BZV1:BZV30 CJR1:CJR30 CTN1:CTN30 DDJ1:DDJ30 DNF1:DNF30 DXB1:DXB30 EGX1:EGX30 EQT1:EQT30 FAP1:FAP30 FKL1:FKL30 FUH1:FUH30 GED1:GED30 GNZ1:GNZ30 GXV1:GXV30 HHR1:HHR30 HRN1:HRN30 IBJ1:IBJ30 ILF1:ILF30 IVB1:IVB30 JEX1:JEX30 JOT1:JOT30 JYP1:JYP30 KIL1:KIL30 KSH1:KSH30 LCD1:LCD30 LLZ1:LLZ30 LVV1:LVV30 MFR1:MFR30 MPN1:MPN30 MZJ1:MZJ30 NJF1:NJF30 NTB1:NTB30 OCX1:OCX30 OMT1:OMT30 OWP1:OWP30 PGL1:PGL30 PQH1:PQH30 QAD1:QAD30 QJZ1:QJZ30 QTV1:QTV30 RDR1:RDR30 RNN1:RNN30 RXJ1:RXJ30 SHF1:SHF30 SRB1:SRB30 TAX1:TAX30 TKT1:TKT30 TUP1:TUP30 UEL1:UEL30 UOH1:UOH30 UYD1:UYD30 VHZ1:VHZ30 VRV1:VRV30 WBR1:WBR30 WLN1:WLN30 WVJ1:WVJ30 O109:P112 JK109:JL112 TG109:TH112 ADC109:ADD112 AMY109:AMZ112 AWU109:AWV112 BGQ109:BGR112 BQM109:BQN112 CAI109:CAJ112 CKE109:CKF112 CUA109:CUB112 DDW109:DDX112 DNS109:DNT112 DXO109:DXP112 EHK109:EHL112 ERG109:ERH112 FBC109:FBD112 FKY109:FKZ112 FUU109:FUV112 GEQ109:GER112 GOM109:GON112 GYI109:GYJ112 HIE109:HIF112 HSA109:HSB112 IBW109:IBX112 ILS109:ILT112 IVO109:IVP112 JFK109:JFL112 JPG109:JPH112 JZC109:JZD112 KIY109:KIZ112 KSU109:KSV112 LCQ109:LCR112 LMM109:LMN112 LWI109:LWJ112 MGE109:MGF112 MQA109:MQB112 MZW109:MZX112 NJS109:NJT112 NTO109:NTP112 ODK109:ODL112 ONG109:ONH112 OXC109:OXD112 PGY109:PGZ112 PQU109:PQV112 QAQ109:QAR112 QKM109:QKN112 QUI109:QUJ112 REE109:REF112 ROA109:ROB112 RXW109:RXX112 SHS109:SHT112 SRO109:SRP112 TBK109:TBL112 TLG109:TLH112 TVC109:TVD112 UEY109:UEZ112 UOU109:UOV112 UYQ109:UYR112 VIM109:VIN112 VSI109:VSJ112 WCE109:WCF112 WMA109:WMB112 WVW109:WVX112 O65645:P65648 JK65645:JL65648 TG65645:TH65648 ADC65645:ADD65648 AMY65645:AMZ65648 AWU65645:AWV65648 BGQ65645:BGR65648 BQM65645:BQN65648 CAI65645:CAJ65648 CKE65645:CKF65648 CUA65645:CUB65648 DDW65645:DDX65648 DNS65645:DNT65648 DXO65645:DXP65648 EHK65645:EHL65648 ERG65645:ERH65648 FBC65645:FBD65648 FKY65645:FKZ65648 FUU65645:FUV65648 GEQ65645:GER65648 GOM65645:GON65648 GYI65645:GYJ65648 HIE65645:HIF65648 HSA65645:HSB65648 IBW65645:IBX65648 ILS65645:ILT65648 IVO65645:IVP65648 JFK65645:JFL65648 JPG65645:JPH65648 JZC65645:JZD65648 KIY65645:KIZ65648 KSU65645:KSV65648 LCQ65645:LCR65648 LMM65645:LMN65648 LWI65645:LWJ65648 MGE65645:MGF65648 MQA65645:MQB65648 MZW65645:MZX65648 NJS65645:NJT65648 NTO65645:NTP65648 ODK65645:ODL65648 ONG65645:ONH65648 OXC65645:OXD65648 PGY65645:PGZ65648 PQU65645:PQV65648 QAQ65645:QAR65648 QKM65645:QKN65648 QUI65645:QUJ65648 REE65645:REF65648 ROA65645:ROB65648 RXW65645:RXX65648 SHS65645:SHT65648 SRO65645:SRP65648 TBK65645:TBL65648 TLG65645:TLH65648 TVC65645:TVD65648 UEY65645:UEZ65648 UOU65645:UOV65648 UYQ65645:UYR65648 VIM65645:VIN65648 VSI65645:VSJ65648 WCE65645:WCF65648 WMA65645:WMB65648 WVW65645:WVX65648 O131181:P131184 JK131181:JL131184 TG131181:TH131184 ADC131181:ADD131184 AMY131181:AMZ131184 AWU131181:AWV131184 BGQ131181:BGR131184 BQM131181:BQN131184 CAI131181:CAJ131184 CKE131181:CKF131184 CUA131181:CUB131184 DDW131181:DDX131184 DNS131181:DNT131184 DXO131181:DXP131184 EHK131181:EHL131184 ERG131181:ERH131184 FBC131181:FBD131184 FKY131181:FKZ131184 FUU131181:FUV131184 GEQ131181:GER131184 GOM131181:GON131184 GYI131181:GYJ131184 HIE131181:HIF131184 HSA131181:HSB131184 IBW131181:IBX131184 ILS131181:ILT131184 IVO131181:IVP131184 JFK131181:JFL131184 JPG131181:JPH131184 JZC131181:JZD131184 KIY131181:KIZ131184 KSU131181:KSV131184 LCQ131181:LCR131184 LMM131181:LMN131184 LWI131181:LWJ131184 MGE131181:MGF131184 MQA131181:MQB131184 MZW131181:MZX131184 NJS131181:NJT131184 NTO131181:NTP131184 ODK131181:ODL131184 ONG131181:ONH131184 OXC131181:OXD131184 PGY131181:PGZ131184 PQU131181:PQV131184 QAQ131181:QAR131184 QKM131181:QKN131184 QUI131181:QUJ131184 REE131181:REF131184 ROA131181:ROB131184 RXW131181:RXX131184 SHS131181:SHT131184 SRO131181:SRP131184 TBK131181:TBL131184 TLG131181:TLH131184 TVC131181:TVD131184 UEY131181:UEZ131184 UOU131181:UOV131184 UYQ131181:UYR131184 VIM131181:VIN131184 VSI131181:VSJ131184 WCE131181:WCF131184 WMA131181:WMB131184 WVW131181:WVX131184 O196717:P196720 JK196717:JL196720 TG196717:TH196720 ADC196717:ADD196720 AMY196717:AMZ196720 AWU196717:AWV196720 BGQ196717:BGR196720 BQM196717:BQN196720 CAI196717:CAJ196720 CKE196717:CKF196720 CUA196717:CUB196720 DDW196717:DDX196720 DNS196717:DNT196720 DXO196717:DXP196720 EHK196717:EHL196720 ERG196717:ERH196720 FBC196717:FBD196720 FKY196717:FKZ196720 FUU196717:FUV196720 GEQ196717:GER196720 GOM196717:GON196720 GYI196717:GYJ196720 HIE196717:HIF196720 HSA196717:HSB196720 IBW196717:IBX196720 ILS196717:ILT196720 IVO196717:IVP196720 JFK196717:JFL196720 JPG196717:JPH196720 JZC196717:JZD196720 KIY196717:KIZ196720 KSU196717:KSV196720 LCQ196717:LCR196720 LMM196717:LMN196720 LWI196717:LWJ196720 MGE196717:MGF196720 MQA196717:MQB196720 MZW196717:MZX196720 NJS196717:NJT196720 NTO196717:NTP196720 ODK196717:ODL196720 ONG196717:ONH196720 OXC196717:OXD196720 PGY196717:PGZ196720 PQU196717:PQV196720 QAQ196717:QAR196720 QKM196717:QKN196720 QUI196717:QUJ196720 REE196717:REF196720 ROA196717:ROB196720 RXW196717:RXX196720 SHS196717:SHT196720 SRO196717:SRP196720 TBK196717:TBL196720 TLG196717:TLH196720 TVC196717:TVD196720 UEY196717:UEZ196720 UOU196717:UOV196720 UYQ196717:UYR196720 VIM196717:VIN196720 VSI196717:VSJ196720 WCE196717:WCF196720 WMA196717:WMB196720 WVW196717:WVX196720 O262253:P262256 JK262253:JL262256 TG262253:TH262256 ADC262253:ADD262256 AMY262253:AMZ262256 AWU262253:AWV262256 BGQ262253:BGR262256 BQM262253:BQN262256 CAI262253:CAJ262256 CKE262253:CKF262256 CUA262253:CUB262256 DDW262253:DDX262256 DNS262253:DNT262256 DXO262253:DXP262256 EHK262253:EHL262256 ERG262253:ERH262256 FBC262253:FBD262256 FKY262253:FKZ262256 FUU262253:FUV262256 GEQ262253:GER262256 GOM262253:GON262256 GYI262253:GYJ262256 HIE262253:HIF262256 HSA262253:HSB262256 IBW262253:IBX262256 ILS262253:ILT262256 IVO262253:IVP262256 JFK262253:JFL262256 JPG262253:JPH262256 JZC262253:JZD262256 KIY262253:KIZ262256 KSU262253:KSV262256 LCQ262253:LCR262256 LMM262253:LMN262256 LWI262253:LWJ262256 MGE262253:MGF262256 MQA262253:MQB262256 MZW262253:MZX262256 NJS262253:NJT262256 NTO262253:NTP262256 ODK262253:ODL262256 ONG262253:ONH262256 OXC262253:OXD262256 PGY262253:PGZ262256 PQU262253:PQV262256 QAQ262253:QAR262256 QKM262253:QKN262256 QUI262253:QUJ262256 REE262253:REF262256 ROA262253:ROB262256 RXW262253:RXX262256 SHS262253:SHT262256 SRO262253:SRP262256 TBK262253:TBL262256 TLG262253:TLH262256 TVC262253:TVD262256 UEY262253:UEZ262256 UOU262253:UOV262256 UYQ262253:UYR262256 VIM262253:VIN262256 VSI262253:VSJ262256 WCE262253:WCF262256 WMA262253:WMB262256 WVW262253:WVX262256 O327789:P327792 JK327789:JL327792 TG327789:TH327792 ADC327789:ADD327792 AMY327789:AMZ327792 AWU327789:AWV327792 BGQ327789:BGR327792 BQM327789:BQN327792 CAI327789:CAJ327792 CKE327789:CKF327792 CUA327789:CUB327792 DDW327789:DDX327792 DNS327789:DNT327792 DXO327789:DXP327792 EHK327789:EHL327792 ERG327789:ERH327792 FBC327789:FBD327792 FKY327789:FKZ327792 FUU327789:FUV327792 GEQ327789:GER327792 GOM327789:GON327792 GYI327789:GYJ327792 HIE327789:HIF327792 HSA327789:HSB327792 IBW327789:IBX327792 ILS327789:ILT327792 IVO327789:IVP327792 JFK327789:JFL327792 JPG327789:JPH327792 JZC327789:JZD327792 KIY327789:KIZ327792 KSU327789:KSV327792 LCQ327789:LCR327792 LMM327789:LMN327792 LWI327789:LWJ327792 MGE327789:MGF327792 MQA327789:MQB327792 MZW327789:MZX327792 NJS327789:NJT327792 NTO327789:NTP327792 ODK327789:ODL327792 ONG327789:ONH327792 OXC327789:OXD327792 PGY327789:PGZ327792 PQU327789:PQV327792 QAQ327789:QAR327792 QKM327789:QKN327792 QUI327789:QUJ327792 REE327789:REF327792 ROA327789:ROB327792 RXW327789:RXX327792 SHS327789:SHT327792 SRO327789:SRP327792 TBK327789:TBL327792 TLG327789:TLH327792 TVC327789:TVD327792 UEY327789:UEZ327792 UOU327789:UOV327792 UYQ327789:UYR327792 VIM327789:VIN327792 VSI327789:VSJ327792 WCE327789:WCF327792 WMA327789:WMB327792 WVW327789:WVX327792 O393325:P393328 JK393325:JL393328 TG393325:TH393328 ADC393325:ADD393328 AMY393325:AMZ393328 AWU393325:AWV393328 BGQ393325:BGR393328 BQM393325:BQN393328 CAI393325:CAJ393328 CKE393325:CKF393328 CUA393325:CUB393328 DDW393325:DDX393328 DNS393325:DNT393328 DXO393325:DXP393328 EHK393325:EHL393328 ERG393325:ERH393328 FBC393325:FBD393328 FKY393325:FKZ393328 FUU393325:FUV393328 GEQ393325:GER393328 GOM393325:GON393328 GYI393325:GYJ393328 HIE393325:HIF393328 HSA393325:HSB393328 IBW393325:IBX393328 ILS393325:ILT393328 IVO393325:IVP393328 JFK393325:JFL393328 JPG393325:JPH393328 JZC393325:JZD393328 KIY393325:KIZ393328 KSU393325:KSV393328 LCQ393325:LCR393328 LMM393325:LMN393328 LWI393325:LWJ393328 MGE393325:MGF393328 MQA393325:MQB393328 MZW393325:MZX393328 NJS393325:NJT393328 NTO393325:NTP393328 ODK393325:ODL393328 ONG393325:ONH393328 OXC393325:OXD393328 PGY393325:PGZ393328 PQU393325:PQV393328 QAQ393325:QAR393328 QKM393325:QKN393328 QUI393325:QUJ393328 REE393325:REF393328 ROA393325:ROB393328 RXW393325:RXX393328 SHS393325:SHT393328 SRO393325:SRP393328 TBK393325:TBL393328 TLG393325:TLH393328 TVC393325:TVD393328 UEY393325:UEZ393328 UOU393325:UOV393328 UYQ393325:UYR393328 VIM393325:VIN393328 VSI393325:VSJ393328 WCE393325:WCF393328 WMA393325:WMB393328 WVW393325:WVX393328 O458861:P458864 JK458861:JL458864 TG458861:TH458864 ADC458861:ADD458864 AMY458861:AMZ458864 AWU458861:AWV458864 BGQ458861:BGR458864 BQM458861:BQN458864 CAI458861:CAJ458864 CKE458861:CKF458864 CUA458861:CUB458864 DDW458861:DDX458864 DNS458861:DNT458864 DXO458861:DXP458864 EHK458861:EHL458864 ERG458861:ERH458864 FBC458861:FBD458864 FKY458861:FKZ458864 FUU458861:FUV458864 GEQ458861:GER458864 GOM458861:GON458864 GYI458861:GYJ458864 HIE458861:HIF458864 HSA458861:HSB458864 IBW458861:IBX458864 ILS458861:ILT458864 IVO458861:IVP458864 JFK458861:JFL458864 JPG458861:JPH458864 JZC458861:JZD458864 KIY458861:KIZ458864 KSU458861:KSV458864 LCQ458861:LCR458864 LMM458861:LMN458864 LWI458861:LWJ458864 MGE458861:MGF458864 MQA458861:MQB458864 MZW458861:MZX458864 NJS458861:NJT458864 NTO458861:NTP458864 ODK458861:ODL458864 ONG458861:ONH458864 OXC458861:OXD458864 PGY458861:PGZ458864 PQU458861:PQV458864 QAQ458861:QAR458864 QKM458861:QKN458864 QUI458861:QUJ458864 REE458861:REF458864 ROA458861:ROB458864 RXW458861:RXX458864 SHS458861:SHT458864 SRO458861:SRP458864 TBK458861:TBL458864 TLG458861:TLH458864 TVC458861:TVD458864 UEY458861:UEZ458864 UOU458861:UOV458864 UYQ458861:UYR458864 VIM458861:VIN458864 VSI458861:VSJ458864 WCE458861:WCF458864 WMA458861:WMB458864 WVW458861:WVX458864 O524397:P524400 JK524397:JL524400 TG524397:TH524400 ADC524397:ADD524400 AMY524397:AMZ524400 AWU524397:AWV524400 BGQ524397:BGR524400 BQM524397:BQN524400 CAI524397:CAJ524400 CKE524397:CKF524400 CUA524397:CUB524400 DDW524397:DDX524400 DNS524397:DNT524400 DXO524397:DXP524400 EHK524397:EHL524400 ERG524397:ERH524400 FBC524397:FBD524400 FKY524397:FKZ524400 FUU524397:FUV524400 GEQ524397:GER524400 GOM524397:GON524400 GYI524397:GYJ524400 HIE524397:HIF524400 HSA524397:HSB524400 IBW524397:IBX524400 ILS524397:ILT524400 IVO524397:IVP524400 JFK524397:JFL524400 JPG524397:JPH524400 JZC524397:JZD524400 KIY524397:KIZ524400 KSU524397:KSV524400 LCQ524397:LCR524400 LMM524397:LMN524400 LWI524397:LWJ524400 MGE524397:MGF524400 MQA524397:MQB524400 MZW524397:MZX524400 NJS524397:NJT524400 NTO524397:NTP524400 ODK524397:ODL524400 ONG524397:ONH524400 OXC524397:OXD524400 PGY524397:PGZ524400 PQU524397:PQV524400 QAQ524397:QAR524400 QKM524397:QKN524400 QUI524397:QUJ524400 REE524397:REF524400 ROA524397:ROB524400 RXW524397:RXX524400 SHS524397:SHT524400 SRO524397:SRP524400 TBK524397:TBL524400 TLG524397:TLH524400 TVC524397:TVD524400 UEY524397:UEZ524400 UOU524397:UOV524400 UYQ524397:UYR524400 VIM524397:VIN524400 VSI524397:VSJ524400 WCE524397:WCF524400 WMA524397:WMB524400 WVW524397:WVX524400 O589933:P589936 JK589933:JL589936 TG589933:TH589936 ADC589933:ADD589936 AMY589933:AMZ589936 AWU589933:AWV589936 BGQ589933:BGR589936 BQM589933:BQN589936 CAI589933:CAJ589936 CKE589933:CKF589936 CUA589933:CUB589936 DDW589933:DDX589936 DNS589933:DNT589936 DXO589933:DXP589936 EHK589933:EHL589936 ERG589933:ERH589936 FBC589933:FBD589936 FKY589933:FKZ589936 FUU589933:FUV589936 GEQ589933:GER589936 GOM589933:GON589936 GYI589933:GYJ589936 HIE589933:HIF589936 HSA589933:HSB589936 IBW589933:IBX589936 ILS589933:ILT589936 IVO589933:IVP589936 JFK589933:JFL589936 JPG589933:JPH589936 JZC589933:JZD589936 KIY589933:KIZ589936 KSU589933:KSV589936 LCQ589933:LCR589936 LMM589933:LMN589936 LWI589933:LWJ589936 MGE589933:MGF589936 MQA589933:MQB589936 MZW589933:MZX589936 NJS589933:NJT589936 NTO589933:NTP589936 ODK589933:ODL589936 ONG589933:ONH589936 OXC589933:OXD589936 PGY589933:PGZ589936 PQU589933:PQV589936 QAQ589933:QAR589936 QKM589933:QKN589936 QUI589933:QUJ589936 REE589933:REF589936 ROA589933:ROB589936 RXW589933:RXX589936 SHS589933:SHT589936 SRO589933:SRP589936 TBK589933:TBL589936 TLG589933:TLH589936 TVC589933:TVD589936 UEY589933:UEZ589936 UOU589933:UOV589936 UYQ589933:UYR589936 VIM589933:VIN589936 VSI589933:VSJ589936 WCE589933:WCF589936 WMA589933:WMB589936 WVW589933:WVX589936 O655469:P655472 JK655469:JL655472 TG655469:TH655472 ADC655469:ADD655472 AMY655469:AMZ655472 AWU655469:AWV655472 BGQ655469:BGR655472 BQM655469:BQN655472 CAI655469:CAJ655472 CKE655469:CKF655472 CUA655469:CUB655472 DDW655469:DDX655472 DNS655469:DNT655472 DXO655469:DXP655472 EHK655469:EHL655472 ERG655469:ERH655472 FBC655469:FBD655472 FKY655469:FKZ655472 FUU655469:FUV655472 GEQ655469:GER655472 GOM655469:GON655472 GYI655469:GYJ655472 HIE655469:HIF655472 HSA655469:HSB655472 IBW655469:IBX655472 ILS655469:ILT655472 IVO655469:IVP655472 JFK655469:JFL655472 JPG655469:JPH655472 JZC655469:JZD655472 KIY655469:KIZ655472 KSU655469:KSV655472 LCQ655469:LCR655472 LMM655469:LMN655472 LWI655469:LWJ655472 MGE655469:MGF655472 MQA655469:MQB655472 MZW655469:MZX655472 NJS655469:NJT655472 NTO655469:NTP655472 ODK655469:ODL655472 ONG655469:ONH655472 OXC655469:OXD655472 PGY655469:PGZ655472 PQU655469:PQV655472 QAQ655469:QAR655472 QKM655469:QKN655472 QUI655469:QUJ655472 REE655469:REF655472 ROA655469:ROB655472 RXW655469:RXX655472 SHS655469:SHT655472 SRO655469:SRP655472 TBK655469:TBL655472 TLG655469:TLH655472 TVC655469:TVD655472 UEY655469:UEZ655472 UOU655469:UOV655472 UYQ655469:UYR655472 VIM655469:VIN655472 VSI655469:VSJ655472 WCE655469:WCF655472 WMA655469:WMB655472 WVW655469:WVX655472 O721005:P721008 JK721005:JL721008 TG721005:TH721008 ADC721005:ADD721008 AMY721005:AMZ721008 AWU721005:AWV721008 BGQ721005:BGR721008 BQM721005:BQN721008 CAI721005:CAJ721008 CKE721005:CKF721008 CUA721005:CUB721008 DDW721005:DDX721008 DNS721005:DNT721008 DXO721005:DXP721008 EHK721005:EHL721008 ERG721005:ERH721008 FBC721005:FBD721008 FKY721005:FKZ721008 FUU721005:FUV721008 GEQ721005:GER721008 GOM721005:GON721008 GYI721005:GYJ721008 HIE721005:HIF721008 HSA721005:HSB721008 IBW721005:IBX721008 ILS721005:ILT721008 IVO721005:IVP721008 JFK721005:JFL721008 JPG721005:JPH721008 JZC721005:JZD721008 KIY721005:KIZ721008 KSU721005:KSV721008 LCQ721005:LCR721008 LMM721005:LMN721008 LWI721005:LWJ721008 MGE721005:MGF721008 MQA721005:MQB721008 MZW721005:MZX721008 NJS721005:NJT721008 NTO721005:NTP721008 ODK721005:ODL721008 ONG721005:ONH721008 OXC721005:OXD721008 PGY721005:PGZ721008 PQU721005:PQV721008 QAQ721005:QAR721008 QKM721005:QKN721008 QUI721005:QUJ721008 REE721005:REF721008 ROA721005:ROB721008 RXW721005:RXX721008 SHS721005:SHT721008 SRO721005:SRP721008 TBK721005:TBL721008 TLG721005:TLH721008 TVC721005:TVD721008 UEY721005:UEZ721008 UOU721005:UOV721008 UYQ721005:UYR721008 VIM721005:VIN721008 VSI721005:VSJ721008 WCE721005:WCF721008 WMA721005:WMB721008 WVW721005:WVX721008 O786541:P786544 JK786541:JL786544 TG786541:TH786544 ADC786541:ADD786544 AMY786541:AMZ786544 AWU786541:AWV786544 BGQ786541:BGR786544 BQM786541:BQN786544 CAI786541:CAJ786544 CKE786541:CKF786544 CUA786541:CUB786544 DDW786541:DDX786544 DNS786541:DNT786544 DXO786541:DXP786544 EHK786541:EHL786544 ERG786541:ERH786544 FBC786541:FBD786544 FKY786541:FKZ786544 FUU786541:FUV786544 GEQ786541:GER786544 GOM786541:GON786544 GYI786541:GYJ786544 HIE786541:HIF786544 HSA786541:HSB786544 IBW786541:IBX786544 ILS786541:ILT786544 IVO786541:IVP786544 JFK786541:JFL786544 JPG786541:JPH786544 JZC786541:JZD786544 KIY786541:KIZ786544 KSU786541:KSV786544 LCQ786541:LCR786544 LMM786541:LMN786544 LWI786541:LWJ786544 MGE786541:MGF786544 MQA786541:MQB786544 MZW786541:MZX786544 NJS786541:NJT786544 NTO786541:NTP786544 ODK786541:ODL786544 ONG786541:ONH786544 OXC786541:OXD786544 PGY786541:PGZ786544 PQU786541:PQV786544 QAQ786541:QAR786544 QKM786541:QKN786544 QUI786541:QUJ786544 REE786541:REF786544 ROA786541:ROB786544 RXW786541:RXX786544 SHS786541:SHT786544 SRO786541:SRP786544 TBK786541:TBL786544 TLG786541:TLH786544 TVC786541:TVD786544 UEY786541:UEZ786544 UOU786541:UOV786544 UYQ786541:UYR786544 VIM786541:VIN786544 VSI786541:VSJ786544 WCE786541:WCF786544 WMA786541:WMB786544 WVW786541:WVX786544 O852077:P852080 JK852077:JL852080 TG852077:TH852080 ADC852077:ADD852080 AMY852077:AMZ852080 AWU852077:AWV852080 BGQ852077:BGR852080 BQM852077:BQN852080 CAI852077:CAJ852080 CKE852077:CKF852080 CUA852077:CUB852080 DDW852077:DDX852080 DNS852077:DNT852080 DXO852077:DXP852080 EHK852077:EHL852080 ERG852077:ERH852080 FBC852077:FBD852080 FKY852077:FKZ852080 FUU852077:FUV852080 GEQ852077:GER852080 GOM852077:GON852080 GYI852077:GYJ852080 HIE852077:HIF852080 HSA852077:HSB852080 IBW852077:IBX852080 ILS852077:ILT852080 IVO852077:IVP852080 JFK852077:JFL852080 JPG852077:JPH852080 JZC852077:JZD852080 KIY852077:KIZ852080 KSU852077:KSV852080 LCQ852077:LCR852080 LMM852077:LMN852080 LWI852077:LWJ852080 MGE852077:MGF852080 MQA852077:MQB852080 MZW852077:MZX852080 NJS852077:NJT852080 NTO852077:NTP852080 ODK852077:ODL852080 ONG852077:ONH852080 OXC852077:OXD852080 PGY852077:PGZ852080 PQU852077:PQV852080 QAQ852077:QAR852080 QKM852077:QKN852080 QUI852077:QUJ852080 REE852077:REF852080 ROA852077:ROB852080 RXW852077:RXX852080 SHS852077:SHT852080 SRO852077:SRP852080 TBK852077:TBL852080 TLG852077:TLH852080 TVC852077:TVD852080 UEY852077:UEZ852080 UOU852077:UOV852080 UYQ852077:UYR852080 VIM852077:VIN852080 VSI852077:VSJ852080 WCE852077:WCF852080 WMA852077:WMB852080 WVW852077:WVX852080 O917613:P917616 JK917613:JL917616 TG917613:TH917616 ADC917613:ADD917616 AMY917613:AMZ917616 AWU917613:AWV917616 BGQ917613:BGR917616 BQM917613:BQN917616 CAI917613:CAJ917616 CKE917613:CKF917616 CUA917613:CUB917616 DDW917613:DDX917616 DNS917613:DNT917616 DXO917613:DXP917616 EHK917613:EHL917616 ERG917613:ERH917616 FBC917613:FBD917616 FKY917613:FKZ917616 FUU917613:FUV917616 GEQ917613:GER917616 GOM917613:GON917616 GYI917613:GYJ917616 HIE917613:HIF917616 HSA917613:HSB917616 IBW917613:IBX917616 ILS917613:ILT917616 IVO917613:IVP917616 JFK917613:JFL917616 JPG917613:JPH917616 JZC917613:JZD917616 KIY917613:KIZ917616 KSU917613:KSV917616 LCQ917613:LCR917616 LMM917613:LMN917616 LWI917613:LWJ917616 MGE917613:MGF917616 MQA917613:MQB917616 MZW917613:MZX917616 NJS917613:NJT917616 NTO917613:NTP917616 ODK917613:ODL917616 ONG917613:ONH917616 OXC917613:OXD917616 PGY917613:PGZ917616 PQU917613:PQV917616 QAQ917613:QAR917616 QKM917613:QKN917616 QUI917613:QUJ917616 REE917613:REF917616 ROA917613:ROB917616 RXW917613:RXX917616 SHS917613:SHT917616 SRO917613:SRP917616 TBK917613:TBL917616 TLG917613:TLH917616 TVC917613:TVD917616 UEY917613:UEZ917616 UOU917613:UOV917616 UYQ917613:UYR917616 VIM917613:VIN917616 VSI917613:VSJ917616 WCE917613:WCF917616 WMA917613:WMB917616 WVW917613:WVX917616 O983149:P983152 JK983149:JL983152 TG983149:TH983152 ADC983149:ADD983152 AMY983149:AMZ983152 AWU983149:AWV983152 BGQ983149:BGR983152 BQM983149:BQN983152 CAI983149:CAJ983152 CKE983149:CKF983152 CUA983149:CUB983152 DDW983149:DDX983152 DNS983149:DNT983152 DXO983149:DXP983152 EHK983149:EHL983152 ERG983149:ERH983152 FBC983149:FBD983152 FKY983149:FKZ983152 FUU983149:FUV983152 GEQ983149:GER983152 GOM983149:GON983152 GYI983149:GYJ983152 HIE983149:HIF983152 HSA983149:HSB983152 IBW983149:IBX983152 ILS983149:ILT983152 IVO983149:IVP983152 JFK983149:JFL983152 JPG983149:JPH983152 JZC983149:JZD983152 KIY983149:KIZ983152 KSU983149:KSV983152 LCQ983149:LCR983152 LMM983149:LMN983152 LWI983149:LWJ983152 MGE983149:MGF983152 MQA983149:MQB983152 MZW983149:MZX983152 NJS983149:NJT983152 NTO983149:NTP983152 ODK983149:ODL983152 ONG983149:ONH983152 OXC983149:OXD983152 PGY983149:PGZ983152 PQU983149:PQV983152 QAQ983149:QAR983152 QKM983149:QKN983152 QUI983149:QUJ983152 REE983149:REF983152 ROA983149:ROB983152 RXW983149:RXX983152 SHS983149:SHT983152 SRO983149:SRP983152 TBK983149:TBL983152 TLG983149:TLH983152 TVC983149:TVD983152 UEY983149:UEZ983152 UOU983149:UOV983152 UYQ983149:UYR983152 VIM983149:VIN983152 VSI983149:VSJ983152 WCE983149:WCF983152 WMA983149:WMB983152 WVW983149:WVX983152 C119:C133 IY119:IY133 SU119:SU133 ACQ119:ACQ133 AMM119:AMM133 AWI119:AWI133 BGE119:BGE133 BQA119:BQA133 BZW119:BZW133 CJS119:CJS133 CTO119:CTO133 DDK119:DDK133 DNG119:DNG133 DXC119:DXC133 EGY119:EGY133 EQU119:EQU133 FAQ119:FAQ133 FKM119:FKM133 FUI119:FUI133 GEE119:GEE133 GOA119:GOA133 GXW119:GXW133 HHS119:HHS133 HRO119:HRO133 IBK119:IBK133 ILG119:ILG133 IVC119:IVC133 JEY119:JEY133 JOU119:JOU133 JYQ119:JYQ133 KIM119:KIM133 KSI119:KSI133 LCE119:LCE133 LMA119:LMA133 LVW119:LVW133 MFS119:MFS133 MPO119:MPO133 MZK119:MZK133 NJG119:NJG133 NTC119:NTC133 OCY119:OCY133 OMU119:OMU133 OWQ119:OWQ133 PGM119:PGM133 PQI119:PQI133 QAE119:QAE133 QKA119:QKA133 QTW119:QTW133 RDS119:RDS133 RNO119:RNO133 RXK119:RXK133 SHG119:SHG133 SRC119:SRC133 TAY119:TAY133 TKU119:TKU133 TUQ119:TUQ133 UEM119:UEM133 UOI119:UOI133 UYE119:UYE133 VIA119:VIA133 VRW119:VRW133 WBS119:WBS133 WLO119:WLO133 WVK119:WVK133 C65655:C65669 IY65655:IY65669 SU65655:SU65669 ACQ65655:ACQ65669 AMM65655:AMM65669 AWI65655:AWI65669 BGE65655:BGE65669 BQA65655:BQA65669 BZW65655:BZW65669 CJS65655:CJS65669 CTO65655:CTO65669 DDK65655:DDK65669 DNG65655:DNG65669 DXC65655:DXC65669 EGY65655:EGY65669 EQU65655:EQU65669 FAQ65655:FAQ65669 FKM65655:FKM65669 FUI65655:FUI65669 GEE65655:GEE65669 GOA65655:GOA65669 GXW65655:GXW65669 HHS65655:HHS65669 HRO65655:HRO65669 IBK65655:IBK65669 ILG65655:ILG65669 IVC65655:IVC65669 JEY65655:JEY65669 JOU65655:JOU65669 JYQ65655:JYQ65669 KIM65655:KIM65669 KSI65655:KSI65669 LCE65655:LCE65669 LMA65655:LMA65669 LVW65655:LVW65669 MFS65655:MFS65669 MPO65655:MPO65669 MZK65655:MZK65669 NJG65655:NJG65669 NTC65655:NTC65669 OCY65655:OCY65669 OMU65655:OMU65669 OWQ65655:OWQ65669 PGM65655:PGM65669 PQI65655:PQI65669 QAE65655:QAE65669 QKA65655:QKA65669 QTW65655:QTW65669 RDS65655:RDS65669 RNO65655:RNO65669 RXK65655:RXK65669 SHG65655:SHG65669 SRC65655:SRC65669 TAY65655:TAY65669 TKU65655:TKU65669 TUQ65655:TUQ65669 UEM65655:UEM65669 UOI65655:UOI65669 UYE65655:UYE65669 VIA65655:VIA65669 VRW65655:VRW65669 WBS65655:WBS65669 WLO65655:WLO65669 WVK65655:WVK65669 C131191:C131205 IY131191:IY131205 SU131191:SU131205 ACQ131191:ACQ131205 AMM131191:AMM131205 AWI131191:AWI131205 BGE131191:BGE131205 BQA131191:BQA131205 BZW131191:BZW131205 CJS131191:CJS131205 CTO131191:CTO131205 DDK131191:DDK131205 DNG131191:DNG131205 DXC131191:DXC131205 EGY131191:EGY131205 EQU131191:EQU131205 FAQ131191:FAQ131205 FKM131191:FKM131205 FUI131191:FUI131205 GEE131191:GEE131205 GOA131191:GOA131205 GXW131191:GXW131205 HHS131191:HHS131205 HRO131191:HRO131205 IBK131191:IBK131205 ILG131191:ILG131205 IVC131191:IVC131205 JEY131191:JEY131205 JOU131191:JOU131205 JYQ131191:JYQ131205 KIM131191:KIM131205 KSI131191:KSI131205 LCE131191:LCE131205 LMA131191:LMA131205 LVW131191:LVW131205 MFS131191:MFS131205 MPO131191:MPO131205 MZK131191:MZK131205 NJG131191:NJG131205 NTC131191:NTC131205 OCY131191:OCY131205 OMU131191:OMU131205 OWQ131191:OWQ131205 PGM131191:PGM131205 PQI131191:PQI131205 QAE131191:QAE131205 QKA131191:QKA131205 QTW131191:QTW131205 RDS131191:RDS131205 RNO131191:RNO131205 RXK131191:RXK131205 SHG131191:SHG131205 SRC131191:SRC131205 TAY131191:TAY131205 TKU131191:TKU131205 TUQ131191:TUQ131205 UEM131191:UEM131205 UOI131191:UOI131205 UYE131191:UYE131205 VIA131191:VIA131205 VRW131191:VRW131205 WBS131191:WBS131205 WLO131191:WLO131205 WVK131191:WVK131205 C196727:C196741 IY196727:IY196741 SU196727:SU196741 ACQ196727:ACQ196741 AMM196727:AMM196741 AWI196727:AWI196741 BGE196727:BGE196741 BQA196727:BQA196741 BZW196727:BZW196741 CJS196727:CJS196741 CTO196727:CTO196741 DDK196727:DDK196741 DNG196727:DNG196741 DXC196727:DXC196741 EGY196727:EGY196741 EQU196727:EQU196741 FAQ196727:FAQ196741 FKM196727:FKM196741 FUI196727:FUI196741 GEE196727:GEE196741 GOA196727:GOA196741 GXW196727:GXW196741 HHS196727:HHS196741 HRO196727:HRO196741 IBK196727:IBK196741 ILG196727:ILG196741 IVC196727:IVC196741 JEY196727:JEY196741 JOU196727:JOU196741 JYQ196727:JYQ196741 KIM196727:KIM196741 KSI196727:KSI196741 LCE196727:LCE196741 LMA196727:LMA196741 LVW196727:LVW196741 MFS196727:MFS196741 MPO196727:MPO196741 MZK196727:MZK196741 NJG196727:NJG196741 NTC196727:NTC196741 OCY196727:OCY196741 OMU196727:OMU196741 OWQ196727:OWQ196741 PGM196727:PGM196741 PQI196727:PQI196741 QAE196727:QAE196741 QKA196727:QKA196741 QTW196727:QTW196741 RDS196727:RDS196741 RNO196727:RNO196741 RXK196727:RXK196741 SHG196727:SHG196741 SRC196727:SRC196741 TAY196727:TAY196741 TKU196727:TKU196741 TUQ196727:TUQ196741 UEM196727:UEM196741 UOI196727:UOI196741 UYE196727:UYE196741 VIA196727:VIA196741 VRW196727:VRW196741 WBS196727:WBS196741 WLO196727:WLO196741 WVK196727:WVK196741 C262263:C262277 IY262263:IY262277 SU262263:SU262277 ACQ262263:ACQ262277 AMM262263:AMM262277 AWI262263:AWI262277 BGE262263:BGE262277 BQA262263:BQA262277 BZW262263:BZW262277 CJS262263:CJS262277 CTO262263:CTO262277 DDK262263:DDK262277 DNG262263:DNG262277 DXC262263:DXC262277 EGY262263:EGY262277 EQU262263:EQU262277 FAQ262263:FAQ262277 FKM262263:FKM262277 FUI262263:FUI262277 GEE262263:GEE262277 GOA262263:GOA262277 GXW262263:GXW262277 HHS262263:HHS262277 HRO262263:HRO262277 IBK262263:IBK262277 ILG262263:ILG262277 IVC262263:IVC262277 JEY262263:JEY262277 JOU262263:JOU262277 JYQ262263:JYQ262277 KIM262263:KIM262277 KSI262263:KSI262277 LCE262263:LCE262277 LMA262263:LMA262277 LVW262263:LVW262277 MFS262263:MFS262277 MPO262263:MPO262277 MZK262263:MZK262277 NJG262263:NJG262277 NTC262263:NTC262277 OCY262263:OCY262277 OMU262263:OMU262277 OWQ262263:OWQ262277 PGM262263:PGM262277 PQI262263:PQI262277 QAE262263:QAE262277 QKA262263:QKA262277 QTW262263:QTW262277 RDS262263:RDS262277 RNO262263:RNO262277 RXK262263:RXK262277 SHG262263:SHG262277 SRC262263:SRC262277 TAY262263:TAY262277 TKU262263:TKU262277 TUQ262263:TUQ262277 UEM262263:UEM262277 UOI262263:UOI262277 UYE262263:UYE262277 VIA262263:VIA262277 VRW262263:VRW262277 WBS262263:WBS262277 WLO262263:WLO262277 WVK262263:WVK262277 C327799:C327813 IY327799:IY327813 SU327799:SU327813 ACQ327799:ACQ327813 AMM327799:AMM327813 AWI327799:AWI327813 BGE327799:BGE327813 BQA327799:BQA327813 BZW327799:BZW327813 CJS327799:CJS327813 CTO327799:CTO327813 DDK327799:DDK327813 DNG327799:DNG327813 DXC327799:DXC327813 EGY327799:EGY327813 EQU327799:EQU327813 FAQ327799:FAQ327813 FKM327799:FKM327813 FUI327799:FUI327813 GEE327799:GEE327813 GOA327799:GOA327813 GXW327799:GXW327813 HHS327799:HHS327813 HRO327799:HRO327813 IBK327799:IBK327813 ILG327799:ILG327813 IVC327799:IVC327813 JEY327799:JEY327813 JOU327799:JOU327813 JYQ327799:JYQ327813 KIM327799:KIM327813 KSI327799:KSI327813 LCE327799:LCE327813 LMA327799:LMA327813 LVW327799:LVW327813 MFS327799:MFS327813 MPO327799:MPO327813 MZK327799:MZK327813 NJG327799:NJG327813 NTC327799:NTC327813 OCY327799:OCY327813 OMU327799:OMU327813 OWQ327799:OWQ327813 PGM327799:PGM327813 PQI327799:PQI327813 QAE327799:QAE327813 QKA327799:QKA327813 QTW327799:QTW327813 RDS327799:RDS327813 RNO327799:RNO327813 RXK327799:RXK327813 SHG327799:SHG327813 SRC327799:SRC327813 TAY327799:TAY327813 TKU327799:TKU327813 TUQ327799:TUQ327813 UEM327799:UEM327813 UOI327799:UOI327813 UYE327799:UYE327813 VIA327799:VIA327813 VRW327799:VRW327813 WBS327799:WBS327813 WLO327799:WLO327813 WVK327799:WVK327813 C393335:C393349 IY393335:IY393349 SU393335:SU393349 ACQ393335:ACQ393349 AMM393335:AMM393349 AWI393335:AWI393349 BGE393335:BGE393349 BQA393335:BQA393349 BZW393335:BZW393349 CJS393335:CJS393349 CTO393335:CTO393349 DDK393335:DDK393349 DNG393335:DNG393349 DXC393335:DXC393349 EGY393335:EGY393349 EQU393335:EQU393349 FAQ393335:FAQ393349 FKM393335:FKM393349 FUI393335:FUI393349 GEE393335:GEE393349 GOA393335:GOA393349 GXW393335:GXW393349 HHS393335:HHS393349 HRO393335:HRO393349 IBK393335:IBK393349 ILG393335:ILG393349 IVC393335:IVC393349 JEY393335:JEY393349 JOU393335:JOU393349 JYQ393335:JYQ393349 KIM393335:KIM393349 KSI393335:KSI393349 LCE393335:LCE393349 LMA393335:LMA393349 LVW393335:LVW393349 MFS393335:MFS393349 MPO393335:MPO393349 MZK393335:MZK393349 NJG393335:NJG393349 NTC393335:NTC393349 OCY393335:OCY393349 OMU393335:OMU393349 OWQ393335:OWQ393349 PGM393335:PGM393349 PQI393335:PQI393349 QAE393335:QAE393349 QKA393335:QKA393349 QTW393335:QTW393349 RDS393335:RDS393349 RNO393335:RNO393349 RXK393335:RXK393349 SHG393335:SHG393349 SRC393335:SRC393349 TAY393335:TAY393349 TKU393335:TKU393349 TUQ393335:TUQ393349 UEM393335:UEM393349 UOI393335:UOI393349 UYE393335:UYE393349 VIA393335:VIA393349 VRW393335:VRW393349 WBS393335:WBS393349 WLO393335:WLO393349 WVK393335:WVK393349 C458871:C458885 IY458871:IY458885 SU458871:SU458885 ACQ458871:ACQ458885 AMM458871:AMM458885 AWI458871:AWI458885 BGE458871:BGE458885 BQA458871:BQA458885 BZW458871:BZW458885 CJS458871:CJS458885 CTO458871:CTO458885 DDK458871:DDK458885 DNG458871:DNG458885 DXC458871:DXC458885 EGY458871:EGY458885 EQU458871:EQU458885 FAQ458871:FAQ458885 FKM458871:FKM458885 FUI458871:FUI458885 GEE458871:GEE458885 GOA458871:GOA458885 GXW458871:GXW458885 HHS458871:HHS458885 HRO458871:HRO458885 IBK458871:IBK458885 ILG458871:ILG458885 IVC458871:IVC458885 JEY458871:JEY458885 JOU458871:JOU458885 JYQ458871:JYQ458885 KIM458871:KIM458885 KSI458871:KSI458885 LCE458871:LCE458885 LMA458871:LMA458885 LVW458871:LVW458885 MFS458871:MFS458885 MPO458871:MPO458885 MZK458871:MZK458885 NJG458871:NJG458885 NTC458871:NTC458885 OCY458871:OCY458885 OMU458871:OMU458885 OWQ458871:OWQ458885 PGM458871:PGM458885 PQI458871:PQI458885 QAE458871:QAE458885 QKA458871:QKA458885 QTW458871:QTW458885 RDS458871:RDS458885 RNO458871:RNO458885 RXK458871:RXK458885 SHG458871:SHG458885 SRC458871:SRC458885 TAY458871:TAY458885 TKU458871:TKU458885 TUQ458871:TUQ458885 UEM458871:UEM458885 UOI458871:UOI458885 UYE458871:UYE458885 VIA458871:VIA458885 VRW458871:VRW458885 WBS458871:WBS458885 WLO458871:WLO458885 WVK458871:WVK458885 C524407:C524421 IY524407:IY524421 SU524407:SU524421 ACQ524407:ACQ524421 AMM524407:AMM524421 AWI524407:AWI524421 BGE524407:BGE524421 BQA524407:BQA524421 BZW524407:BZW524421 CJS524407:CJS524421 CTO524407:CTO524421 DDK524407:DDK524421 DNG524407:DNG524421 DXC524407:DXC524421 EGY524407:EGY524421 EQU524407:EQU524421 FAQ524407:FAQ524421 FKM524407:FKM524421 FUI524407:FUI524421 GEE524407:GEE524421 GOA524407:GOA524421 GXW524407:GXW524421 HHS524407:HHS524421 HRO524407:HRO524421 IBK524407:IBK524421 ILG524407:ILG524421 IVC524407:IVC524421 JEY524407:JEY524421 JOU524407:JOU524421 JYQ524407:JYQ524421 KIM524407:KIM524421 KSI524407:KSI524421 LCE524407:LCE524421 LMA524407:LMA524421 LVW524407:LVW524421 MFS524407:MFS524421 MPO524407:MPO524421 MZK524407:MZK524421 NJG524407:NJG524421 NTC524407:NTC524421 OCY524407:OCY524421 OMU524407:OMU524421 OWQ524407:OWQ524421 PGM524407:PGM524421 PQI524407:PQI524421 QAE524407:QAE524421 QKA524407:QKA524421 QTW524407:QTW524421 RDS524407:RDS524421 RNO524407:RNO524421 RXK524407:RXK524421 SHG524407:SHG524421 SRC524407:SRC524421 TAY524407:TAY524421 TKU524407:TKU524421 TUQ524407:TUQ524421 UEM524407:UEM524421 UOI524407:UOI524421 UYE524407:UYE524421 VIA524407:VIA524421 VRW524407:VRW524421 WBS524407:WBS524421 WLO524407:WLO524421 WVK524407:WVK524421 C589943:C589957 IY589943:IY589957 SU589943:SU589957 ACQ589943:ACQ589957 AMM589943:AMM589957 AWI589943:AWI589957 BGE589943:BGE589957 BQA589943:BQA589957 BZW589943:BZW589957 CJS589943:CJS589957 CTO589943:CTO589957 DDK589943:DDK589957 DNG589943:DNG589957 DXC589943:DXC589957 EGY589943:EGY589957 EQU589943:EQU589957 FAQ589943:FAQ589957 FKM589943:FKM589957 FUI589943:FUI589957 GEE589943:GEE589957 GOA589943:GOA589957 GXW589943:GXW589957 HHS589943:HHS589957 HRO589943:HRO589957 IBK589943:IBK589957 ILG589943:ILG589957 IVC589943:IVC589957 JEY589943:JEY589957 JOU589943:JOU589957 JYQ589943:JYQ589957 KIM589943:KIM589957 KSI589943:KSI589957 LCE589943:LCE589957 LMA589943:LMA589957 LVW589943:LVW589957 MFS589943:MFS589957 MPO589943:MPO589957 MZK589943:MZK589957 NJG589943:NJG589957 NTC589943:NTC589957 OCY589943:OCY589957 OMU589943:OMU589957 OWQ589943:OWQ589957 PGM589943:PGM589957 PQI589943:PQI589957 QAE589943:QAE589957 QKA589943:QKA589957 QTW589943:QTW589957 RDS589943:RDS589957 RNO589943:RNO589957 RXK589943:RXK589957 SHG589943:SHG589957 SRC589943:SRC589957 TAY589943:TAY589957 TKU589943:TKU589957 TUQ589943:TUQ589957 UEM589943:UEM589957 UOI589943:UOI589957 UYE589943:UYE589957 VIA589943:VIA589957 VRW589943:VRW589957 WBS589943:WBS589957 WLO589943:WLO589957 WVK589943:WVK589957 C655479:C655493 IY655479:IY655493 SU655479:SU655493 ACQ655479:ACQ655493 AMM655479:AMM655493 AWI655479:AWI655493 BGE655479:BGE655493 BQA655479:BQA655493 BZW655479:BZW655493 CJS655479:CJS655493 CTO655479:CTO655493 DDK655479:DDK655493 DNG655479:DNG655493 DXC655479:DXC655493 EGY655479:EGY655493 EQU655479:EQU655493 FAQ655479:FAQ655493 FKM655479:FKM655493 FUI655479:FUI655493 GEE655479:GEE655493 GOA655479:GOA655493 GXW655479:GXW655493 HHS655479:HHS655493 HRO655479:HRO655493 IBK655479:IBK655493 ILG655479:ILG655493 IVC655479:IVC655493 JEY655479:JEY655493 JOU655479:JOU655493 JYQ655479:JYQ655493 KIM655479:KIM655493 KSI655479:KSI655493 LCE655479:LCE655493 LMA655479:LMA655493 LVW655479:LVW655493 MFS655479:MFS655493 MPO655479:MPO655493 MZK655479:MZK655493 NJG655479:NJG655493 NTC655479:NTC655493 OCY655479:OCY655493 OMU655479:OMU655493 OWQ655479:OWQ655493 PGM655479:PGM655493 PQI655479:PQI655493 QAE655479:QAE655493 QKA655479:QKA655493 QTW655479:QTW655493 RDS655479:RDS655493 RNO655479:RNO655493 RXK655479:RXK655493 SHG655479:SHG655493 SRC655479:SRC655493 TAY655479:TAY655493 TKU655479:TKU655493 TUQ655479:TUQ655493 UEM655479:UEM655493 UOI655479:UOI655493 UYE655479:UYE655493 VIA655479:VIA655493 VRW655479:VRW655493 WBS655479:WBS655493 WLO655479:WLO655493 WVK655479:WVK655493 C721015:C721029 IY721015:IY721029 SU721015:SU721029 ACQ721015:ACQ721029 AMM721015:AMM721029 AWI721015:AWI721029 BGE721015:BGE721029 BQA721015:BQA721029 BZW721015:BZW721029 CJS721015:CJS721029 CTO721015:CTO721029 DDK721015:DDK721029 DNG721015:DNG721029 DXC721015:DXC721029 EGY721015:EGY721029 EQU721015:EQU721029 FAQ721015:FAQ721029 FKM721015:FKM721029 FUI721015:FUI721029 GEE721015:GEE721029 GOA721015:GOA721029 GXW721015:GXW721029 HHS721015:HHS721029 HRO721015:HRO721029 IBK721015:IBK721029 ILG721015:ILG721029 IVC721015:IVC721029 JEY721015:JEY721029 JOU721015:JOU721029 JYQ721015:JYQ721029 KIM721015:KIM721029 KSI721015:KSI721029 LCE721015:LCE721029 LMA721015:LMA721029 LVW721015:LVW721029 MFS721015:MFS721029 MPO721015:MPO721029 MZK721015:MZK721029 NJG721015:NJG721029 NTC721015:NTC721029 OCY721015:OCY721029 OMU721015:OMU721029 OWQ721015:OWQ721029 PGM721015:PGM721029 PQI721015:PQI721029 QAE721015:QAE721029 QKA721015:QKA721029 QTW721015:QTW721029 RDS721015:RDS721029 RNO721015:RNO721029 RXK721015:RXK721029 SHG721015:SHG721029 SRC721015:SRC721029 TAY721015:TAY721029 TKU721015:TKU721029 TUQ721015:TUQ721029 UEM721015:UEM721029 UOI721015:UOI721029 UYE721015:UYE721029 VIA721015:VIA721029 VRW721015:VRW721029 WBS721015:WBS721029 WLO721015:WLO721029 WVK721015:WVK721029 C786551:C786565 IY786551:IY786565 SU786551:SU786565 ACQ786551:ACQ786565 AMM786551:AMM786565 AWI786551:AWI786565 BGE786551:BGE786565 BQA786551:BQA786565 BZW786551:BZW786565 CJS786551:CJS786565 CTO786551:CTO786565 DDK786551:DDK786565 DNG786551:DNG786565 DXC786551:DXC786565 EGY786551:EGY786565 EQU786551:EQU786565 FAQ786551:FAQ786565 FKM786551:FKM786565 FUI786551:FUI786565 GEE786551:GEE786565 GOA786551:GOA786565 GXW786551:GXW786565 HHS786551:HHS786565 HRO786551:HRO786565 IBK786551:IBK786565 ILG786551:ILG786565 IVC786551:IVC786565 JEY786551:JEY786565 JOU786551:JOU786565 JYQ786551:JYQ786565 KIM786551:KIM786565 KSI786551:KSI786565 LCE786551:LCE786565 LMA786551:LMA786565 LVW786551:LVW786565 MFS786551:MFS786565 MPO786551:MPO786565 MZK786551:MZK786565 NJG786551:NJG786565 NTC786551:NTC786565 OCY786551:OCY786565 OMU786551:OMU786565 OWQ786551:OWQ786565 PGM786551:PGM786565 PQI786551:PQI786565 QAE786551:QAE786565 QKA786551:QKA786565 QTW786551:QTW786565 RDS786551:RDS786565 RNO786551:RNO786565 RXK786551:RXK786565 SHG786551:SHG786565 SRC786551:SRC786565 TAY786551:TAY786565 TKU786551:TKU786565 TUQ786551:TUQ786565 UEM786551:UEM786565 UOI786551:UOI786565 UYE786551:UYE786565 VIA786551:VIA786565 VRW786551:VRW786565 WBS786551:WBS786565 WLO786551:WLO786565 WVK786551:WVK786565 C852087:C852101 IY852087:IY852101 SU852087:SU852101 ACQ852087:ACQ852101 AMM852087:AMM852101 AWI852087:AWI852101 BGE852087:BGE852101 BQA852087:BQA852101 BZW852087:BZW852101 CJS852087:CJS852101 CTO852087:CTO852101 DDK852087:DDK852101 DNG852087:DNG852101 DXC852087:DXC852101 EGY852087:EGY852101 EQU852087:EQU852101 FAQ852087:FAQ852101 FKM852087:FKM852101 FUI852087:FUI852101 GEE852087:GEE852101 GOA852087:GOA852101 GXW852087:GXW852101 HHS852087:HHS852101 HRO852087:HRO852101 IBK852087:IBK852101 ILG852087:ILG852101 IVC852087:IVC852101 JEY852087:JEY852101 JOU852087:JOU852101 JYQ852087:JYQ852101 KIM852087:KIM852101 KSI852087:KSI852101 LCE852087:LCE852101 LMA852087:LMA852101 LVW852087:LVW852101 MFS852087:MFS852101 MPO852087:MPO852101 MZK852087:MZK852101 NJG852087:NJG852101 NTC852087:NTC852101 OCY852087:OCY852101 OMU852087:OMU852101 OWQ852087:OWQ852101 PGM852087:PGM852101 PQI852087:PQI852101 QAE852087:QAE852101 QKA852087:QKA852101 QTW852087:QTW852101 RDS852087:RDS852101 RNO852087:RNO852101 RXK852087:RXK852101 SHG852087:SHG852101 SRC852087:SRC852101 TAY852087:TAY852101 TKU852087:TKU852101 TUQ852087:TUQ852101 UEM852087:UEM852101 UOI852087:UOI852101 UYE852087:UYE852101 VIA852087:VIA852101 VRW852087:VRW852101 WBS852087:WBS852101 WLO852087:WLO852101 WVK852087:WVK852101 C917623:C917637 IY917623:IY917637 SU917623:SU917637 ACQ917623:ACQ917637 AMM917623:AMM917637 AWI917623:AWI917637 BGE917623:BGE917637 BQA917623:BQA917637 BZW917623:BZW917637 CJS917623:CJS917637 CTO917623:CTO917637 DDK917623:DDK917637 DNG917623:DNG917637 DXC917623:DXC917637 EGY917623:EGY917637 EQU917623:EQU917637 FAQ917623:FAQ917637 FKM917623:FKM917637 FUI917623:FUI917637 GEE917623:GEE917637 GOA917623:GOA917637 GXW917623:GXW917637 HHS917623:HHS917637 HRO917623:HRO917637 IBK917623:IBK917637 ILG917623:ILG917637 IVC917623:IVC917637 JEY917623:JEY917637 JOU917623:JOU917637 JYQ917623:JYQ917637 KIM917623:KIM917637 KSI917623:KSI917637 LCE917623:LCE917637 LMA917623:LMA917637 LVW917623:LVW917637 MFS917623:MFS917637 MPO917623:MPO917637 MZK917623:MZK917637 NJG917623:NJG917637 NTC917623:NTC917637 OCY917623:OCY917637 OMU917623:OMU917637 OWQ917623:OWQ917637 PGM917623:PGM917637 PQI917623:PQI917637 QAE917623:QAE917637 QKA917623:QKA917637 QTW917623:QTW917637 RDS917623:RDS917637 RNO917623:RNO917637 RXK917623:RXK917637 SHG917623:SHG917637 SRC917623:SRC917637 TAY917623:TAY917637 TKU917623:TKU917637 TUQ917623:TUQ917637 UEM917623:UEM917637 UOI917623:UOI917637 UYE917623:UYE917637 VIA917623:VIA917637 VRW917623:VRW917637 WBS917623:WBS917637 WLO917623:WLO917637 WVK917623:WVK917637 C983159:C983173 IY983159:IY983173 SU983159:SU983173 ACQ983159:ACQ983173 AMM983159:AMM983173 AWI983159:AWI983173 BGE983159:BGE983173 BQA983159:BQA983173 BZW983159:BZW983173 CJS983159:CJS983173 CTO983159:CTO983173 DDK983159:DDK983173 DNG983159:DNG983173 DXC983159:DXC983173 EGY983159:EGY983173 EQU983159:EQU983173 FAQ983159:FAQ983173 FKM983159:FKM983173 FUI983159:FUI983173 GEE983159:GEE983173 GOA983159:GOA983173 GXW983159:GXW983173 HHS983159:HHS983173 HRO983159:HRO983173 IBK983159:IBK983173 ILG983159:ILG983173 IVC983159:IVC983173 JEY983159:JEY983173 JOU983159:JOU983173 JYQ983159:JYQ983173 KIM983159:KIM983173 KSI983159:KSI983173 LCE983159:LCE983173 LMA983159:LMA983173 LVW983159:LVW983173 MFS983159:MFS983173 MPO983159:MPO983173 MZK983159:MZK983173 NJG983159:NJG983173 NTC983159:NTC983173 OCY983159:OCY983173 OMU983159:OMU983173 OWQ983159:OWQ983173 PGM983159:PGM983173 PQI983159:PQI983173 QAE983159:QAE983173 QKA983159:QKA983173 QTW983159:QTW983173 RDS983159:RDS983173 RNO983159:RNO983173 RXK983159:RXK983173 SHG983159:SHG983173 SRC983159:SRC983173 TAY983159:TAY983173 TKU983159:TKU983173 TUQ983159:TUQ983173 UEM983159:UEM983173 UOI983159:UOI983173 UYE983159:UYE983173 VIA983159:VIA983173 VRW983159:VRW983173 WBS983159:WBS983173 WLO983159:WLO983173 WVK983159:WVK983173 E119:M127 JA119:JI127 SW119:TE127 ACS119:ADA127 AMO119:AMW127 AWK119:AWS127 BGG119:BGO127 BQC119:BQK127 BZY119:CAG127 CJU119:CKC127 CTQ119:CTY127 DDM119:DDU127 DNI119:DNQ127 DXE119:DXM127 EHA119:EHI127 EQW119:ERE127 FAS119:FBA127 FKO119:FKW127 FUK119:FUS127 GEG119:GEO127 GOC119:GOK127 GXY119:GYG127 HHU119:HIC127 HRQ119:HRY127 IBM119:IBU127 ILI119:ILQ127 IVE119:IVM127 JFA119:JFI127 JOW119:JPE127 JYS119:JZA127 KIO119:KIW127 KSK119:KSS127 LCG119:LCO127 LMC119:LMK127 LVY119:LWG127 MFU119:MGC127 MPQ119:MPY127 MZM119:MZU127 NJI119:NJQ127 NTE119:NTM127 ODA119:ODI127 OMW119:ONE127 OWS119:OXA127 PGO119:PGW127 PQK119:PQS127 QAG119:QAO127 QKC119:QKK127 QTY119:QUG127 RDU119:REC127 RNQ119:RNY127 RXM119:RXU127 SHI119:SHQ127 SRE119:SRM127 TBA119:TBI127 TKW119:TLE127 TUS119:TVA127 UEO119:UEW127 UOK119:UOS127 UYG119:UYO127 VIC119:VIK127 VRY119:VSG127 WBU119:WCC127 WLQ119:WLY127 WVM119:WVU127 E65655:M65663 JA65655:JI65663 SW65655:TE65663 ACS65655:ADA65663 AMO65655:AMW65663 AWK65655:AWS65663 BGG65655:BGO65663 BQC65655:BQK65663 BZY65655:CAG65663 CJU65655:CKC65663 CTQ65655:CTY65663 DDM65655:DDU65663 DNI65655:DNQ65663 DXE65655:DXM65663 EHA65655:EHI65663 EQW65655:ERE65663 FAS65655:FBA65663 FKO65655:FKW65663 FUK65655:FUS65663 GEG65655:GEO65663 GOC65655:GOK65663 GXY65655:GYG65663 HHU65655:HIC65663 HRQ65655:HRY65663 IBM65655:IBU65663 ILI65655:ILQ65663 IVE65655:IVM65663 JFA65655:JFI65663 JOW65655:JPE65663 JYS65655:JZA65663 KIO65655:KIW65663 KSK65655:KSS65663 LCG65655:LCO65663 LMC65655:LMK65663 LVY65655:LWG65663 MFU65655:MGC65663 MPQ65655:MPY65663 MZM65655:MZU65663 NJI65655:NJQ65663 NTE65655:NTM65663 ODA65655:ODI65663 OMW65655:ONE65663 OWS65655:OXA65663 PGO65655:PGW65663 PQK65655:PQS65663 QAG65655:QAO65663 QKC65655:QKK65663 QTY65655:QUG65663 RDU65655:REC65663 RNQ65655:RNY65663 RXM65655:RXU65663 SHI65655:SHQ65663 SRE65655:SRM65663 TBA65655:TBI65663 TKW65655:TLE65663 TUS65655:TVA65663 UEO65655:UEW65663 UOK65655:UOS65663 UYG65655:UYO65663 VIC65655:VIK65663 VRY65655:VSG65663 WBU65655:WCC65663 WLQ65655:WLY65663 WVM65655:WVU65663 E131191:M131199 JA131191:JI131199 SW131191:TE131199 ACS131191:ADA131199 AMO131191:AMW131199 AWK131191:AWS131199 BGG131191:BGO131199 BQC131191:BQK131199 BZY131191:CAG131199 CJU131191:CKC131199 CTQ131191:CTY131199 DDM131191:DDU131199 DNI131191:DNQ131199 DXE131191:DXM131199 EHA131191:EHI131199 EQW131191:ERE131199 FAS131191:FBA131199 FKO131191:FKW131199 FUK131191:FUS131199 GEG131191:GEO131199 GOC131191:GOK131199 GXY131191:GYG131199 HHU131191:HIC131199 HRQ131191:HRY131199 IBM131191:IBU131199 ILI131191:ILQ131199 IVE131191:IVM131199 JFA131191:JFI131199 JOW131191:JPE131199 JYS131191:JZA131199 KIO131191:KIW131199 KSK131191:KSS131199 LCG131191:LCO131199 LMC131191:LMK131199 LVY131191:LWG131199 MFU131191:MGC131199 MPQ131191:MPY131199 MZM131191:MZU131199 NJI131191:NJQ131199 NTE131191:NTM131199 ODA131191:ODI131199 OMW131191:ONE131199 OWS131191:OXA131199 PGO131191:PGW131199 PQK131191:PQS131199 QAG131191:QAO131199 QKC131191:QKK131199 QTY131191:QUG131199 RDU131191:REC131199 RNQ131191:RNY131199 RXM131191:RXU131199 SHI131191:SHQ131199 SRE131191:SRM131199 TBA131191:TBI131199 TKW131191:TLE131199 TUS131191:TVA131199 UEO131191:UEW131199 UOK131191:UOS131199 UYG131191:UYO131199 VIC131191:VIK131199 VRY131191:VSG131199 WBU131191:WCC131199 WLQ131191:WLY131199 WVM131191:WVU131199 E196727:M196735 JA196727:JI196735 SW196727:TE196735 ACS196727:ADA196735 AMO196727:AMW196735 AWK196727:AWS196735 BGG196727:BGO196735 BQC196727:BQK196735 BZY196727:CAG196735 CJU196727:CKC196735 CTQ196727:CTY196735 DDM196727:DDU196735 DNI196727:DNQ196735 DXE196727:DXM196735 EHA196727:EHI196735 EQW196727:ERE196735 FAS196727:FBA196735 FKO196727:FKW196735 FUK196727:FUS196735 GEG196727:GEO196735 GOC196727:GOK196735 GXY196727:GYG196735 HHU196727:HIC196735 HRQ196727:HRY196735 IBM196727:IBU196735 ILI196727:ILQ196735 IVE196727:IVM196735 JFA196727:JFI196735 JOW196727:JPE196735 JYS196727:JZA196735 KIO196727:KIW196735 KSK196727:KSS196735 LCG196727:LCO196735 LMC196727:LMK196735 LVY196727:LWG196735 MFU196727:MGC196735 MPQ196727:MPY196735 MZM196727:MZU196735 NJI196727:NJQ196735 NTE196727:NTM196735 ODA196727:ODI196735 OMW196727:ONE196735 OWS196727:OXA196735 PGO196727:PGW196735 PQK196727:PQS196735 QAG196727:QAO196735 QKC196727:QKK196735 QTY196727:QUG196735 RDU196727:REC196735 RNQ196727:RNY196735 RXM196727:RXU196735 SHI196727:SHQ196735 SRE196727:SRM196735 TBA196727:TBI196735 TKW196727:TLE196735 TUS196727:TVA196735 UEO196727:UEW196735 UOK196727:UOS196735 UYG196727:UYO196735 VIC196727:VIK196735 VRY196727:VSG196735 WBU196727:WCC196735 WLQ196727:WLY196735 WVM196727:WVU196735 E262263:M262271 JA262263:JI262271 SW262263:TE262271 ACS262263:ADA262271 AMO262263:AMW262271 AWK262263:AWS262271 BGG262263:BGO262271 BQC262263:BQK262271 BZY262263:CAG262271 CJU262263:CKC262271 CTQ262263:CTY262271 DDM262263:DDU262271 DNI262263:DNQ262271 DXE262263:DXM262271 EHA262263:EHI262271 EQW262263:ERE262271 FAS262263:FBA262271 FKO262263:FKW262271 FUK262263:FUS262271 GEG262263:GEO262271 GOC262263:GOK262271 GXY262263:GYG262271 HHU262263:HIC262271 HRQ262263:HRY262271 IBM262263:IBU262271 ILI262263:ILQ262271 IVE262263:IVM262271 JFA262263:JFI262271 JOW262263:JPE262271 JYS262263:JZA262271 KIO262263:KIW262271 KSK262263:KSS262271 LCG262263:LCO262271 LMC262263:LMK262271 LVY262263:LWG262271 MFU262263:MGC262271 MPQ262263:MPY262271 MZM262263:MZU262271 NJI262263:NJQ262271 NTE262263:NTM262271 ODA262263:ODI262271 OMW262263:ONE262271 OWS262263:OXA262271 PGO262263:PGW262271 PQK262263:PQS262271 QAG262263:QAO262271 QKC262263:QKK262271 QTY262263:QUG262271 RDU262263:REC262271 RNQ262263:RNY262271 RXM262263:RXU262271 SHI262263:SHQ262271 SRE262263:SRM262271 TBA262263:TBI262271 TKW262263:TLE262271 TUS262263:TVA262271 UEO262263:UEW262271 UOK262263:UOS262271 UYG262263:UYO262271 VIC262263:VIK262271 VRY262263:VSG262271 WBU262263:WCC262271 WLQ262263:WLY262271 WVM262263:WVU262271 E327799:M327807 JA327799:JI327807 SW327799:TE327807 ACS327799:ADA327807 AMO327799:AMW327807 AWK327799:AWS327807 BGG327799:BGO327807 BQC327799:BQK327807 BZY327799:CAG327807 CJU327799:CKC327807 CTQ327799:CTY327807 DDM327799:DDU327807 DNI327799:DNQ327807 DXE327799:DXM327807 EHA327799:EHI327807 EQW327799:ERE327807 FAS327799:FBA327807 FKO327799:FKW327807 FUK327799:FUS327807 GEG327799:GEO327807 GOC327799:GOK327807 GXY327799:GYG327807 HHU327799:HIC327807 HRQ327799:HRY327807 IBM327799:IBU327807 ILI327799:ILQ327807 IVE327799:IVM327807 JFA327799:JFI327807 JOW327799:JPE327807 JYS327799:JZA327807 KIO327799:KIW327807 KSK327799:KSS327807 LCG327799:LCO327807 LMC327799:LMK327807 LVY327799:LWG327807 MFU327799:MGC327807 MPQ327799:MPY327807 MZM327799:MZU327807 NJI327799:NJQ327807 NTE327799:NTM327807 ODA327799:ODI327807 OMW327799:ONE327807 OWS327799:OXA327807 PGO327799:PGW327807 PQK327799:PQS327807 QAG327799:QAO327807 QKC327799:QKK327807 QTY327799:QUG327807 RDU327799:REC327807 RNQ327799:RNY327807 RXM327799:RXU327807 SHI327799:SHQ327807 SRE327799:SRM327807 TBA327799:TBI327807 TKW327799:TLE327807 TUS327799:TVA327807 UEO327799:UEW327807 UOK327799:UOS327807 UYG327799:UYO327807 VIC327799:VIK327807 VRY327799:VSG327807 WBU327799:WCC327807 WLQ327799:WLY327807 WVM327799:WVU327807 E393335:M393343 JA393335:JI393343 SW393335:TE393343 ACS393335:ADA393343 AMO393335:AMW393343 AWK393335:AWS393343 BGG393335:BGO393343 BQC393335:BQK393343 BZY393335:CAG393343 CJU393335:CKC393343 CTQ393335:CTY393343 DDM393335:DDU393343 DNI393335:DNQ393343 DXE393335:DXM393343 EHA393335:EHI393343 EQW393335:ERE393343 FAS393335:FBA393343 FKO393335:FKW393343 FUK393335:FUS393343 GEG393335:GEO393343 GOC393335:GOK393343 GXY393335:GYG393343 HHU393335:HIC393343 HRQ393335:HRY393343 IBM393335:IBU393343 ILI393335:ILQ393343 IVE393335:IVM393343 JFA393335:JFI393343 JOW393335:JPE393343 JYS393335:JZA393343 KIO393335:KIW393343 KSK393335:KSS393343 LCG393335:LCO393343 LMC393335:LMK393343 LVY393335:LWG393343 MFU393335:MGC393343 MPQ393335:MPY393343 MZM393335:MZU393343 NJI393335:NJQ393343 NTE393335:NTM393343 ODA393335:ODI393343 OMW393335:ONE393343 OWS393335:OXA393343 PGO393335:PGW393343 PQK393335:PQS393343 QAG393335:QAO393343 QKC393335:QKK393343 QTY393335:QUG393343 RDU393335:REC393343 RNQ393335:RNY393343 RXM393335:RXU393343 SHI393335:SHQ393343 SRE393335:SRM393343 TBA393335:TBI393343 TKW393335:TLE393343 TUS393335:TVA393343 UEO393335:UEW393343 UOK393335:UOS393343 UYG393335:UYO393343 VIC393335:VIK393343 VRY393335:VSG393343 WBU393335:WCC393343 WLQ393335:WLY393343 WVM393335:WVU393343 E458871:M458879 JA458871:JI458879 SW458871:TE458879 ACS458871:ADA458879 AMO458871:AMW458879 AWK458871:AWS458879 BGG458871:BGO458879 BQC458871:BQK458879 BZY458871:CAG458879 CJU458871:CKC458879 CTQ458871:CTY458879 DDM458871:DDU458879 DNI458871:DNQ458879 DXE458871:DXM458879 EHA458871:EHI458879 EQW458871:ERE458879 FAS458871:FBA458879 FKO458871:FKW458879 FUK458871:FUS458879 GEG458871:GEO458879 GOC458871:GOK458879 GXY458871:GYG458879 HHU458871:HIC458879 HRQ458871:HRY458879 IBM458871:IBU458879 ILI458871:ILQ458879 IVE458871:IVM458879 JFA458871:JFI458879 JOW458871:JPE458879 JYS458871:JZA458879 KIO458871:KIW458879 KSK458871:KSS458879 LCG458871:LCO458879 LMC458871:LMK458879 LVY458871:LWG458879 MFU458871:MGC458879 MPQ458871:MPY458879 MZM458871:MZU458879 NJI458871:NJQ458879 NTE458871:NTM458879 ODA458871:ODI458879 OMW458871:ONE458879 OWS458871:OXA458879 PGO458871:PGW458879 PQK458871:PQS458879 QAG458871:QAO458879 QKC458871:QKK458879 QTY458871:QUG458879 RDU458871:REC458879 RNQ458871:RNY458879 RXM458871:RXU458879 SHI458871:SHQ458879 SRE458871:SRM458879 TBA458871:TBI458879 TKW458871:TLE458879 TUS458871:TVA458879 UEO458871:UEW458879 UOK458871:UOS458879 UYG458871:UYO458879 VIC458871:VIK458879 VRY458871:VSG458879 WBU458871:WCC458879 WLQ458871:WLY458879 WVM458871:WVU458879 E524407:M524415 JA524407:JI524415 SW524407:TE524415 ACS524407:ADA524415 AMO524407:AMW524415 AWK524407:AWS524415 BGG524407:BGO524415 BQC524407:BQK524415 BZY524407:CAG524415 CJU524407:CKC524415 CTQ524407:CTY524415 DDM524407:DDU524415 DNI524407:DNQ524415 DXE524407:DXM524415 EHA524407:EHI524415 EQW524407:ERE524415 FAS524407:FBA524415 FKO524407:FKW524415 FUK524407:FUS524415 GEG524407:GEO524415 GOC524407:GOK524415 GXY524407:GYG524415 HHU524407:HIC524415 HRQ524407:HRY524415 IBM524407:IBU524415 ILI524407:ILQ524415 IVE524407:IVM524415 JFA524407:JFI524415 JOW524407:JPE524415 JYS524407:JZA524415 KIO524407:KIW524415 KSK524407:KSS524415 LCG524407:LCO524415 LMC524407:LMK524415 LVY524407:LWG524415 MFU524407:MGC524415 MPQ524407:MPY524415 MZM524407:MZU524415 NJI524407:NJQ524415 NTE524407:NTM524415 ODA524407:ODI524415 OMW524407:ONE524415 OWS524407:OXA524415 PGO524407:PGW524415 PQK524407:PQS524415 QAG524407:QAO524415 QKC524407:QKK524415 QTY524407:QUG524415 RDU524407:REC524415 RNQ524407:RNY524415 RXM524407:RXU524415 SHI524407:SHQ524415 SRE524407:SRM524415 TBA524407:TBI524415 TKW524407:TLE524415 TUS524407:TVA524415 UEO524407:UEW524415 UOK524407:UOS524415 UYG524407:UYO524415 VIC524407:VIK524415 VRY524407:VSG524415 WBU524407:WCC524415 WLQ524407:WLY524415 WVM524407:WVU524415 E589943:M589951 JA589943:JI589951 SW589943:TE589951 ACS589943:ADA589951 AMO589943:AMW589951 AWK589943:AWS589951 BGG589943:BGO589951 BQC589943:BQK589951 BZY589943:CAG589951 CJU589943:CKC589951 CTQ589943:CTY589951 DDM589943:DDU589951 DNI589943:DNQ589951 DXE589943:DXM589951 EHA589943:EHI589951 EQW589943:ERE589951 FAS589943:FBA589951 FKO589943:FKW589951 FUK589943:FUS589951 GEG589943:GEO589951 GOC589943:GOK589951 GXY589943:GYG589951 HHU589943:HIC589951 HRQ589943:HRY589951 IBM589943:IBU589951 ILI589943:ILQ589951 IVE589943:IVM589951 JFA589943:JFI589951 JOW589943:JPE589951 JYS589943:JZA589951 KIO589943:KIW589951 KSK589943:KSS589951 LCG589943:LCO589951 LMC589943:LMK589951 LVY589943:LWG589951 MFU589943:MGC589951 MPQ589943:MPY589951 MZM589943:MZU589951 NJI589943:NJQ589951 NTE589943:NTM589951 ODA589943:ODI589951 OMW589943:ONE589951 OWS589943:OXA589951 PGO589943:PGW589951 PQK589943:PQS589951 QAG589943:QAO589951 QKC589943:QKK589951 QTY589943:QUG589951 RDU589943:REC589951 RNQ589943:RNY589951 RXM589943:RXU589951 SHI589943:SHQ589951 SRE589943:SRM589951 TBA589943:TBI589951 TKW589943:TLE589951 TUS589943:TVA589951 UEO589943:UEW589951 UOK589943:UOS589951 UYG589943:UYO589951 VIC589943:VIK589951 VRY589943:VSG589951 WBU589943:WCC589951 WLQ589943:WLY589951 WVM589943:WVU589951 E655479:M655487 JA655479:JI655487 SW655479:TE655487 ACS655479:ADA655487 AMO655479:AMW655487 AWK655479:AWS655487 BGG655479:BGO655487 BQC655479:BQK655487 BZY655479:CAG655487 CJU655479:CKC655487 CTQ655479:CTY655487 DDM655479:DDU655487 DNI655479:DNQ655487 DXE655479:DXM655487 EHA655479:EHI655487 EQW655479:ERE655487 FAS655479:FBA655487 FKO655479:FKW655487 FUK655479:FUS655487 GEG655479:GEO655487 GOC655479:GOK655487 GXY655479:GYG655487 HHU655479:HIC655487 HRQ655479:HRY655487 IBM655479:IBU655487 ILI655479:ILQ655487 IVE655479:IVM655487 JFA655479:JFI655487 JOW655479:JPE655487 JYS655479:JZA655487 KIO655479:KIW655487 KSK655479:KSS655487 LCG655479:LCO655487 LMC655479:LMK655487 LVY655479:LWG655487 MFU655479:MGC655487 MPQ655479:MPY655487 MZM655479:MZU655487 NJI655479:NJQ655487 NTE655479:NTM655487 ODA655479:ODI655487 OMW655479:ONE655487 OWS655479:OXA655487 PGO655479:PGW655487 PQK655479:PQS655487 QAG655479:QAO655487 QKC655479:QKK655487 QTY655479:QUG655487 RDU655479:REC655487 RNQ655479:RNY655487 RXM655479:RXU655487 SHI655479:SHQ655487 SRE655479:SRM655487 TBA655479:TBI655487 TKW655479:TLE655487 TUS655479:TVA655487 UEO655479:UEW655487 UOK655479:UOS655487 UYG655479:UYO655487 VIC655479:VIK655487 VRY655479:VSG655487 WBU655479:WCC655487 WLQ655479:WLY655487 WVM655479:WVU655487 E721015:M721023 JA721015:JI721023 SW721015:TE721023 ACS721015:ADA721023 AMO721015:AMW721023 AWK721015:AWS721023 BGG721015:BGO721023 BQC721015:BQK721023 BZY721015:CAG721023 CJU721015:CKC721023 CTQ721015:CTY721023 DDM721015:DDU721023 DNI721015:DNQ721023 DXE721015:DXM721023 EHA721015:EHI721023 EQW721015:ERE721023 FAS721015:FBA721023 FKO721015:FKW721023 FUK721015:FUS721023 GEG721015:GEO721023 GOC721015:GOK721023 GXY721015:GYG721023 HHU721015:HIC721023 HRQ721015:HRY721023 IBM721015:IBU721023 ILI721015:ILQ721023 IVE721015:IVM721023 JFA721015:JFI721023 JOW721015:JPE721023 JYS721015:JZA721023 KIO721015:KIW721023 KSK721015:KSS721023 LCG721015:LCO721023 LMC721015:LMK721023 LVY721015:LWG721023 MFU721015:MGC721023 MPQ721015:MPY721023 MZM721015:MZU721023 NJI721015:NJQ721023 NTE721015:NTM721023 ODA721015:ODI721023 OMW721015:ONE721023 OWS721015:OXA721023 PGO721015:PGW721023 PQK721015:PQS721023 QAG721015:QAO721023 QKC721015:QKK721023 QTY721015:QUG721023 RDU721015:REC721023 RNQ721015:RNY721023 RXM721015:RXU721023 SHI721015:SHQ721023 SRE721015:SRM721023 TBA721015:TBI721023 TKW721015:TLE721023 TUS721015:TVA721023 UEO721015:UEW721023 UOK721015:UOS721023 UYG721015:UYO721023 VIC721015:VIK721023 VRY721015:VSG721023 WBU721015:WCC721023 WLQ721015:WLY721023 WVM721015:WVU721023 E786551:M786559 JA786551:JI786559 SW786551:TE786559 ACS786551:ADA786559 AMO786551:AMW786559 AWK786551:AWS786559 BGG786551:BGO786559 BQC786551:BQK786559 BZY786551:CAG786559 CJU786551:CKC786559 CTQ786551:CTY786559 DDM786551:DDU786559 DNI786551:DNQ786559 DXE786551:DXM786559 EHA786551:EHI786559 EQW786551:ERE786559 FAS786551:FBA786559 FKO786551:FKW786559 FUK786551:FUS786559 GEG786551:GEO786559 GOC786551:GOK786559 GXY786551:GYG786559 HHU786551:HIC786559 HRQ786551:HRY786559 IBM786551:IBU786559 ILI786551:ILQ786559 IVE786551:IVM786559 JFA786551:JFI786559 JOW786551:JPE786559 JYS786551:JZA786559 KIO786551:KIW786559 KSK786551:KSS786559 LCG786551:LCO786559 LMC786551:LMK786559 LVY786551:LWG786559 MFU786551:MGC786559 MPQ786551:MPY786559 MZM786551:MZU786559 NJI786551:NJQ786559 NTE786551:NTM786559 ODA786551:ODI786559 OMW786551:ONE786559 OWS786551:OXA786559 PGO786551:PGW786559 PQK786551:PQS786559 QAG786551:QAO786559 QKC786551:QKK786559 QTY786551:QUG786559 RDU786551:REC786559 RNQ786551:RNY786559 RXM786551:RXU786559 SHI786551:SHQ786559 SRE786551:SRM786559 TBA786551:TBI786559 TKW786551:TLE786559 TUS786551:TVA786559 UEO786551:UEW786559 UOK786551:UOS786559 UYG786551:UYO786559 VIC786551:VIK786559 VRY786551:VSG786559 WBU786551:WCC786559 WLQ786551:WLY786559 WVM786551:WVU786559 E852087:M852095 JA852087:JI852095 SW852087:TE852095 ACS852087:ADA852095 AMO852087:AMW852095 AWK852087:AWS852095 BGG852087:BGO852095 BQC852087:BQK852095 BZY852087:CAG852095 CJU852087:CKC852095 CTQ852087:CTY852095 DDM852087:DDU852095 DNI852087:DNQ852095 DXE852087:DXM852095 EHA852087:EHI852095 EQW852087:ERE852095 FAS852087:FBA852095 FKO852087:FKW852095 FUK852087:FUS852095 GEG852087:GEO852095 GOC852087:GOK852095 GXY852087:GYG852095 HHU852087:HIC852095 HRQ852087:HRY852095 IBM852087:IBU852095 ILI852087:ILQ852095 IVE852087:IVM852095 JFA852087:JFI852095 JOW852087:JPE852095 JYS852087:JZA852095 KIO852087:KIW852095 KSK852087:KSS852095 LCG852087:LCO852095 LMC852087:LMK852095 LVY852087:LWG852095 MFU852087:MGC852095 MPQ852087:MPY852095 MZM852087:MZU852095 NJI852087:NJQ852095 NTE852087:NTM852095 ODA852087:ODI852095 OMW852087:ONE852095 OWS852087:OXA852095 PGO852087:PGW852095 PQK852087:PQS852095 QAG852087:QAO852095 QKC852087:QKK852095 QTY852087:QUG852095 RDU852087:REC852095 RNQ852087:RNY852095 RXM852087:RXU852095 SHI852087:SHQ852095 SRE852087:SRM852095 TBA852087:TBI852095 TKW852087:TLE852095 TUS852087:TVA852095 UEO852087:UEW852095 UOK852087:UOS852095 UYG852087:UYO852095 VIC852087:VIK852095 VRY852087:VSG852095 WBU852087:WCC852095 WLQ852087:WLY852095 WVM852087:WVU852095 E917623:M917631 JA917623:JI917631 SW917623:TE917631 ACS917623:ADA917631 AMO917623:AMW917631 AWK917623:AWS917631 BGG917623:BGO917631 BQC917623:BQK917631 BZY917623:CAG917631 CJU917623:CKC917631 CTQ917623:CTY917631 DDM917623:DDU917631 DNI917623:DNQ917631 DXE917623:DXM917631 EHA917623:EHI917631 EQW917623:ERE917631 FAS917623:FBA917631 FKO917623:FKW917631 FUK917623:FUS917631 GEG917623:GEO917631 GOC917623:GOK917631 GXY917623:GYG917631 HHU917623:HIC917631 HRQ917623:HRY917631 IBM917623:IBU917631 ILI917623:ILQ917631 IVE917623:IVM917631 JFA917623:JFI917631 JOW917623:JPE917631 JYS917623:JZA917631 KIO917623:KIW917631 KSK917623:KSS917631 LCG917623:LCO917631 LMC917623:LMK917631 LVY917623:LWG917631 MFU917623:MGC917631 MPQ917623:MPY917631 MZM917623:MZU917631 NJI917623:NJQ917631 NTE917623:NTM917631 ODA917623:ODI917631 OMW917623:ONE917631 OWS917623:OXA917631 PGO917623:PGW917631 PQK917623:PQS917631 QAG917623:QAO917631 QKC917623:QKK917631 QTY917623:QUG917631 RDU917623:REC917631 RNQ917623:RNY917631 RXM917623:RXU917631 SHI917623:SHQ917631 SRE917623:SRM917631 TBA917623:TBI917631 TKW917623:TLE917631 TUS917623:TVA917631 UEO917623:UEW917631 UOK917623:UOS917631 UYG917623:UYO917631 VIC917623:VIK917631 VRY917623:VSG917631 WBU917623:WCC917631 WLQ917623:WLY917631 WVM917623:WVU917631 E983159:M983167 JA983159:JI983167 SW983159:TE983167 ACS983159:ADA983167 AMO983159:AMW983167 AWK983159:AWS983167 BGG983159:BGO983167 BQC983159:BQK983167 BZY983159:CAG983167 CJU983159:CKC983167 CTQ983159:CTY983167 DDM983159:DDU983167 DNI983159:DNQ983167 DXE983159:DXM983167 EHA983159:EHI983167 EQW983159:ERE983167 FAS983159:FBA983167 FKO983159:FKW983167 FUK983159:FUS983167 GEG983159:GEO983167 GOC983159:GOK983167 GXY983159:GYG983167 HHU983159:HIC983167 HRQ983159:HRY983167 IBM983159:IBU983167 ILI983159:ILQ983167 IVE983159:IVM983167 JFA983159:JFI983167 JOW983159:JPE983167 JYS983159:JZA983167 KIO983159:KIW983167 KSK983159:KSS983167 LCG983159:LCO983167 LMC983159:LMK983167 LVY983159:LWG983167 MFU983159:MGC983167 MPQ983159:MPY983167 MZM983159:MZU983167 NJI983159:NJQ983167 NTE983159:NTM983167 ODA983159:ODI983167 OMW983159:ONE983167 OWS983159:OXA983167 PGO983159:PGW983167 PQK983159:PQS983167 QAG983159:QAO983167 QKC983159:QKK983167 QTY983159:QUG983167 RDU983159:REC983167 RNQ983159:RNY983167 RXM983159:RXU983167 SHI983159:SHQ983167 SRE983159:SRM983167 TBA983159:TBI983167 TKW983159:TLE983167 TUS983159:TVA983167 UEO983159:UEW983167 UOK983159:UOS983167 UYG983159:UYO983167 VIC983159:VIK983167 VRY983159:VSG983167 WBU983159:WCC983167 WLQ983159:WLY983167 WVM983159:WVU983167 Q107:BA112 JM107:KW112 TI107:US112 ADE107:AEO112 ANA107:AOK112 AWW107:AYG112 BGS107:BIC112 BQO107:BRY112 CAK107:CBU112 CKG107:CLQ112 CUC107:CVM112 DDY107:DFI112 DNU107:DPE112 DXQ107:DZA112 EHM107:EIW112 ERI107:ESS112 FBE107:FCO112 FLA107:FMK112 FUW107:FWG112 GES107:GGC112 GOO107:GPY112 GYK107:GZU112 HIG107:HJQ112 HSC107:HTM112 IBY107:IDI112 ILU107:INE112 IVQ107:IXA112 JFM107:JGW112 JPI107:JQS112 JZE107:KAO112 KJA107:KKK112 KSW107:KUG112 LCS107:LEC112 LMO107:LNY112 LWK107:LXU112 MGG107:MHQ112 MQC107:MRM112 MZY107:NBI112 NJU107:NLE112 NTQ107:NVA112 ODM107:OEW112 ONI107:OOS112 OXE107:OYO112 PHA107:PIK112 PQW107:PSG112 QAS107:QCC112 QKO107:QLY112 QUK107:QVU112 REG107:RFQ112 ROC107:RPM112 RXY107:RZI112 SHU107:SJE112 SRQ107:STA112 TBM107:TCW112 TLI107:TMS112 TVE107:TWO112 UFA107:UGK112 UOW107:UQG112 UYS107:VAC112 VIO107:VJY112 VSK107:VTU112 WCG107:WDQ112 WMC107:WNM112 WVY107:WXI112 Q65643:BA65648 JM65643:KW65648 TI65643:US65648 ADE65643:AEO65648 ANA65643:AOK65648 AWW65643:AYG65648 BGS65643:BIC65648 BQO65643:BRY65648 CAK65643:CBU65648 CKG65643:CLQ65648 CUC65643:CVM65648 DDY65643:DFI65648 DNU65643:DPE65648 DXQ65643:DZA65648 EHM65643:EIW65648 ERI65643:ESS65648 FBE65643:FCO65648 FLA65643:FMK65648 FUW65643:FWG65648 GES65643:GGC65648 GOO65643:GPY65648 GYK65643:GZU65648 HIG65643:HJQ65648 HSC65643:HTM65648 IBY65643:IDI65648 ILU65643:INE65648 IVQ65643:IXA65648 JFM65643:JGW65648 JPI65643:JQS65648 JZE65643:KAO65648 KJA65643:KKK65648 KSW65643:KUG65648 LCS65643:LEC65648 LMO65643:LNY65648 LWK65643:LXU65648 MGG65643:MHQ65648 MQC65643:MRM65648 MZY65643:NBI65648 NJU65643:NLE65648 NTQ65643:NVA65648 ODM65643:OEW65648 ONI65643:OOS65648 OXE65643:OYO65648 PHA65643:PIK65648 PQW65643:PSG65648 QAS65643:QCC65648 QKO65643:QLY65648 QUK65643:QVU65648 REG65643:RFQ65648 ROC65643:RPM65648 RXY65643:RZI65648 SHU65643:SJE65648 SRQ65643:STA65648 TBM65643:TCW65648 TLI65643:TMS65648 TVE65643:TWO65648 UFA65643:UGK65648 UOW65643:UQG65648 UYS65643:VAC65648 VIO65643:VJY65648 VSK65643:VTU65648 WCG65643:WDQ65648 WMC65643:WNM65648 WVY65643:WXI65648 Q131179:BA131184 JM131179:KW131184 TI131179:US131184 ADE131179:AEO131184 ANA131179:AOK131184 AWW131179:AYG131184 BGS131179:BIC131184 BQO131179:BRY131184 CAK131179:CBU131184 CKG131179:CLQ131184 CUC131179:CVM131184 DDY131179:DFI131184 DNU131179:DPE131184 DXQ131179:DZA131184 EHM131179:EIW131184 ERI131179:ESS131184 FBE131179:FCO131184 FLA131179:FMK131184 FUW131179:FWG131184 GES131179:GGC131184 GOO131179:GPY131184 GYK131179:GZU131184 HIG131179:HJQ131184 HSC131179:HTM131184 IBY131179:IDI131184 ILU131179:INE131184 IVQ131179:IXA131184 JFM131179:JGW131184 JPI131179:JQS131184 JZE131179:KAO131184 KJA131179:KKK131184 KSW131179:KUG131184 LCS131179:LEC131184 LMO131179:LNY131184 LWK131179:LXU131184 MGG131179:MHQ131184 MQC131179:MRM131184 MZY131179:NBI131184 NJU131179:NLE131184 NTQ131179:NVA131184 ODM131179:OEW131184 ONI131179:OOS131184 OXE131179:OYO131184 PHA131179:PIK131184 PQW131179:PSG131184 QAS131179:QCC131184 QKO131179:QLY131184 QUK131179:QVU131184 REG131179:RFQ131184 ROC131179:RPM131184 RXY131179:RZI131184 SHU131179:SJE131184 SRQ131179:STA131184 TBM131179:TCW131184 TLI131179:TMS131184 TVE131179:TWO131184 UFA131179:UGK131184 UOW131179:UQG131184 UYS131179:VAC131184 VIO131179:VJY131184 VSK131179:VTU131184 WCG131179:WDQ131184 WMC131179:WNM131184 WVY131179:WXI131184 Q196715:BA196720 JM196715:KW196720 TI196715:US196720 ADE196715:AEO196720 ANA196715:AOK196720 AWW196715:AYG196720 BGS196715:BIC196720 BQO196715:BRY196720 CAK196715:CBU196720 CKG196715:CLQ196720 CUC196715:CVM196720 DDY196715:DFI196720 DNU196715:DPE196720 DXQ196715:DZA196720 EHM196715:EIW196720 ERI196715:ESS196720 FBE196715:FCO196720 FLA196715:FMK196720 FUW196715:FWG196720 GES196715:GGC196720 GOO196715:GPY196720 GYK196715:GZU196720 HIG196715:HJQ196720 HSC196715:HTM196720 IBY196715:IDI196720 ILU196715:INE196720 IVQ196715:IXA196720 JFM196715:JGW196720 JPI196715:JQS196720 JZE196715:KAO196720 KJA196715:KKK196720 KSW196715:KUG196720 LCS196715:LEC196720 LMO196715:LNY196720 LWK196715:LXU196720 MGG196715:MHQ196720 MQC196715:MRM196720 MZY196715:NBI196720 NJU196715:NLE196720 NTQ196715:NVA196720 ODM196715:OEW196720 ONI196715:OOS196720 OXE196715:OYO196720 PHA196715:PIK196720 PQW196715:PSG196720 QAS196715:QCC196720 QKO196715:QLY196720 QUK196715:QVU196720 REG196715:RFQ196720 ROC196715:RPM196720 RXY196715:RZI196720 SHU196715:SJE196720 SRQ196715:STA196720 TBM196715:TCW196720 TLI196715:TMS196720 TVE196715:TWO196720 UFA196715:UGK196720 UOW196715:UQG196720 UYS196715:VAC196720 VIO196715:VJY196720 VSK196715:VTU196720 WCG196715:WDQ196720 WMC196715:WNM196720 WVY196715:WXI196720 Q262251:BA262256 JM262251:KW262256 TI262251:US262256 ADE262251:AEO262256 ANA262251:AOK262256 AWW262251:AYG262256 BGS262251:BIC262256 BQO262251:BRY262256 CAK262251:CBU262256 CKG262251:CLQ262256 CUC262251:CVM262256 DDY262251:DFI262256 DNU262251:DPE262256 DXQ262251:DZA262256 EHM262251:EIW262256 ERI262251:ESS262256 FBE262251:FCO262256 FLA262251:FMK262256 FUW262251:FWG262256 GES262251:GGC262256 GOO262251:GPY262256 GYK262251:GZU262256 HIG262251:HJQ262256 HSC262251:HTM262256 IBY262251:IDI262256 ILU262251:INE262256 IVQ262251:IXA262256 JFM262251:JGW262256 JPI262251:JQS262256 JZE262251:KAO262256 KJA262251:KKK262256 KSW262251:KUG262256 LCS262251:LEC262256 LMO262251:LNY262256 LWK262251:LXU262256 MGG262251:MHQ262256 MQC262251:MRM262256 MZY262251:NBI262256 NJU262251:NLE262256 NTQ262251:NVA262256 ODM262251:OEW262256 ONI262251:OOS262256 OXE262251:OYO262256 PHA262251:PIK262256 PQW262251:PSG262256 QAS262251:QCC262256 QKO262251:QLY262256 QUK262251:QVU262256 REG262251:RFQ262256 ROC262251:RPM262256 RXY262251:RZI262256 SHU262251:SJE262256 SRQ262251:STA262256 TBM262251:TCW262256 TLI262251:TMS262256 TVE262251:TWO262256 UFA262251:UGK262256 UOW262251:UQG262256 UYS262251:VAC262256 VIO262251:VJY262256 VSK262251:VTU262256 WCG262251:WDQ262256 WMC262251:WNM262256 WVY262251:WXI262256 Q327787:BA327792 JM327787:KW327792 TI327787:US327792 ADE327787:AEO327792 ANA327787:AOK327792 AWW327787:AYG327792 BGS327787:BIC327792 BQO327787:BRY327792 CAK327787:CBU327792 CKG327787:CLQ327792 CUC327787:CVM327792 DDY327787:DFI327792 DNU327787:DPE327792 DXQ327787:DZA327792 EHM327787:EIW327792 ERI327787:ESS327792 FBE327787:FCO327792 FLA327787:FMK327792 FUW327787:FWG327792 GES327787:GGC327792 GOO327787:GPY327792 GYK327787:GZU327792 HIG327787:HJQ327792 HSC327787:HTM327792 IBY327787:IDI327792 ILU327787:INE327792 IVQ327787:IXA327792 JFM327787:JGW327792 JPI327787:JQS327792 JZE327787:KAO327792 KJA327787:KKK327792 KSW327787:KUG327792 LCS327787:LEC327792 LMO327787:LNY327792 LWK327787:LXU327792 MGG327787:MHQ327792 MQC327787:MRM327792 MZY327787:NBI327792 NJU327787:NLE327792 NTQ327787:NVA327792 ODM327787:OEW327792 ONI327787:OOS327792 OXE327787:OYO327792 PHA327787:PIK327792 PQW327787:PSG327792 QAS327787:QCC327792 QKO327787:QLY327792 QUK327787:QVU327792 REG327787:RFQ327792 ROC327787:RPM327792 RXY327787:RZI327792 SHU327787:SJE327792 SRQ327787:STA327792 TBM327787:TCW327792 TLI327787:TMS327792 TVE327787:TWO327792 UFA327787:UGK327792 UOW327787:UQG327792 UYS327787:VAC327792 VIO327787:VJY327792 VSK327787:VTU327792 WCG327787:WDQ327792 WMC327787:WNM327792 WVY327787:WXI327792 Q393323:BA393328 JM393323:KW393328 TI393323:US393328 ADE393323:AEO393328 ANA393323:AOK393328 AWW393323:AYG393328 BGS393323:BIC393328 BQO393323:BRY393328 CAK393323:CBU393328 CKG393323:CLQ393328 CUC393323:CVM393328 DDY393323:DFI393328 DNU393323:DPE393328 DXQ393323:DZA393328 EHM393323:EIW393328 ERI393323:ESS393328 FBE393323:FCO393328 FLA393323:FMK393328 FUW393323:FWG393328 GES393323:GGC393328 GOO393323:GPY393328 GYK393323:GZU393328 HIG393323:HJQ393328 HSC393323:HTM393328 IBY393323:IDI393328 ILU393323:INE393328 IVQ393323:IXA393328 JFM393323:JGW393328 JPI393323:JQS393328 JZE393323:KAO393328 KJA393323:KKK393328 KSW393323:KUG393328 LCS393323:LEC393328 LMO393323:LNY393328 LWK393323:LXU393328 MGG393323:MHQ393328 MQC393323:MRM393328 MZY393323:NBI393328 NJU393323:NLE393328 NTQ393323:NVA393328 ODM393323:OEW393328 ONI393323:OOS393328 OXE393323:OYO393328 PHA393323:PIK393328 PQW393323:PSG393328 QAS393323:QCC393328 QKO393323:QLY393328 QUK393323:QVU393328 REG393323:RFQ393328 ROC393323:RPM393328 RXY393323:RZI393328 SHU393323:SJE393328 SRQ393323:STA393328 TBM393323:TCW393328 TLI393323:TMS393328 TVE393323:TWO393328 UFA393323:UGK393328 UOW393323:UQG393328 UYS393323:VAC393328 VIO393323:VJY393328 VSK393323:VTU393328 WCG393323:WDQ393328 WMC393323:WNM393328 WVY393323:WXI393328 Q458859:BA458864 JM458859:KW458864 TI458859:US458864 ADE458859:AEO458864 ANA458859:AOK458864 AWW458859:AYG458864 BGS458859:BIC458864 BQO458859:BRY458864 CAK458859:CBU458864 CKG458859:CLQ458864 CUC458859:CVM458864 DDY458859:DFI458864 DNU458859:DPE458864 DXQ458859:DZA458864 EHM458859:EIW458864 ERI458859:ESS458864 FBE458859:FCO458864 FLA458859:FMK458864 FUW458859:FWG458864 GES458859:GGC458864 GOO458859:GPY458864 GYK458859:GZU458864 HIG458859:HJQ458864 HSC458859:HTM458864 IBY458859:IDI458864 ILU458859:INE458864 IVQ458859:IXA458864 JFM458859:JGW458864 JPI458859:JQS458864 JZE458859:KAO458864 KJA458859:KKK458864 KSW458859:KUG458864 LCS458859:LEC458864 LMO458859:LNY458864 LWK458859:LXU458864 MGG458859:MHQ458864 MQC458859:MRM458864 MZY458859:NBI458864 NJU458859:NLE458864 NTQ458859:NVA458864 ODM458859:OEW458864 ONI458859:OOS458864 OXE458859:OYO458864 PHA458859:PIK458864 PQW458859:PSG458864 QAS458859:QCC458864 QKO458859:QLY458864 QUK458859:QVU458864 REG458859:RFQ458864 ROC458859:RPM458864 RXY458859:RZI458864 SHU458859:SJE458864 SRQ458859:STA458864 TBM458859:TCW458864 TLI458859:TMS458864 TVE458859:TWO458864 UFA458859:UGK458864 UOW458859:UQG458864 UYS458859:VAC458864 VIO458859:VJY458864 VSK458859:VTU458864 WCG458859:WDQ458864 WMC458859:WNM458864 WVY458859:WXI458864 Q524395:BA524400 JM524395:KW524400 TI524395:US524400 ADE524395:AEO524400 ANA524395:AOK524400 AWW524395:AYG524400 BGS524395:BIC524400 BQO524395:BRY524400 CAK524395:CBU524400 CKG524395:CLQ524400 CUC524395:CVM524400 DDY524395:DFI524400 DNU524395:DPE524400 DXQ524395:DZA524400 EHM524395:EIW524400 ERI524395:ESS524400 FBE524395:FCO524400 FLA524395:FMK524400 FUW524395:FWG524400 GES524395:GGC524400 GOO524395:GPY524400 GYK524395:GZU524400 HIG524395:HJQ524400 HSC524395:HTM524400 IBY524395:IDI524400 ILU524395:INE524400 IVQ524395:IXA524400 JFM524395:JGW524400 JPI524395:JQS524400 JZE524395:KAO524400 KJA524395:KKK524400 KSW524395:KUG524400 LCS524395:LEC524400 LMO524395:LNY524400 LWK524395:LXU524400 MGG524395:MHQ524400 MQC524395:MRM524400 MZY524395:NBI524400 NJU524395:NLE524400 NTQ524395:NVA524400 ODM524395:OEW524400 ONI524395:OOS524400 OXE524395:OYO524400 PHA524395:PIK524400 PQW524395:PSG524400 QAS524395:QCC524400 QKO524395:QLY524400 QUK524395:QVU524400 REG524395:RFQ524400 ROC524395:RPM524400 RXY524395:RZI524400 SHU524395:SJE524400 SRQ524395:STA524400 TBM524395:TCW524400 TLI524395:TMS524400 TVE524395:TWO524400 UFA524395:UGK524400 UOW524395:UQG524400 UYS524395:VAC524400 VIO524395:VJY524400 VSK524395:VTU524400 WCG524395:WDQ524400 WMC524395:WNM524400 WVY524395:WXI524400 Q589931:BA589936 JM589931:KW589936 TI589931:US589936 ADE589931:AEO589936 ANA589931:AOK589936 AWW589931:AYG589936 BGS589931:BIC589936 BQO589931:BRY589936 CAK589931:CBU589936 CKG589931:CLQ589936 CUC589931:CVM589936 DDY589931:DFI589936 DNU589931:DPE589936 DXQ589931:DZA589936 EHM589931:EIW589936 ERI589931:ESS589936 FBE589931:FCO589936 FLA589931:FMK589936 FUW589931:FWG589936 GES589931:GGC589936 GOO589931:GPY589936 GYK589931:GZU589936 HIG589931:HJQ589936 HSC589931:HTM589936 IBY589931:IDI589936 ILU589931:INE589936 IVQ589931:IXA589936 JFM589931:JGW589936 JPI589931:JQS589936 JZE589931:KAO589936 KJA589931:KKK589936 KSW589931:KUG589936 LCS589931:LEC589936 LMO589931:LNY589936 LWK589931:LXU589936 MGG589931:MHQ589936 MQC589931:MRM589936 MZY589931:NBI589936 NJU589931:NLE589936 NTQ589931:NVA589936 ODM589931:OEW589936 ONI589931:OOS589936 OXE589931:OYO589936 PHA589931:PIK589936 PQW589931:PSG589936 QAS589931:QCC589936 QKO589931:QLY589936 QUK589931:QVU589936 REG589931:RFQ589936 ROC589931:RPM589936 RXY589931:RZI589936 SHU589931:SJE589936 SRQ589931:STA589936 TBM589931:TCW589936 TLI589931:TMS589936 TVE589931:TWO589936 UFA589931:UGK589936 UOW589931:UQG589936 UYS589931:VAC589936 VIO589931:VJY589936 VSK589931:VTU589936 WCG589931:WDQ589936 WMC589931:WNM589936 WVY589931:WXI589936 Q655467:BA655472 JM655467:KW655472 TI655467:US655472 ADE655467:AEO655472 ANA655467:AOK655472 AWW655467:AYG655472 BGS655467:BIC655472 BQO655467:BRY655472 CAK655467:CBU655472 CKG655467:CLQ655472 CUC655467:CVM655472 DDY655467:DFI655472 DNU655467:DPE655472 DXQ655467:DZA655472 EHM655467:EIW655472 ERI655467:ESS655472 FBE655467:FCO655472 FLA655467:FMK655472 FUW655467:FWG655472 GES655467:GGC655472 GOO655467:GPY655472 GYK655467:GZU655472 HIG655467:HJQ655472 HSC655467:HTM655472 IBY655467:IDI655472 ILU655467:INE655472 IVQ655467:IXA655472 JFM655467:JGW655472 JPI655467:JQS655472 JZE655467:KAO655472 KJA655467:KKK655472 KSW655467:KUG655472 LCS655467:LEC655472 LMO655467:LNY655472 LWK655467:LXU655472 MGG655467:MHQ655472 MQC655467:MRM655472 MZY655467:NBI655472 NJU655467:NLE655472 NTQ655467:NVA655472 ODM655467:OEW655472 ONI655467:OOS655472 OXE655467:OYO655472 PHA655467:PIK655472 PQW655467:PSG655472 QAS655467:QCC655472 QKO655467:QLY655472 QUK655467:QVU655472 REG655467:RFQ655472 ROC655467:RPM655472 RXY655467:RZI655472 SHU655467:SJE655472 SRQ655467:STA655472 TBM655467:TCW655472 TLI655467:TMS655472 TVE655467:TWO655472 UFA655467:UGK655472 UOW655467:UQG655472 UYS655467:VAC655472 VIO655467:VJY655472 VSK655467:VTU655472 WCG655467:WDQ655472 WMC655467:WNM655472 WVY655467:WXI655472 Q721003:BA721008 JM721003:KW721008 TI721003:US721008 ADE721003:AEO721008 ANA721003:AOK721008 AWW721003:AYG721008 BGS721003:BIC721008 BQO721003:BRY721008 CAK721003:CBU721008 CKG721003:CLQ721008 CUC721003:CVM721008 DDY721003:DFI721008 DNU721003:DPE721008 DXQ721003:DZA721008 EHM721003:EIW721008 ERI721003:ESS721008 FBE721003:FCO721008 FLA721003:FMK721008 FUW721003:FWG721008 GES721003:GGC721008 GOO721003:GPY721008 GYK721003:GZU721008 HIG721003:HJQ721008 HSC721003:HTM721008 IBY721003:IDI721008 ILU721003:INE721008 IVQ721003:IXA721008 JFM721003:JGW721008 JPI721003:JQS721008 JZE721003:KAO721008 KJA721003:KKK721008 KSW721003:KUG721008 LCS721003:LEC721008 LMO721003:LNY721008 LWK721003:LXU721008 MGG721003:MHQ721008 MQC721003:MRM721008 MZY721003:NBI721008 NJU721003:NLE721008 NTQ721003:NVA721008 ODM721003:OEW721008 ONI721003:OOS721008 OXE721003:OYO721008 PHA721003:PIK721008 PQW721003:PSG721008 QAS721003:QCC721008 QKO721003:QLY721008 QUK721003:QVU721008 REG721003:RFQ721008 ROC721003:RPM721008 RXY721003:RZI721008 SHU721003:SJE721008 SRQ721003:STA721008 TBM721003:TCW721008 TLI721003:TMS721008 TVE721003:TWO721008 UFA721003:UGK721008 UOW721003:UQG721008 UYS721003:VAC721008 VIO721003:VJY721008 VSK721003:VTU721008 WCG721003:WDQ721008 WMC721003:WNM721008 WVY721003:WXI721008 Q786539:BA786544 JM786539:KW786544 TI786539:US786544 ADE786539:AEO786544 ANA786539:AOK786544 AWW786539:AYG786544 BGS786539:BIC786544 BQO786539:BRY786544 CAK786539:CBU786544 CKG786539:CLQ786544 CUC786539:CVM786544 DDY786539:DFI786544 DNU786539:DPE786544 DXQ786539:DZA786544 EHM786539:EIW786544 ERI786539:ESS786544 FBE786539:FCO786544 FLA786539:FMK786544 FUW786539:FWG786544 GES786539:GGC786544 GOO786539:GPY786544 GYK786539:GZU786544 HIG786539:HJQ786544 HSC786539:HTM786544 IBY786539:IDI786544 ILU786539:INE786544 IVQ786539:IXA786544 JFM786539:JGW786544 JPI786539:JQS786544 JZE786539:KAO786544 KJA786539:KKK786544 KSW786539:KUG786544 LCS786539:LEC786544 LMO786539:LNY786544 LWK786539:LXU786544 MGG786539:MHQ786544 MQC786539:MRM786544 MZY786539:NBI786544 NJU786539:NLE786544 NTQ786539:NVA786544 ODM786539:OEW786544 ONI786539:OOS786544 OXE786539:OYO786544 PHA786539:PIK786544 PQW786539:PSG786544 QAS786539:QCC786544 QKO786539:QLY786544 QUK786539:QVU786544 REG786539:RFQ786544 ROC786539:RPM786544 RXY786539:RZI786544 SHU786539:SJE786544 SRQ786539:STA786544 TBM786539:TCW786544 TLI786539:TMS786544 TVE786539:TWO786544 UFA786539:UGK786544 UOW786539:UQG786544 UYS786539:VAC786544 VIO786539:VJY786544 VSK786539:VTU786544 WCG786539:WDQ786544 WMC786539:WNM786544 WVY786539:WXI786544 Q852075:BA852080 JM852075:KW852080 TI852075:US852080 ADE852075:AEO852080 ANA852075:AOK852080 AWW852075:AYG852080 BGS852075:BIC852080 BQO852075:BRY852080 CAK852075:CBU852080 CKG852075:CLQ852080 CUC852075:CVM852080 DDY852075:DFI852080 DNU852075:DPE852080 DXQ852075:DZA852080 EHM852075:EIW852080 ERI852075:ESS852080 FBE852075:FCO852080 FLA852075:FMK852080 FUW852075:FWG852080 GES852075:GGC852080 GOO852075:GPY852080 GYK852075:GZU852080 HIG852075:HJQ852080 HSC852075:HTM852080 IBY852075:IDI852080 ILU852075:INE852080 IVQ852075:IXA852080 JFM852075:JGW852080 JPI852075:JQS852080 JZE852075:KAO852080 KJA852075:KKK852080 KSW852075:KUG852080 LCS852075:LEC852080 LMO852075:LNY852080 LWK852075:LXU852080 MGG852075:MHQ852080 MQC852075:MRM852080 MZY852075:NBI852080 NJU852075:NLE852080 NTQ852075:NVA852080 ODM852075:OEW852080 ONI852075:OOS852080 OXE852075:OYO852080 PHA852075:PIK852080 PQW852075:PSG852080 QAS852075:QCC852080 QKO852075:QLY852080 QUK852075:QVU852080 REG852075:RFQ852080 ROC852075:RPM852080 RXY852075:RZI852080 SHU852075:SJE852080 SRQ852075:STA852080 TBM852075:TCW852080 TLI852075:TMS852080 TVE852075:TWO852080 UFA852075:UGK852080 UOW852075:UQG852080 UYS852075:VAC852080 VIO852075:VJY852080 VSK852075:VTU852080 WCG852075:WDQ852080 WMC852075:WNM852080 WVY852075:WXI852080 Q917611:BA917616 JM917611:KW917616 TI917611:US917616 ADE917611:AEO917616 ANA917611:AOK917616 AWW917611:AYG917616 BGS917611:BIC917616 BQO917611:BRY917616 CAK917611:CBU917616 CKG917611:CLQ917616 CUC917611:CVM917616 DDY917611:DFI917616 DNU917611:DPE917616 DXQ917611:DZA917616 EHM917611:EIW917616 ERI917611:ESS917616 FBE917611:FCO917616 FLA917611:FMK917616 FUW917611:FWG917616 GES917611:GGC917616 GOO917611:GPY917616 GYK917611:GZU917616 HIG917611:HJQ917616 HSC917611:HTM917616 IBY917611:IDI917616 ILU917611:INE917616 IVQ917611:IXA917616 JFM917611:JGW917616 JPI917611:JQS917616 JZE917611:KAO917616 KJA917611:KKK917616 KSW917611:KUG917616 LCS917611:LEC917616 LMO917611:LNY917616 LWK917611:LXU917616 MGG917611:MHQ917616 MQC917611:MRM917616 MZY917611:NBI917616 NJU917611:NLE917616 NTQ917611:NVA917616 ODM917611:OEW917616 ONI917611:OOS917616 OXE917611:OYO917616 PHA917611:PIK917616 PQW917611:PSG917616 QAS917611:QCC917616 QKO917611:QLY917616 QUK917611:QVU917616 REG917611:RFQ917616 ROC917611:RPM917616 RXY917611:RZI917616 SHU917611:SJE917616 SRQ917611:STA917616 TBM917611:TCW917616 TLI917611:TMS917616 TVE917611:TWO917616 UFA917611:UGK917616 UOW917611:UQG917616 UYS917611:VAC917616 VIO917611:VJY917616 VSK917611:VTU917616 WCG917611:WDQ917616 WMC917611:WNM917616 WVY917611:WXI917616 Q983147:BA983152 JM983147:KW983152 TI983147:US983152 ADE983147:AEO983152 ANA983147:AOK983152 AWW983147:AYG983152 BGS983147:BIC983152 BQO983147:BRY983152 CAK983147:CBU983152 CKG983147:CLQ983152 CUC983147:CVM983152 DDY983147:DFI983152 DNU983147:DPE983152 DXQ983147:DZA983152 EHM983147:EIW983152 ERI983147:ESS983152 FBE983147:FCO983152 FLA983147:FMK983152 FUW983147:FWG983152 GES983147:GGC983152 GOO983147:GPY983152 GYK983147:GZU983152 HIG983147:HJQ983152 HSC983147:HTM983152 IBY983147:IDI983152 ILU983147:INE983152 IVQ983147:IXA983152 JFM983147:JGW983152 JPI983147:JQS983152 JZE983147:KAO983152 KJA983147:KKK983152 KSW983147:KUG983152 LCS983147:LEC983152 LMO983147:LNY983152 LWK983147:LXU983152 MGG983147:MHQ983152 MQC983147:MRM983152 MZY983147:NBI983152 NJU983147:NLE983152 NTQ983147:NVA983152 ODM983147:OEW983152 ONI983147:OOS983152 OXE983147:OYO983152 PHA983147:PIK983152 PQW983147:PSG983152 QAS983147:QCC983152 QKO983147:QLY983152 QUK983147:QVU983152 REG983147:RFQ983152 ROC983147:RPM983152 RXY983147:RZI983152 SHU983147:SJE983152 SRQ983147:STA983152 TBM983147:TCW983152 TLI983147:TMS983152 TVE983147:TWO983152 UFA983147:UGK983152 UOW983147:UQG983152 UYS983147:VAC983152 VIO983147:VJY983152 VSK983147:VTU983152 WCG983147:WDQ983152 WMC983147:WNM983152 WVY983147:WXI983152 D119:D248 IZ119:IZ248 SV119:SV248 ACR119:ACR248 AMN119:AMN248 AWJ119:AWJ248 BGF119:BGF248 BQB119:BQB248 BZX119:BZX248 CJT119:CJT248 CTP119:CTP248 DDL119:DDL248 DNH119:DNH248 DXD119:DXD248 EGZ119:EGZ248 EQV119:EQV248 FAR119:FAR248 FKN119:FKN248 FUJ119:FUJ248 GEF119:GEF248 GOB119:GOB248 GXX119:GXX248 HHT119:HHT248 HRP119:HRP248 IBL119:IBL248 ILH119:ILH248 IVD119:IVD248 JEZ119:JEZ248 JOV119:JOV248 JYR119:JYR248 KIN119:KIN248 KSJ119:KSJ248 LCF119:LCF248 LMB119:LMB248 LVX119:LVX248 MFT119:MFT248 MPP119:MPP248 MZL119:MZL248 NJH119:NJH248 NTD119:NTD248 OCZ119:OCZ248 OMV119:OMV248 OWR119:OWR248 PGN119:PGN248 PQJ119:PQJ248 QAF119:QAF248 QKB119:QKB248 QTX119:QTX248 RDT119:RDT248 RNP119:RNP248 RXL119:RXL248 SHH119:SHH248 SRD119:SRD248 TAZ119:TAZ248 TKV119:TKV248 TUR119:TUR248 UEN119:UEN248 UOJ119:UOJ248 UYF119:UYF248 VIB119:VIB248 VRX119:VRX248 WBT119:WBT248 WLP119:WLP248 WVL119:WVL248 D65655:D65784 IZ65655:IZ65784 SV65655:SV65784 ACR65655:ACR65784 AMN65655:AMN65784 AWJ65655:AWJ65784 BGF65655:BGF65784 BQB65655:BQB65784 BZX65655:BZX65784 CJT65655:CJT65784 CTP65655:CTP65784 DDL65655:DDL65784 DNH65655:DNH65784 DXD65655:DXD65784 EGZ65655:EGZ65784 EQV65655:EQV65784 FAR65655:FAR65784 FKN65655:FKN65784 FUJ65655:FUJ65784 GEF65655:GEF65784 GOB65655:GOB65784 GXX65655:GXX65784 HHT65655:HHT65784 HRP65655:HRP65784 IBL65655:IBL65784 ILH65655:ILH65784 IVD65655:IVD65784 JEZ65655:JEZ65784 JOV65655:JOV65784 JYR65655:JYR65784 KIN65655:KIN65784 KSJ65655:KSJ65784 LCF65655:LCF65784 LMB65655:LMB65784 LVX65655:LVX65784 MFT65655:MFT65784 MPP65655:MPP65784 MZL65655:MZL65784 NJH65655:NJH65784 NTD65655:NTD65784 OCZ65655:OCZ65784 OMV65655:OMV65784 OWR65655:OWR65784 PGN65655:PGN65784 PQJ65655:PQJ65784 QAF65655:QAF65784 QKB65655:QKB65784 QTX65655:QTX65784 RDT65655:RDT65784 RNP65655:RNP65784 RXL65655:RXL65784 SHH65655:SHH65784 SRD65655:SRD65784 TAZ65655:TAZ65784 TKV65655:TKV65784 TUR65655:TUR65784 UEN65655:UEN65784 UOJ65655:UOJ65784 UYF65655:UYF65784 VIB65655:VIB65784 VRX65655:VRX65784 WBT65655:WBT65784 WLP65655:WLP65784 WVL65655:WVL65784 D131191:D131320 IZ131191:IZ131320 SV131191:SV131320 ACR131191:ACR131320 AMN131191:AMN131320 AWJ131191:AWJ131320 BGF131191:BGF131320 BQB131191:BQB131320 BZX131191:BZX131320 CJT131191:CJT131320 CTP131191:CTP131320 DDL131191:DDL131320 DNH131191:DNH131320 DXD131191:DXD131320 EGZ131191:EGZ131320 EQV131191:EQV131320 FAR131191:FAR131320 FKN131191:FKN131320 FUJ131191:FUJ131320 GEF131191:GEF131320 GOB131191:GOB131320 GXX131191:GXX131320 HHT131191:HHT131320 HRP131191:HRP131320 IBL131191:IBL131320 ILH131191:ILH131320 IVD131191:IVD131320 JEZ131191:JEZ131320 JOV131191:JOV131320 JYR131191:JYR131320 KIN131191:KIN131320 KSJ131191:KSJ131320 LCF131191:LCF131320 LMB131191:LMB131320 LVX131191:LVX131320 MFT131191:MFT131320 MPP131191:MPP131320 MZL131191:MZL131320 NJH131191:NJH131320 NTD131191:NTD131320 OCZ131191:OCZ131320 OMV131191:OMV131320 OWR131191:OWR131320 PGN131191:PGN131320 PQJ131191:PQJ131320 QAF131191:QAF131320 QKB131191:QKB131320 QTX131191:QTX131320 RDT131191:RDT131320 RNP131191:RNP131320 RXL131191:RXL131320 SHH131191:SHH131320 SRD131191:SRD131320 TAZ131191:TAZ131320 TKV131191:TKV131320 TUR131191:TUR131320 UEN131191:UEN131320 UOJ131191:UOJ131320 UYF131191:UYF131320 VIB131191:VIB131320 VRX131191:VRX131320 WBT131191:WBT131320 WLP131191:WLP131320 WVL131191:WVL131320 D196727:D196856 IZ196727:IZ196856 SV196727:SV196856 ACR196727:ACR196856 AMN196727:AMN196856 AWJ196727:AWJ196856 BGF196727:BGF196856 BQB196727:BQB196856 BZX196727:BZX196856 CJT196727:CJT196856 CTP196727:CTP196856 DDL196727:DDL196856 DNH196727:DNH196856 DXD196727:DXD196856 EGZ196727:EGZ196856 EQV196727:EQV196856 FAR196727:FAR196856 FKN196727:FKN196856 FUJ196727:FUJ196856 GEF196727:GEF196856 GOB196727:GOB196856 GXX196727:GXX196856 HHT196727:HHT196856 HRP196727:HRP196856 IBL196727:IBL196856 ILH196727:ILH196856 IVD196727:IVD196856 JEZ196727:JEZ196856 JOV196727:JOV196856 JYR196727:JYR196856 KIN196727:KIN196856 KSJ196727:KSJ196856 LCF196727:LCF196856 LMB196727:LMB196856 LVX196727:LVX196856 MFT196727:MFT196856 MPP196727:MPP196856 MZL196727:MZL196856 NJH196727:NJH196856 NTD196727:NTD196856 OCZ196727:OCZ196856 OMV196727:OMV196856 OWR196727:OWR196856 PGN196727:PGN196856 PQJ196727:PQJ196856 QAF196727:QAF196856 QKB196727:QKB196856 QTX196727:QTX196856 RDT196727:RDT196856 RNP196727:RNP196856 RXL196727:RXL196856 SHH196727:SHH196856 SRD196727:SRD196856 TAZ196727:TAZ196856 TKV196727:TKV196856 TUR196727:TUR196856 UEN196727:UEN196856 UOJ196727:UOJ196856 UYF196727:UYF196856 VIB196727:VIB196856 VRX196727:VRX196856 WBT196727:WBT196856 WLP196727:WLP196856 WVL196727:WVL196856 D262263:D262392 IZ262263:IZ262392 SV262263:SV262392 ACR262263:ACR262392 AMN262263:AMN262392 AWJ262263:AWJ262392 BGF262263:BGF262392 BQB262263:BQB262392 BZX262263:BZX262392 CJT262263:CJT262392 CTP262263:CTP262392 DDL262263:DDL262392 DNH262263:DNH262392 DXD262263:DXD262392 EGZ262263:EGZ262392 EQV262263:EQV262392 FAR262263:FAR262392 FKN262263:FKN262392 FUJ262263:FUJ262392 GEF262263:GEF262392 GOB262263:GOB262392 GXX262263:GXX262392 HHT262263:HHT262392 HRP262263:HRP262392 IBL262263:IBL262392 ILH262263:ILH262392 IVD262263:IVD262392 JEZ262263:JEZ262392 JOV262263:JOV262392 JYR262263:JYR262392 KIN262263:KIN262392 KSJ262263:KSJ262392 LCF262263:LCF262392 LMB262263:LMB262392 LVX262263:LVX262392 MFT262263:MFT262392 MPP262263:MPP262392 MZL262263:MZL262392 NJH262263:NJH262392 NTD262263:NTD262392 OCZ262263:OCZ262392 OMV262263:OMV262392 OWR262263:OWR262392 PGN262263:PGN262392 PQJ262263:PQJ262392 QAF262263:QAF262392 QKB262263:QKB262392 QTX262263:QTX262392 RDT262263:RDT262392 RNP262263:RNP262392 RXL262263:RXL262392 SHH262263:SHH262392 SRD262263:SRD262392 TAZ262263:TAZ262392 TKV262263:TKV262392 TUR262263:TUR262392 UEN262263:UEN262392 UOJ262263:UOJ262392 UYF262263:UYF262392 VIB262263:VIB262392 VRX262263:VRX262392 WBT262263:WBT262392 WLP262263:WLP262392 WVL262263:WVL262392 D327799:D327928 IZ327799:IZ327928 SV327799:SV327928 ACR327799:ACR327928 AMN327799:AMN327928 AWJ327799:AWJ327928 BGF327799:BGF327928 BQB327799:BQB327928 BZX327799:BZX327928 CJT327799:CJT327928 CTP327799:CTP327928 DDL327799:DDL327928 DNH327799:DNH327928 DXD327799:DXD327928 EGZ327799:EGZ327928 EQV327799:EQV327928 FAR327799:FAR327928 FKN327799:FKN327928 FUJ327799:FUJ327928 GEF327799:GEF327928 GOB327799:GOB327928 GXX327799:GXX327928 HHT327799:HHT327928 HRP327799:HRP327928 IBL327799:IBL327928 ILH327799:ILH327928 IVD327799:IVD327928 JEZ327799:JEZ327928 JOV327799:JOV327928 JYR327799:JYR327928 KIN327799:KIN327928 KSJ327799:KSJ327928 LCF327799:LCF327928 LMB327799:LMB327928 LVX327799:LVX327928 MFT327799:MFT327928 MPP327799:MPP327928 MZL327799:MZL327928 NJH327799:NJH327928 NTD327799:NTD327928 OCZ327799:OCZ327928 OMV327799:OMV327928 OWR327799:OWR327928 PGN327799:PGN327928 PQJ327799:PQJ327928 QAF327799:QAF327928 QKB327799:QKB327928 QTX327799:QTX327928 RDT327799:RDT327928 RNP327799:RNP327928 RXL327799:RXL327928 SHH327799:SHH327928 SRD327799:SRD327928 TAZ327799:TAZ327928 TKV327799:TKV327928 TUR327799:TUR327928 UEN327799:UEN327928 UOJ327799:UOJ327928 UYF327799:UYF327928 VIB327799:VIB327928 VRX327799:VRX327928 WBT327799:WBT327928 WLP327799:WLP327928 WVL327799:WVL327928 D393335:D393464 IZ393335:IZ393464 SV393335:SV393464 ACR393335:ACR393464 AMN393335:AMN393464 AWJ393335:AWJ393464 BGF393335:BGF393464 BQB393335:BQB393464 BZX393335:BZX393464 CJT393335:CJT393464 CTP393335:CTP393464 DDL393335:DDL393464 DNH393335:DNH393464 DXD393335:DXD393464 EGZ393335:EGZ393464 EQV393335:EQV393464 FAR393335:FAR393464 FKN393335:FKN393464 FUJ393335:FUJ393464 GEF393335:GEF393464 GOB393335:GOB393464 GXX393335:GXX393464 HHT393335:HHT393464 HRP393335:HRP393464 IBL393335:IBL393464 ILH393335:ILH393464 IVD393335:IVD393464 JEZ393335:JEZ393464 JOV393335:JOV393464 JYR393335:JYR393464 KIN393335:KIN393464 KSJ393335:KSJ393464 LCF393335:LCF393464 LMB393335:LMB393464 LVX393335:LVX393464 MFT393335:MFT393464 MPP393335:MPP393464 MZL393335:MZL393464 NJH393335:NJH393464 NTD393335:NTD393464 OCZ393335:OCZ393464 OMV393335:OMV393464 OWR393335:OWR393464 PGN393335:PGN393464 PQJ393335:PQJ393464 QAF393335:QAF393464 QKB393335:QKB393464 QTX393335:QTX393464 RDT393335:RDT393464 RNP393335:RNP393464 RXL393335:RXL393464 SHH393335:SHH393464 SRD393335:SRD393464 TAZ393335:TAZ393464 TKV393335:TKV393464 TUR393335:TUR393464 UEN393335:UEN393464 UOJ393335:UOJ393464 UYF393335:UYF393464 VIB393335:VIB393464 VRX393335:VRX393464 WBT393335:WBT393464 WLP393335:WLP393464 WVL393335:WVL393464 D458871:D459000 IZ458871:IZ459000 SV458871:SV459000 ACR458871:ACR459000 AMN458871:AMN459000 AWJ458871:AWJ459000 BGF458871:BGF459000 BQB458871:BQB459000 BZX458871:BZX459000 CJT458871:CJT459000 CTP458871:CTP459000 DDL458871:DDL459000 DNH458871:DNH459000 DXD458871:DXD459000 EGZ458871:EGZ459000 EQV458871:EQV459000 FAR458871:FAR459000 FKN458871:FKN459000 FUJ458871:FUJ459000 GEF458871:GEF459000 GOB458871:GOB459000 GXX458871:GXX459000 HHT458871:HHT459000 HRP458871:HRP459000 IBL458871:IBL459000 ILH458871:ILH459000 IVD458871:IVD459000 JEZ458871:JEZ459000 JOV458871:JOV459000 JYR458871:JYR459000 KIN458871:KIN459000 KSJ458871:KSJ459000 LCF458871:LCF459000 LMB458871:LMB459000 LVX458871:LVX459000 MFT458871:MFT459000 MPP458871:MPP459000 MZL458871:MZL459000 NJH458871:NJH459000 NTD458871:NTD459000 OCZ458871:OCZ459000 OMV458871:OMV459000 OWR458871:OWR459000 PGN458871:PGN459000 PQJ458871:PQJ459000 QAF458871:QAF459000 QKB458871:QKB459000 QTX458871:QTX459000 RDT458871:RDT459000 RNP458871:RNP459000 RXL458871:RXL459000 SHH458871:SHH459000 SRD458871:SRD459000 TAZ458871:TAZ459000 TKV458871:TKV459000 TUR458871:TUR459000 UEN458871:UEN459000 UOJ458871:UOJ459000 UYF458871:UYF459000 VIB458871:VIB459000 VRX458871:VRX459000 WBT458871:WBT459000 WLP458871:WLP459000 WVL458871:WVL459000 D524407:D524536 IZ524407:IZ524536 SV524407:SV524536 ACR524407:ACR524536 AMN524407:AMN524536 AWJ524407:AWJ524536 BGF524407:BGF524536 BQB524407:BQB524536 BZX524407:BZX524536 CJT524407:CJT524536 CTP524407:CTP524536 DDL524407:DDL524536 DNH524407:DNH524536 DXD524407:DXD524536 EGZ524407:EGZ524536 EQV524407:EQV524536 FAR524407:FAR524536 FKN524407:FKN524536 FUJ524407:FUJ524536 GEF524407:GEF524536 GOB524407:GOB524536 GXX524407:GXX524536 HHT524407:HHT524536 HRP524407:HRP524536 IBL524407:IBL524536 ILH524407:ILH524536 IVD524407:IVD524536 JEZ524407:JEZ524536 JOV524407:JOV524536 JYR524407:JYR524536 KIN524407:KIN524536 KSJ524407:KSJ524536 LCF524407:LCF524536 LMB524407:LMB524536 LVX524407:LVX524536 MFT524407:MFT524536 MPP524407:MPP524536 MZL524407:MZL524536 NJH524407:NJH524536 NTD524407:NTD524536 OCZ524407:OCZ524536 OMV524407:OMV524536 OWR524407:OWR524536 PGN524407:PGN524536 PQJ524407:PQJ524536 QAF524407:QAF524536 QKB524407:QKB524536 QTX524407:QTX524536 RDT524407:RDT524536 RNP524407:RNP524536 RXL524407:RXL524536 SHH524407:SHH524536 SRD524407:SRD524536 TAZ524407:TAZ524536 TKV524407:TKV524536 TUR524407:TUR524536 UEN524407:UEN524536 UOJ524407:UOJ524536 UYF524407:UYF524536 VIB524407:VIB524536 VRX524407:VRX524536 WBT524407:WBT524536 WLP524407:WLP524536 WVL524407:WVL524536 D589943:D590072 IZ589943:IZ590072 SV589943:SV590072 ACR589943:ACR590072 AMN589943:AMN590072 AWJ589943:AWJ590072 BGF589943:BGF590072 BQB589943:BQB590072 BZX589943:BZX590072 CJT589943:CJT590072 CTP589943:CTP590072 DDL589943:DDL590072 DNH589943:DNH590072 DXD589943:DXD590072 EGZ589943:EGZ590072 EQV589943:EQV590072 FAR589943:FAR590072 FKN589943:FKN590072 FUJ589943:FUJ590072 GEF589943:GEF590072 GOB589943:GOB590072 GXX589943:GXX590072 HHT589943:HHT590072 HRP589943:HRP590072 IBL589943:IBL590072 ILH589943:ILH590072 IVD589943:IVD590072 JEZ589943:JEZ590072 JOV589943:JOV590072 JYR589943:JYR590072 KIN589943:KIN590072 KSJ589943:KSJ590072 LCF589943:LCF590072 LMB589943:LMB590072 LVX589943:LVX590072 MFT589943:MFT590072 MPP589943:MPP590072 MZL589943:MZL590072 NJH589943:NJH590072 NTD589943:NTD590072 OCZ589943:OCZ590072 OMV589943:OMV590072 OWR589943:OWR590072 PGN589943:PGN590072 PQJ589943:PQJ590072 QAF589943:QAF590072 QKB589943:QKB590072 QTX589943:QTX590072 RDT589943:RDT590072 RNP589943:RNP590072 RXL589943:RXL590072 SHH589943:SHH590072 SRD589943:SRD590072 TAZ589943:TAZ590072 TKV589943:TKV590072 TUR589943:TUR590072 UEN589943:UEN590072 UOJ589943:UOJ590072 UYF589943:UYF590072 VIB589943:VIB590072 VRX589943:VRX590072 WBT589943:WBT590072 WLP589943:WLP590072 WVL589943:WVL590072 D655479:D655608 IZ655479:IZ655608 SV655479:SV655608 ACR655479:ACR655608 AMN655479:AMN655608 AWJ655479:AWJ655608 BGF655479:BGF655608 BQB655479:BQB655608 BZX655479:BZX655608 CJT655479:CJT655608 CTP655479:CTP655608 DDL655479:DDL655608 DNH655479:DNH655608 DXD655479:DXD655608 EGZ655479:EGZ655608 EQV655479:EQV655608 FAR655479:FAR655608 FKN655479:FKN655608 FUJ655479:FUJ655608 GEF655479:GEF655608 GOB655479:GOB655608 GXX655479:GXX655608 HHT655479:HHT655608 HRP655479:HRP655608 IBL655479:IBL655608 ILH655479:ILH655608 IVD655479:IVD655608 JEZ655479:JEZ655608 JOV655479:JOV655608 JYR655479:JYR655608 KIN655479:KIN655608 KSJ655479:KSJ655608 LCF655479:LCF655608 LMB655479:LMB655608 LVX655479:LVX655608 MFT655479:MFT655608 MPP655479:MPP655608 MZL655479:MZL655608 NJH655479:NJH655608 NTD655479:NTD655608 OCZ655479:OCZ655608 OMV655479:OMV655608 OWR655479:OWR655608 PGN655479:PGN655608 PQJ655479:PQJ655608 QAF655479:QAF655608 QKB655479:QKB655608 QTX655479:QTX655608 RDT655479:RDT655608 RNP655479:RNP655608 RXL655479:RXL655608 SHH655479:SHH655608 SRD655479:SRD655608 TAZ655479:TAZ655608 TKV655479:TKV655608 TUR655479:TUR655608 UEN655479:UEN655608 UOJ655479:UOJ655608 UYF655479:UYF655608 VIB655479:VIB655608 VRX655479:VRX655608 WBT655479:WBT655608 WLP655479:WLP655608 WVL655479:WVL655608 D721015:D721144 IZ721015:IZ721144 SV721015:SV721144 ACR721015:ACR721144 AMN721015:AMN721144 AWJ721015:AWJ721144 BGF721015:BGF721144 BQB721015:BQB721144 BZX721015:BZX721144 CJT721015:CJT721144 CTP721015:CTP721144 DDL721015:DDL721144 DNH721015:DNH721144 DXD721015:DXD721144 EGZ721015:EGZ721144 EQV721015:EQV721144 FAR721015:FAR721144 FKN721015:FKN721144 FUJ721015:FUJ721144 GEF721015:GEF721144 GOB721015:GOB721144 GXX721015:GXX721144 HHT721015:HHT721144 HRP721015:HRP721144 IBL721015:IBL721144 ILH721015:ILH721144 IVD721015:IVD721144 JEZ721015:JEZ721144 JOV721015:JOV721144 JYR721015:JYR721144 KIN721015:KIN721144 KSJ721015:KSJ721144 LCF721015:LCF721144 LMB721015:LMB721144 LVX721015:LVX721144 MFT721015:MFT721144 MPP721015:MPP721144 MZL721015:MZL721144 NJH721015:NJH721144 NTD721015:NTD721144 OCZ721015:OCZ721144 OMV721015:OMV721144 OWR721015:OWR721144 PGN721015:PGN721144 PQJ721015:PQJ721144 QAF721015:QAF721144 QKB721015:QKB721144 QTX721015:QTX721144 RDT721015:RDT721144 RNP721015:RNP721144 RXL721015:RXL721144 SHH721015:SHH721144 SRD721015:SRD721144 TAZ721015:TAZ721144 TKV721015:TKV721144 TUR721015:TUR721144 UEN721015:UEN721144 UOJ721015:UOJ721144 UYF721015:UYF721144 VIB721015:VIB721144 VRX721015:VRX721144 WBT721015:WBT721144 WLP721015:WLP721144 WVL721015:WVL721144 D786551:D786680 IZ786551:IZ786680 SV786551:SV786680 ACR786551:ACR786680 AMN786551:AMN786680 AWJ786551:AWJ786680 BGF786551:BGF786680 BQB786551:BQB786680 BZX786551:BZX786680 CJT786551:CJT786680 CTP786551:CTP786680 DDL786551:DDL786680 DNH786551:DNH786680 DXD786551:DXD786680 EGZ786551:EGZ786680 EQV786551:EQV786680 FAR786551:FAR786680 FKN786551:FKN786680 FUJ786551:FUJ786680 GEF786551:GEF786680 GOB786551:GOB786680 GXX786551:GXX786680 HHT786551:HHT786680 HRP786551:HRP786680 IBL786551:IBL786680 ILH786551:ILH786680 IVD786551:IVD786680 JEZ786551:JEZ786680 JOV786551:JOV786680 JYR786551:JYR786680 KIN786551:KIN786680 KSJ786551:KSJ786680 LCF786551:LCF786680 LMB786551:LMB786680 LVX786551:LVX786680 MFT786551:MFT786680 MPP786551:MPP786680 MZL786551:MZL786680 NJH786551:NJH786680 NTD786551:NTD786680 OCZ786551:OCZ786680 OMV786551:OMV786680 OWR786551:OWR786680 PGN786551:PGN786680 PQJ786551:PQJ786680 QAF786551:QAF786680 QKB786551:QKB786680 QTX786551:QTX786680 RDT786551:RDT786680 RNP786551:RNP786680 RXL786551:RXL786680 SHH786551:SHH786680 SRD786551:SRD786680 TAZ786551:TAZ786680 TKV786551:TKV786680 TUR786551:TUR786680 UEN786551:UEN786680 UOJ786551:UOJ786680 UYF786551:UYF786680 VIB786551:VIB786680 VRX786551:VRX786680 WBT786551:WBT786680 WLP786551:WLP786680 WVL786551:WVL786680 D852087:D852216 IZ852087:IZ852216 SV852087:SV852216 ACR852087:ACR852216 AMN852087:AMN852216 AWJ852087:AWJ852216 BGF852087:BGF852216 BQB852087:BQB852216 BZX852087:BZX852216 CJT852087:CJT852216 CTP852087:CTP852216 DDL852087:DDL852216 DNH852087:DNH852216 DXD852087:DXD852216 EGZ852087:EGZ852216 EQV852087:EQV852216 FAR852087:FAR852216 FKN852087:FKN852216 FUJ852087:FUJ852216 GEF852087:GEF852216 GOB852087:GOB852216 GXX852087:GXX852216 HHT852087:HHT852216 HRP852087:HRP852216 IBL852087:IBL852216 ILH852087:ILH852216 IVD852087:IVD852216 JEZ852087:JEZ852216 JOV852087:JOV852216 JYR852087:JYR852216 KIN852087:KIN852216 KSJ852087:KSJ852216 LCF852087:LCF852216 LMB852087:LMB852216 LVX852087:LVX852216 MFT852087:MFT852216 MPP852087:MPP852216 MZL852087:MZL852216 NJH852087:NJH852216 NTD852087:NTD852216 OCZ852087:OCZ852216 OMV852087:OMV852216 OWR852087:OWR852216 PGN852087:PGN852216 PQJ852087:PQJ852216 QAF852087:QAF852216 QKB852087:QKB852216 QTX852087:QTX852216 RDT852087:RDT852216 RNP852087:RNP852216 RXL852087:RXL852216 SHH852087:SHH852216 SRD852087:SRD852216 TAZ852087:TAZ852216 TKV852087:TKV852216 TUR852087:TUR852216 UEN852087:UEN852216 UOJ852087:UOJ852216 UYF852087:UYF852216 VIB852087:VIB852216 VRX852087:VRX852216 WBT852087:WBT852216 WLP852087:WLP852216 WVL852087:WVL852216 D917623:D917752 IZ917623:IZ917752 SV917623:SV917752 ACR917623:ACR917752 AMN917623:AMN917752 AWJ917623:AWJ917752 BGF917623:BGF917752 BQB917623:BQB917752 BZX917623:BZX917752 CJT917623:CJT917752 CTP917623:CTP917752 DDL917623:DDL917752 DNH917623:DNH917752 DXD917623:DXD917752 EGZ917623:EGZ917752 EQV917623:EQV917752 FAR917623:FAR917752 FKN917623:FKN917752 FUJ917623:FUJ917752 GEF917623:GEF917752 GOB917623:GOB917752 GXX917623:GXX917752 HHT917623:HHT917752 HRP917623:HRP917752 IBL917623:IBL917752 ILH917623:ILH917752 IVD917623:IVD917752 JEZ917623:JEZ917752 JOV917623:JOV917752 JYR917623:JYR917752 KIN917623:KIN917752 KSJ917623:KSJ917752 LCF917623:LCF917752 LMB917623:LMB917752 LVX917623:LVX917752 MFT917623:MFT917752 MPP917623:MPP917752 MZL917623:MZL917752 NJH917623:NJH917752 NTD917623:NTD917752 OCZ917623:OCZ917752 OMV917623:OMV917752 OWR917623:OWR917752 PGN917623:PGN917752 PQJ917623:PQJ917752 QAF917623:QAF917752 QKB917623:QKB917752 QTX917623:QTX917752 RDT917623:RDT917752 RNP917623:RNP917752 RXL917623:RXL917752 SHH917623:SHH917752 SRD917623:SRD917752 TAZ917623:TAZ917752 TKV917623:TKV917752 TUR917623:TUR917752 UEN917623:UEN917752 UOJ917623:UOJ917752 UYF917623:UYF917752 VIB917623:VIB917752 VRX917623:VRX917752 WBT917623:WBT917752 WLP917623:WLP917752 WVL917623:WVL917752 D983159:D983288 IZ983159:IZ983288 SV983159:SV983288 ACR983159:ACR983288 AMN983159:AMN983288 AWJ983159:AWJ983288 BGF983159:BGF983288 BQB983159:BQB983288 BZX983159:BZX983288 CJT983159:CJT983288 CTP983159:CTP983288 DDL983159:DDL983288 DNH983159:DNH983288 DXD983159:DXD983288 EGZ983159:EGZ983288 EQV983159:EQV983288 FAR983159:FAR983288 FKN983159:FKN983288 FUJ983159:FUJ983288 GEF983159:GEF983288 GOB983159:GOB983288 GXX983159:GXX983288 HHT983159:HHT983288 HRP983159:HRP983288 IBL983159:IBL983288 ILH983159:ILH983288 IVD983159:IVD983288 JEZ983159:JEZ983288 JOV983159:JOV983288 JYR983159:JYR983288 KIN983159:KIN983288 KSJ983159:KSJ983288 LCF983159:LCF983288 LMB983159:LMB983288 LVX983159:LVX983288 MFT983159:MFT983288 MPP983159:MPP983288 MZL983159:MZL983288 NJH983159:NJH983288 NTD983159:NTD983288 OCZ983159:OCZ983288 OMV983159:OMV983288 OWR983159:OWR983288 PGN983159:PGN983288 PQJ983159:PQJ983288 QAF983159:QAF983288 QKB983159:QKB983288 QTX983159:QTX983288 RDT983159:RDT983288 RNP983159:RNP983288 RXL983159:RXL983288 SHH983159:SHH983288 SRD983159:SRD983288 TAZ983159:TAZ983288 TKV983159:TKV983288 TUR983159:TUR983288 UEN983159:UEN983288 UOJ983159:UOJ983288 UYF983159:UYF983288 VIB983159:VIB983288 VRX983159:VRX983288 WBT983159:WBT983288 WLP983159:WLP983288 WVL983159:WVL983288 AS113:AS164 KO113:KO164 UK113:UK164 AEG113:AEG164 AOC113:AOC164 AXY113:AXY164 BHU113:BHU164 BRQ113:BRQ164 CBM113:CBM164 CLI113:CLI164 CVE113:CVE164 DFA113:DFA164 DOW113:DOW164 DYS113:DYS164 EIO113:EIO164 ESK113:ESK164 FCG113:FCG164 FMC113:FMC164 FVY113:FVY164 GFU113:GFU164 GPQ113:GPQ164 GZM113:GZM164 HJI113:HJI164 HTE113:HTE164 IDA113:IDA164 IMW113:IMW164 IWS113:IWS164 JGO113:JGO164 JQK113:JQK164 KAG113:KAG164 KKC113:KKC164 KTY113:KTY164 LDU113:LDU164 LNQ113:LNQ164 LXM113:LXM164 MHI113:MHI164 MRE113:MRE164 NBA113:NBA164 NKW113:NKW164 NUS113:NUS164 OEO113:OEO164 OOK113:OOK164 OYG113:OYG164 PIC113:PIC164 PRY113:PRY164 QBU113:QBU164 QLQ113:QLQ164 QVM113:QVM164 RFI113:RFI164 RPE113:RPE164 RZA113:RZA164 SIW113:SIW164 SSS113:SSS164 TCO113:TCO164 TMK113:TMK164 TWG113:TWG164 UGC113:UGC164 UPY113:UPY164 UZU113:UZU164 VJQ113:VJQ164 VTM113:VTM164 WDI113:WDI164 WNE113:WNE164 WXA113:WXA164 AS65649:AS65700 KO65649:KO65700 UK65649:UK65700 AEG65649:AEG65700 AOC65649:AOC65700 AXY65649:AXY65700 BHU65649:BHU65700 BRQ65649:BRQ65700 CBM65649:CBM65700 CLI65649:CLI65700 CVE65649:CVE65700 DFA65649:DFA65700 DOW65649:DOW65700 DYS65649:DYS65700 EIO65649:EIO65700 ESK65649:ESK65700 FCG65649:FCG65700 FMC65649:FMC65700 FVY65649:FVY65700 GFU65649:GFU65700 GPQ65649:GPQ65700 GZM65649:GZM65700 HJI65649:HJI65700 HTE65649:HTE65700 IDA65649:IDA65700 IMW65649:IMW65700 IWS65649:IWS65700 JGO65649:JGO65700 JQK65649:JQK65700 KAG65649:KAG65700 KKC65649:KKC65700 KTY65649:KTY65700 LDU65649:LDU65700 LNQ65649:LNQ65700 LXM65649:LXM65700 MHI65649:MHI65700 MRE65649:MRE65700 NBA65649:NBA65700 NKW65649:NKW65700 NUS65649:NUS65700 OEO65649:OEO65700 OOK65649:OOK65700 OYG65649:OYG65700 PIC65649:PIC65700 PRY65649:PRY65700 QBU65649:QBU65700 QLQ65649:QLQ65700 QVM65649:QVM65700 RFI65649:RFI65700 RPE65649:RPE65700 RZA65649:RZA65700 SIW65649:SIW65700 SSS65649:SSS65700 TCO65649:TCO65700 TMK65649:TMK65700 TWG65649:TWG65700 UGC65649:UGC65700 UPY65649:UPY65700 UZU65649:UZU65700 VJQ65649:VJQ65700 VTM65649:VTM65700 WDI65649:WDI65700 WNE65649:WNE65700 WXA65649:WXA65700 AS131185:AS131236 KO131185:KO131236 UK131185:UK131236 AEG131185:AEG131236 AOC131185:AOC131236 AXY131185:AXY131236 BHU131185:BHU131236 BRQ131185:BRQ131236 CBM131185:CBM131236 CLI131185:CLI131236 CVE131185:CVE131236 DFA131185:DFA131236 DOW131185:DOW131236 DYS131185:DYS131236 EIO131185:EIO131236 ESK131185:ESK131236 FCG131185:FCG131236 FMC131185:FMC131236 FVY131185:FVY131236 GFU131185:GFU131236 GPQ131185:GPQ131236 GZM131185:GZM131236 HJI131185:HJI131236 HTE131185:HTE131236 IDA131185:IDA131236 IMW131185:IMW131236 IWS131185:IWS131236 JGO131185:JGO131236 JQK131185:JQK131236 KAG131185:KAG131236 KKC131185:KKC131236 KTY131185:KTY131236 LDU131185:LDU131236 LNQ131185:LNQ131236 LXM131185:LXM131236 MHI131185:MHI131236 MRE131185:MRE131236 NBA131185:NBA131236 NKW131185:NKW131236 NUS131185:NUS131236 OEO131185:OEO131236 OOK131185:OOK131236 OYG131185:OYG131236 PIC131185:PIC131236 PRY131185:PRY131236 QBU131185:QBU131236 QLQ131185:QLQ131236 QVM131185:QVM131236 RFI131185:RFI131236 RPE131185:RPE131236 RZA131185:RZA131236 SIW131185:SIW131236 SSS131185:SSS131236 TCO131185:TCO131236 TMK131185:TMK131236 TWG131185:TWG131236 UGC131185:UGC131236 UPY131185:UPY131236 UZU131185:UZU131236 VJQ131185:VJQ131236 VTM131185:VTM131236 WDI131185:WDI131236 WNE131185:WNE131236 WXA131185:WXA131236 AS196721:AS196772 KO196721:KO196772 UK196721:UK196772 AEG196721:AEG196772 AOC196721:AOC196772 AXY196721:AXY196772 BHU196721:BHU196772 BRQ196721:BRQ196772 CBM196721:CBM196772 CLI196721:CLI196772 CVE196721:CVE196772 DFA196721:DFA196772 DOW196721:DOW196772 DYS196721:DYS196772 EIO196721:EIO196772 ESK196721:ESK196772 FCG196721:FCG196772 FMC196721:FMC196772 FVY196721:FVY196772 GFU196721:GFU196772 GPQ196721:GPQ196772 GZM196721:GZM196772 HJI196721:HJI196772 HTE196721:HTE196772 IDA196721:IDA196772 IMW196721:IMW196772 IWS196721:IWS196772 JGO196721:JGO196772 JQK196721:JQK196772 KAG196721:KAG196772 KKC196721:KKC196772 KTY196721:KTY196772 LDU196721:LDU196772 LNQ196721:LNQ196772 LXM196721:LXM196772 MHI196721:MHI196772 MRE196721:MRE196772 NBA196721:NBA196772 NKW196721:NKW196772 NUS196721:NUS196772 OEO196721:OEO196772 OOK196721:OOK196772 OYG196721:OYG196772 PIC196721:PIC196772 PRY196721:PRY196772 QBU196721:QBU196772 QLQ196721:QLQ196772 QVM196721:QVM196772 RFI196721:RFI196772 RPE196721:RPE196772 RZA196721:RZA196772 SIW196721:SIW196772 SSS196721:SSS196772 TCO196721:TCO196772 TMK196721:TMK196772 TWG196721:TWG196772 UGC196721:UGC196772 UPY196721:UPY196772 UZU196721:UZU196772 VJQ196721:VJQ196772 VTM196721:VTM196772 WDI196721:WDI196772 WNE196721:WNE196772 WXA196721:WXA196772 AS262257:AS262308 KO262257:KO262308 UK262257:UK262308 AEG262257:AEG262308 AOC262257:AOC262308 AXY262257:AXY262308 BHU262257:BHU262308 BRQ262257:BRQ262308 CBM262257:CBM262308 CLI262257:CLI262308 CVE262257:CVE262308 DFA262257:DFA262308 DOW262257:DOW262308 DYS262257:DYS262308 EIO262257:EIO262308 ESK262257:ESK262308 FCG262257:FCG262308 FMC262257:FMC262308 FVY262257:FVY262308 GFU262257:GFU262308 GPQ262257:GPQ262308 GZM262257:GZM262308 HJI262257:HJI262308 HTE262257:HTE262308 IDA262257:IDA262308 IMW262257:IMW262308 IWS262257:IWS262308 JGO262257:JGO262308 JQK262257:JQK262308 KAG262257:KAG262308 KKC262257:KKC262308 KTY262257:KTY262308 LDU262257:LDU262308 LNQ262257:LNQ262308 LXM262257:LXM262308 MHI262257:MHI262308 MRE262257:MRE262308 NBA262257:NBA262308 NKW262257:NKW262308 NUS262257:NUS262308 OEO262257:OEO262308 OOK262257:OOK262308 OYG262257:OYG262308 PIC262257:PIC262308 PRY262257:PRY262308 QBU262257:QBU262308 QLQ262257:QLQ262308 QVM262257:QVM262308 RFI262257:RFI262308 RPE262257:RPE262308 RZA262257:RZA262308 SIW262257:SIW262308 SSS262257:SSS262308 TCO262257:TCO262308 TMK262257:TMK262308 TWG262257:TWG262308 UGC262257:UGC262308 UPY262257:UPY262308 UZU262257:UZU262308 VJQ262257:VJQ262308 VTM262257:VTM262308 WDI262257:WDI262308 WNE262257:WNE262308 WXA262257:WXA262308 AS327793:AS327844 KO327793:KO327844 UK327793:UK327844 AEG327793:AEG327844 AOC327793:AOC327844 AXY327793:AXY327844 BHU327793:BHU327844 BRQ327793:BRQ327844 CBM327793:CBM327844 CLI327793:CLI327844 CVE327793:CVE327844 DFA327793:DFA327844 DOW327793:DOW327844 DYS327793:DYS327844 EIO327793:EIO327844 ESK327793:ESK327844 FCG327793:FCG327844 FMC327793:FMC327844 FVY327793:FVY327844 GFU327793:GFU327844 GPQ327793:GPQ327844 GZM327793:GZM327844 HJI327793:HJI327844 HTE327793:HTE327844 IDA327793:IDA327844 IMW327793:IMW327844 IWS327793:IWS327844 JGO327793:JGO327844 JQK327793:JQK327844 KAG327793:KAG327844 KKC327793:KKC327844 KTY327793:KTY327844 LDU327793:LDU327844 LNQ327793:LNQ327844 LXM327793:LXM327844 MHI327793:MHI327844 MRE327793:MRE327844 NBA327793:NBA327844 NKW327793:NKW327844 NUS327793:NUS327844 OEO327793:OEO327844 OOK327793:OOK327844 OYG327793:OYG327844 PIC327793:PIC327844 PRY327793:PRY327844 QBU327793:QBU327844 QLQ327793:QLQ327844 QVM327793:QVM327844 RFI327793:RFI327844 RPE327793:RPE327844 RZA327793:RZA327844 SIW327793:SIW327844 SSS327793:SSS327844 TCO327793:TCO327844 TMK327793:TMK327844 TWG327793:TWG327844 UGC327793:UGC327844 UPY327793:UPY327844 UZU327793:UZU327844 VJQ327793:VJQ327844 VTM327793:VTM327844 WDI327793:WDI327844 WNE327793:WNE327844 WXA327793:WXA327844 AS393329:AS393380 KO393329:KO393380 UK393329:UK393380 AEG393329:AEG393380 AOC393329:AOC393380 AXY393329:AXY393380 BHU393329:BHU393380 BRQ393329:BRQ393380 CBM393329:CBM393380 CLI393329:CLI393380 CVE393329:CVE393380 DFA393329:DFA393380 DOW393329:DOW393380 DYS393329:DYS393380 EIO393329:EIO393380 ESK393329:ESK393380 FCG393329:FCG393380 FMC393329:FMC393380 FVY393329:FVY393380 GFU393329:GFU393380 GPQ393329:GPQ393380 GZM393329:GZM393380 HJI393329:HJI393380 HTE393329:HTE393380 IDA393329:IDA393380 IMW393329:IMW393380 IWS393329:IWS393380 JGO393329:JGO393380 JQK393329:JQK393380 KAG393329:KAG393380 KKC393329:KKC393380 KTY393329:KTY393380 LDU393329:LDU393380 LNQ393329:LNQ393380 LXM393329:LXM393380 MHI393329:MHI393380 MRE393329:MRE393380 NBA393329:NBA393380 NKW393329:NKW393380 NUS393329:NUS393380 OEO393329:OEO393380 OOK393329:OOK393380 OYG393329:OYG393380 PIC393329:PIC393380 PRY393329:PRY393380 QBU393329:QBU393380 QLQ393329:QLQ393380 QVM393329:QVM393380 RFI393329:RFI393380 RPE393329:RPE393380 RZA393329:RZA393380 SIW393329:SIW393380 SSS393329:SSS393380 TCO393329:TCO393380 TMK393329:TMK393380 TWG393329:TWG393380 UGC393329:UGC393380 UPY393329:UPY393380 UZU393329:UZU393380 VJQ393329:VJQ393380 VTM393329:VTM393380 WDI393329:WDI393380 WNE393329:WNE393380 WXA393329:WXA393380 AS458865:AS458916 KO458865:KO458916 UK458865:UK458916 AEG458865:AEG458916 AOC458865:AOC458916 AXY458865:AXY458916 BHU458865:BHU458916 BRQ458865:BRQ458916 CBM458865:CBM458916 CLI458865:CLI458916 CVE458865:CVE458916 DFA458865:DFA458916 DOW458865:DOW458916 DYS458865:DYS458916 EIO458865:EIO458916 ESK458865:ESK458916 FCG458865:FCG458916 FMC458865:FMC458916 FVY458865:FVY458916 GFU458865:GFU458916 GPQ458865:GPQ458916 GZM458865:GZM458916 HJI458865:HJI458916 HTE458865:HTE458916 IDA458865:IDA458916 IMW458865:IMW458916 IWS458865:IWS458916 JGO458865:JGO458916 JQK458865:JQK458916 KAG458865:KAG458916 KKC458865:KKC458916 KTY458865:KTY458916 LDU458865:LDU458916 LNQ458865:LNQ458916 LXM458865:LXM458916 MHI458865:MHI458916 MRE458865:MRE458916 NBA458865:NBA458916 NKW458865:NKW458916 NUS458865:NUS458916 OEO458865:OEO458916 OOK458865:OOK458916 OYG458865:OYG458916 PIC458865:PIC458916 PRY458865:PRY458916 QBU458865:QBU458916 QLQ458865:QLQ458916 QVM458865:QVM458916 RFI458865:RFI458916 RPE458865:RPE458916 RZA458865:RZA458916 SIW458865:SIW458916 SSS458865:SSS458916 TCO458865:TCO458916 TMK458865:TMK458916 TWG458865:TWG458916 UGC458865:UGC458916 UPY458865:UPY458916 UZU458865:UZU458916 VJQ458865:VJQ458916 VTM458865:VTM458916 WDI458865:WDI458916 WNE458865:WNE458916 WXA458865:WXA458916 AS524401:AS524452 KO524401:KO524452 UK524401:UK524452 AEG524401:AEG524452 AOC524401:AOC524452 AXY524401:AXY524452 BHU524401:BHU524452 BRQ524401:BRQ524452 CBM524401:CBM524452 CLI524401:CLI524452 CVE524401:CVE524452 DFA524401:DFA524452 DOW524401:DOW524452 DYS524401:DYS524452 EIO524401:EIO524452 ESK524401:ESK524452 FCG524401:FCG524452 FMC524401:FMC524452 FVY524401:FVY524452 GFU524401:GFU524452 GPQ524401:GPQ524452 GZM524401:GZM524452 HJI524401:HJI524452 HTE524401:HTE524452 IDA524401:IDA524452 IMW524401:IMW524452 IWS524401:IWS524452 JGO524401:JGO524452 JQK524401:JQK524452 KAG524401:KAG524452 KKC524401:KKC524452 KTY524401:KTY524452 LDU524401:LDU524452 LNQ524401:LNQ524452 LXM524401:LXM524452 MHI524401:MHI524452 MRE524401:MRE524452 NBA524401:NBA524452 NKW524401:NKW524452 NUS524401:NUS524452 OEO524401:OEO524452 OOK524401:OOK524452 OYG524401:OYG524452 PIC524401:PIC524452 PRY524401:PRY524452 QBU524401:QBU524452 QLQ524401:QLQ524452 QVM524401:QVM524452 RFI524401:RFI524452 RPE524401:RPE524452 RZA524401:RZA524452 SIW524401:SIW524452 SSS524401:SSS524452 TCO524401:TCO524452 TMK524401:TMK524452 TWG524401:TWG524452 UGC524401:UGC524452 UPY524401:UPY524452 UZU524401:UZU524452 VJQ524401:VJQ524452 VTM524401:VTM524452 WDI524401:WDI524452 WNE524401:WNE524452 WXA524401:WXA524452 AS589937:AS589988 KO589937:KO589988 UK589937:UK589988 AEG589937:AEG589988 AOC589937:AOC589988 AXY589937:AXY589988 BHU589937:BHU589988 BRQ589937:BRQ589988 CBM589937:CBM589988 CLI589937:CLI589988 CVE589937:CVE589988 DFA589937:DFA589988 DOW589937:DOW589988 DYS589937:DYS589988 EIO589937:EIO589988 ESK589937:ESK589988 FCG589937:FCG589988 FMC589937:FMC589988 FVY589937:FVY589988 GFU589937:GFU589988 GPQ589937:GPQ589988 GZM589937:GZM589988 HJI589937:HJI589988 HTE589937:HTE589988 IDA589937:IDA589988 IMW589937:IMW589988 IWS589937:IWS589988 JGO589937:JGO589988 JQK589937:JQK589988 KAG589937:KAG589988 KKC589937:KKC589988 KTY589937:KTY589988 LDU589937:LDU589988 LNQ589937:LNQ589988 LXM589937:LXM589988 MHI589937:MHI589988 MRE589937:MRE589988 NBA589937:NBA589988 NKW589937:NKW589988 NUS589937:NUS589988 OEO589937:OEO589988 OOK589937:OOK589988 OYG589937:OYG589988 PIC589937:PIC589988 PRY589937:PRY589988 QBU589937:QBU589988 QLQ589937:QLQ589988 QVM589937:QVM589988 RFI589937:RFI589988 RPE589937:RPE589988 RZA589937:RZA589988 SIW589937:SIW589988 SSS589937:SSS589988 TCO589937:TCO589988 TMK589937:TMK589988 TWG589937:TWG589988 UGC589937:UGC589988 UPY589937:UPY589988 UZU589937:UZU589988 VJQ589937:VJQ589988 VTM589937:VTM589988 WDI589937:WDI589988 WNE589937:WNE589988 WXA589937:WXA589988 AS655473:AS655524 KO655473:KO655524 UK655473:UK655524 AEG655473:AEG655524 AOC655473:AOC655524 AXY655473:AXY655524 BHU655473:BHU655524 BRQ655473:BRQ655524 CBM655473:CBM655524 CLI655473:CLI655524 CVE655473:CVE655524 DFA655473:DFA655524 DOW655473:DOW655524 DYS655473:DYS655524 EIO655473:EIO655524 ESK655473:ESK655524 FCG655473:FCG655524 FMC655473:FMC655524 FVY655473:FVY655524 GFU655473:GFU655524 GPQ655473:GPQ655524 GZM655473:GZM655524 HJI655473:HJI655524 HTE655473:HTE655524 IDA655473:IDA655524 IMW655473:IMW655524 IWS655473:IWS655524 JGO655473:JGO655524 JQK655473:JQK655524 KAG655473:KAG655524 KKC655473:KKC655524 KTY655473:KTY655524 LDU655473:LDU655524 LNQ655473:LNQ655524 LXM655473:LXM655524 MHI655473:MHI655524 MRE655473:MRE655524 NBA655473:NBA655524 NKW655473:NKW655524 NUS655473:NUS655524 OEO655473:OEO655524 OOK655473:OOK655524 OYG655473:OYG655524 PIC655473:PIC655524 PRY655473:PRY655524 QBU655473:QBU655524 QLQ655473:QLQ655524 QVM655473:QVM655524 RFI655473:RFI655524 RPE655473:RPE655524 RZA655473:RZA655524 SIW655473:SIW655524 SSS655473:SSS655524 TCO655473:TCO655524 TMK655473:TMK655524 TWG655473:TWG655524 UGC655473:UGC655524 UPY655473:UPY655524 UZU655473:UZU655524 VJQ655473:VJQ655524 VTM655473:VTM655524 WDI655473:WDI655524 WNE655473:WNE655524 WXA655473:WXA655524 AS721009:AS721060 KO721009:KO721060 UK721009:UK721060 AEG721009:AEG721060 AOC721009:AOC721060 AXY721009:AXY721060 BHU721009:BHU721060 BRQ721009:BRQ721060 CBM721009:CBM721060 CLI721009:CLI721060 CVE721009:CVE721060 DFA721009:DFA721060 DOW721009:DOW721060 DYS721009:DYS721060 EIO721009:EIO721060 ESK721009:ESK721060 FCG721009:FCG721060 FMC721009:FMC721060 FVY721009:FVY721060 GFU721009:GFU721060 GPQ721009:GPQ721060 GZM721009:GZM721060 HJI721009:HJI721060 HTE721009:HTE721060 IDA721009:IDA721060 IMW721009:IMW721060 IWS721009:IWS721060 JGO721009:JGO721060 JQK721009:JQK721060 KAG721009:KAG721060 KKC721009:KKC721060 KTY721009:KTY721060 LDU721009:LDU721060 LNQ721009:LNQ721060 LXM721009:LXM721060 MHI721009:MHI721060 MRE721009:MRE721060 NBA721009:NBA721060 NKW721009:NKW721060 NUS721009:NUS721060 OEO721009:OEO721060 OOK721009:OOK721060 OYG721009:OYG721060 PIC721009:PIC721060 PRY721009:PRY721060 QBU721009:QBU721060 QLQ721009:QLQ721060 QVM721009:QVM721060 RFI721009:RFI721060 RPE721009:RPE721060 RZA721009:RZA721060 SIW721009:SIW721060 SSS721009:SSS721060 TCO721009:TCO721060 TMK721009:TMK721060 TWG721009:TWG721060 UGC721009:UGC721060 UPY721009:UPY721060 UZU721009:UZU721060 VJQ721009:VJQ721060 VTM721009:VTM721060 WDI721009:WDI721060 WNE721009:WNE721060 WXA721009:WXA721060 AS786545:AS786596 KO786545:KO786596 UK786545:UK786596 AEG786545:AEG786596 AOC786545:AOC786596 AXY786545:AXY786596 BHU786545:BHU786596 BRQ786545:BRQ786596 CBM786545:CBM786596 CLI786545:CLI786596 CVE786545:CVE786596 DFA786545:DFA786596 DOW786545:DOW786596 DYS786545:DYS786596 EIO786545:EIO786596 ESK786545:ESK786596 FCG786545:FCG786596 FMC786545:FMC786596 FVY786545:FVY786596 GFU786545:GFU786596 GPQ786545:GPQ786596 GZM786545:GZM786596 HJI786545:HJI786596 HTE786545:HTE786596 IDA786545:IDA786596 IMW786545:IMW786596 IWS786545:IWS786596 JGO786545:JGO786596 JQK786545:JQK786596 KAG786545:KAG786596 KKC786545:KKC786596 KTY786545:KTY786596 LDU786545:LDU786596 LNQ786545:LNQ786596 LXM786545:LXM786596 MHI786545:MHI786596 MRE786545:MRE786596 NBA786545:NBA786596 NKW786545:NKW786596 NUS786545:NUS786596 OEO786545:OEO786596 OOK786545:OOK786596 OYG786545:OYG786596 PIC786545:PIC786596 PRY786545:PRY786596 QBU786545:QBU786596 QLQ786545:QLQ786596 QVM786545:QVM786596 RFI786545:RFI786596 RPE786545:RPE786596 RZA786545:RZA786596 SIW786545:SIW786596 SSS786545:SSS786596 TCO786545:TCO786596 TMK786545:TMK786596 TWG786545:TWG786596 UGC786545:UGC786596 UPY786545:UPY786596 UZU786545:UZU786596 VJQ786545:VJQ786596 VTM786545:VTM786596 WDI786545:WDI786596 WNE786545:WNE786596 WXA786545:WXA786596 AS852081:AS852132 KO852081:KO852132 UK852081:UK852132 AEG852081:AEG852132 AOC852081:AOC852132 AXY852081:AXY852132 BHU852081:BHU852132 BRQ852081:BRQ852132 CBM852081:CBM852132 CLI852081:CLI852132 CVE852081:CVE852132 DFA852081:DFA852132 DOW852081:DOW852132 DYS852081:DYS852132 EIO852081:EIO852132 ESK852081:ESK852132 FCG852081:FCG852132 FMC852081:FMC852132 FVY852081:FVY852132 GFU852081:GFU852132 GPQ852081:GPQ852132 GZM852081:GZM852132 HJI852081:HJI852132 HTE852081:HTE852132 IDA852081:IDA852132 IMW852081:IMW852132 IWS852081:IWS852132 JGO852081:JGO852132 JQK852081:JQK852132 KAG852081:KAG852132 KKC852081:KKC852132 KTY852081:KTY852132 LDU852081:LDU852132 LNQ852081:LNQ852132 LXM852081:LXM852132 MHI852081:MHI852132 MRE852081:MRE852132 NBA852081:NBA852132 NKW852081:NKW852132 NUS852081:NUS852132 OEO852081:OEO852132 OOK852081:OOK852132 OYG852081:OYG852132 PIC852081:PIC852132 PRY852081:PRY852132 QBU852081:QBU852132 QLQ852081:QLQ852132 QVM852081:QVM852132 RFI852081:RFI852132 RPE852081:RPE852132 RZA852081:RZA852132 SIW852081:SIW852132 SSS852081:SSS852132 TCO852081:TCO852132 TMK852081:TMK852132 TWG852081:TWG852132 UGC852081:UGC852132 UPY852081:UPY852132 UZU852081:UZU852132 VJQ852081:VJQ852132 VTM852081:VTM852132 WDI852081:WDI852132 WNE852081:WNE852132 WXA852081:WXA852132 AS917617:AS917668 KO917617:KO917668 UK917617:UK917668 AEG917617:AEG917668 AOC917617:AOC917668 AXY917617:AXY917668 BHU917617:BHU917668 BRQ917617:BRQ917668 CBM917617:CBM917668 CLI917617:CLI917668 CVE917617:CVE917668 DFA917617:DFA917668 DOW917617:DOW917668 DYS917617:DYS917668 EIO917617:EIO917668 ESK917617:ESK917668 FCG917617:FCG917668 FMC917617:FMC917668 FVY917617:FVY917668 GFU917617:GFU917668 GPQ917617:GPQ917668 GZM917617:GZM917668 HJI917617:HJI917668 HTE917617:HTE917668 IDA917617:IDA917668 IMW917617:IMW917668 IWS917617:IWS917668 JGO917617:JGO917668 JQK917617:JQK917668 KAG917617:KAG917668 KKC917617:KKC917668 KTY917617:KTY917668 LDU917617:LDU917668 LNQ917617:LNQ917668 LXM917617:LXM917668 MHI917617:MHI917668 MRE917617:MRE917668 NBA917617:NBA917668 NKW917617:NKW917668 NUS917617:NUS917668 OEO917617:OEO917668 OOK917617:OOK917668 OYG917617:OYG917668 PIC917617:PIC917668 PRY917617:PRY917668 QBU917617:QBU917668 QLQ917617:QLQ917668 QVM917617:QVM917668 RFI917617:RFI917668 RPE917617:RPE917668 RZA917617:RZA917668 SIW917617:SIW917668 SSS917617:SSS917668 TCO917617:TCO917668 TMK917617:TMK917668 TWG917617:TWG917668 UGC917617:UGC917668 UPY917617:UPY917668 UZU917617:UZU917668 VJQ917617:VJQ917668 VTM917617:VTM917668 WDI917617:WDI917668 WNE917617:WNE917668 WXA917617:WXA917668 AS983153:AS983204 KO983153:KO983204 UK983153:UK983204 AEG983153:AEG983204 AOC983153:AOC983204 AXY983153:AXY983204 BHU983153:BHU983204 BRQ983153:BRQ983204 CBM983153:CBM983204 CLI983153:CLI983204 CVE983153:CVE983204 DFA983153:DFA983204 DOW983153:DOW983204 DYS983153:DYS983204 EIO983153:EIO983204 ESK983153:ESK983204 FCG983153:FCG983204 FMC983153:FMC983204 FVY983153:FVY983204 GFU983153:GFU983204 GPQ983153:GPQ983204 GZM983153:GZM983204 HJI983153:HJI983204 HTE983153:HTE983204 IDA983153:IDA983204 IMW983153:IMW983204 IWS983153:IWS983204 JGO983153:JGO983204 JQK983153:JQK983204 KAG983153:KAG983204 KKC983153:KKC983204 KTY983153:KTY983204 LDU983153:LDU983204 LNQ983153:LNQ983204 LXM983153:LXM983204 MHI983153:MHI983204 MRE983153:MRE983204 NBA983153:NBA983204 NKW983153:NKW983204 NUS983153:NUS983204 OEO983153:OEO983204 OOK983153:OOK983204 OYG983153:OYG983204 PIC983153:PIC983204 PRY983153:PRY983204 QBU983153:QBU983204 QLQ983153:QLQ983204 QVM983153:QVM983204 RFI983153:RFI983204 RPE983153:RPE983204 RZA983153:RZA983204 SIW983153:SIW983204 SSS983153:SSS983204 TCO983153:TCO983204 TMK983153:TMK983204 TWG983153:TWG983204 UGC983153:UGC983204 UPY983153:UPY983204 UZU983153:UZU983204 VJQ983153:VJQ983204 VTM983153:VTM983204 WDI983153:WDI983204 WNE983153:WNE983204 WXA983153:WXA983204 N113:AR127 JJ113:KN127 TF113:UJ127 ADB113:AEF127 AMX113:AOB127 AWT113:AXX127 BGP113:BHT127 BQL113:BRP127 CAH113:CBL127 CKD113:CLH127 CTZ113:CVD127 DDV113:DEZ127 DNR113:DOV127 DXN113:DYR127 EHJ113:EIN127 ERF113:ESJ127 FBB113:FCF127 FKX113:FMB127 FUT113:FVX127 GEP113:GFT127 GOL113:GPP127 GYH113:GZL127 HID113:HJH127 HRZ113:HTD127 IBV113:ICZ127 ILR113:IMV127 IVN113:IWR127 JFJ113:JGN127 JPF113:JQJ127 JZB113:KAF127 KIX113:KKB127 KST113:KTX127 LCP113:LDT127 LML113:LNP127 LWH113:LXL127 MGD113:MHH127 MPZ113:MRD127 MZV113:NAZ127 NJR113:NKV127 NTN113:NUR127 ODJ113:OEN127 ONF113:OOJ127 OXB113:OYF127 PGX113:PIB127 PQT113:PRX127 QAP113:QBT127 QKL113:QLP127 QUH113:QVL127 RED113:RFH127 RNZ113:RPD127 RXV113:RYZ127 SHR113:SIV127 SRN113:SSR127 TBJ113:TCN127 TLF113:TMJ127 TVB113:TWF127 UEX113:UGB127 UOT113:UPX127 UYP113:UZT127 VIL113:VJP127 VSH113:VTL127 WCD113:WDH127 WLZ113:WND127 WVV113:WWZ127 N65649:AR65663 JJ65649:KN65663 TF65649:UJ65663 ADB65649:AEF65663 AMX65649:AOB65663 AWT65649:AXX65663 BGP65649:BHT65663 BQL65649:BRP65663 CAH65649:CBL65663 CKD65649:CLH65663 CTZ65649:CVD65663 DDV65649:DEZ65663 DNR65649:DOV65663 DXN65649:DYR65663 EHJ65649:EIN65663 ERF65649:ESJ65663 FBB65649:FCF65663 FKX65649:FMB65663 FUT65649:FVX65663 GEP65649:GFT65663 GOL65649:GPP65663 GYH65649:GZL65663 HID65649:HJH65663 HRZ65649:HTD65663 IBV65649:ICZ65663 ILR65649:IMV65663 IVN65649:IWR65663 JFJ65649:JGN65663 JPF65649:JQJ65663 JZB65649:KAF65663 KIX65649:KKB65663 KST65649:KTX65663 LCP65649:LDT65663 LML65649:LNP65663 LWH65649:LXL65663 MGD65649:MHH65663 MPZ65649:MRD65663 MZV65649:NAZ65663 NJR65649:NKV65663 NTN65649:NUR65663 ODJ65649:OEN65663 ONF65649:OOJ65663 OXB65649:OYF65663 PGX65649:PIB65663 PQT65649:PRX65663 QAP65649:QBT65663 QKL65649:QLP65663 QUH65649:QVL65663 RED65649:RFH65663 RNZ65649:RPD65663 RXV65649:RYZ65663 SHR65649:SIV65663 SRN65649:SSR65663 TBJ65649:TCN65663 TLF65649:TMJ65663 TVB65649:TWF65663 UEX65649:UGB65663 UOT65649:UPX65663 UYP65649:UZT65663 VIL65649:VJP65663 VSH65649:VTL65663 WCD65649:WDH65663 WLZ65649:WND65663 WVV65649:WWZ65663 N131185:AR131199 JJ131185:KN131199 TF131185:UJ131199 ADB131185:AEF131199 AMX131185:AOB131199 AWT131185:AXX131199 BGP131185:BHT131199 BQL131185:BRP131199 CAH131185:CBL131199 CKD131185:CLH131199 CTZ131185:CVD131199 DDV131185:DEZ131199 DNR131185:DOV131199 DXN131185:DYR131199 EHJ131185:EIN131199 ERF131185:ESJ131199 FBB131185:FCF131199 FKX131185:FMB131199 FUT131185:FVX131199 GEP131185:GFT131199 GOL131185:GPP131199 GYH131185:GZL131199 HID131185:HJH131199 HRZ131185:HTD131199 IBV131185:ICZ131199 ILR131185:IMV131199 IVN131185:IWR131199 JFJ131185:JGN131199 JPF131185:JQJ131199 JZB131185:KAF131199 KIX131185:KKB131199 KST131185:KTX131199 LCP131185:LDT131199 LML131185:LNP131199 LWH131185:LXL131199 MGD131185:MHH131199 MPZ131185:MRD131199 MZV131185:NAZ131199 NJR131185:NKV131199 NTN131185:NUR131199 ODJ131185:OEN131199 ONF131185:OOJ131199 OXB131185:OYF131199 PGX131185:PIB131199 PQT131185:PRX131199 QAP131185:QBT131199 QKL131185:QLP131199 QUH131185:QVL131199 RED131185:RFH131199 RNZ131185:RPD131199 RXV131185:RYZ131199 SHR131185:SIV131199 SRN131185:SSR131199 TBJ131185:TCN131199 TLF131185:TMJ131199 TVB131185:TWF131199 UEX131185:UGB131199 UOT131185:UPX131199 UYP131185:UZT131199 VIL131185:VJP131199 VSH131185:VTL131199 WCD131185:WDH131199 WLZ131185:WND131199 WVV131185:WWZ131199 N196721:AR196735 JJ196721:KN196735 TF196721:UJ196735 ADB196721:AEF196735 AMX196721:AOB196735 AWT196721:AXX196735 BGP196721:BHT196735 BQL196721:BRP196735 CAH196721:CBL196735 CKD196721:CLH196735 CTZ196721:CVD196735 DDV196721:DEZ196735 DNR196721:DOV196735 DXN196721:DYR196735 EHJ196721:EIN196735 ERF196721:ESJ196735 FBB196721:FCF196735 FKX196721:FMB196735 FUT196721:FVX196735 GEP196721:GFT196735 GOL196721:GPP196735 GYH196721:GZL196735 HID196721:HJH196735 HRZ196721:HTD196735 IBV196721:ICZ196735 ILR196721:IMV196735 IVN196721:IWR196735 JFJ196721:JGN196735 JPF196721:JQJ196735 JZB196721:KAF196735 KIX196721:KKB196735 KST196721:KTX196735 LCP196721:LDT196735 LML196721:LNP196735 LWH196721:LXL196735 MGD196721:MHH196735 MPZ196721:MRD196735 MZV196721:NAZ196735 NJR196721:NKV196735 NTN196721:NUR196735 ODJ196721:OEN196735 ONF196721:OOJ196735 OXB196721:OYF196735 PGX196721:PIB196735 PQT196721:PRX196735 QAP196721:QBT196735 QKL196721:QLP196735 QUH196721:QVL196735 RED196721:RFH196735 RNZ196721:RPD196735 RXV196721:RYZ196735 SHR196721:SIV196735 SRN196721:SSR196735 TBJ196721:TCN196735 TLF196721:TMJ196735 TVB196721:TWF196735 UEX196721:UGB196735 UOT196721:UPX196735 UYP196721:UZT196735 VIL196721:VJP196735 VSH196721:VTL196735 WCD196721:WDH196735 WLZ196721:WND196735 WVV196721:WWZ196735 N262257:AR262271 JJ262257:KN262271 TF262257:UJ262271 ADB262257:AEF262271 AMX262257:AOB262271 AWT262257:AXX262271 BGP262257:BHT262271 BQL262257:BRP262271 CAH262257:CBL262271 CKD262257:CLH262271 CTZ262257:CVD262271 DDV262257:DEZ262271 DNR262257:DOV262271 DXN262257:DYR262271 EHJ262257:EIN262271 ERF262257:ESJ262271 FBB262257:FCF262271 FKX262257:FMB262271 FUT262257:FVX262271 GEP262257:GFT262271 GOL262257:GPP262271 GYH262257:GZL262271 HID262257:HJH262271 HRZ262257:HTD262271 IBV262257:ICZ262271 ILR262257:IMV262271 IVN262257:IWR262271 JFJ262257:JGN262271 JPF262257:JQJ262271 JZB262257:KAF262271 KIX262257:KKB262271 KST262257:KTX262271 LCP262257:LDT262271 LML262257:LNP262271 LWH262257:LXL262271 MGD262257:MHH262271 MPZ262257:MRD262271 MZV262257:NAZ262271 NJR262257:NKV262271 NTN262257:NUR262271 ODJ262257:OEN262271 ONF262257:OOJ262271 OXB262257:OYF262271 PGX262257:PIB262271 PQT262257:PRX262271 QAP262257:QBT262271 QKL262257:QLP262271 QUH262257:QVL262271 RED262257:RFH262271 RNZ262257:RPD262271 RXV262257:RYZ262271 SHR262257:SIV262271 SRN262257:SSR262271 TBJ262257:TCN262271 TLF262257:TMJ262271 TVB262257:TWF262271 UEX262257:UGB262271 UOT262257:UPX262271 UYP262257:UZT262271 VIL262257:VJP262271 VSH262257:VTL262271 WCD262257:WDH262271 WLZ262257:WND262271 WVV262257:WWZ262271 N327793:AR327807 JJ327793:KN327807 TF327793:UJ327807 ADB327793:AEF327807 AMX327793:AOB327807 AWT327793:AXX327807 BGP327793:BHT327807 BQL327793:BRP327807 CAH327793:CBL327807 CKD327793:CLH327807 CTZ327793:CVD327807 DDV327793:DEZ327807 DNR327793:DOV327807 DXN327793:DYR327807 EHJ327793:EIN327807 ERF327793:ESJ327807 FBB327793:FCF327807 FKX327793:FMB327807 FUT327793:FVX327807 GEP327793:GFT327807 GOL327793:GPP327807 GYH327793:GZL327807 HID327793:HJH327807 HRZ327793:HTD327807 IBV327793:ICZ327807 ILR327793:IMV327807 IVN327793:IWR327807 JFJ327793:JGN327807 JPF327793:JQJ327807 JZB327793:KAF327807 KIX327793:KKB327807 KST327793:KTX327807 LCP327793:LDT327807 LML327793:LNP327807 LWH327793:LXL327807 MGD327793:MHH327807 MPZ327793:MRD327807 MZV327793:NAZ327807 NJR327793:NKV327807 NTN327793:NUR327807 ODJ327793:OEN327807 ONF327793:OOJ327807 OXB327793:OYF327807 PGX327793:PIB327807 PQT327793:PRX327807 QAP327793:QBT327807 QKL327793:QLP327807 QUH327793:QVL327807 RED327793:RFH327807 RNZ327793:RPD327807 RXV327793:RYZ327807 SHR327793:SIV327807 SRN327793:SSR327807 TBJ327793:TCN327807 TLF327793:TMJ327807 TVB327793:TWF327807 UEX327793:UGB327807 UOT327793:UPX327807 UYP327793:UZT327807 VIL327793:VJP327807 VSH327793:VTL327807 WCD327793:WDH327807 WLZ327793:WND327807 WVV327793:WWZ327807 N393329:AR393343 JJ393329:KN393343 TF393329:UJ393343 ADB393329:AEF393343 AMX393329:AOB393343 AWT393329:AXX393343 BGP393329:BHT393343 BQL393329:BRP393343 CAH393329:CBL393343 CKD393329:CLH393343 CTZ393329:CVD393343 DDV393329:DEZ393343 DNR393329:DOV393343 DXN393329:DYR393343 EHJ393329:EIN393343 ERF393329:ESJ393343 FBB393329:FCF393343 FKX393329:FMB393343 FUT393329:FVX393343 GEP393329:GFT393343 GOL393329:GPP393343 GYH393329:GZL393343 HID393329:HJH393343 HRZ393329:HTD393343 IBV393329:ICZ393343 ILR393329:IMV393343 IVN393329:IWR393343 JFJ393329:JGN393343 JPF393329:JQJ393343 JZB393329:KAF393343 KIX393329:KKB393343 KST393329:KTX393343 LCP393329:LDT393343 LML393329:LNP393343 LWH393329:LXL393343 MGD393329:MHH393343 MPZ393329:MRD393343 MZV393329:NAZ393343 NJR393329:NKV393343 NTN393329:NUR393343 ODJ393329:OEN393343 ONF393329:OOJ393343 OXB393329:OYF393343 PGX393329:PIB393343 PQT393329:PRX393343 QAP393329:QBT393343 QKL393329:QLP393343 QUH393329:QVL393343 RED393329:RFH393343 RNZ393329:RPD393343 RXV393329:RYZ393343 SHR393329:SIV393343 SRN393329:SSR393343 TBJ393329:TCN393343 TLF393329:TMJ393343 TVB393329:TWF393343 UEX393329:UGB393343 UOT393329:UPX393343 UYP393329:UZT393343 VIL393329:VJP393343 VSH393329:VTL393343 WCD393329:WDH393343 WLZ393329:WND393343 WVV393329:WWZ393343 N458865:AR458879 JJ458865:KN458879 TF458865:UJ458879 ADB458865:AEF458879 AMX458865:AOB458879 AWT458865:AXX458879 BGP458865:BHT458879 BQL458865:BRP458879 CAH458865:CBL458879 CKD458865:CLH458879 CTZ458865:CVD458879 DDV458865:DEZ458879 DNR458865:DOV458879 DXN458865:DYR458879 EHJ458865:EIN458879 ERF458865:ESJ458879 FBB458865:FCF458879 FKX458865:FMB458879 FUT458865:FVX458879 GEP458865:GFT458879 GOL458865:GPP458879 GYH458865:GZL458879 HID458865:HJH458879 HRZ458865:HTD458879 IBV458865:ICZ458879 ILR458865:IMV458879 IVN458865:IWR458879 JFJ458865:JGN458879 JPF458865:JQJ458879 JZB458865:KAF458879 KIX458865:KKB458879 KST458865:KTX458879 LCP458865:LDT458879 LML458865:LNP458879 LWH458865:LXL458879 MGD458865:MHH458879 MPZ458865:MRD458879 MZV458865:NAZ458879 NJR458865:NKV458879 NTN458865:NUR458879 ODJ458865:OEN458879 ONF458865:OOJ458879 OXB458865:OYF458879 PGX458865:PIB458879 PQT458865:PRX458879 QAP458865:QBT458879 QKL458865:QLP458879 QUH458865:QVL458879 RED458865:RFH458879 RNZ458865:RPD458879 RXV458865:RYZ458879 SHR458865:SIV458879 SRN458865:SSR458879 TBJ458865:TCN458879 TLF458865:TMJ458879 TVB458865:TWF458879 UEX458865:UGB458879 UOT458865:UPX458879 UYP458865:UZT458879 VIL458865:VJP458879 VSH458865:VTL458879 WCD458865:WDH458879 WLZ458865:WND458879 WVV458865:WWZ458879 N524401:AR524415 JJ524401:KN524415 TF524401:UJ524415 ADB524401:AEF524415 AMX524401:AOB524415 AWT524401:AXX524415 BGP524401:BHT524415 BQL524401:BRP524415 CAH524401:CBL524415 CKD524401:CLH524415 CTZ524401:CVD524415 DDV524401:DEZ524415 DNR524401:DOV524415 DXN524401:DYR524415 EHJ524401:EIN524415 ERF524401:ESJ524415 FBB524401:FCF524415 FKX524401:FMB524415 FUT524401:FVX524415 GEP524401:GFT524415 GOL524401:GPP524415 GYH524401:GZL524415 HID524401:HJH524415 HRZ524401:HTD524415 IBV524401:ICZ524415 ILR524401:IMV524415 IVN524401:IWR524415 JFJ524401:JGN524415 JPF524401:JQJ524415 JZB524401:KAF524415 KIX524401:KKB524415 KST524401:KTX524415 LCP524401:LDT524415 LML524401:LNP524415 LWH524401:LXL524415 MGD524401:MHH524415 MPZ524401:MRD524415 MZV524401:NAZ524415 NJR524401:NKV524415 NTN524401:NUR524415 ODJ524401:OEN524415 ONF524401:OOJ524415 OXB524401:OYF524415 PGX524401:PIB524415 PQT524401:PRX524415 QAP524401:QBT524415 QKL524401:QLP524415 QUH524401:QVL524415 RED524401:RFH524415 RNZ524401:RPD524415 RXV524401:RYZ524415 SHR524401:SIV524415 SRN524401:SSR524415 TBJ524401:TCN524415 TLF524401:TMJ524415 TVB524401:TWF524415 UEX524401:UGB524415 UOT524401:UPX524415 UYP524401:UZT524415 VIL524401:VJP524415 VSH524401:VTL524415 WCD524401:WDH524415 WLZ524401:WND524415 WVV524401:WWZ524415 N589937:AR589951 JJ589937:KN589951 TF589937:UJ589951 ADB589937:AEF589951 AMX589937:AOB589951 AWT589937:AXX589951 BGP589937:BHT589951 BQL589937:BRP589951 CAH589937:CBL589951 CKD589937:CLH589951 CTZ589937:CVD589951 DDV589937:DEZ589951 DNR589937:DOV589951 DXN589937:DYR589951 EHJ589937:EIN589951 ERF589937:ESJ589951 FBB589937:FCF589951 FKX589937:FMB589951 FUT589937:FVX589951 GEP589937:GFT589951 GOL589937:GPP589951 GYH589937:GZL589951 HID589937:HJH589951 HRZ589937:HTD589951 IBV589937:ICZ589951 ILR589937:IMV589951 IVN589937:IWR589951 JFJ589937:JGN589951 JPF589937:JQJ589951 JZB589937:KAF589951 KIX589937:KKB589951 KST589937:KTX589951 LCP589937:LDT589951 LML589937:LNP589951 LWH589937:LXL589951 MGD589937:MHH589951 MPZ589937:MRD589951 MZV589937:NAZ589951 NJR589937:NKV589951 NTN589937:NUR589951 ODJ589937:OEN589951 ONF589937:OOJ589951 OXB589937:OYF589951 PGX589937:PIB589951 PQT589937:PRX589951 QAP589937:QBT589951 QKL589937:QLP589951 QUH589937:QVL589951 RED589937:RFH589951 RNZ589937:RPD589951 RXV589937:RYZ589951 SHR589937:SIV589951 SRN589937:SSR589951 TBJ589937:TCN589951 TLF589937:TMJ589951 TVB589937:TWF589951 UEX589937:UGB589951 UOT589937:UPX589951 UYP589937:UZT589951 VIL589937:VJP589951 VSH589937:VTL589951 WCD589937:WDH589951 WLZ589937:WND589951 WVV589937:WWZ589951 N655473:AR655487 JJ655473:KN655487 TF655473:UJ655487 ADB655473:AEF655487 AMX655473:AOB655487 AWT655473:AXX655487 BGP655473:BHT655487 BQL655473:BRP655487 CAH655473:CBL655487 CKD655473:CLH655487 CTZ655473:CVD655487 DDV655473:DEZ655487 DNR655473:DOV655487 DXN655473:DYR655487 EHJ655473:EIN655487 ERF655473:ESJ655487 FBB655473:FCF655487 FKX655473:FMB655487 FUT655473:FVX655487 GEP655473:GFT655487 GOL655473:GPP655487 GYH655473:GZL655487 HID655473:HJH655487 HRZ655473:HTD655487 IBV655473:ICZ655487 ILR655473:IMV655487 IVN655473:IWR655487 JFJ655473:JGN655487 JPF655473:JQJ655487 JZB655473:KAF655487 KIX655473:KKB655487 KST655473:KTX655487 LCP655473:LDT655487 LML655473:LNP655487 LWH655473:LXL655487 MGD655473:MHH655487 MPZ655473:MRD655487 MZV655473:NAZ655487 NJR655473:NKV655487 NTN655473:NUR655487 ODJ655473:OEN655487 ONF655473:OOJ655487 OXB655473:OYF655487 PGX655473:PIB655487 PQT655473:PRX655487 QAP655473:QBT655487 QKL655473:QLP655487 QUH655473:QVL655487 RED655473:RFH655487 RNZ655473:RPD655487 RXV655473:RYZ655487 SHR655473:SIV655487 SRN655473:SSR655487 TBJ655473:TCN655487 TLF655473:TMJ655487 TVB655473:TWF655487 UEX655473:UGB655487 UOT655473:UPX655487 UYP655473:UZT655487 VIL655473:VJP655487 VSH655473:VTL655487 WCD655473:WDH655487 WLZ655473:WND655487 WVV655473:WWZ655487 N721009:AR721023 JJ721009:KN721023 TF721009:UJ721023 ADB721009:AEF721023 AMX721009:AOB721023 AWT721009:AXX721023 BGP721009:BHT721023 BQL721009:BRP721023 CAH721009:CBL721023 CKD721009:CLH721023 CTZ721009:CVD721023 DDV721009:DEZ721023 DNR721009:DOV721023 DXN721009:DYR721023 EHJ721009:EIN721023 ERF721009:ESJ721023 FBB721009:FCF721023 FKX721009:FMB721023 FUT721009:FVX721023 GEP721009:GFT721023 GOL721009:GPP721023 GYH721009:GZL721023 HID721009:HJH721023 HRZ721009:HTD721023 IBV721009:ICZ721023 ILR721009:IMV721023 IVN721009:IWR721023 JFJ721009:JGN721023 JPF721009:JQJ721023 JZB721009:KAF721023 KIX721009:KKB721023 KST721009:KTX721023 LCP721009:LDT721023 LML721009:LNP721023 LWH721009:LXL721023 MGD721009:MHH721023 MPZ721009:MRD721023 MZV721009:NAZ721023 NJR721009:NKV721023 NTN721009:NUR721023 ODJ721009:OEN721023 ONF721009:OOJ721023 OXB721009:OYF721023 PGX721009:PIB721023 PQT721009:PRX721023 QAP721009:QBT721023 QKL721009:QLP721023 QUH721009:QVL721023 RED721009:RFH721023 RNZ721009:RPD721023 RXV721009:RYZ721023 SHR721009:SIV721023 SRN721009:SSR721023 TBJ721009:TCN721023 TLF721009:TMJ721023 TVB721009:TWF721023 UEX721009:UGB721023 UOT721009:UPX721023 UYP721009:UZT721023 VIL721009:VJP721023 VSH721009:VTL721023 WCD721009:WDH721023 WLZ721009:WND721023 WVV721009:WWZ721023 N786545:AR786559 JJ786545:KN786559 TF786545:UJ786559 ADB786545:AEF786559 AMX786545:AOB786559 AWT786545:AXX786559 BGP786545:BHT786559 BQL786545:BRP786559 CAH786545:CBL786559 CKD786545:CLH786559 CTZ786545:CVD786559 DDV786545:DEZ786559 DNR786545:DOV786559 DXN786545:DYR786559 EHJ786545:EIN786559 ERF786545:ESJ786559 FBB786545:FCF786559 FKX786545:FMB786559 FUT786545:FVX786559 GEP786545:GFT786559 GOL786545:GPP786559 GYH786545:GZL786559 HID786545:HJH786559 HRZ786545:HTD786559 IBV786545:ICZ786559 ILR786545:IMV786559 IVN786545:IWR786559 JFJ786545:JGN786559 JPF786545:JQJ786559 JZB786545:KAF786559 KIX786545:KKB786559 KST786545:KTX786559 LCP786545:LDT786559 LML786545:LNP786559 LWH786545:LXL786559 MGD786545:MHH786559 MPZ786545:MRD786559 MZV786545:NAZ786559 NJR786545:NKV786559 NTN786545:NUR786559 ODJ786545:OEN786559 ONF786545:OOJ786559 OXB786545:OYF786559 PGX786545:PIB786559 PQT786545:PRX786559 QAP786545:QBT786559 QKL786545:QLP786559 QUH786545:QVL786559 RED786545:RFH786559 RNZ786545:RPD786559 RXV786545:RYZ786559 SHR786545:SIV786559 SRN786545:SSR786559 TBJ786545:TCN786559 TLF786545:TMJ786559 TVB786545:TWF786559 UEX786545:UGB786559 UOT786545:UPX786559 UYP786545:UZT786559 VIL786545:VJP786559 VSH786545:VTL786559 WCD786545:WDH786559 WLZ786545:WND786559 WVV786545:WWZ786559 N852081:AR852095 JJ852081:KN852095 TF852081:UJ852095 ADB852081:AEF852095 AMX852081:AOB852095 AWT852081:AXX852095 BGP852081:BHT852095 BQL852081:BRP852095 CAH852081:CBL852095 CKD852081:CLH852095 CTZ852081:CVD852095 DDV852081:DEZ852095 DNR852081:DOV852095 DXN852081:DYR852095 EHJ852081:EIN852095 ERF852081:ESJ852095 FBB852081:FCF852095 FKX852081:FMB852095 FUT852081:FVX852095 GEP852081:GFT852095 GOL852081:GPP852095 GYH852081:GZL852095 HID852081:HJH852095 HRZ852081:HTD852095 IBV852081:ICZ852095 ILR852081:IMV852095 IVN852081:IWR852095 JFJ852081:JGN852095 JPF852081:JQJ852095 JZB852081:KAF852095 KIX852081:KKB852095 KST852081:KTX852095 LCP852081:LDT852095 LML852081:LNP852095 LWH852081:LXL852095 MGD852081:MHH852095 MPZ852081:MRD852095 MZV852081:NAZ852095 NJR852081:NKV852095 NTN852081:NUR852095 ODJ852081:OEN852095 ONF852081:OOJ852095 OXB852081:OYF852095 PGX852081:PIB852095 PQT852081:PRX852095 QAP852081:QBT852095 QKL852081:QLP852095 QUH852081:QVL852095 RED852081:RFH852095 RNZ852081:RPD852095 RXV852081:RYZ852095 SHR852081:SIV852095 SRN852081:SSR852095 TBJ852081:TCN852095 TLF852081:TMJ852095 TVB852081:TWF852095 UEX852081:UGB852095 UOT852081:UPX852095 UYP852081:UZT852095 VIL852081:VJP852095 VSH852081:VTL852095 WCD852081:WDH852095 WLZ852081:WND852095 WVV852081:WWZ852095 N917617:AR917631 JJ917617:KN917631 TF917617:UJ917631 ADB917617:AEF917631 AMX917617:AOB917631 AWT917617:AXX917631 BGP917617:BHT917631 BQL917617:BRP917631 CAH917617:CBL917631 CKD917617:CLH917631 CTZ917617:CVD917631 DDV917617:DEZ917631 DNR917617:DOV917631 DXN917617:DYR917631 EHJ917617:EIN917631 ERF917617:ESJ917631 FBB917617:FCF917631 FKX917617:FMB917631 FUT917617:FVX917631 GEP917617:GFT917631 GOL917617:GPP917631 GYH917617:GZL917631 HID917617:HJH917631 HRZ917617:HTD917631 IBV917617:ICZ917631 ILR917617:IMV917631 IVN917617:IWR917631 JFJ917617:JGN917631 JPF917617:JQJ917631 JZB917617:KAF917631 KIX917617:KKB917631 KST917617:KTX917631 LCP917617:LDT917631 LML917617:LNP917631 LWH917617:LXL917631 MGD917617:MHH917631 MPZ917617:MRD917631 MZV917617:NAZ917631 NJR917617:NKV917631 NTN917617:NUR917631 ODJ917617:OEN917631 ONF917617:OOJ917631 OXB917617:OYF917631 PGX917617:PIB917631 PQT917617:PRX917631 QAP917617:QBT917631 QKL917617:QLP917631 QUH917617:QVL917631 RED917617:RFH917631 RNZ917617:RPD917631 RXV917617:RYZ917631 SHR917617:SIV917631 SRN917617:SSR917631 TBJ917617:TCN917631 TLF917617:TMJ917631 TVB917617:TWF917631 UEX917617:UGB917631 UOT917617:UPX917631 UYP917617:UZT917631 VIL917617:VJP917631 VSH917617:VTL917631 WCD917617:WDH917631 WLZ917617:WND917631 WVV917617:WWZ917631 N983153:AR983167 JJ983153:KN983167 TF983153:UJ983167 ADB983153:AEF983167 AMX983153:AOB983167 AWT983153:AXX983167 BGP983153:BHT983167 BQL983153:BRP983167 CAH983153:CBL983167 CKD983153:CLH983167 CTZ983153:CVD983167 DDV983153:DEZ983167 DNR983153:DOV983167 DXN983153:DYR983167 EHJ983153:EIN983167 ERF983153:ESJ983167 FBB983153:FCF983167 FKX983153:FMB983167 FUT983153:FVX983167 GEP983153:GFT983167 GOL983153:GPP983167 GYH983153:GZL983167 HID983153:HJH983167 HRZ983153:HTD983167 IBV983153:ICZ983167 ILR983153:IMV983167 IVN983153:IWR983167 JFJ983153:JGN983167 JPF983153:JQJ983167 JZB983153:KAF983167 KIX983153:KKB983167 KST983153:KTX983167 LCP983153:LDT983167 LML983153:LNP983167 LWH983153:LXL983167 MGD983153:MHH983167 MPZ983153:MRD983167 MZV983153:NAZ983167 NJR983153:NKV983167 NTN983153:NUR983167 ODJ983153:OEN983167 ONF983153:OOJ983167 OXB983153:OYF983167 PGX983153:PIB983167 PQT983153:PRX983167 QAP983153:QBT983167 QKL983153:QLP983167 QUH983153:QVL983167 RED983153:RFH983167 RNZ983153:RPD983167 RXV983153:RYZ983167 SHR983153:SIV983167 SRN983153:SSR983167 TBJ983153:TCN983167 TLF983153:TMJ983167 TVB983153:TWF983167 UEX983153:UGB983167 UOT983153:UPX983167 UYP983153:UZT983167 VIL983153:VJP983167 VSH983153:VTL983167 WCD983153:WDH983167 WLZ983153:WND983167 WVV983153:WWZ983167 B84:B133 IX84:IX133 ST84:ST133 ACP84:ACP133 AML84:AML133 AWH84:AWH133 BGD84:BGD133 BPZ84:BPZ133 BZV84:BZV133 CJR84:CJR133 CTN84:CTN133 DDJ84:DDJ133 DNF84:DNF133 DXB84:DXB133 EGX84:EGX133 EQT84:EQT133 FAP84:FAP133 FKL84:FKL133 FUH84:FUH133 GED84:GED133 GNZ84:GNZ133 GXV84:GXV133 HHR84:HHR133 HRN84:HRN133 IBJ84:IBJ133 ILF84:ILF133 IVB84:IVB133 JEX84:JEX133 JOT84:JOT133 JYP84:JYP133 KIL84:KIL133 KSH84:KSH133 LCD84:LCD133 LLZ84:LLZ133 LVV84:LVV133 MFR84:MFR133 MPN84:MPN133 MZJ84:MZJ133 NJF84:NJF133 NTB84:NTB133 OCX84:OCX133 OMT84:OMT133 OWP84:OWP133 PGL84:PGL133 PQH84:PQH133 QAD84:QAD133 QJZ84:QJZ133 QTV84:QTV133 RDR84:RDR133 RNN84:RNN133 RXJ84:RXJ133 SHF84:SHF133 SRB84:SRB133 TAX84:TAX133 TKT84:TKT133 TUP84:TUP133 UEL84:UEL133 UOH84:UOH133 UYD84:UYD133 VHZ84:VHZ133 VRV84:VRV133 WBR84:WBR133 WLN84:WLN133 WVJ84:WVJ133 B65620:B65669 IX65620:IX65669 ST65620:ST65669 ACP65620:ACP65669 AML65620:AML65669 AWH65620:AWH65669 BGD65620:BGD65669 BPZ65620:BPZ65669 BZV65620:BZV65669 CJR65620:CJR65669 CTN65620:CTN65669 DDJ65620:DDJ65669 DNF65620:DNF65669 DXB65620:DXB65669 EGX65620:EGX65669 EQT65620:EQT65669 FAP65620:FAP65669 FKL65620:FKL65669 FUH65620:FUH65669 GED65620:GED65669 GNZ65620:GNZ65669 GXV65620:GXV65669 HHR65620:HHR65669 HRN65620:HRN65669 IBJ65620:IBJ65669 ILF65620:ILF65669 IVB65620:IVB65669 JEX65620:JEX65669 JOT65620:JOT65669 JYP65620:JYP65669 KIL65620:KIL65669 KSH65620:KSH65669 LCD65620:LCD65669 LLZ65620:LLZ65669 LVV65620:LVV65669 MFR65620:MFR65669 MPN65620:MPN65669 MZJ65620:MZJ65669 NJF65620:NJF65669 NTB65620:NTB65669 OCX65620:OCX65669 OMT65620:OMT65669 OWP65620:OWP65669 PGL65620:PGL65669 PQH65620:PQH65669 QAD65620:QAD65669 QJZ65620:QJZ65669 QTV65620:QTV65669 RDR65620:RDR65669 RNN65620:RNN65669 RXJ65620:RXJ65669 SHF65620:SHF65669 SRB65620:SRB65669 TAX65620:TAX65669 TKT65620:TKT65669 TUP65620:TUP65669 UEL65620:UEL65669 UOH65620:UOH65669 UYD65620:UYD65669 VHZ65620:VHZ65669 VRV65620:VRV65669 WBR65620:WBR65669 WLN65620:WLN65669 WVJ65620:WVJ65669 B131156:B131205 IX131156:IX131205 ST131156:ST131205 ACP131156:ACP131205 AML131156:AML131205 AWH131156:AWH131205 BGD131156:BGD131205 BPZ131156:BPZ131205 BZV131156:BZV131205 CJR131156:CJR131205 CTN131156:CTN131205 DDJ131156:DDJ131205 DNF131156:DNF131205 DXB131156:DXB131205 EGX131156:EGX131205 EQT131156:EQT131205 FAP131156:FAP131205 FKL131156:FKL131205 FUH131156:FUH131205 GED131156:GED131205 GNZ131156:GNZ131205 GXV131156:GXV131205 HHR131156:HHR131205 HRN131156:HRN131205 IBJ131156:IBJ131205 ILF131156:ILF131205 IVB131156:IVB131205 JEX131156:JEX131205 JOT131156:JOT131205 JYP131156:JYP131205 KIL131156:KIL131205 KSH131156:KSH131205 LCD131156:LCD131205 LLZ131156:LLZ131205 LVV131156:LVV131205 MFR131156:MFR131205 MPN131156:MPN131205 MZJ131156:MZJ131205 NJF131156:NJF131205 NTB131156:NTB131205 OCX131156:OCX131205 OMT131156:OMT131205 OWP131156:OWP131205 PGL131156:PGL131205 PQH131156:PQH131205 QAD131156:QAD131205 QJZ131156:QJZ131205 QTV131156:QTV131205 RDR131156:RDR131205 RNN131156:RNN131205 RXJ131156:RXJ131205 SHF131156:SHF131205 SRB131156:SRB131205 TAX131156:TAX131205 TKT131156:TKT131205 TUP131156:TUP131205 UEL131156:UEL131205 UOH131156:UOH131205 UYD131156:UYD131205 VHZ131156:VHZ131205 VRV131156:VRV131205 WBR131156:WBR131205 WLN131156:WLN131205 WVJ131156:WVJ131205 B196692:B196741 IX196692:IX196741 ST196692:ST196741 ACP196692:ACP196741 AML196692:AML196741 AWH196692:AWH196741 BGD196692:BGD196741 BPZ196692:BPZ196741 BZV196692:BZV196741 CJR196692:CJR196741 CTN196692:CTN196741 DDJ196692:DDJ196741 DNF196692:DNF196741 DXB196692:DXB196741 EGX196692:EGX196741 EQT196692:EQT196741 FAP196692:FAP196741 FKL196692:FKL196741 FUH196692:FUH196741 GED196692:GED196741 GNZ196692:GNZ196741 GXV196692:GXV196741 HHR196692:HHR196741 HRN196692:HRN196741 IBJ196692:IBJ196741 ILF196692:ILF196741 IVB196692:IVB196741 JEX196692:JEX196741 JOT196692:JOT196741 JYP196692:JYP196741 KIL196692:KIL196741 KSH196692:KSH196741 LCD196692:LCD196741 LLZ196692:LLZ196741 LVV196692:LVV196741 MFR196692:MFR196741 MPN196692:MPN196741 MZJ196692:MZJ196741 NJF196692:NJF196741 NTB196692:NTB196741 OCX196692:OCX196741 OMT196692:OMT196741 OWP196692:OWP196741 PGL196692:PGL196741 PQH196692:PQH196741 QAD196692:QAD196741 QJZ196692:QJZ196741 QTV196692:QTV196741 RDR196692:RDR196741 RNN196692:RNN196741 RXJ196692:RXJ196741 SHF196692:SHF196741 SRB196692:SRB196741 TAX196692:TAX196741 TKT196692:TKT196741 TUP196692:TUP196741 UEL196692:UEL196741 UOH196692:UOH196741 UYD196692:UYD196741 VHZ196692:VHZ196741 VRV196692:VRV196741 WBR196692:WBR196741 WLN196692:WLN196741 WVJ196692:WVJ196741 B262228:B262277 IX262228:IX262277 ST262228:ST262277 ACP262228:ACP262277 AML262228:AML262277 AWH262228:AWH262277 BGD262228:BGD262277 BPZ262228:BPZ262277 BZV262228:BZV262277 CJR262228:CJR262277 CTN262228:CTN262277 DDJ262228:DDJ262277 DNF262228:DNF262277 DXB262228:DXB262277 EGX262228:EGX262277 EQT262228:EQT262277 FAP262228:FAP262277 FKL262228:FKL262277 FUH262228:FUH262277 GED262228:GED262277 GNZ262228:GNZ262277 GXV262228:GXV262277 HHR262228:HHR262277 HRN262228:HRN262277 IBJ262228:IBJ262277 ILF262228:ILF262277 IVB262228:IVB262277 JEX262228:JEX262277 JOT262228:JOT262277 JYP262228:JYP262277 KIL262228:KIL262277 KSH262228:KSH262277 LCD262228:LCD262277 LLZ262228:LLZ262277 LVV262228:LVV262277 MFR262228:MFR262277 MPN262228:MPN262277 MZJ262228:MZJ262277 NJF262228:NJF262277 NTB262228:NTB262277 OCX262228:OCX262277 OMT262228:OMT262277 OWP262228:OWP262277 PGL262228:PGL262277 PQH262228:PQH262277 QAD262228:QAD262277 QJZ262228:QJZ262277 QTV262228:QTV262277 RDR262228:RDR262277 RNN262228:RNN262277 RXJ262228:RXJ262277 SHF262228:SHF262277 SRB262228:SRB262277 TAX262228:TAX262277 TKT262228:TKT262277 TUP262228:TUP262277 UEL262228:UEL262277 UOH262228:UOH262277 UYD262228:UYD262277 VHZ262228:VHZ262277 VRV262228:VRV262277 WBR262228:WBR262277 WLN262228:WLN262277 WVJ262228:WVJ262277 B327764:B327813 IX327764:IX327813 ST327764:ST327813 ACP327764:ACP327813 AML327764:AML327813 AWH327764:AWH327813 BGD327764:BGD327813 BPZ327764:BPZ327813 BZV327764:BZV327813 CJR327764:CJR327813 CTN327764:CTN327813 DDJ327764:DDJ327813 DNF327764:DNF327813 DXB327764:DXB327813 EGX327764:EGX327813 EQT327764:EQT327813 FAP327764:FAP327813 FKL327764:FKL327813 FUH327764:FUH327813 GED327764:GED327813 GNZ327764:GNZ327813 GXV327764:GXV327813 HHR327764:HHR327813 HRN327764:HRN327813 IBJ327764:IBJ327813 ILF327764:ILF327813 IVB327764:IVB327813 JEX327764:JEX327813 JOT327764:JOT327813 JYP327764:JYP327813 KIL327764:KIL327813 KSH327764:KSH327813 LCD327764:LCD327813 LLZ327764:LLZ327813 LVV327764:LVV327813 MFR327764:MFR327813 MPN327764:MPN327813 MZJ327764:MZJ327813 NJF327764:NJF327813 NTB327764:NTB327813 OCX327764:OCX327813 OMT327764:OMT327813 OWP327764:OWP327813 PGL327764:PGL327813 PQH327764:PQH327813 QAD327764:QAD327813 QJZ327764:QJZ327813 QTV327764:QTV327813 RDR327764:RDR327813 RNN327764:RNN327813 RXJ327764:RXJ327813 SHF327764:SHF327813 SRB327764:SRB327813 TAX327764:TAX327813 TKT327764:TKT327813 TUP327764:TUP327813 UEL327764:UEL327813 UOH327764:UOH327813 UYD327764:UYD327813 VHZ327764:VHZ327813 VRV327764:VRV327813 WBR327764:WBR327813 WLN327764:WLN327813 WVJ327764:WVJ327813 B393300:B393349 IX393300:IX393349 ST393300:ST393349 ACP393300:ACP393349 AML393300:AML393349 AWH393300:AWH393349 BGD393300:BGD393349 BPZ393300:BPZ393349 BZV393300:BZV393349 CJR393300:CJR393349 CTN393300:CTN393349 DDJ393300:DDJ393349 DNF393300:DNF393349 DXB393300:DXB393349 EGX393300:EGX393349 EQT393300:EQT393349 FAP393300:FAP393349 FKL393300:FKL393349 FUH393300:FUH393349 GED393300:GED393349 GNZ393300:GNZ393349 GXV393300:GXV393349 HHR393300:HHR393349 HRN393300:HRN393349 IBJ393300:IBJ393349 ILF393300:ILF393349 IVB393300:IVB393349 JEX393300:JEX393349 JOT393300:JOT393349 JYP393300:JYP393349 KIL393300:KIL393349 KSH393300:KSH393349 LCD393300:LCD393349 LLZ393300:LLZ393349 LVV393300:LVV393349 MFR393300:MFR393349 MPN393300:MPN393349 MZJ393300:MZJ393349 NJF393300:NJF393349 NTB393300:NTB393349 OCX393300:OCX393349 OMT393300:OMT393349 OWP393300:OWP393349 PGL393300:PGL393349 PQH393300:PQH393349 QAD393300:QAD393349 QJZ393300:QJZ393349 QTV393300:QTV393349 RDR393300:RDR393349 RNN393300:RNN393349 RXJ393300:RXJ393349 SHF393300:SHF393349 SRB393300:SRB393349 TAX393300:TAX393349 TKT393300:TKT393349 TUP393300:TUP393349 UEL393300:UEL393349 UOH393300:UOH393349 UYD393300:UYD393349 VHZ393300:VHZ393349 VRV393300:VRV393349 WBR393300:WBR393349 WLN393300:WLN393349 WVJ393300:WVJ393349 B458836:B458885 IX458836:IX458885 ST458836:ST458885 ACP458836:ACP458885 AML458836:AML458885 AWH458836:AWH458885 BGD458836:BGD458885 BPZ458836:BPZ458885 BZV458836:BZV458885 CJR458836:CJR458885 CTN458836:CTN458885 DDJ458836:DDJ458885 DNF458836:DNF458885 DXB458836:DXB458885 EGX458836:EGX458885 EQT458836:EQT458885 FAP458836:FAP458885 FKL458836:FKL458885 FUH458836:FUH458885 GED458836:GED458885 GNZ458836:GNZ458885 GXV458836:GXV458885 HHR458836:HHR458885 HRN458836:HRN458885 IBJ458836:IBJ458885 ILF458836:ILF458885 IVB458836:IVB458885 JEX458836:JEX458885 JOT458836:JOT458885 JYP458836:JYP458885 KIL458836:KIL458885 KSH458836:KSH458885 LCD458836:LCD458885 LLZ458836:LLZ458885 LVV458836:LVV458885 MFR458836:MFR458885 MPN458836:MPN458885 MZJ458836:MZJ458885 NJF458836:NJF458885 NTB458836:NTB458885 OCX458836:OCX458885 OMT458836:OMT458885 OWP458836:OWP458885 PGL458836:PGL458885 PQH458836:PQH458885 QAD458836:QAD458885 QJZ458836:QJZ458885 QTV458836:QTV458885 RDR458836:RDR458885 RNN458836:RNN458885 RXJ458836:RXJ458885 SHF458836:SHF458885 SRB458836:SRB458885 TAX458836:TAX458885 TKT458836:TKT458885 TUP458836:TUP458885 UEL458836:UEL458885 UOH458836:UOH458885 UYD458836:UYD458885 VHZ458836:VHZ458885 VRV458836:VRV458885 WBR458836:WBR458885 WLN458836:WLN458885 WVJ458836:WVJ458885 B524372:B524421 IX524372:IX524421 ST524372:ST524421 ACP524372:ACP524421 AML524372:AML524421 AWH524372:AWH524421 BGD524372:BGD524421 BPZ524372:BPZ524421 BZV524372:BZV524421 CJR524372:CJR524421 CTN524372:CTN524421 DDJ524372:DDJ524421 DNF524372:DNF524421 DXB524372:DXB524421 EGX524372:EGX524421 EQT524372:EQT524421 FAP524372:FAP524421 FKL524372:FKL524421 FUH524372:FUH524421 GED524372:GED524421 GNZ524372:GNZ524421 GXV524372:GXV524421 HHR524372:HHR524421 HRN524372:HRN524421 IBJ524372:IBJ524421 ILF524372:ILF524421 IVB524372:IVB524421 JEX524372:JEX524421 JOT524372:JOT524421 JYP524372:JYP524421 KIL524372:KIL524421 KSH524372:KSH524421 LCD524372:LCD524421 LLZ524372:LLZ524421 LVV524372:LVV524421 MFR524372:MFR524421 MPN524372:MPN524421 MZJ524372:MZJ524421 NJF524372:NJF524421 NTB524372:NTB524421 OCX524372:OCX524421 OMT524372:OMT524421 OWP524372:OWP524421 PGL524372:PGL524421 PQH524372:PQH524421 QAD524372:QAD524421 QJZ524372:QJZ524421 QTV524372:QTV524421 RDR524372:RDR524421 RNN524372:RNN524421 RXJ524372:RXJ524421 SHF524372:SHF524421 SRB524372:SRB524421 TAX524372:TAX524421 TKT524372:TKT524421 TUP524372:TUP524421 UEL524372:UEL524421 UOH524372:UOH524421 UYD524372:UYD524421 VHZ524372:VHZ524421 VRV524372:VRV524421 WBR524372:WBR524421 WLN524372:WLN524421 WVJ524372:WVJ524421 B589908:B589957 IX589908:IX589957 ST589908:ST589957 ACP589908:ACP589957 AML589908:AML589957 AWH589908:AWH589957 BGD589908:BGD589957 BPZ589908:BPZ589957 BZV589908:BZV589957 CJR589908:CJR589957 CTN589908:CTN589957 DDJ589908:DDJ589957 DNF589908:DNF589957 DXB589908:DXB589957 EGX589908:EGX589957 EQT589908:EQT589957 FAP589908:FAP589957 FKL589908:FKL589957 FUH589908:FUH589957 GED589908:GED589957 GNZ589908:GNZ589957 GXV589908:GXV589957 HHR589908:HHR589957 HRN589908:HRN589957 IBJ589908:IBJ589957 ILF589908:ILF589957 IVB589908:IVB589957 JEX589908:JEX589957 JOT589908:JOT589957 JYP589908:JYP589957 KIL589908:KIL589957 KSH589908:KSH589957 LCD589908:LCD589957 LLZ589908:LLZ589957 LVV589908:LVV589957 MFR589908:MFR589957 MPN589908:MPN589957 MZJ589908:MZJ589957 NJF589908:NJF589957 NTB589908:NTB589957 OCX589908:OCX589957 OMT589908:OMT589957 OWP589908:OWP589957 PGL589908:PGL589957 PQH589908:PQH589957 QAD589908:QAD589957 QJZ589908:QJZ589957 QTV589908:QTV589957 RDR589908:RDR589957 RNN589908:RNN589957 RXJ589908:RXJ589957 SHF589908:SHF589957 SRB589908:SRB589957 TAX589908:TAX589957 TKT589908:TKT589957 TUP589908:TUP589957 UEL589908:UEL589957 UOH589908:UOH589957 UYD589908:UYD589957 VHZ589908:VHZ589957 VRV589908:VRV589957 WBR589908:WBR589957 WLN589908:WLN589957 WVJ589908:WVJ589957 B655444:B655493 IX655444:IX655493 ST655444:ST655493 ACP655444:ACP655493 AML655444:AML655493 AWH655444:AWH655493 BGD655444:BGD655493 BPZ655444:BPZ655493 BZV655444:BZV655493 CJR655444:CJR655493 CTN655444:CTN655493 DDJ655444:DDJ655493 DNF655444:DNF655493 DXB655444:DXB655493 EGX655444:EGX655493 EQT655444:EQT655493 FAP655444:FAP655493 FKL655444:FKL655493 FUH655444:FUH655493 GED655444:GED655493 GNZ655444:GNZ655493 GXV655444:GXV655493 HHR655444:HHR655493 HRN655444:HRN655493 IBJ655444:IBJ655493 ILF655444:ILF655493 IVB655444:IVB655493 JEX655444:JEX655493 JOT655444:JOT655493 JYP655444:JYP655493 KIL655444:KIL655493 KSH655444:KSH655493 LCD655444:LCD655493 LLZ655444:LLZ655493 LVV655444:LVV655493 MFR655444:MFR655493 MPN655444:MPN655493 MZJ655444:MZJ655493 NJF655444:NJF655493 NTB655444:NTB655493 OCX655444:OCX655493 OMT655444:OMT655493 OWP655444:OWP655493 PGL655444:PGL655493 PQH655444:PQH655493 QAD655444:QAD655493 QJZ655444:QJZ655493 QTV655444:QTV655493 RDR655444:RDR655493 RNN655444:RNN655493 RXJ655444:RXJ655493 SHF655444:SHF655493 SRB655444:SRB655493 TAX655444:TAX655493 TKT655444:TKT655493 TUP655444:TUP655493 UEL655444:UEL655493 UOH655444:UOH655493 UYD655444:UYD655493 VHZ655444:VHZ655493 VRV655444:VRV655493 WBR655444:WBR655493 WLN655444:WLN655493 WVJ655444:WVJ655493 B720980:B721029 IX720980:IX721029 ST720980:ST721029 ACP720980:ACP721029 AML720980:AML721029 AWH720980:AWH721029 BGD720980:BGD721029 BPZ720980:BPZ721029 BZV720980:BZV721029 CJR720980:CJR721029 CTN720980:CTN721029 DDJ720980:DDJ721029 DNF720980:DNF721029 DXB720980:DXB721029 EGX720980:EGX721029 EQT720980:EQT721029 FAP720980:FAP721029 FKL720980:FKL721029 FUH720980:FUH721029 GED720980:GED721029 GNZ720980:GNZ721029 GXV720980:GXV721029 HHR720980:HHR721029 HRN720980:HRN721029 IBJ720980:IBJ721029 ILF720980:ILF721029 IVB720980:IVB721029 JEX720980:JEX721029 JOT720980:JOT721029 JYP720980:JYP721029 KIL720980:KIL721029 KSH720980:KSH721029 LCD720980:LCD721029 LLZ720980:LLZ721029 LVV720980:LVV721029 MFR720980:MFR721029 MPN720980:MPN721029 MZJ720980:MZJ721029 NJF720980:NJF721029 NTB720980:NTB721029 OCX720980:OCX721029 OMT720980:OMT721029 OWP720980:OWP721029 PGL720980:PGL721029 PQH720980:PQH721029 QAD720980:QAD721029 QJZ720980:QJZ721029 QTV720980:QTV721029 RDR720980:RDR721029 RNN720980:RNN721029 RXJ720980:RXJ721029 SHF720980:SHF721029 SRB720980:SRB721029 TAX720980:TAX721029 TKT720980:TKT721029 TUP720980:TUP721029 UEL720980:UEL721029 UOH720980:UOH721029 UYD720980:UYD721029 VHZ720980:VHZ721029 VRV720980:VRV721029 WBR720980:WBR721029 WLN720980:WLN721029 WVJ720980:WVJ721029 B786516:B786565 IX786516:IX786565 ST786516:ST786565 ACP786516:ACP786565 AML786516:AML786565 AWH786516:AWH786565 BGD786516:BGD786565 BPZ786516:BPZ786565 BZV786516:BZV786565 CJR786516:CJR786565 CTN786516:CTN786565 DDJ786516:DDJ786565 DNF786516:DNF786565 DXB786516:DXB786565 EGX786516:EGX786565 EQT786516:EQT786565 FAP786516:FAP786565 FKL786516:FKL786565 FUH786516:FUH786565 GED786516:GED786565 GNZ786516:GNZ786565 GXV786516:GXV786565 HHR786516:HHR786565 HRN786516:HRN786565 IBJ786516:IBJ786565 ILF786516:ILF786565 IVB786516:IVB786565 JEX786516:JEX786565 JOT786516:JOT786565 JYP786516:JYP786565 KIL786516:KIL786565 KSH786516:KSH786565 LCD786516:LCD786565 LLZ786516:LLZ786565 LVV786516:LVV786565 MFR786516:MFR786565 MPN786516:MPN786565 MZJ786516:MZJ786565 NJF786516:NJF786565 NTB786516:NTB786565 OCX786516:OCX786565 OMT786516:OMT786565 OWP786516:OWP786565 PGL786516:PGL786565 PQH786516:PQH786565 QAD786516:QAD786565 QJZ786516:QJZ786565 QTV786516:QTV786565 RDR786516:RDR786565 RNN786516:RNN786565 RXJ786516:RXJ786565 SHF786516:SHF786565 SRB786516:SRB786565 TAX786516:TAX786565 TKT786516:TKT786565 TUP786516:TUP786565 UEL786516:UEL786565 UOH786516:UOH786565 UYD786516:UYD786565 VHZ786516:VHZ786565 VRV786516:VRV786565 WBR786516:WBR786565 WLN786516:WLN786565 WVJ786516:WVJ786565 B852052:B852101 IX852052:IX852101 ST852052:ST852101 ACP852052:ACP852101 AML852052:AML852101 AWH852052:AWH852101 BGD852052:BGD852101 BPZ852052:BPZ852101 BZV852052:BZV852101 CJR852052:CJR852101 CTN852052:CTN852101 DDJ852052:DDJ852101 DNF852052:DNF852101 DXB852052:DXB852101 EGX852052:EGX852101 EQT852052:EQT852101 FAP852052:FAP852101 FKL852052:FKL852101 FUH852052:FUH852101 GED852052:GED852101 GNZ852052:GNZ852101 GXV852052:GXV852101 HHR852052:HHR852101 HRN852052:HRN852101 IBJ852052:IBJ852101 ILF852052:ILF852101 IVB852052:IVB852101 JEX852052:JEX852101 JOT852052:JOT852101 JYP852052:JYP852101 KIL852052:KIL852101 KSH852052:KSH852101 LCD852052:LCD852101 LLZ852052:LLZ852101 LVV852052:LVV852101 MFR852052:MFR852101 MPN852052:MPN852101 MZJ852052:MZJ852101 NJF852052:NJF852101 NTB852052:NTB852101 OCX852052:OCX852101 OMT852052:OMT852101 OWP852052:OWP852101 PGL852052:PGL852101 PQH852052:PQH852101 QAD852052:QAD852101 QJZ852052:QJZ852101 QTV852052:QTV852101 RDR852052:RDR852101 RNN852052:RNN852101 RXJ852052:RXJ852101 SHF852052:SHF852101 SRB852052:SRB852101 TAX852052:TAX852101 TKT852052:TKT852101 TUP852052:TUP852101 UEL852052:UEL852101 UOH852052:UOH852101 UYD852052:UYD852101 VHZ852052:VHZ852101 VRV852052:VRV852101 WBR852052:WBR852101 WLN852052:WLN852101 WVJ852052:WVJ852101 B917588:B917637 IX917588:IX917637 ST917588:ST917637 ACP917588:ACP917637 AML917588:AML917637 AWH917588:AWH917637 BGD917588:BGD917637 BPZ917588:BPZ917637 BZV917588:BZV917637 CJR917588:CJR917637 CTN917588:CTN917637 DDJ917588:DDJ917637 DNF917588:DNF917637 DXB917588:DXB917637 EGX917588:EGX917637 EQT917588:EQT917637 FAP917588:FAP917637 FKL917588:FKL917637 FUH917588:FUH917637 GED917588:GED917637 GNZ917588:GNZ917637 GXV917588:GXV917637 HHR917588:HHR917637 HRN917588:HRN917637 IBJ917588:IBJ917637 ILF917588:ILF917637 IVB917588:IVB917637 JEX917588:JEX917637 JOT917588:JOT917637 JYP917588:JYP917637 KIL917588:KIL917637 KSH917588:KSH917637 LCD917588:LCD917637 LLZ917588:LLZ917637 LVV917588:LVV917637 MFR917588:MFR917637 MPN917588:MPN917637 MZJ917588:MZJ917637 NJF917588:NJF917637 NTB917588:NTB917637 OCX917588:OCX917637 OMT917588:OMT917637 OWP917588:OWP917637 PGL917588:PGL917637 PQH917588:PQH917637 QAD917588:QAD917637 QJZ917588:QJZ917637 QTV917588:QTV917637 RDR917588:RDR917637 RNN917588:RNN917637 RXJ917588:RXJ917637 SHF917588:SHF917637 SRB917588:SRB917637 TAX917588:TAX917637 TKT917588:TKT917637 TUP917588:TUP917637 UEL917588:UEL917637 UOH917588:UOH917637 UYD917588:UYD917637 VHZ917588:VHZ917637 VRV917588:VRV917637 WBR917588:WBR917637 WLN917588:WLN917637 WVJ917588:WVJ917637 B983124:B983173 IX983124:IX983173 ST983124:ST983173 ACP983124:ACP983173 AML983124:AML983173 AWH983124:AWH983173 BGD983124:BGD983173 BPZ983124:BPZ983173 BZV983124:BZV983173 CJR983124:CJR983173 CTN983124:CTN983173 DDJ983124:DDJ983173 DNF983124:DNF983173 DXB983124:DXB983173 EGX983124:EGX983173 EQT983124:EQT983173 FAP983124:FAP983173 FKL983124:FKL983173 FUH983124:FUH983173 GED983124:GED983173 GNZ983124:GNZ983173 GXV983124:GXV983173 HHR983124:HHR983173 HRN983124:HRN983173 IBJ983124:IBJ983173 ILF983124:ILF983173 IVB983124:IVB983173 JEX983124:JEX983173 JOT983124:JOT983173 JYP983124:JYP983173 KIL983124:KIL983173 KSH983124:KSH983173 LCD983124:LCD983173 LLZ983124:LLZ983173 LVV983124:LVV983173 MFR983124:MFR983173 MPN983124:MPN983173 MZJ983124:MZJ983173 NJF983124:NJF983173 NTB983124:NTB983173 OCX983124:OCX983173 OMT983124:OMT983173 OWP983124:OWP983173 PGL983124:PGL983173 PQH983124:PQH983173 QAD983124:QAD983173 QJZ983124:QJZ983173 QTV983124:QTV983173 RDR983124:RDR983173 RNN983124:RNN983173 RXJ983124:RXJ983173 SHF983124:SHF983173 SRB983124:SRB983173 TAX983124:TAX983173 TKT983124:TKT983173 TUP983124:TUP983173 UEL983124:UEL983173 UOH983124:UOH983173 UYD983124:UYD983173 VHZ983124:VHZ983173 VRV983124:VRV983173 WBR983124:WBR983173 WLN983124:WLN983173 WVJ983124:WVJ983173 C172:C65607 IY172:IY65607 SU172:SU65607 ACQ172:ACQ65607 AMM172:AMM65607 AWI172:AWI65607 BGE172:BGE65607 BQA172:BQA65607 BZW172:BZW65607 CJS172:CJS65607 CTO172:CTO65607 DDK172:DDK65607 DNG172:DNG65607 DXC172:DXC65607 EGY172:EGY65607 EQU172:EQU65607 FAQ172:FAQ65607 FKM172:FKM65607 FUI172:FUI65607 GEE172:GEE65607 GOA172:GOA65607 GXW172:GXW65607 HHS172:HHS65607 HRO172:HRO65607 IBK172:IBK65607 ILG172:ILG65607 IVC172:IVC65607 JEY172:JEY65607 JOU172:JOU65607 JYQ172:JYQ65607 KIM172:KIM65607 KSI172:KSI65607 LCE172:LCE65607 LMA172:LMA65607 LVW172:LVW65607 MFS172:MFS65607 MPO172:MPO65607 MZK172:MZK65607 NJG172:NJG65607 NTC172:NTC65607 OCY172:OCY65607 OMU172:OMU65607 OWQ172:OWQ65607 PGM172:PGM65607 PQI172:PQI65607 QAE172:QAE65607 QKA172:QKA65607 QTW172:QTW65607 RDS172:RDS65607 RNO172:RNO65607 RXK172:RXK65607 SHG172:SHG65607 SRC172:SRC65607 TAY172:TAY65607 TKU172:TKU65607 TUQ172:TUQ65607 UEM172:UEM65607 UOI172:UOI65607 UYE172:UYE65607 VIA172:VIA65607 VRW172:VRW65607 WBS172:WBS65607 WLO172:WLO65607 WVK172:WVK65607 C65708:C131143 IY65708:IY131143 SU65708:SU131143 ACQ65708:ACQ131143 AMM65708:AMM131143 AWI65708:AWI131143 BGE65708:BGE131143 BQA65708:BQA131143 BZW65708:BZW131143 CJS65708:CJS131143 CTO65708:CTO131143 DDK65708:DDK131143 DNG65708:DNG131143 DXC65708:DXC131143 EGY65708:EGY131143 EQU65708:EQU131143 FAQ65708:FAQ131143 FKM65708:FKM131143 FUI65708:FUI131143 GEE65708:GEE131143 GOA65708:GOA131143 GXW65708:GXW131143 HHS65708:HHS131143 HRO65708:HRO131143 IBK65708:IBK131143 ILG65708:ILG131143 IVC65708:IVC131143 JEY65708:JEY131143 JOU65708:JOU131143 JYQ65708:JYQ131143 KIM65708:KIM131143 KSI65708:KSI131143 LCE65708:LCE131143 LMA65708:LMA131143 LVW65708:LVW131143 MFS65708:MFS131143 MPO65708:MPO131143 MZK65708:MZK131143 NJG65708:NJG131143 NTC65708:NTC131143 OCY65708:OCY131143 OMU65708:OMU131143 OWQ65708:OWQ131143 PGM65708:PGM131143 PQI65708:PQI131143 QAE65708:QAE131143 QKA65708:QKA131143 QTW65708:QTW131143 RDS65708:RDS131143 RNO65708:RNO131143 RXK65708:RXK131143 SHG65708:SHG131143 SRC65708:SRC131143 TAY65708:TAY131143 TKU65708:TKU131143 TUQ65708:TUQ131143 UEM65708:UEM131143 UOI65708:UOI131143 UYE65708:UYE131143 VIA65708:VIA131143 VRW65708:VRW131143 WBS65708:WBS131143 WLO65708:WLO131143 WVK65708:WVK131143 C131244:C196679 IY131244:IY196679 SU131244:SU196679 ACQ131244:ACQ196679 AMM131244:AMM196679 AWI131244:AWI196679 BGE131244:BGE196679 BQA131244:BQA196679 BZW131244:BZW196679 CJS131244:CJS196679 CTO131244:CTO196679 DDK131244:DDK196679 DNG131244:DNG196679 DXC131244:DXC196679 EGY131244:EGY196679 EQU131244:EQU196679 FAQ131244:FAQ196679 FKM131244:FKM196679 FUI131244:FUI196679 GEE131244:GEE196679 GOA131244:GOA196679 GXW131244:GXW196679 HHS131244:HHS196679 HRO131244:HRO196679 IBK131244:IBK196679 ILG131244:ILG196679 IVC131244:IVC196679 JEY131244:JEY196679 JOU131244:JOU196679 JYQ131244:JYQ196679 KIM131244:KIM196679 KSI131244:KSI196679 LCE131244:LCE196679 LMA131244:LMA196679 LVW131244:LVW196679 MFS131244:MFS196679 MPO131244:MPO196679 MZK131244:MZK196679 NJG131244:NJG196679 NTC131244:NTC196679 OCY131244:OCY196679 OMU131244:OMU196679 OWQ131244:OWQ196679 PGM131244:PGM196679 PQI131244:PQI196679 QAE131244:QAE196679 QKA131244:QKA196679 QTW131244:QTW196679 RDS131244:RDS196679 RNO131244:RNO196679 RXK131244:RXK196679 SHG131244:SHG196679 SRC131244:SRC196679 TAY131244:TAY196679 TKU131244:TKU196679 TUQ131244:TUQ196679 UEM131244:UEM196679 UOI131244:UOI196679 UYE131244:UYE196679 VIA131244:VIA196679 VRW131244:VRW196679 WBS131244:WBS196679 WLO131244:WLO196679 WVK131244:WVK196679 C196780:C262215 IY196780:IY262215 SU196780:SU262215 ACQ196780:ACQ262215 AMM196780:AMM262215 AWI196780:AWI262215 BGE196780:BGE262215 BQA196780:BQA262215 BZW196780:BZW262215 CJS196780:CJS262215 CTO196780:CTO262215 DDK196780:DDK262215 DNG196780:DNG262215 DXC196780:DXC262215 EGY196780:EGY262215 EQU196780:EQU262215 FAQ196780:FAQ262215 FKM196780:FKM262215 FUI196780:FUI262215 GEE196780:GEE262215 GOA196780:GOA262215 GXW196780:GXW262215 HHS196780:HHS262215 HRO196780:HRO262215 IBK196780:IBK262215 ILG196780:ILG262215 IVC196780:IVC262215 JEY196780:JEY262215 JOU196780:JOU262215 JYQ196780:JYQ262215 KIM196780:KIM262215 KSI196780:KSI262215 LCE196780:LCE262215 LMA196780:LMA262215 LVW196780:LVW262215 MFS196780:MFS262215 MPO196780:MPO262215 MZK196780:MZK262215 NJG196780:NJG262215 NTC196780:NTC262215 OCY196780:OCY262215 OMU196780:OMU262215 OWQ196780:OWQ262215 PGM196780:PGM262215 PQI196780:PQI262215 QAE196780:QAE262215 QKA196780:QKA262215 QTW196780:QTW262215 RDS196780:RDS262215 RNO196780:RNO262215 RXK196780:RXK262215 SHG196780:SHG262215 SRC196780:SRC262215 TAY196780:TAY262215 TKU196780:TKU262215 TUQ196780:TUQ262215 UEM196780:UEM262215 UOI196780:UOI262215 UYE196780:UYE262215 VIA196780:VIA262215 VRW196780:VRW262215 WBS196780:WBS262215 WLO196780:WLO262215 WVK196780:WVK262215 C262316:C327751 IY262316:IY327751 SU262316:SU327751 ACQ262316:ACQ327751 AMM262316:AMM327751 AWI262316:AWI327751 BGE262316:BGE327751 BQA262316:BQA327751 BZW262316:BZW327751 CJS262316:CJS327751 CTO262316:CTO327751 DDK262316:DDK327751 DNG262316:DNG327751 DXC262316:DXC327751 EGY262316:EGY327751 EQU262316:EQU327751 FAQ262316:FAQ327751 FKM262316:FKM327751 FUI262316:FUI327751 GEE262316:GEE327751 GOA262316:GOA327751 GXW262316:GXW327751 HHS262316:HHS327751 HRO262316:HRO327751 IBK262316:IBK327751 ILG262316:ILG327751 IVC262316:IVC327751 JEY262316:JEY327751 JOU262316:JOU327751 JYQ262316:JYQ327751 KIM262316:KIM327751 KSI262316:KSI327751 LCE262316:LCE327751 LMA262316:LMA327751 LVW262316:LVW327751 MFS262316:MFS327751 MPO262316:MPO327751 MZK262316:MZK327751 NJG262316:NJG327751 NTC262316:NTC327751 OCY262316:OCY327751 OMU262316:OMU327751 OWQ262316:OWQ327751 PGM262316:PGM327751 PQI262316:PQI327751 QAE262316:QAE327751 QKA262316:QKA327751 QTW262316:QTW327751 RDS262316:RDS327751 RNO262316:RNO327751 RXK262316:RXK327751 SHG262316:SHG327751 SRC262316:SRC327751 TAY262316:TAY327751 TKU262316:TKU327751 TUQ262316:TUQ327751 UEM262316:UEM327751 UOI262316:UOI327751 UYE262316:UYE327751 VIA262316:VIA327751 VRW262316:VRW327751 WBS262316:WBS327751 WLO262316:WLO327751 WVK262316:WVK327751 C327852:C393287 IY327852:IY393287 SU327852:SU393287 ACQ327852:ACQ393287 AMM327852:AMM393287 AWI327852:AWI393287 BGE327852:BGE393287 BQA327852:BQA393287 BZW327852:BZW393287 CJS327852:CJS393287 CTO327852:CTO393287 DDK327852:DDK393287 DNG327852:DNG393287 DXC327852:DXC393287 EGY327852:EGY393287 EQU327852:EQU393287 FAQ327852:FAQ393287 FKM327852:FKM393287 FUI327852:FUI393287 GEE327852:GEE393287 GOA327852:GOA393287 GXW327852:GXW393287 HHS327852:HHS393287 HRO327852:HRO393287 IBK327852:IBK393287 ILG327852:ILG393287 IVC327852:IVC393287 JEY327852:JEY393287 JOU327852:JOU393287 JYQ327852:JYQ393287 KIM327852:KIM393287 KSI327852:KSI393287 LCE327852:LCE393287 LMA327852:LMA393287 LVW327852:LVW393287 MFS327852:MFS393287 MPO327852:MPO393287 MZK327852:MZK393287 NJG327852:NJG393287 NTC327852:NTC393287 OCY327852:OCY393287 OMU327852:OMU393287 OWQ327852:OWQ393287 PGM327852:PGM393287 PQI327852:PQI393287 QAE327852:QAE393287 QKA327852:QKA393287 QTW327852:QTW393287 RDS327852:RDS393287 RNO327852:RNO393287 RXK327852:RXK393287 SHG327852:SHG393287 SRC327852:SRC393287 TAY327852:TAY393287 TKU327852:TKU393287 TUQ327852:TUQ393287 UEM327852:UEM393287 UOI327852:UOI393287 UYE327852:UYE393287 VIA327852:VIA393287 VRW327852:VRW393287 WBS327852:WBS393287 WLO327852:WLO393287 WVK327852:WVK393287 C393388:C458823 IY393388:IY458823 SU393388:SU458823 ACQ393388:ACQ458823 AMM393388:AMM458823 AWI393388:AWI458823 BGE393388:BGE458823 BQA393388:BQA458823 BZW393388:BZW458823 CJS393388:CJS458823 CTO393388:CTO458823 DDK393388:DDK458823 DNG393388:DNG458823 DXC393388:DXC458823 EGY393388:EGY458823 EQU393388:EQU458823 FAQ393388:FAQ458823 FKM393388:FKM458823 FUI393388:FUI458823 GEE393388:GEE458823 GOA393388:GOA458823 GXW393388:GXW458823 HHS393388:HHS458823 HRO393388:HRO458823 IBK393388:IBK458823 ILG393388:ILG458823 IVC393388:IVC458823 JEY393388:JEY458823 JOU393388:JOU458823 JYQ393388:JYQ458823 KIM393388:KIM458823 KSI393388:KSI458823 LCE393388:LCE458823 LMA393388:LMA458823 LVW393388:LVW458823 MFS393388:MFS458823 MPO393388:MPO458823 MZK393388:MZK458823 NJG393388:NJG458823 NTC393388:NTC458823 OCY393388:OCY458823 OMU393388:OMU458823 OWQ393388:OWQ458823 PGM393388:PGM458823 PQI393388:PQI458823 QAE393388:QAE458823 QKA393388:QKA458823 QTW393388:QTW458823 RDS393388:RDS458823 RNO393388:RNO458823 RXK393388:RXK458823 SHG393388:SHG458823 SRC393388:SRC458823 TAY393388:TAY458823 TKU393388:TKU458823 TUQ393388:TUQ458823 UEM393388:UEM458823 UOI393388:UOI458823 UYE393388:UYE458823 VIA393388:VIA458823 VRW393388:VRW458823 WBS393388:WBS458823 WLO393388:WLO458823 WVK393388:WVK458823 C458924:C524359 IY458924:IY524359 SU458924:SU524359 ACQ458924:ACQ524359 AMM458924:AMM524359 AWI458924:AWI524359 BGE458924:BGE524359 BQA458924:BQA524359 BZW458924:BZW524359 CJS458924:CJS524359 CTO458924:CTO524359 DDK458924:DDK524359 DNG458924:DNG524359 DXC458924:DXC524359 EGY458924:EGY524359 EQU458924:EQU524359 FAQ458924:FAQ524359 FKM458924:FKM524359 FUI458924:FUI524359 GEE458924:GEE524359 GOA458924:GOA524359 GXW458924:GXW524359 HHS458924:HHS524359 HRO458924:HRO524359 IBK458924:IBK524359 ILG458924:ILG524359 IVC458924:IVC524359 JEY458924:JEY524359 JOU458924:JOU524359 JYQ458924:JYQ524359 KIM458924:KIM524359 KSI458924:KSI524359 LCE458924:LCE524359 LMA458924:LMA524359 LVW458924:LVW524359 MFS458924:MFS524359 MPO458924:MPO524359 MZK458924:MZK524359 NJG458924:NJG524359 NTC458924:NTC524359 OCY458924:OCY524359 OMU458924:OMU524359 OWQ458924:OWQ524359 PGM458924:PGM524359 PQI458924:PQI524359 QAE458924:QAE524359 QKA458924:QKA524359 QTW458924:QTW524359 RDS458924:RDS524359 RNO458924:RNO524359 RXK458924:RXK524359 SHG458924:SHG524359 SRC458924:SRC524359 TAY458924:TAY524359 TKU458924:TKU524359 TUQ458924:TUQ524359 UEM458924:UEM524359 UOI458924:UOI524359 UYE458924:UYE524359 VIA458924:VIA524359 VRW458924:VRW524359 WBS458924:WBS524359 WLO458924:WLO524359 WVK458924:WVK524359 C524460:C589895 IY524460:IY589895 SU524460:SU589895 ACQ524460:ACQ589895 AMM524460:AMM589895 AWI524460:AWI589895 BGE524460:BGE589895 BQA524460:BQA589895 BZW524460:BZW589895 CJS524460:CJS589895 CTO524460:CTO589895 DDK524460:DDK589895 DNG524460:DNG589895 DXC524460:DXC589895 EGY524460:EGY589895 EQU524460:EQU589895 FAQ524460:FAQ589895 FKM524460:FKM589895 FUI524460:FUI589895 GEE524460:GEE589895 GOA524460:GOA589895 GXW524460:GXW589895 HHS524460:HHS589895 HRO524460:HRO589895 IBK524460:IBK589895 ILG524460:ILG589895 IVC524460:IVC589895 JEY524460:JEY589895 JOU524460:JOU589895 JYQ524460:JYQ589895 KIM524460:KIM589895 KSI524460:KSI589895 LCE524460:LCE589895 LMA524460:LMA589895 LVW524460:LVW589895 MFS524460:MFS589895 MPO524460:MPO589895 MZK524460:MZK589895 NJG524460:NJG589895 NTC524460:NTC589895 OCY524460:OCY589895 OMU524460:OMU589895 OWQ524460:OWQ589895 PGM524460:PGM589895 PQI524460:PQI589895 QAE524460:QAE589895 QKA524460:QKA589895 QTW524460:QTW589895 RDS524460:RDS589895 RNO524460:RNO589895 RXK524460:RXK589895 SHG524460:SHG589895 SRC524460:SRC589895 TAY524460:TAY589895 TKU524460:TKU589895 TUQ524460:TUQ589895 UEM524460:UEM589895 UOI524460:UOI589895 UYE524460:UYE589895 VIA524460:VIA589895 VRW524460:VRW589895 WBS524460:WBS589895 WLO524460:WLO589895 WVK524460:WVK589895 C589996:C655431 IY589996:IY655431 SU589996:SU655431 ACQ589996:ACQ655431 AMM589996:AMM655431 AWI589996:AWI655431 BGE589996:BGE655431 BQA589996:BQA655431 BZW589996:BZW655431 CJS589996:CJS655431 CTO589996:CTO655431 DDK589996:DDK655431 DNG589996:DNG655431 DXC589996:DXC655431 EGY589996:EGY655431 EQU589996:EQU655431 FAQ589996:FAQ655431 FKM589996:FKM655431 FUI589996:FUI655431 GEE589996:GEE655431 GOA589996:GOA655431 GXW589996:GXW655431 HHS589996:HHS655431 HRO589996:HRO655431 IBK589996:IBK655431 ILG589996:ILG655431 IVC589996:IVC655431 JEY589996:JEY655431 JOU589996:JOU655431 JYQ589996:JYQ655431 KIM589996:KIM655431 KSI589996:KSI655431 LCE589996:LCE655431 LMA589996:LMA655431 LVW589996:LVW655431 MFS589996:MFS655431 MPO589996:MPO655431 MZK589996:MZK655431 NJG589996:NJG655431 NTC589996:NTC655431 OCY589996:OCY655431 OMU589996:OMU655431 OWQ589996:OWQ655431 PGM589996:PGM655431 PQI589996:PQI655431 QAE589996:QAE655431 QKA589996:QKA655431 QTW589996:QTW655431 RDS589996:RDS655431 RNO589996:RNO655431 RXK589996:RXK655431 SHG589996:SHG655431 SRC589996:SRC655431 TAY589996:TAY655431 TKU589996:TKU655431 TUQ589996:TUQ655431 UEM589996:UEM655431 UOI589996:UOI655431 UYE589996:UYE655431 VIA589996:VIA655431 VRW589996:VRW655431 WBS589996:WBS655431 WLO589996:WLO655431 WVK589996:WVK655431 C655532:C720967 IY655532:IY720967 SU655532:SU720967 ACQ655532:ACQ720967 AMM655532:AMM720967 AWI655532:AWI720967 BGE655532:BGE720967 BQA655532:BQA720967 BZW655532:BZW720967 CJS655532:CJS720967 CTO655532:CTO720967 DDK655532:DDK720967 DNG655532:DNG720967 DXC655532:DXC720967 EGY655532:EGY720967 EQU655532:EQU720967 FAQ655532:FAQ720967 FKM655532:FKM720967 FUI655532:FUI720967 GEE655532:GEE720967 GOA655532:GOA720967 GXW655532:GXW720967 HHS655532:HHS720967 HRO655532:HRO720967 IBK655532:IBK720967 ILG655532:ILG720967 IVC655532:IVC720967 JEY655532:JEY720967 JOU655532:JOU720967 JYQ655532:JYQ720967 KIM655532:KIM720967 KSI655532:KSI720967 LCE655532:LCE720967 LMA655532:LMA720967 LVW655532:LVW720967 MFS655532:MFS720967 MPO655532:MPO720967 MZK655532:MZK720967 NJG655532:NJG720967 NTC655532:NTC720967 OCY655532:OCY720967 OMU655532:OMU720967 OWQ655532:OWQ720967 PGM655532:PGM720967 PQI655532:PQI720967 QAE655532:QAE720967 QKA655532:QKA720967 QTW655532:QTW720967 RDS655532:RDS720967 RNO655532:RNO720967 RXK655532:RXK720967 SHG655532:SHG720967 SRC655532:SRC720967 TAY655532:TAY720967 TKU655532:TKU720967 TUQ655532:TUQ720967 UEM655532:UEM720967 UOI655532:UOI720967 UYE655532:UYE720967 VIA655532:VIA720967 VRW655532:VRW720967 WBS655532:WBS720967 WLO655532:WLO720967 WVK655532:WVK720967 C721068:C786503 IY721068:IY786503 SU721068:SU786503 ACQ721068:ACQ786503 AMM721068:AMM786503 AWI721068:AWI786503 BGE721068:BGE786503 BQA721068:BQA786503 BZW721068:BZW786503 CJS721068:CJS786503 CTO721068:CTO786503 DDK721068:DDK786503 DNG721068:DNG786503 DXC721068:DXC786503 EGY721068:EGY786503 EQU721068:EQU786503 FAQ721068:FAQ786503 FKM721068:FKM786503 FUI721068:FUI786503 GEE721068:GEE786503 GOA721068:GOA786503 GXW721068:GXW786503 HHS721068:HHS786503 HRO721068:HRO786503 IBK721068:IBK786503 ILG721068:ILG786503 IVC721068:IVC786503 JEY721068:JEY786503 JOU721068:JOU786503 JYQ721068:JYQ786503 KIM721068:KIM786503 KSI721068:KSI786503 LCE721068:LCE786503 LMA721068:LMA786503 LVW721068:LVW786503 MFS721068:MFS786503 MPO721068:MPO786503 MZK721068:MZK786503 NJG721068:NJG786503 NTC721068:NTC786503 OCY721068:OCY786503 OMU721068:OMU786503 OWQ721068:OWQ786503 PGM721068:PGM786503 PQI721068:PQI786503 QAE721068:QAE786503 QKA721068:QKA786503 QTW721068:QTW786503 RDS721068:RDS786503 RNO721068:RNO786503 RXK721068:RXK786503 SHG721068:SHG786503 SRC721068:SRC786503 TAY721068:TAY786503 TKU721068:TKU786503 TUQ721068:TUQ786503 UEM721068:UEM786503 UOI721068:UOI786503 UYE721068:UYE786503 VIA721068:VIA786503 VRW721068:VRW786503 WBS721068:WBS786503 WLO721068:WLO786503 WVK721068:WVK786503 C786604:C852039 IY786604:IY852039 SU786604:SU852039 ACQ786604:ACQ852039 AMM786604:AMM852039 AWI786604:AWI852039 BGE786604:BGE852039 BQA786604:BQA852039 BZW786604:BZW852039 CJS786604:CJS852039 CTO786604:CTO852039 DDK786604:DDK852039 DNG786604:DNG852039 DXC786604:DXC852039 EGY786604:EGY852039 EQU786604:EQU852039 FAQ786604:FAQ852039 FKM786604:FKM852039 FUI786604:FUI852039 GEE786604:GEE852039 GOA786604:GOA852039 GXW786604:GXW852039 HHS786604:HHS852039 HRO786604:HRO852039 IBK786604:IBK852039 ILG786604:ILG852039 IVC786604:IVC852039 JEY786604:JEY852039 JOU786604:JOU852039 JYQ786604:JYQ852039 KIM786604:KIM852039 KSI786604:KSI852039 LCE786604:LCE852039 LMA786604:LMA852039 LVW786604:LVW852039 MFS786604:MFS852039 MPO786604:MPO852039 MZK786604:MZK852039 NJG786604:NJG852039 NTC786604:NTC852039 OCY786604:OCY852039 OMU786604:OMU852039 OWQ786604:OWQ852039 PGM786604:PGM852039 PQI786604:PQI852039 QAE786604:QAE852039 QKA786604:QKA852039 QTW786604:QTW852039 RDS786604:RDS852039 RNO786604:RNO852039 RXK786604:RXK852039 SHG786604:SHG852039 SRC786604:SRC852039 TAY786604:TAY852039 TKU786604:TKU852039 TUQ786604:TUQ852039 UEM786604:UEM852039 UOI786604:UOI852039 UYE786604:UYE852039 VIA786604:VIA852039 VRW786604:VRW852039 WBS786604:WBS852039 WLO786604:WLO852039 WVK786604:WVK852039 C852140:C917575 IY852140:IY917575 SU852140:SU917575 ACQ852140:ACQ917575 AMM852140:AMM917575 AWI852140:AWI917575 BGE852140:BGE917575 BQA852140:BQA917575 BZW852140:BZW917575 CJS852140:CJS917575 CTO852140:CTO917575 DDK852140:DDK917575 DNG852140:DNG917575 DXC852140:DXC917575 EGY852140:EGY917575 EQU852140:EQU917575 FAQ852140:FAQ917575 FKM852140:FKM917575 FUI852140:FUI917575 GEE852140:GEE917575 GOA852140:GOA917575 GXW852140:GXW917575 HHS852140:HHS917575 HRO852140:HRO917575 IBK852140:IBK917575 ILG852140:ILG917575 IVC852140:IVC917575 JEY852140:JEY917575 JOU852140:JOU917575 JYQ852140:JYQ917575 KIM852140:KIM917575 KSI852140:KSI917575 LCE852140:LCE917575 LMA852140:LMA917575 LVW852140:LVW917575 MFS852140:MFS917575 MPO852140:MPO917575 MZK852140:MZK917575 NJG852140:NJG917575 NTC852140:NTC917575 OCY852140:OCY917575 OMU852140:OMU917575 OWQ852140:OWQ917575 PGM852140:PGM917575 PQI852140:PQI917575 QAE852140:QAE917575 QKA852140:QKA917575 QTW852140:QTW917575 RDS852140:RDS917575 RNO852140:RNO917575 RXK852140:RXK917575 SHG852140:SHG917575 SRC852140:SRC917575 TAY852140:TAY917575 TKU852140:TKU917575 TUQ852140:TUQ917575 UEM852140:UEM917575 UOI852140:UOI917575 UYE852140:UYE917575 VIA852140:VIA917575 VRW852140:VRW917575 WBS852140:WBS917575 WLO852140:WLO917575 WVK852140:WVK917575 C917676:C983111 IY917676:IY983111 SU917676:SU983111 ACQ917676:ACQ983111 AMM917676:AMM983111 AWI917676:AWI983111 BGE917676:BGE983111 BQA917676:BQA983111 BZW917676:BZW983111 CJS917676:CJS983111 CTO917676:CTO983111 DDK917676:DDK983111 DNG917676:DNG983111 DXC917676:DXC983111 EGY917676:EGY983111 EQU917676:EQU983111 FAQ917676:FAQ983111 FKM917676:FKM983111 FUI917676:FUI983111 GEE917676:GEE983111 GOA917676:GOA983111 GXW917676:GXW983111 HHS917676:HHS983111 HRO917676:HRO983111 IBK917676:IBK983111 ILG917676:ILG983111 IVC917676:IVC983111 JEY917676:JEY983111 JOU917676:JOU983111 JYQ917676:JYQ983111 KIM917676:KIM983111 KSI917676:KSI983111 LCE917676:LCE983111 LMA917676:LMA983111 LVW917676:LVW983111 MFS917676:MFS983111 MPO917676:MPO983111 MZK917676:MZK983111 NJG917676:NJG983111 NTC917676:NTC983111 OCY917676:OCY983111 OMU917676:OMU983111 OWQ917676:OWQ983111 PGM917676:PGM983111 PQI917676:PQI983111 QAE917676:QAE983111 QKA917676:QKA983111 QTW917676:QTW983111 RDS917676:RDS983111 RNO917676:RNO983111 RXK917676:RXK983111 SHG917676:SHG983111 SRC917676:SRC983111 TAY917676:TAY983111 TKU917676:TKU983111 TUQ917676:TUQ983111 UEM917676:UEM983111 UOI917676:UOI983111 UYE917676:UYE983111 VIA917676:VIA983111 VRW917676:VRW983111 WBS917676:WBS983111 WLO917676:WLO983111 WVK917676:WVK983111 C983212:C1048576 IY983212:IY1048576 SU983212:SU1048576 ACQ983212:ACQ1048576 AMM983212:AMM1048576 AWI983212:AWI1048576 BGE983212:BGE1048576 BQA983212:BQA1048576 BZW983212:BZW1048576 CJS983212:CJS1048576 CTO983212:CTO1048576 DDK983212:DDK1048576 DNG983212:DNG1048576 DXC983212:DXC1048576 EGY983212:EGY1048576 EQU983212:EQU1048576 FAQ983212:FAQ1048576 FKM983212:FKM1048576 FUI983212:FUI1048576 GEE983212:GEE1048576 GOA983212:GOA1048576 GXW983212:GXW1048576 HHS983212:HHS1048576 HRO983212:HRO1048576 IBK983212:IBK1048576 ILG983212:ILG1048576 IVC983212:IVC1048576 JEY983212:JEY1048576 JOU983212:JOU1048576 JYQ983212:JYQ1048576 KIM983212:KIM1048576 KSI983212:KSI1048576 LCE983212:LCE1048576 LMA983212:LMA1048576 LVW983212:LVW1048576 MFS983212:MFS1048576 MPO983212:MPO1048576 MZK983212:MZK1048576 NJG983212:NJG1048576 NTC983212:NTC1048576 OCY983212:OCY1048576 OMU983212:OMU1048576 OWQ983212:OWQ1048576 PGM983212:PGM1048576 PQI983212:PQI1048576 QAE983212:QAE1048576 QKA983212:QKA1048576 QTW983212:QTW1048576 RDS983212:RDS1048576 RNO983212:RNO1048576 RXK983212:RXK1048576 SHG983212:SHG1048576 SRC983212:SRC1048576 TAY983212:TAY1048576 TKU983212:TKU1048576 TUQ983212:TUQ1048576 UEM983212:UEM1048576 UOI983212:UOI1048576 UYE983212:UYE1048576 VIA983212:VIA1048576 VRW983212:VRW1048576 WBS983212:WBS1048576 WLO983212:WLO1048576 WVK983212:WVK1048576 D249:E255 IZ249:JA255 SV249:SW255 ACR249:ACS255 AMN249:AMO255 AWJ249:AWK255 BGF249:BGG255 BQB249:BQC255 BZX249:BZY255 CJT249:CJU255 CTP249:CTQ255 DDL249:DDM255 DNH249:DNI255 DXD249:DXE255 EGZ249:EHA255 EQV249:EQW255 FAR249:FAS255 FKN249:FKO255 FUJ249:FUK255 GEF249:GEG255 GOB249:GOC255 GXX249:GXY255 HHT249:HHU255 HRP249:HRQ255 IBL249:IBM255 ILH249:ILI255 IVD249:IVE255 JEZ249:JFA255 JOV249:JOW255 JYR249:JYS255 KIN249:KIO255 KSJ249:KSK255 LCF249:LCG255 LMB249:LMC255 LVX249:LVY255 MFT249:MFU255 MPP249:MPQ255 MZL249:MZM255 NJH249:NJI255 NTD249:NTE255 OCZ249:ODA255 OMV249:OMW255 OWR249:OWS255 PGN249:PGO255 PQJ249:PQK255 QAF249:QAG255 QKB249:QKC255 QTX249:QTY255 RDT249:RDU255 RNP249:RNQ255 RXL249:RXM255 SHH249:SHI255 SRD249:SRE255 TAZ249:TBA255 TKV249:TKW255 TUR249:TUS255 UEN249:UEO255 UOJ249:UOK255 UYF249:UYG255 VIB249:VIC255 VRX249:VRY255 WBT249:WBU255 WLP249:WLQ255 WVL249:WVM255 D65785:E65791 IZ65785:JA65791 SV65785:SW65791 ACR65785:ACS65791 AMN65785:AMO65791 AWJ65785:AWK65791 BGF65785:BGG65791 BQB65785:BQC65791 BZX65785:BZY65791 CJT65785:CJU65791 CTP65785:CTQ65791 DDL65785:DDM65791 DNH65785:DNI65791 DXD65785:DXE65791 EGZ65785:EHA65791 EQV65785:EQW65791 FAR65785:FAS65791 FKN65785:FKO65791 FUJ65785:FUK65791 GEF65785:GEG65791 GOB65785:GOC65791 GXX65785:GXY65791 HHT65785:HHU65791 HRP65785:HRQ65791 IBL65785:IBM65791 ILH65785:ILI65791 IVD65785:IVE65791 JEZ65785:JFA65791 JOV65785:JOW65791 JYR65785:JYS65791 KIN65785:KIO65791 KSJ65785:KSK65791 LCF65785:LCG65791 LMB65785:LMC65791 LVX65785:LVY65791 MFT65785:MFU65791 MPP65785:MPQ65791 MZL65785:MZM65791 NJH65785:NJI65791 NTD65785:NTE65791 OCZ65785:ODA65791 OMV65785:OMW65791 OWR65785:OWS65791 PGN65785:PGO65791 PQJ65785:PQK65791 QAF65785:QAG65791 QKB65785:QKC65791 QTX65785:QTY65791 RDT65785:RDU65791 RNP65785:RNQ65791 RXL65785:RXM65791 SHH65785:SHI65791 SRD65785:SRE65791 TAZ65785:TBA65791 TKV65785:TKW65791 TUR65785:TUS65791 UEN65785:UEO65791 UOJ65785:UOK65791 UYF65785:UYG65791 VIB65785:VIC65791 VRX65785:VRY65791 WBT65785:WBU65791 WLP65785:WLQ65791 WVL65785:WVM65791 D131321:E131327 IZ131321:JA131327 SV131321:SW131327 ACR131321:ACS131327 AMN131321:AMO131327 AWJ131321:AWK131327 BGF131321:BGG131327 BQB131321:BQC131327 BZX131321:BZY131327 CJT131321:CJU131327 CTP131321:CTQ131327 DDL131321:DDM131327 DNH131321:DNI131327 DXD131321:DXE131327 EGZ131321:EHA131327 EQV131321:EQW131327 FAR131321:FAS131327 FKN131321:FKO131327 FUJ131321:FUK131327 GEF131321:GEG131327 GOB131321:GOC131327 GXX131321:GXY131327 HHT131321:HHU131327 HRP131321:HRQ131327 IBL131321:IBM131327 ILH131321:ILI131327 IVD131321:IVE131327 JEZ131321:JFA131327 JOV131321:JOW131327 JYR131321:JYS131327 KIN131321:KIO131327 KSJ131321:KSK131327 LCF131321:LCG131327 LMB131321:LMC131327 LVX131321:LVY131327 MFT131321:MFU131327 MPP131321:MPQ131327 MZL131321:MZM131327 NJH131321:NJI131327 NTD131321:NTE131327 OCZ131321:ODA131327 OMV131321:OMW131327 OWR131321:OWS131327 PGN131321:PGO131327 PQJ131321:PQK131327 QAF131321:QAG131327 QKB131321:QKC131327 QTX131321:QTY131327 RDT131321:RDU131327 RNP131321:RNQ131327 RXL131321:RXM131327 SHH131321:SHI131327 SRD131321:SRE131327 TAZ131321:TBA131327 TKV131321:TKW131327 TUR131321:TUS131327 UEN131321:UEO131327 UOJ131321:UOK131327 UYF131321:UYG131327 VIB131321:VIC131327 VRX131321:VRY131327 WBT131321:WBU131327 WLP131321:WLQ131327 WVL131321:WVM131327 D196857:E196863 IZ196857:JA196863 SV196857:SW196863 ACR196857:ACS196863 AMN196857:AMO196863 AWJ196857:AWK196863 BGF196857:BGG196863 BQB196857:BQC196863 BZX196857:BZY196863 CJT196857:CJU196863 CTP196857:CTQ196863 DDL196857:DDM196863 DNH196857:DNI196863 DXD196857:DXE196863 EGZ196857:EHA196863 EQV196857:EQW196863 FAR196857:FAS196863 FKN196857:FKO196863 FUJ196857:FUK196863 GEF196857:GEG196863 GOB196857:GOC196863 GXX196857:GXY196863 HHT196857:HHU196863 HRP196857:HRQ196863 IBL196857:IBM196863 ILH196857:ILI196863 IVD196857:IVE196863 JEZ196857:JFA196863 JOV196857:JOW196863 JYR196857:JYS196863 KIN196857:KIO196863 KSJ196857:KSK196863 LCF196857:LCG196863 LMB196857:LMC196863 LVX196857:LVY196863 MFT196857:MFU196863 MPP196857:MPQ196863 MZL196857:MZM196863 NJH196857:NJI196863 NTD196857:NTE196863 OCZ196857:ODA196863 OMV196857:OMW196863 OWR196857:OWS196863 PGN196857:PGO196863 PQJ196857:PQK196863 QAF196857:QAG196863 QKB196857:QKC196863 QTX196857:QTY196863 RDT196857:RDU196863 RNP196857:RNQ196863 RXL196857:RXM196863 SHH196857:SHI196863 SRD196857:SRE196863 TAZ196857:TBA196863 TKV196857:TKW196863 TUR196857:TUS196863 UEN196857:UEO196863 UOJ196857:UOK196863 UYF196857:UYG196863 VIB196857:VIC196863 VRX196857:VRY196863 WBT196857:WBU196863 WLP196857:WLQ196863 WVL196857:WVM196863 D262393:E262399 IZ262393:JA262399 SV262393:SW262399 ACR262393:ACS262399 AMN262393:AMO262399 AWJ262393:AWK262399 BGF262393:BGG262399 BQB262393:BQC262399 BZX262393:BZY262399 CJT262393:CJU262399 CTP262393:CTQ262399 DDL262393:DDM262399 DNH262393:DNI262399 DXD262393:DXE262399 EGZ262393:EHA262399 EQV262393:EQW262399 FAR262393:FAS262399 FKN262393:FKO262399 FUJ262393:FUK262399 GEF262393:GEG262399 GOB262393:GOC262399 GXX262393:GXY262399 HHT262393:HHU262399 HRP262393:HRQ262399 IBL262393:IBM262399 ILH262393:ILI262399 IVD262393:IVE262399 JEZ262393:JFA262399 JOV262393:JOW262399 JYR262393:JYS262399 KIN262393:KIO262399 KSJ262393:KSK262399 LCF262393:LCG262399 LMB262393:LMC262399 LVX262393:LVY262399 MFT262393:MFU262399 MPP262393:MPQ262399 MZL262393:MZM262399 NJH262393:NJI262399 NTD262393:NTE262399 OCZ262393:ODA262399 OMV262393:OMW262399 OWR262393:OWS262399 PGN262393:PGO262399 PQJ262393:PQK262399 QAF262393:QAG262399 QKB262393:QKC262399 QTX262393:QTY262399 RDT262393:RDU262399 RNP262393:RNQ262399 RXL262393:RXM262399 SHH262393:SHI262399 SRD262393:SRE262399 TAZ262393:TBA262399 TKV262393:TKW262399 TUR262393:TUS262399 UEN262393:UEO262399 UOJ262393:UOK262399 UYF262393:UYG262399 VIB262393:VIC262399 VRX262393:VRY262399 WBT262393:WBU262399 WLP262393:WLQ262399 WVL262393:WVM262399 D327929:E327935 IZ327929:JA327935 SV327929:SW327935 ACR327929:ACS327935 AMN327929:AMO327935 AWJ327929:AWK327935 BGF327929:BGG327935 BQB327929:BQC327935 BZX327929:BZY327935 CJT327929:CJU327935 CTP327929:CTQ327935 DDL327929:DDM327935 DNH327929:DNI327935 DXD327929:DXE327935 EGZ327929:EHA327935 EQV327929:EQW327935 FAR327929:FAS327935 FKN327929:FKO327935 FUJ327929:FUK327935 GEF327929:GEG327935 GOB327929:GOC327935 GXX327929:GXY327935 HHT327929:HHU327935 HRP327929:HRQ327935 IBL327929:IBM327935 ILH327929:ILI327935 IVD327929:IVE327935 JEZ327929:JFA327935 JOV327929:JOW327935 JYR327929:JYS327935 KIN327929:KIO327935 KSJ327929:KSK327935 LCF327929:LCG327935 LMB327929:LMC327935 LVX327929:LVY327935 MFT327929:MFU327935 MPP327929:MPQ327935 MZL327929:MZM327935 NJH327929:NJI327935 NTD327929:NTE327935 OCZ327929:ODA327935 OMV327929:OMW327935 OWR327929:OWS327935 PGN327929:PGO327935 PQJ327929:PQK327935 QAF327929:QAG327935 QKB327929:QKC327935 QTX327929:QTY327935 RDT327929:RDU327935 RNP327929:RNQ327935 RXL327929:RXM327935 SHH327929:SHI327935 SRD327929:SRE327935 TAZ327929:TBA327935 TKV327929:TKW327935 TUR327929:TUS327935 UEN327929:UEO327935 UOJ327929:UOK327935 UYF327929:UYG327935 VIB327929:VIC327935 VRX327929:VRY327935 WBT327929:WBU327935 WLP327929:WLQ327935 WVL327929:WVM327935 D393465:E393471 IZ393465:JA393471 SV393465:SW393471 ACR393465:ACS393471 AMN393465:AMO393471 AWJ393465:AWK393471 BGF393465:BGG393471 BQB393465:BQC393471 BZX393465:BZY393471 CJT393465:CJU393471 CTP393465:CTQ393471 DDL393465:DDM393471 DNH393465:DNI393471 DXD393465:DXE393471 EGZ393465:EHA393471 EQV393465:EQW393471 FAR393465:FAS393471 FKN393465:FKO393471 FUJ393465:FUK393471 GEF393465:GEG393471 GOB393465:GOC393471 GXX393465:GXY393471 HHT393465:HHU393471 HRP393465:HRQ393471 IBL393465:IBM393471 ILH393465:ILI393471 IVD393465:IVE393471 JEZ393465:JFA393471 JOV393465:JOW393471 JYR393465:JYS393471 KIN393465:KIO393471 KSJ393465:KSK393471 LCF393465:LCG393471 LMB393465:LMC393471 LVX393465:LVY393471 MFT393465:MFU393471 MPP393465:MPQ393471 MZL393465:MZM393471 NJH393465:NJI393471 NTD393465:NTE393471 OCZ393465:ODA393471 OMV393465:OMW393471 OWR393465:OWS393471 PGN393465:PGO393471 PQJ393465:PQK393471 QAF393465:QAG393471 QKB393465:QKC393471 QTX393465:QTY393471 RDT393465:RDU393471 RNP393465:RNQ393471 RXL393465:RXM393471 SHH393465:SHI393471 SRD393465:SRE393471 TAZ393465:TBA393471 TKV393465:TKW393471 TUR393465:TUS393471 UEN393465:UEO393471 UOJ393465:UOK393471 UYF393465:UYG393471 VIB393465:VIC393471 VRX393465:VRY393471 WBT393465:WBU393471 WLP393465:WLQ393471 WVL393465:WVM393471 D459001:E459007 IZ459001:JA459007 SV459001:SW459007 ACR459001:ACS459007 AMN459001:AMO459007 AWJ459001:AWK459007 BGF459001:BGG459007 BQB459001:BQC459007 BZX459001:BZY459007 CJT459001:CJU459007 CTP459001:CTQ459007 DDL459001:DDM459007 DNH459001:DNI459007 DXD459001:DXE459007 EGZ459001:EHA459007 EQV459001:EQW459007 FAR459001:FAS459007 FKN459001:FKO459007 FUJ459001:FUK459007 GEF459001:GEG459007 GOB459001:GOC459007 GXX459001:GXY459007 HHT459001:HHU459007 HRP459001:HRQ459007 IBL459001:IBM459007 ILH459001:ILI459007 IVD459001:IVE459007 JEZ459001:JFA459007 JOV459001:JOW459007 JYR459001:JYS459007 KIN459001:KIO459007 KSJ459001:KSK459007 LCF459001:LCG459007 LMB459001:LMC459007 LVX459001:LVY459007 MFT459001:MFU459007 MPP459001:MPQ459007 MZL459001:MZM459007 NJH459001:NJI459007 NTD459001:NTE459007 OCZ459001:ODA459007 OMV459001:OMW459007 OWR459001:OWS459007 PGN459001:PGO459007 PQJ459001:PQK459007 QAF459001:QAG459007 QKB459001:QKC459007 QTX459001:QTY459007 RDT459001:RDU459007 RNP459001:RNQ459007 RXL459001:RXM459007 SHH459001:SHI459007 SRD459001:SRE459007 TAZ459001:TBA459007 TKV459001:TKW459007 TUR459001:TUS459007 UEN459001:UEO459007 UOJ459001:UOK459007 UYF459001:UYG459007 VIB459001:VIC459007 VRX459001:VRY459007 WBT459001:WBU459007 WLP459001:WLQ459007 WVL459001:WVM459007 D524537:E524543 IZ524537:JA524543 SV524537:SW524543 ACR524537:ACS524543 AMN524537:AMO524543 AWJ524537:AWK524543 BGF524537:BGG524543 BQB524537:BQC524543 BZX524537:BZY524543 CJT524537:CJU524543 CTP524537:CTQ524543 DDL524537:DDM524543 DNH524537:DNI524543 DXD524537:DXE524543 EGZ524537:EHA524543 EQV524537:EQW524543 FAR524537:FAS524543 FKN524537:FKO524543 FUJ524537:FUK524543 GEF524537:GEG524543 GOB524537:GOC524543 GXX524537:GXY524543 HHT524537:HHU524543 HRP524537:HRQ524543 IBL524537:IBM524543 ILH524537:ILI524543 IVD524537:IVE524543 JEZ524537:JFA524543 JOV524537:JOW524543 JYR524537:JYS524543 KIN524537:KIO524543 KSJ524537:KSK524543 LCF524537:LCG524543 LMB524537:LMC524543 LVX524537:LVY524543 MFT524537:MFU524543 MPP524537:MPQ524543 MZL524537:MZM524543 NJH524537:NJI524543 NTD524537:NTE524543 OCZ524537:ODA524543 OMV524537:OMW524543 OWR524537:OWS524543 PGN524537:PGO524543 PQJ524537:PQK524543 QAF524537:QAG524543 QKB524537:QKC524543 QTX524537:QTY524543 RDT524537:RDU524543 RNP524537:RNQ524543 RXL524537:RXM524543 SHH524537:SHI524543 SRD524537:SRE524543 TAZ524537:TBA524543 TKV524537:TKW524543 TUR524537:TUS524543 UEN524537:UEO524543 UOJ524537:UOK524543 UYF524537:UYG524543 VIB524537:VIC524543 VRX524537:VRY524543 WBT524537:WBU524543 WLP524537:WLQ524543 WVL524537:WVM524543 D590073:E590079 IZ590073:JA590079 SV590073:SW590079 ACR590073:ACS590079 AMN590073:AMO590079 AWJ590073:AWK590079 BGF590073:BGG590079 BQB590073:BQC590079 BZX590073:BZY590079 CJT590073:CJU590079 CTP590073:CTQ590079 DDL590073:DDM590079 DNH590073:DNI590079 DXD590073:DXE590079 EGZ590073:EHA590079 EQV590073:EQW590079 FAR590073:FAS590079 FKN590073:FKO590079 FUJ590073:FUK590079 GEF590073:GEG590079 GOB590073:GOC590079 GXX590073:GXY590079 HHT590073:HHU590079 HRP590073:HRQ590079 IBL590073:IBM590079 ILH590073:ILI590079 IVD590073:IVE590079 JEZ590073:JFA590079 JOV590073:JOW590079 JYR590073:JYS590079 KIN590073:KIO590079 KSJ590073:KSK590079 LCF590073:LCG590079 LMB590073:LMC590079 LVX590073:LVY590079 MFT590073:MFU590079 MPP590073:MPQ590079 MZL590073:MZM590079 NJH590073:NJI590079 NTD590073:NTE590079 OCZ590073:ODA590079 OMV590073:OMW590079 OWR590073:OWS590079 PGN590073:PGO590079 PQJ590073:PQK590079 QAF590073:QAG590079 QKB590073:QKC590079 QTX590073:QTY590079 RDT590073:RDU590079 RNP590073:RNQ590079 RXL590073:RXM590079 SHH590073:SHI590079 SRD590073:SRE590079 TAZ590073:TBA590079 TKV590073:TKW590079 TUR590073:TUS590079 UEN590073:UEO590079 UOJ590073:UOK590079 UYF590073:UYG590079 VIB590073:VIC590079 VRX590073:VRY590079 WBT590073:WBU590079 WLP590073:WLQ590079 WVL590073:WVM590079 D655609:E655615 IZ655609:JA655615 SV655609:SW655615 ACR655609:ACS655615 AMN655609:AMO655615 AWJ655609:AWK655615 BGF655609:BGG655615 BQB655609:BQC655615 BZX655609:BZY655615 CJT655609:CJU655615 CTP655609:CTQ655615 DDL655609:DDM655615 DNH655609:DNI655615 DXD655609:DXE655615 EGZ655609:EHA655615 EQV655609:EQW655615 FAR655609:FAS655615 FKN655609:FKO655615 FUJ655609:FUK655615 GEF655609:GEG655615 GOB655609:GOC655615 GXX655609:GXY655615 HHT655609:HHU655615 HRP655609:HRQ655615 IBL655609:IBM655615 ILH655609:ILI655615 IVD655609:IVE655615 JEZ655609:JFA655615 JOV655609:JOW655615 JYR655609:JYS655615 KIN655609:KIO655615 KSJ655609:KSK655615 LCF655609:LCG655615 LMB655609:LMC655615 LVX655609:LVY655615 MFT655609:MFU655615 MPP655609:MPQ655615 MZL655609:MZM655615 NJH655609:NJI655615 NTD655609:NTE655615 OCZ655609:ODA655615 OMV655609:OMW655615 OWR655609:OWS655615 PGN655609:PGO655615 PQJ655609:PQK655615 QAF655609:QAG655615 QKB655609:QKC655615 QTX655609:QTY655615 RDT655609:RDU655615 RNP655609:RNQ655615 RXL655609:RXM655615 SHH655609:SHI655615 SRD655609:SRE655615 TAZ655609:TBA655615 TKV655609:TKW655615 TUR655609:TUS655615 UEN655609:UEO655615 UOJ655609:UOK655615 UYF655609:UYG655615 VIB655609:VIC655615 VRX655609:VRY655615 WBT655609:WBU655615 WLP655609:WLQ655615 WVL655609:WVM655615 D721145:E721151 IZ721145:JA721151 SV721145:SW721151 ACR721145:ACS721151 AMN721145:AMO721151 AWJ721145:AWK721151 BGF721145:BGG721151 BQB721145:BQC721151 BZX721145:BZY721151 CJT721145:CJU721151 CTP721145:CTQ721151 DDL721145:DDM721151 DNH721145:DNI721151 DXD721145:DXE721151 EGZ721145:EHA721151 EQV721145:EQW721151 FAR721145:FAS721151 FKN721145:FKO721151 FUJ721145:FUK721151 GEF721145:GEG721151 GOB721145:GOC721151 GXX721145:GXY721151 HHT721145:HHU721151 HRP721145:HRQ721151 IBL721145:IBM721151 ILH721145:ILI721151 IVD721145:IVE721151 JEZ721145:JFA721151 JOV721145:JOW721151 JYR721145:JYS721151 KIN721145:KIO721151 KSJ721145:KSK721151 LCF721145:LCG721151 LMB721145:LMC721151 LVX721145:LVY721151 MFT721145:MFU721151 MPP721145:MPQ721151 MZL721145:MZM721151 NJH721145:NJI721151 NTD721145:NTE721151 OCZ721145:ODA721151 OMV721145:OMW721151 OWR721145:OWS721151 PGN721145:PGO721151 PQJ721145:PQK721151 QAF721145:QAG721151 QKB721145:QKC721151 QTX721145:QTY721151 RDT721145:RDU721151 RNP721145:RNQ721151 RXL721145:RXM721151 SHH721145:SHI721151 SRD721145:SRE721151 TAZ721145:TBA721151 TKV721145:TKW721151 TUR721145:TUS721151 UEN721145:UEO721151 UOJ721145:UOK721151 UYF721145:UYG721151 VIB721145:VIC721151 VRX721145:VRY721151 WBT721145:WBU721151 WLP721145:WLQ721151 WVL721145:WVM721151 D786681:E786687 IZ786681:JA786687 SV786681:SW786687 ACR786681:ACS786687 AMN786681:AMO786687 AWJ786681:AWK786687 BGF786681:BGG786687 BQB786681:BQC786687 BZX786681:BZY786687 CJT786681:CJU786687 CTP786681:CTQ786687 DDL786681:DDM786687 DNH786681:DNI786687 DXD786681:DXE786687 EGZ786681:EHA786687 EQV786681:EQW786687 FAR786681:FAS786687 FKN786681:FKO786687 FUJ786681:FUK786687 GEF786681:GEG786687 GOB786681:GOC786687 GXX786681:GXY786687 HHT786681:HHU786687 HRP786681:HRQ786687 IBL786681:IBM786687 ILH786681:ILI786687 IVD786681:IVE786687 JEZ786681:JFA786687 JOV786681:JOW786687 JYR786681:JYS786687 KIN786681:KIO786687 KSJ786681:KSK786687 LCF786681:LCG786687 LMB786681:LMC786687 LVX786681:LVY786687 MFT786681:MFU786687 MPP786681:MPQ786687 MZL786681:MZM786687 NJH786681:NJI786687 NTD786681:NTE786687 OCZ786681:ODA786687 OMV786681:OMW786687 OWR786681:OWS786687 PGN786681:PGO786687 PQJ786681:PQK786687 QAF786681:QAG786687 QKB786681:QKC786687 QTX786681:QTY786687 RDT786681:RDU786687 RNP786681:RNQ786687 RXL786681:RXM786687 SHH786681:SHI786687 SRD786681:SRE786687 TAZ786681:TBA786687 TKV786681:TKW786687 TUR786681:TUS786687 UEN786681:UEO786687 UOJ786681:UOK786687 UYF786681:UYG786687 VIB786681:VIC786687 VRX786681:VRY786687 WBT786681:WBU786687 WLP786681:WLQ786687 WVL786681:WVM786687 D852217:E852223 IZ852217:JA852223 SV852217:SW852223 ACR852217:ACS852223 AMN852217:AMO852223 AWJ852217:AWK852223 BGF852217:BGG852223 BQB852217:BQC852223 BZX852217:BZY852223 CJT852217:CJU852223 CTP852217:CTQ852223 DDL852217:DDM852223 DNH852217:DNI852223 DXD852217:DXE852223 EGZ852217:EHA852223 EQV852217:EQW852223 FAR852217:FAS852223 FKN852217:FKO852223 FUJ852217:FUK852223 GEF852217:GEG852223 GOB852217:GOC852223 GXX852217:GXY852223 HHT852217:HHU852223 HRP852217:HRQ852223 IBL852217:IBM852223 ILH852217:ILI852223 IVD852217:IVE852223 JEZ852217:JFA852223 JOV852217:JOW852223 JYR852217:JYS852223 KIN852217:KIO852223 KSJ852217:KSK852223 LCF852217:LCG852223 LMB852217:LMC852223 LVX852217:LVY852223 MFT852217:MFU852223 MPP852217:MPQ852223 MZL852217:MZM852223 NJH852217:NJI852223 NTD852217:NTE852223 OCZ852217:ODA852223 OMV852217:OMW852223 OWR852217:OWS852223 PGN852217:PGO852223 PQJ852217:PQK852223 QAF852217:QAG852223 QKB852217:QKC852223 QTX852217:QTY852223 RDT852217:RDU852223 RNP852217:RNQ852223 RXL852217:RXM852223 SHH852217:SHI852223 SRD852217:SRE852223 TAZ852217:TBA852223 TKV852217:TKW852223 TUR852217:TUS852223 UEN852217:UEO852223 UOJ852217:UOK852223 UYF852217:UYG852223 VIB852217:VIC852223 VRX852217:VRY852223 WBT852217:WBU852223 WLP852217:WLQ852223 WVL852217:WVM852223 D917753:E917759 IZ917753:JA917759 SV917753:SW917759 ACR917753:ACS917759 AMN917753:AMO917759 AWJ917753:AWK917759 BGF917753:BGG917759 BQB917753:BQC917759 BZX917753:BZY917759 CJT917753:CJU917759 CTP917753:CTQ917759 DDL917753:DDM917759 DNH917753:DNI917759 DXD917753:DXE917759 EGZ917753:EHA917759 EQV917753:EQW917759 FAR917753:FAS917759 FKN917753:FKO917759 FUJ917753:FUK917759 GEF917753:GEG917759 GOB917753:GOC917759 GXX917753:GXY917759 HHT917753:HHU917759 HRP917753:HRQ917759 IBL917753:IBM917759 ILH917753:ILI917759 IVD917753:IVE917759 JEZ917753:JFA917759 JOV917753:JOW917759 JYR917753:JYS917759 KIN917753:KIO917759 KSJ917753:KSK917759 LCF917753:LCG917759 LMB917753:LMC917759 LVX917753:LVY917759 MFT917753:MFU917759 MPP917753:MPQ917759 MZL917753:MZM917759 NJH917753:NJI917759 NTD917753:NTE917759 OCZ917753:ODA917759 OMV917753:OMW917759 OWR917753:OWS917759 PGN917753:PGO917759 PQJ917753:PQK917759 QAF917753:QAG917759 QKB917753:QKC917759 QTX917753:QTY917759 RDT917753:RDU917759 RNP917753:RNQ917759 RXL917753:RXM917759 SHH917753:SHI917759 SRD917753:SRE917759 TAZ917753:TBA917759 TKV917753:TKW917759 TUR917753:TUS917759 UEN917753:UEO917759 UOJ917753:UOK917759 UYF917753:UYG917759 VIB917753:VIC917759 VRX917753:VRY917759 WBT917753:WBU917759 WLP917753:WLQ917759 WVL917753:WVM917759 D983289:E983295 IZ983289:JA983295 SV983289:SW983295 ACR983289:ACS983295 AMN983289:AMO983295 AWJ983289:AWK983295 BGF983289:BGG983295 BQB983289:BQC983295 BZX983289:BZY983295 CJT983289:CJU983295 CTP983289:CTQ983295 DDL983289:DDM983295 DNH983289:DNI983295 DXD983289:DXE983295 EGZ983289:EHA983295 EQV983289:EQW983295 FAR983289:FAS983295 FKN983289:FKO983295 FUJ983289:FUK983295 GEF983289:GEG983295 GOB983289:GOC983295 GXX983289:GXY983295 HHT983289:HHU983295 HRP983289:HRQ983295 IBL983289:IBM983295 ILH983289:ILI983295 IVD983289:IVE983295 JEZ983289:JFA983295 JOV983289:JOW983295 JYR983289:JYS983295 KIN983289:KIO983295 KSJ983289:KSK983295 LCF983289:LCG983295 LMB983289:LMC983295 LVX983289:LVY983295 MFT983289:MFU983295 MPP983289:MPQ983295 MZL983289:MZM983295 NJH983289:NJI983295 NTD983289:NTE983295 OCZ983289:ODA983295 OMV983289:OMW983295 OWR983289:OWS983295 PGN983289:PGO983295 PQJ983289:PQK983295 QAF983289:QAG983295 QKB983289:QKC983295 QTX983289:QTY983295 RDT983289:RDU983295 RNP983289:RNQ983295 RXL983289:RXM983295 SHH983289:SHI983295 SRD983289:SRE983295 TAZ983289:TBA983295 TKV983289:TKW983295 TUR983289:TUS983295 UEN983289:UEO983295 UOJ983289:UOK983295 UYF983289:UYG983295 VIB983289:VIC983295 VRX983289:VRY983295 WBT983289:WBU983295 WLP983289:WLQ983295 WVL983289:WVM983295 B173:B251 IX173:IX251 ST173:ST251 ACP173:ACP251 AML173:AML251 AWH173:AWH251 BGD173:BGD251 BPZ173:BPZ251 BZV173:BZV251 CJR173:CJR251 CTN173:CTN251 DDJ173:DDJ251 DNF173:DNF251 DXB173:DXB251 EGX173:EGX251 EQT173:EQT251 FAP173:FAP251 FKL173:FKL251 FUH173:FUH251 GED173:GED251 GNZ173:GNZ251 GXV173:GXV251 HHR173:HHR251 HRN173:HRN251 IBJ173:IBJ251 ILF173:ILF251 IVB173:IVB251 JEX173:JEX251 JOT173:JOT251 JYP173:JYP251 KIL173:KIL251 KSH173:KSH251 LCD173:LCD251 LLZ173:LLZ251 LVV173:LVV251 MFR173:MFR251 MPN173:MPN251 MZJ173:MZJ251 NJF173:NJF251 NTB173:NTB251 OCX173:OCX251 OMT173:OMT251 OWP173:OWP251 PGL173:PGL251 PQH173:PQH251 QAD173:QAD251 QJZ173:QJZ251 QTV173:QTV251 RDR173:RDR251 RNN173:RNN251 RXJ173:RXJ251 SHF173:SHF251 SRB173:SRB251 TAX173:TAX251 TKT173:TKT251 TUP173:TUP251 UEL173:UEL251 UOH173:UOH251 UYD173:UYD251 VHZ173:VHZ251 VRV173:VRV251 WBR173:WBR251 WLN173:WLN251 WVJ173:WVJ251 B65709:B65787 IX65709:IX65787 ST65709:ST65787 ACP65709:ACP65787 AML65709:AML65787 AWH65709:AWH65787 BGD65709:BGD65787 BPZ65709:BPZ65787 BZV65709:BZV65787 CJR65709:CJR65787 CTN65709:CTN65787 DDJ65709:DDJ65787 DNF65709:DNF65787 DXB65709:DXB65787 EGX65709:EGX65787 EQT65709:EQT65787 FAP65709:FAP65787 FKL65709:FKL65787 FUH65709:FUH65787 GED65709:GED65787 GNZ65709:GNZ65787 GXV65709:GXV65787 HHR65709:HHR65787 HRN65709:HRN65787 IBJ65709:IBJ65787 ILF65709:ILF65787 IVB65709:IVB65787 JEX65709:JEX65787 JOT65709:JOT65787 JYP65709:JYP65787 KIL65709:KIL65787 KSH65709:KSH65787 LCD65709:LCD65787 LLZ65709:LLZ65787 LVV65709:LVV65787 MFR65709:MFR65787 MPN65709:MPN65787 MZJ65709:MZJ65787 NJF65709:NJF65787 NTB65709:NTB65787 OCX65709:OCX65787 OMT65709:OMT65787 OWP65709:OWP65787 PGL65709:PGL65787 PQH65709:PQH65787 QAD65709:QAD65787 QJZ65709:QJZ65787 QTV65709:QTV65787 RDR65709:RDR65787 RNN65709:RNN65787 RXJ65709:RXJ65787 SHF65709:SHF65787 SRB65709:SRB65787 TAX65709:TAX65787 TKT65709:TKT65787 TUP65709:TUP65787 UEL65709:UEL65787 UOH65709:UOH65787 UYD65709:UYD65787 VHZ65709:VHZ65787 VRV65709:VRV65787 WBR65709:WBR65787 WLN65709:WLN65787 WVJ65709:WVJ65787 B131245:B131323 IX131245:IX131323 ST131245:ST131323 ACP131245:ACP131323 AML131245:AML131323 AWH131245:AWH131323 BGD131245:BGD131323 BPZ131245:BPZ131323 BZV131245:BZV131323 CJR131245:CJR131323 CTN131245:CTN131323 DDJ131245:DDJ131323 DNF131245:DNF131323 DXB131245:DXB131323 EGX131245:EGX131323 EQT131245:EQT131323 FAP131245:FAP131323 FKL131245:FKL131323 FUH131245:FUH131323 GED131245:GED131323 GNZ131245:GNZ131323 GXV131245:GXV131323 HHR131245:HHR131323 HRN131245:HRN131323 IBJ131245:IBJ131323 ILF131245:ILF131323 IVB131245:IVB131323 JEX131245:JEX131323 JOT131245:JOT131323 JYP131245:JYP131323 KIL131245:KIL131323 KSH131245:KSH131323 LCD131245:LCD131323 LLZ131245:LLZ131323 LVV131245:LVV131323 MFR131245:MFR131323 MPN131245:MPN131323 MZJ131245:MZJ131323 NJF131245:NJF131323 NTB131245:NTB131323 OCX131245:OCX131323 OMT131245:OMT131323 OWP131245:OWP131323 PGL131245:PGL131323 PQH131245:PQH131323 QAD131245:QAD131323 QJZ131245:QJZ131323 QTV131245:QTV131323 RDR131245:RDR131323 RNN131245:RNN131323 RXJ131245:RXJ131323 SHF131245:SHF131323 SRB131245:SRB131323 TAX131245:TAX131323 TKT131245:TKT131323 TUP131245:TUP131323 UEL131245:UEL131323 UOH131245:UOH131323 UYD131245:UYD131323 VHZ131245:VHZ131323 VRV131245:VRV131323 WBR131245:WBR131323 WLN131245:WLN131323 WVJ131245:WVJ131323 B196781:B196859 IX196781:IX196859 ST196781:ST196859 ACP196781:ACP196859 AML196781:AML196859 AWH196781:AWH196859 BGD196781:BGD196859 BPZ196781:BPZ196859 BZV196781:BZV196859 CJR196781:CJR196859 CTN196781:CTN196859 DDJ196781:DDJ196859 DNF196781:DNF196859 DXB196781:DXB196859 EGX196781:EGX196859 EQT196781:EQT196859 FAP196781:FAP196859 FKL196781:FKL196859 FUH196781:FUH196859 GED196781:GED196859 GNZ196781:GNZ196859 GXV196781:GXV196859 HHR196781:HHR196859 HRN196781:HRN196859 IBJ196781:IBJ196859 ILF196781:ILF196859 IVB196781:IVB196859 JEX196781:JEX196859 JOT196781:JOT196859 JYP196781:JYP196859 KIL196781:KIL196859 KSH196781:KSH196859 LCD196781:LCD196859 LLZ196781:LLZ196859 LVV196781:LVV196859 MFR196781:MFR196859 MPN196781:MPN196859 MZJ196781:MZJ196859 NJF196781:NJF196859 NTB196781:NTB196859 OCX196781:OCX196859 OMT196781:OMT196859 OWP196781:OWP196859 PGL196781:PGL196859 PQH196781:PQH196859 QAD196781:QAD196859 QJZ196781:QJZ196859 QTV196781:QTV196859 RDR196781:RDR196859 RNN196781:RNN196859 RXJ196781:RXJ196859 SHF196781:SHF196859 SRB196781:SRB196859 TAX196781:TAX196859 TKT196781:TKT196859 TUP196781:TUP196859 UEL196781:UEL196859 UOH196781:UOH196859 UYD196781:UYD196859 VHZ196781:VHZ196859 VRV196781:VRV196859 WBR196781:WBR196859 WLN196781:WLN196859 WVJ196781:WVJ196859 B262317:B262395 IX262317:IX262395 ST262317:ST262395 ACP262317:ACP262395 AML262317:AML262395 AWH262317:AWH262395 BGD262317:BGD262395 BPZ262317:BPZ262395 BZV262317:BZV262395 CJR262317:CJR262395 CTN262317:CTN262395 DDJ262317:DDJ262395 DNF262317:DNF262395 DXB262317:DXB262395 EGX262317:EGX262395 EQT262317:EQT262395 FAP262317:FAP262395 FKL262317:FKL262395 FUH262317:FUH262395 GED262317:GED262395 GNZ262317:GNZ262395 GXV262317:GXV262395 HHR262317:HHR262395 HRN262317:HRN262395 IBJ262317:IBJ262395 ILF262317:ILF262395 IVB262317:IVB262395 JEX262317:JEX262395 JOT262317:JOT262395 JYP262317:JYP262395 KIL262317:KIL262395 KSH262317:KSH262395 LCD262317:LCD262395 LLZ262317:LLZ262395 LVV262317:LVV262395 MFR262317:MFR262395 MPN262317:MPN262395 MZJ262317:MZJ262395 NJF262317:NJF262395 NTB262317:NTB262395 OCX262317:OCX262395 OMT262317:OMT262395 OWP262317:OWP262395 PGL262317:PGL262395 PQH262317:PQH262395 QAD262317:QAD262395 QJZ262317:QJZ262395 QTV262317:QTV262395 RDR262317:RDR262395 RNN262317:RNN262395 RXJ262317:RXJ262395 SHF262317:SHF262395 SRB262317:SRB262395 TAX262317:TAX262395 TKT262317:TKT262395 TUP262317:TUP262395 UEL262317:UEL262395 UOH262317:UOH262395 UYD262317:UYD262395 VHZ262317:VHZ262395 VRV262317:VRV262395 WBR262317:WBR262395 WLN262317:WLN262395 WVJ262317:WVJ262395 B327853:B327931 IX327853:IX327931 ST327853:ST327931 ACP327853:ACP327931 AML327853:AML327931 AWH327853:AWH327931 BGD327853:BGD327931 BPZ327853:BPZ327931 BZV327853:BZV327931 CJR327853:CJR327931 CTN327853:CTN327931 DDJ327853:DDJ327931 DNF327853:DNF327931 DXB327853:DXB327931 EGX327853:EGX327931 EQT327853:EQT327931 FAP327853:FAP327931 FKL327853:FKL327931 FUH327853:FUH327931 GED327853:GED327931 GNZ327853:GNZ327931 GXV327853:GXV327931 HHR327853:HHR327931 HRN327853:HRN327931 IBJ327853:IBJ327931 ILF327853:ILF327931 IVB327853:IVB327931 JEX327853:JEX327931 JOT327853:JOT327931 JYP327853:JYP327931 KIL327853:KIL327931 KSH327853:KSH327931 LCD327853:LCD327931 LLZ327853:LLZ327931 LVV327853:LVV327931 MFR327853:MFR327931 MPN327853:MPN327931 MZJ327853:MZJ327931 NJF327853:NJF327931 NTB327853:NTB327931 OCX327853:OCX327931 OMT327853:OMT327931 OWP327853:OWP327931 PGL327853:PGL327931 PQH327853:PQH327931 QAD327853:QAD327931 QJZ327853:QJZ327931 QTV327853:QTV327931 RDR327853:RDR327931 RNN327853:RNN327931 RXJ327853:RXJ327931 SHF327853:SHF327931 SRB327853:SRB327931 TAX327853:TAX327931 TKT327853:TKT327931 TUP327853:TUP327931 UEL327853:UEL327931 UOH327853:UOH327931 UYD327853:UYD327931 VHZ327853:VHZ327931 VRV327853:VRV327931 WBR327853:WBR327931 WLN327853:WLN327931 WVJ327853:WVJ327931 B393389:B393467 IX393389:IX393467 ST393389:ST393467 ACP393389:ACP393467 AML393389:AML393467 AWH393389:AWH393467 BGD393389:BGD393467 BPZ393389:BPZ393467 BZV393389:BZV393467 CJR393389:CJR393467 CTN393389:CTN393467 DDJ393389:DDJ393467 DNF393389:DNF393467 DXB393389:DXB393467 EGX393389:EGX393467 EQT393389:EQT393467 FAP393389:FAP393467 FKL393389:FKL393467 FUH393389:FUH393467 GED393389:GED393467 GNZ393389:GNZ393467 GXV393389:GXV393467 HHR393389:HHR393467 HRN393389:HRN393467 IBJ393389:IBJ393467 ILF393389:ILF393467 IVB393389:IVB393467 JEX393389:JEX393467 JOT393389:JOT393467 JYP393389:JYP393467 KIL393389:KIL393467 KSH393389:KSH393467 LCD393389:LCD393467 LLZ393389:LLZ393467 LVV393389:LVV393467 MFR393389:MFR393467 MPN393389:MPN393467 MZJ393389:MZJ393467 NJF393389:NJF393467 NTB393389:NTB393467 OCX393389:OCX393467 OMT393389:OMT393467 OWP393389:OWP393467 PGL393389:PGL393467 PQH393389:PQH393467 QAD393389:QAD393467 QJZ393389:QJZ393467 QTV393389:QTV393467 RDR393389:RDR393467 RNN393389:RNN393467 RXJ393389:RXJ393467 SHF393389:SHF393467 SRB393389:SRB393467 TAX393389:TAX393467 TKT393389:TKT393467 TUP393389:TUP393467 UEL393389:UEL393467 UOH393389:UOH393467 UYD393389:UYD393467 VHZ393389:VHZ393467 VRV393389:VRV393467 WBR393389:WBR393467 WLN393389:WLN393467 WVJ393389:WVJ393467 B458925:B459003 IX458925:IX459003 ST458925:ST459003 ACP458925:ACP459003 AML458925:AML459003 AWH458925:AWH459003 BGD458925:BGD459003 BPZ458925:BPZ459003 BZV458925:BZV459003 CJR458925:CJR459003 CTN458925:CTN459003 DDJ458925:DDJ459003 DNF458925:DNF459003 DXB458925:DXB459003 EGX458925:EGX459003 EQT458925:EQT459003 FAP458925:FAP459003 FKL458925:FKL459003 FUH458925:FUH459003 GED458925:GED459003 GNZ458925:GNZ459003 GXV458925:GXV459003 HHR458925:HHR459003 HRN458925:HRN459003 IBJ458925:IBJ459003 ILF458925:ILF459003 IVB458925:IVB459003 JEX458925:JEX459003 JOT458925:JOT459003 JYP458925:JYP459003 KIL458925:KIL459003 KSH458925:KSH459003 LCD458925:LCD459003 LLZ458925:LLZ459003 LVV458925:LVV459003 MFR458925:MFR459003 MPN458925:MPN459003 MZJ458925:MZJ459003 NJF458925:NJF459003 NTB458925:NTB459003 OCX458925:OCX459003 OMT458925:OMT459003 OWP458925:OWP459003 PGL458925:PGL459003 PQH458925:PQH459003 QAD458925:QAD459003 QJZ458925:QJZ459003 QTV458925:QTV459003 RDR458925:RDR459003 RNN458925:RNN459003 RXJ458925:RXJ459003 SHF458925:SHF459003 SRB458925:SRB459003 TAX458925:TAX459003 TKT458925:TKT459003 TUP458925:TUP459003 UEL458925:UEL459003 UOH458925:UOH459003 UYD458925:UYD459003 VHZ458925:VHZ459003 VRV458925:VRV459003 WBR458925:WBR459003 WLN458925:WLN459003 WVJ458925:WVJ459003 B524461:B524539 IX524461:IX524539 ST524461:ST524539 ACP524461:ACP524539 AML524461:AML524539 AWH524461:AWH524539 BGD524461:BGD524539 BPZ524461:BPZ524539 BZV524461:BZV524539 CJR524461:CJR524539 CTN524461:CTN524539 DDJ524461:DDJ524539 DNF524461:DNF524539 DXB524461:DXB524539 EGX524461:EGX524539 EQT524461:EQT524539 FAP524461:FAP524539 FKL524461:FKL524539 FUH524461:FUH524539 GED524461:GED524539 GNZ524461:GNZ524539 GXV524461:GXV524539 HHR524461:HHR524539 HRN524461:HRN524539 IBJ524461:IBJ524539 ILF524461:ILF524539 IVB524461:IVB524539 JEX524461:JEX524539 JOT524461:JOT524539 JYP524461:JYP524539 KIL524461:KIL524539 KSH524461:KSH524539 LCD524461:LCD524539 LLZ524461:LLZ524539 LVV524461:LVV524539 MFR524461:MFR524539 MPN524461:MPN524539 MZJ524461:MZJ524539 NJF524461:NJF524539 NTB524461:NTB524539 OCX524461:OCX524539 OMT524461:OMT524539 OWP524461:OWP524539 PGL524461:PGL524539 PQH524461:PQH524539 QAD524461:QAD524539 QJZ524461:QJZ524539 QTV524461:QTV524539 RDR524461:RDR524539 RNN524461:RNN524539 RXJ524461:RXJ524539 SHF524461:SHF524539 SRB524461:SRB524539 TAX524461:TAX524539 TKT524461:TKT524539 TUP524461:TUP524539 UEL524461:UEL524539 UOH524461:UOH524539 UYD524461:UYD524539 VHZ524461:VHZ524539 VRV524461:VRV524539 WBR524461:WBR524539 WLN524461:WLN524539 WVJ524461:WVJ524539 B589997:B590075 IX589997:IX590075 ST589997:ST590075 ACP589997:ACP590075 AML589997:AML590075 AWH589997:AWH590075 BGD589997:BGD590075 BPZ589997:BPZ590075 BZV589997:BZV590075 CJR589997:CJR590075 CTN589997:CTN590075 DDJ589997:DDJ590075 DNF589997:DNF590075 DXB589997:DXB590075 EGX589997:EGX590075 EQT589997:EQT590075 FAP589997:FAP590075 FKL589997:FKL590075 FUH589997:FUH590075 GED589997:GED590075 GNZ589997:GNZ590075 GXV589997:GXV590075 HHR589997:HHR590075 HRN589997:HRN590075 IBJ589997:IBJ590075 ILF589997:ILF590075 IVB589997:IVB590075 JEX589997:JEX590075 JOT589997:JOT590075 JYP589997:JYP590075 KIL589997:KIL590075 KSH589997:KSH590075 LCD589997:LCD590075 LLZ589997:LLZ590075 LVV589997:LVV590075 MFR589997:MFR590075 MPN589997:MPN590075 MZJ589997:MZJ590075 NJF589997:NJF590075 NTB589997:NTB590075 OCX589997:OCX590075 OMT589997:OMT590075 OWP589997:OWP590075 PGL589997:PGL590075 PQH589997:PQH590075 QAD589997:QAD590075 QJZ589997:QJZ590075 QTV589997:QTV590075 RDR589997:RDR590075 RNN589997:RNN590075 RXJ589997:RXJ590075 SHF589997:SHF590075 SRB589997:SRB590075 TAX589997:TAX590075 TKT589997:TKT590075 TUP589997:TUP590075 UEL589997:UEL590075 UOH589997:UOH590075 UYD589997:UYD590075 VHZ589997:VHZ590075 VRV589997:VRV590075 WBR589997:WBR590075 WLN589997:WLN590075 WVJ589997:WVJ590075 B655533:B655611 IX655533:IX655611 ST655533:ST655611 ACP655533:ACP655611 AML655533:AML655611 AWH655533:AWH655611 BGD655533:BGD655611 BPZ655533:BPZ655611 BZV655533:BZV655611 CJR655533:CJR655611 CTN655533:CTN655611 DDJ655533:DDJ655611 DNF655533:DNF655611 DXB655533:DXB655611 EGX655533:EGX655611 EQT655533:EQT655611 FAP655533:FAP655611 FKL655533:FKL655611 FUH655533:FUH655611 GED655533:GED655611 GNZ655533:GNZ655611 GXV655533:GXV655611 HHR655533:HHR655611 HRN655533:HRN655611 IBJ655533:IBJ655611 ILF655533:ILF655611 IVB655533:IVB655611 JEX655533:JEX655611 JOT655533:JOT655611 JYP655533:JYP655611 KIL655533:KIL655611 KSH655533:KSH655611 LCD655533:LCD655611 LLZ655533:LLZ655611 LVV655533:LVV655611 MFR655533:MFR655611 MPN655533:MPN655611 MZJ655533:MZJ655611 NJF655533:NJF655611 NTB655533:NTB655611 OCX655533:OCX655611 OMT655533:OMT655611 OWP655533:OWP655611 PGL655533:PGL655611 PQH655533:PQH655611 QAD655533:QAD655611 QJZ655533:QJZ655611 QTV655533:QTV655611 RDR655533:RDR655611 RNN655533:RNN655611 RXJ655533:RXJ655611 SHF655533:SHF655611 SRB655533:SRB655611 TAX655533:TAX655611 TKT655533:TKT655611 TUP655533:TUP655611 UEL655533:UEL655611 UOH655533:UOH655611 UYD655533:UYD655611 VHZ655533:VHZ655611 VRV655533:VRV655611 WBR655533:WBR655611 WLN655533:WLN655611 WVJ655533:WVJ655611 B721069:B721147 IX721069:IX721147 ST721069:ST721147 ACP721069:ACP721147 AML721069:AML721147 AWH721069:AWH721147 BGD721069:BGD721147 BPZ721069:BPZ721147 BZV721069:BZV721147 CJR721069:CJR721147 CTN721069:CTN721147 DDJ721069:DDJ721147 DNF721069:DNF721147 DXB721069:DXB721147 EGX721069:EGX721147 EQT721069:EQT721147 FAP721069:FAP721147 FKL721069:FKL721147 FUH721069:FUH721147 GED721069:GED721147 GNZ721069:GNZ721147 GXV721069:GXV721147 HHR721069:HHR721147 HRN721069:HRN721147 IBJ721069:IBJ721147 ILF721069:ILF721147 IVB721069:IVB721147 JEX721069:JEX721147 JOT721069:JOT721147 JYP721069:JYP721147 KIL721069:KIL721147 KSH721069:KSH721147 LCD721069:LCD721147 LLZ721069:LLZ721147 LVV721069:LVV721147 MFR721069:MFR721147 MPN721069:MPN721147 MZJ721069:MZJ721147 NJF721069:NJF721147 NTB721069:NTB721147 OCX721069:OCX721147 OMT721069:OMT721147 OWP721069:OWP721147 PGL721069:PGL721147 PQH721069:PQH721147 QAD721069:QAD721147 QJZ721069:QJZ721147 QTV721069:QTV721147 RDR721069:RDR721147 RNN721069:RNN721147 RXJ721069:RXJ721147 SHF721069:SHF721147 SRB721069:SRB721147 TAX721069:TAX721147 TKT721069:TKT721147 TUP721069:TUP721147 UEL721069:UEL721147 UOH721069:UOH721147 UYD721069:UYD721147 VHZ721069:VHZ721147 VRV721069:VRV721147 WBR721069:WBR721147 WLN721069:WLN721147 WVJ721069:WVJ721147 B786605:B786683 IX786605:IX786683 ST786605:ST786683 ACP786605:ACP786683 AML786605:AML786683 AWH786605:AWH786683 BGD786605:BGD786683 BPZ786605:BPZ786683 BZV786605:BZV786683 CJR786605:CJR786683 CTN786605:CTN786683 DDJ786605:DDJ786683 DNF786605:DNF786683 DXB786605:DXB786683 EGX786605:EGX786683 EQT786605:EQT786683 FAP786605:FAP786683 FKL786605:FKL786683 FUH786605:FUH786683 GED786605:GED786683 GNZ786605:GNZ786683 GXV786605:GXV786683 HHR786605:HHR786683 HRN786605:HRN786683 IBJ786605:IBJ786683 ILF786605:ILF786683 IVB786605:IVB786683 JEX786605:JEX786683 JOT786605:JOT786683 JYP786605:JYP786683 KIL786605:KIL786683 KSH786605:KSH786683 LCD786605:LCD786683 LLZ786605:LLZ786683 LVV786605:LVV786683 MFR786605:MFR786683 MPN786605:MPN786683 MZJ786605:MZJ786683 NJF786605:NJF786683 NTB786605:NTB786683 OCX786605:OCX786683 OMT786605:OMT786683 OWP786605:OWP786683 PGL786605:PGL786683 PQH786605:PQH786683 QAD786605:QAD786683 QJZ786605:QJZ786683 QTV786605:QTV786683 RDR786605:RDR786683 RNN786605:RNN786683 RXJ786605:RXJ786683 SHF786605:SHF786683 SRB786605:SRB786683 TAX786605:TAX786683 TKT786605:TKT786683 TUP786605:TUP786683 UEL786605:UEL786683 UOH786605:UOH786683 UYD786605:UYD786683 VHZ786605:VHZ786683 VRV786605:VRV786683 WBR786605:WBR786683 WLN786605:WLN786683 WVJ786605:WVJ786683 B852141:B852219 IX852141:IX852219 ST852141:ST852219 ACP852141:ACP852219 AML852141:AML852219 AWH852141:AWH852219 BGD852141:BGD852219 BPZ852141:BPZ852219 BZV852141:BZV852219 CJR852141:CJR852219 CTN852141:CTN852219 DDJ852141:DDJ852219 DNF852141:DNF852219 DXB852141:DXB852219 EGX852141:EGX852219 EQT852141:EQT852219 FAP852141:FAP852219 FKL852141:FKL852219 FUH852141:FUH852219 GED852141:GED852219 GNZ852141:GNZ852219 GXV852141:GXV852219 HHR852141:HHR852219 HRN852141:HRN852219 IBJ852141:IBJ852219 ILF852141:ILF852219 IVB852141:IVB852219 JEX852141:JEX852219 JOT852141:JOT852219 JYP852141:JYP852219 KIL852141:KIL852219 KSH852141:KSH852219 LCD852141:LCD852219 LLZ852141:LLZ852219 LVV852141:LVV852219 MFR852141:MFR852219 MPN852141:MPN852219 MZJ852141:MZJ852219 NJF852141:NJF852219 NTB852141:NTB852219 OCX852141:OCX852219 OMT852141:OMT852219 OWP852141:OWP852219 PGL852141:PGL852219 PQH852141:PQH852219 QAD852141:QAD852219 QJZ852141:QJZ852219 QTV852141:QTV852219 RDR852141:RDR852219 RNN852141:RNN852219 RXJ852141:RXJ852219 SHF852141:SHF852219 SRB852141:SRB852219 TAX852141:TAX852219 TKT852141:TKT852219 TUP852141:TUP852219 UEL852141:UEL852219 UOH852141:UOH852219 UYD852141:UYD852219 VHZ852141:VHZ852219 VRV852141:VRV852219 WBR852141:WBR852219 WLN852141:WLN852219 WVJ852141:WVJ852219 B917677:B917755 IX917677:IX917755 ST917677:ST917755 ACP917677:ACP917755 AML917677:AML917755 AWH917677:AWH917755 BGD917677:BGD917755 BPZ917677:BPZ917755 BZV917677:BZV917755 CJR917677:CJR917755 CTN917677:CTN917755 DDJ917677:DDJ917755 DNF917677:DNF917755 DXB917677:DXB917755 EGX917677:EGX917755 EQT917677:EQT917755 FAP917677:FAP917755 FKL917677:FKL917755 FUH917677:FUH917755 GED917677:GED917755 GNZ917677:GNZ917755 GXV917677:GXV917755 HHR917677:HHR917755 HRN917677:HRN917755 IBJ917677:IBJ917755 ILF917677:ILF917755 IVB917677:IVB917755 JEX917677:JEX917755 JOT917677:JOT917755 JYP917677:JYP917755 KIL917677:KIL917755 KSH917677:KSH917755 LCD917677:LCD917755 LLZ917677:LLZ917755 LVV917677:LVV917755 MFR917677:MFR917755 MPN917677:MPN917755 MZJ917677:MZJ917755 NJF917677:NJF917755 NTB917677:NTB917755 OCX917677:OCX917755 OMT917677:OMT917755 OWP917677:OWP917755 PGL917677:PGL917755 PQH917677:PQH917755 QAD917677:QAD917755 QJZ917677:QJZ917755 QTV917677:QTV917755 RDR917677:RDR917755 RNN917677:RNN917755 RXJ917677:RXJ917755 SHF917677:SHF917755 SRB917677:SRB917755 TAX917677:TAX917755 TKT917677:TKT917755 TUP917677:TUP917755 UEL917677:UEL917755 UOH917677:UOH917755 UYD917677:UYD917755 VHZ917677:VHZ917755 VRV917677:VRV917755 WBR917677:WBR917755 WLN917677:WLN917755 WVJ917677:WVJ917755 B983213:B983291 IX983213:IX983291 ST983213:ST983291 ACP983213:ACP983291 AML983213:AML983291 AWH983213:AWH983291 BGD983213:BGD983291 BPZ983213:BPZ983291 BZV983213:BZV983291 CJR983213:CJR983291 CTN983213:CTN983291 DDJ983213:DDJ983291 DNF983213:DNF983291 DXB983213:DXB983291 EGX983213:EGX983291 EQT983213:EQT983291 FAP983213:FAP983291 FKL983213:FKL983291 FUH983213:FUH983291 GED983213:GED983291 GNZ983213:GNZ983291 GXV983213:GXV983291 HHR983213:HHR983291 HRN983213:HRN983291 IBJ983213:IBJ983291 ILF983213:ILF983291 IVB983213:IVB983291 JEX983213:JEX983291 JOT983213:JOT983291 JYP983213:JYP983291 KIL983213:KIL983291 KSH983213:KSH983291 LCD983213:LCD983291 LLZ983213:LLZ983291 LVV983213:LVV983291 MFR983213:MFR983291 MPN983213:MPN983291 MZJ983213:MZJ983291 NJF983213:NJF983291 NTB983213:NTB983291 OCX983213:OCX983291 OMT983213:OMT983291 OWP983213:OWP983291 PGL983213:PGL983291 PQH983213:PQH983291 QAD983213:QAD983291 QJZ983213:QJZ983291 QTV983213:QTV983291 RDR983213:RDR983291 RNN983213:RNN983291 RXJ983213:RXJ983291 SHF983213:SHF983291 SRB983213:SRB983291 TAX983213:TAX983291 TKT983213:TKT983291 TUP983213:TUP983291 UEL983213:UEL983291 UOH983213:UOH983291 UYD983213:UYD983291 VHZ983213:VHZ983291 VRV983213:VRV983291 WBR983213:WBR983291 WLN983213:WLN983291 WVJ983213:WVJ983291 E166:AS248 JA166:KO248 SW166:UK248 ACS166:AEG248 AMO166:AOC248 AWK166:AXY248 BGG166:BHU248 BQC166:BRQ248 BZY166:CBM248 CJU166:CLI248 CTQ166:CVE248 DDM166:DFA248 DNI166:DOW248 DXE166:DYS248 EHA166:EIO248 EQW166:ESK248 FAS166:FCG248 FKO166:FMC248 FUK166:FVY248 GEG166:GFU248 GOC166:GPQ248 GXY166:GZM248 HHU166:HJI248 HRQ166:HTE248 IBM166:IDA248 ILI166:IMW248 IVE166:IWS248 JFA166:JGO248 JOW166:JQK248 JYS166:KAG248 KIO166:KKC248 KSK166:KTY248 LCG166:LDU248 LMC166:LNQ248 LVY166:LXM248 MFU166:MHI248 MPQ166:MRE248 MZM166:NBA248 NJI166:NKW248 NTE166:NUS248 ODA166:OEO248 OMW166:OOK248 OWS166:OYG248 PGO166:PIC248 PQK166:PRY248 QAG166:QBU248 QKC166:QLQ248 QTY166:QVM248 RDU166:RFI248 RNQ166:RPE248 RXM166:RZA248 SHI166:SIW248 SRE166:SSS248 TBA166:TCO248 TKW166:TMK248 TUS166:TWG248 UEO166:UGC248 UOK166:UPY248 UYG166:UZU248 VIC166:VJQ248 VRY166:VTM248 WBU166:WDI248 WLQ166:WNE248 WVM166:WXA248 E65702:AS65784 JA65702:KO65784 SW65702:UK65784 ACS65702:AEG65784 AMO65702:AOC65784 AWK65702:AXY65784 BGG65702:BHU65784 BQC65702:BRQ65784 BZY65702:CBM65784 CJU65702:CLI65784 CTQ65702:CVE65784 DDM65702:DFA65784 DNI65702:DOW65784 DXE65702:DYS65784 EHA65702:EIO65784 EQW65702:ESK65784 FAS65702:FCG65784 FKO65702:FMC65784 FUK65702:FVY65784 GEG65702:GFU65784 GOC65702:GPQ65784 GXY65702:GZM65784 HHU65702:HJI65784 HRQ65702:HTE65784 IBM65702:IDA65784 ILI65702:IMW65784 IVE65702:IWS65784 JFA65702:JGO65784 JOW65702:JQK65784 JYS65702:KAG65784 KIO65702:KKC65784 KSK65702:KTY65784 LCG65702:LDU65784 LMC65702:LNQ65784 LVY65702:LXM65784 MFU65702:MHI65784 MPQ65702:MRE65784 MZM65702:NBA65784 NJI65702:NKW65784 NTE65702:NUS65784 ODA65702:OEO65784 OMW65702:OOK65784 OWS65702:OYG65784 PGO65702:PIC65784 PQK65702:PRY65784 QAG65702:QBU65784 QKC65702:QLQ65784 QTY65702:QVM65784 RDU65702:RFI65784 RNQ65702:RPE65784 RXM65702:RZA65784 SHI65702:SIW65784 SRE65702:SSS65784 TBA65702:TCO65784 TKW65702:TMK65784 TUS65702:TWG65784 UEO65702:UGC65784 UOK65702:UPY65784 UYG65702:UZU65784 VIC65702:VJQ65784 VRY65702:VTM65784 WBU65702:WDI65784 WLQ65702:WNE65784 WVM65702:WXA65784 E131238:AS131320 JA131238:KO131320 SW131238:UK131320 ACS131238:AEG131320 AMO131238:AOC131320 AWK131238:AXY131320 BGG131238:BHU131320 BQC131238:BRQ131320 BZY131238:CBM131320 CJU131238:CLI131320 CTQ131238:CVE131320 DDM131238:DFA131320 DNI131238:DOW131320 DXE131238:DYS131320 EHA131238:EIO131320 EQW131238:ESK131320 FAS131238:FCG131320 FKO131238:FMC131320 FUK131238:FVY131320 GEG131238:GFU131320 GOC131238:GPQ131320 GXY131238:GZM131320 HHU131238:HJI131320 HRQ131238:HTE131320 IBM131238:IDA131320 ILI131238:IMW131320 IVE131238:IWS131320 JFA131238:JGO131320 JOW131238:JQK131320 JYS131238:KAG131320 KIO131238:KKC131320 KSK131238:KTY131320 LCG131238:LDU131320 LMC131238:LNQ131320 LVY131238:LXM131320 MFU131238:MHI131320 MPQ131238:MRE131320 MZM131238:NBA131320 NJI131238:NKW131320 NTE131238:NUS131320 ODA131238:OEO131320 OMW131238:OOK131320 OWS131238:OYG131320 PGO131238:PIC131320 PQK131238:PRY131320 QAG131238:QBU131320 QKC131238:QLQ131320 QTY131238:QVM131320 RDU131238:RFI131320 RNQ131238:RPE131320 RXM131238:RZA131320 SHI131238:SIW131320 SRE131238:SSS131320 TBA131238:TCO131320 TKW131238:TMK131320 TUS131238:TWG131320 UEO131238:UGC131320 UOK131238:UPY131320 UYG131238:UZU131320 VIC131238:VJQ131320 VRY131238:VTM131320 WBU131238:WDI131320 WLQ131238:WNE131320 WVM131238:WXA131320 E196774:AS196856 JA196774:KO196856 SW196774:UK196856 ACS196774:AEG196856 AMO196774:AOC196856 AWK196774:AXY196856 BGG196774:BHU196856 BQC196774:BRQ196856 BZY196774:CBM196856 CJU196774:CLI196856 CTQ196774:CVE196856 DDM196774:DFA196856 DNI196774:DOW196856 DXE196774:DYS196856 EHA196774:EIO196856 EQW196774:ESK196856 FAS196774:FCG196856 FKO196774:FMC196856 FUK196774:FVY196856 GEG196774:GFU196856 GOC196774:GPQ196856 GXY196774:GZM196856 HHU196774:HJI196856 HRQ196774:HTE196856 IBM196774:IDA196856 ILI196774:IMW196856 IVE196774:IWS196856 JFA196774:JGO196856 JOW196774:JQK196856 JYS196774:KAG196856 KIO196774:KKC196856 KSK196774:KTY196856 LCG196774:LDU196856 LMC196774:LNQ196856 LVY196774:LXM196856 MFU196774:MHI196856 MPQ196774:MRE196856 MZM196774:NBA196856 NJI196774:NKW196856 NTE196774:NUS196856 ODA196774:OEO196856 OMW196774:OOK196856 OWS196774:OYG196856 PGO196774:PIC196856 PQK196774:PRY196856 QAG196774:QBU196856 QKC196774:QLQ196856 QTY196774:QVM196856 RDU196774:RFI196856 RNQ196774:RPE196856 RXM196774:RZA196856 SHI196774:SIW196856 SRE196774:SSS196856 TBA196774:TCO196856 TKW196774:TMK196856 TUS196774:TWG196856 UEO196774:UGC196856 UOK196774:UPY196856 UYG196774:UZU196856 VIC196774:VJQ196856 VRY196774:VTM196856 WBU196774:WDI196856 WLQ196774:WNE196856 WVM196774:WXA196856 E262310:AS262392 JA262310:KO262392 SW262310:UK262392 ACS262310:AEG262392 AMO262310:AOC262392 AWK262310:AXY262392 BGG262310:BHU262392 BQC262310:BRQ262392 BZY262310:CBM262392 CJU262310:CLI262392 CTQ262310:CVE262392 DDM262310:DFA262392 DNI262310:DOW262392 DXE262310:DYS262392 EHA262310:EIO262392 EQW262310:ESK262392 FAS262310:FCG262392 FKO262310:FMC262392 FUK262310:FVY262392 GEG262310:GFU262392 GOC262310:GPQ262392 GXY262310:GZM262392 HHU262310:HJI262392 HRQ262310:HTE262392 IBM262310:IDA262392 ILI262310:IMW262392 IVE262310:IWS262392 JFA262310:JGO262392 JOW262310:JQK262392 JYS262310:KAG262392 KIO262310:KKC262392 KSK262310:KTY262392 LCG262310:LDU262392 LMC262310:LNQ262392 LVY262310:LXM262392 MFU262310:MHI262392 MPQ262310:MRE262392 MZM262310:NBA262392 NJI262310:NKW262392 NTE262310:NUS262392 ODA262310:OEO262392 OMW262310:OOK262392 OWS262310:OYG262392 PGO262310:PIC262392 PQK262310:PRY262392 QAG262310:QBU262392 QKC262310:QLQ262392 QTY262310:QVM262392 RDU262310:RFI262392 RNQ262310:RPE262392 RXM262310:RZA262392 SHI262310:SIW262392 SRE262310:SSS262392 TBA262310:TCO262392 TKW262310:TMK262392 TUS262310:TWG262392 UEO262310:UGC262392 UOK262310:UPY262392 UYG262310:UZU262392 VIC262310:VJQ262392 VRY262310:VTM262392 WBU262310:WDI262392 WLQ262310:WNE262392 WVM262310:WXA262392 E327846:AS327928 JA327846:KO327928 SW327846:UK327928 ACS327846:AEG327928 AMO327846:AOC327928 AWK327846:AXY327928 BGG327846:BHU327928 BQC327846:BRQ327928 BZY327846:CBM327928 CJU327846:CLI327928 CTQ327846:CVE327928 DDM327846:DFA327928 DNI327846:DOW327928 DXE327846:DYS327928 EHA327846:EIO327928 EQW327846:ESK327928 FAS327846:FCG327928 FKO327846:FMC327928 FUK327846:FVY327928 GEG327846:GFU327928 GOC327846:GPQ327928 GXY327846:GZM327928 HHU327846:HJI327928 HRQ327846:HTE327928 IBM327846:IDA327928 ILI327846:IMW327928 IVE327846:IWS327928 JFA327846:JGO327928 JOW327846:JQK327928 JYS327846:KAG327928 KIO327846:KKC327928 KSK327846:KTY327928 LCG327846:LDU327928 LMC327846:LNQ327928 LVY327846:LXM327928 MFU327846:MHI327928 MPQ327846:MRE327928 MZM327846:NBA327928 NJI327846:NKW327928 NTE327846:NUS327928 ODA327846:OEO327928 OMW327846:OOK327928 OWS327846:OYG327928 PGO327846:PIC327928 PQK327846:PRY327928 QAG327846:QBU327928 QKC327846:QLQ327928 QTY327846:QVM327928 RDU327846:RFI327928 RNQ327846:RPE327928 RXM327846:RZA327928 SHI327846:SIW327928 SRE327846:SSS327928 TBA327846:TCO327928 TKW327846:TMK327928 TUS327846:TWG327928 UEO327846:UGC327928 UOK327846:UPY327928 UYG327846:UZU327928 VIC327846:VJQ327928 VRY327846:VTM327928 WBU327846:WDI327928 WLQ327846:WNE327928 WVM327846:WXA327928 E393382:AS393464 JA393382:KO393464 SW393382:UK393464 ACS393382:AEG393464 AMO393382:AOC393464 AWK393382:AXY393464 BGG393382:BHU393464 BQC393382:BRQ393464 BZY393382:CBM393464 CJU393382:CLI393464 CTQ393382:CVE393464 DDM393382:DFA393464 DNI393382:DOW393464 DXE393382:DYS393464 EHA393382:EIO393464 EQW393382:ESK393464 FAS393382:FCG393464 FKO393382:FMC393464 FUK393382:FVY393464 GEG393382:GFU393464 GOC393382:GPQ393464 GXY393382:GZM393464 HHU393382:HJI393464 HRQ393382:HTE393464 IBM393382:IDA393464 ILI393382:IMW393464 IVE393382:IWS393464 JFA393382:JGO393464 JOW393382:JQK393464 JYS393382:KAG393464 KIO393382:KKC393464 KSK393382:KTY393464 LCG393382:LDU393464 LMC393382:LNQ393464 LVY393382:LXM393464 MFU393382:MHI393464 MPQ393382:MRE393464 MZM393382:NBA393464 NJI393382:NKW393464 NTE393382:NUS393464 ODA393382:OEO393464 OMW393382:OOK393464 OWS393382:OYG393464 PGO393382:PIC393464 PQK393382:PRY393464 QAG393382:QBU393464 QKC393382:QLQ393464 QTY393382:QVM393464 RDU393382:RFI393464 RNQ393382:RPE393464 RXM393382:RZA393464 SHI393382:SIW393464 SRE393382:SSS393464 TBA393382:TCO393464 TKW393382:TMK393464 TUS393382:TWG393464 UEO393382:UGC393464 UOK393382:UPY393464 UYG393382:UZU393464 VIC393382:VJQ393464 VRY393382:VTM393464 WBU393382:WDI393464 WLQ393382:WNE393464 WVM393382:WXA393464 E458918:AS459000 JA458918:KO459000 SW458918:UK459000 ACS458918:AEG459000 AMO458918:AOC459000 AWK458918:AXY459000 BGG458918:BHU459000 BQC458918:BRQ459000 BZY458918:CBM459000 CJU458918:CLI459000 CTQ458918:CVE459000 DDM458918:DFA459000 DNI458918:DOW459000 DXE458918:DYS459000 EHA458918:EIO459000 EQW458918:ESK459000 FAS458918:FCG459000 FKO458918:FMC459000 FUK458918:FVY459000 GEG458918:GFU459000 GOC458918:GPQ459000 GXY458918:GZM459000 HHU458918:HJI459000 HRQ458918:HTE459000 IBM458918:IDA459000 ILI458918:IMW459000 IVE458918:IWS459000 JFA458918:JGO459000 JOW458918:JQK459000 JYS458918:KAG459000 KIO458918:KKC459000 KSK458918:KTY459000 LCG458918:LDU459000 LMC458918:LNQ459000 LVY458918:LXM459000 MFU458918:MHI459000 MPQ458918:MRE459000 MZM458918:NBA459000 NJI458918:NKW459000 NTE458918:NUS459000 ODA458918:OEO459000 OMW458918:OOK459000 OWS458918:OYG459000 PGO458918:PIC459000 PQK458918:PRY459000 QAG458918:QBU459000 QKC458918:QLQ459000 QTY458918:QVM459000 RDU458918:RFI459000 RNQ458918:RPE459000 RXM458918:RZA459000 SHI458918:SIW459000 SRE458918:SSS459000 TBA458918:TCO459000 TKW458918:TMK459000 TUS458918:TWG459000 UEO458918:UGC459000 UOK458918:UPY459000 UYG458918:UZU459000 VIC458918:VJQ459000 VRY458918:VTM459000 WBU458918:WDI459000 WLQ458918:WNE459000 WVM458918:WXA459000 E524454:AS524536 JA524454:KO524536 SW524454:UK524536 ACS524454:AEG524536 AMO524454:AOC524536 AWK524454:AXY524536 BGG524454:BHU524536 BQC524454:BRQ524536 BZY524454:CBM524536 CJU524454:CLI524536 CTQ524454:CVE524536 DDM524454:DFA524536 DNI524454:DOW524536 DXE524454:DYS524536 EHA524454:EIO524536 EQW524454:ESK524536 FAS524454:FCG524536 FKO524454:FMC524536 FUK524454:FVY524536 GEG524454:GFU524536 GOC524454:GPQ524536 GXY524454:GZM524536 HHU524454:HJI524536 HRQ524454:HTE524536 IBM524454:IDA524536 ILI524454:IMW524536 IVE524454:IWS524536 JFA524454:JGO524536 JOW524454:JQK524536 JYS524454:KAG524536 KIO524454:KKC524536 KSK524454:KTY524536 LCG524454:LDU524536 LMC524454:LNQ524536 LVY524454:LXM524536 MFU524454:MHI524536 MPQ524454:MRE524536 MZM524454:NBA524536 NJI524454:NKW524536 NTE524454:NUS524536 ODA524454:OEO524536 OMW524454:OOK524536 OWS524454:OYG524536 PGO524454:PIC524536 PQK524454:PRY524536 QAG524454:QBU524536 QKC524454:QLQ524536 QTY524454:QVM524536 RDU524454:RFI524536 RNQ524454:RPE524536 RXM524454:RZA524536 SHI524454:SIW524536 SRE524454:SSS524536 TBA524454:TCO524536 TKW524454:TMK524536 TUS524454:TWG524536 UEO524454:UGC524536 UOK524454:UPY524536 UYG524454:UZU524536 VIC524454:VJQ524536 VRY524454:VTM524536 WBU524454:WDI524536 WLQ524454:WNE524536 WVM524454:WXA524536 E589990:AS590072 JA589990:KO590072 SW589990:UK590072 ACS589990:AEG590072 AMO589990:AOC590072 AWK589990:AXY590072 BGG589990:BHU590072 BQC589990:BRQ590072 BZY589990:CBM590072 CJU589990:CLI590072 CTQ589990:CVE590072 DDM589990:DFA590072 DNI589990:DOW590072 DXE589990:DYS590072 EHA589990:EIO590072 EQW589990:ESK590072 FAS589990:FCG590072 FKO589990:FMC590072 FUK589990:FVY590072 GEG589990:GFU590072 GOC589990:GPQ590072 GXY589990:GZM590072 HHU589990:HJI590072 HRQ589990:HTE590072 IBM589990:IDA590072 ILI589990:IMW590072 IVE589990:IWS590072 JFA589990:JGO590072 JOW589990:JQK590072 JYS589990:KAG590072 KIO589990:KKC590072 KSK589990:KTY590072 LCG589990:LDU590072 LMC589990:LNQ590072 LVY589990:LXM590072 MFU589990:MHI590072 MPQ589990:MRE590072 MZM589990:NBA590072 NJI589990:NKW590072 NTE589990:NUS590072 ODA589990:OEO590072 OMW589990:OOK590072 OWS589990:OYG590072 PGO589990:PIC590072 PQK589990:PRY590072 QAG589990:QBU590072 QKC589990:QLQ590072 QTY589990:QVM590072 RDU589990:RFI590072 RNQ589990:RPE590072 RXM589990:RZA590072 SHI589990:SIW590072 SRE589990:SSS590072 TBA589990:TCO590072 TKW589990:TMK590072 TUS589990:TWG590072 UEO589990:UGC590072 UOK589990:UPY590072 UYG589990:UZU590072 VIC589990:VJQ590072 VRY589990:VTM590072 WBU589990:WDI590072 WLQ589990:WNE590072 WVM589990:WXA590072 E655526:AS655608 JA655526:KO655608 SW655526:UK655608 ACS655526:AEG655608 AMO655526:AOC655608 AWK655526:AXY655608 BGG655526:BHU655608 BQC655526:BRQ655608 BZY655526:CBM655608 CJU655526:CLI655608 CTQ655526:CVE655608 DDM655526:DFA655608 DNI655526:DOW655608 DXE655526:DYS655608 EHA655526:EIO655608 EQW655526:ESK655608 FAS655526:FCG655608 FKO655526:FMC655608 FUK655526:FVY655608 GEG655526:GFU655608 GOC655526:GPQ655608 GXY655526:GZM655608 HHU655526:HJI655608 HRQ655526:HTE655608 IBM655526:IDA655608 ILI655526:IMW655608 IVE655526:IWS655608 JFA655526:JGO655608 JOW655526:JQK655608 JYS655526:KAG655608 KIO655526:KKC655608 KSK655526:KTY655608 LCG655526:LDU655608 LMC655526:LNQ655608 LVY655526:LXM655608 MFU655526:MHI655608 MPQ655526:MRE655608 MZM655526:NBA655608 NJI655526:NKW655608 NTE655526:NUS655608 ODA655526:OEO655608 OMW655526:OOK655608 OWS655526:OYG655608 PGO655526:PIC655608 PQK655526:PRY655608 QAG655526:QBU655608 QKC655526:QLQ655608 QTY655526:QVM655608 RDU655526:RFI655608 RNQ655526:RPE655608 RXM655526:RZA655608 SHI655526:SIW655608 SRE655526:SSS655608 TBA655526:TCO655608 TKW655526:TMK655608 TUS655526:TWG655608 UEO655526:UGC655608 UOK655526:UPY655608 UYG655526:UZU655608 VIC655526:VJQ655608 VRY655526:VTM655608 WBU655526:WDI655608 WLQ655526:WNE655608 WVM655526:WXA655608 E721062:AS721144 JA721062:KO721144 SW721062:UK721144 ACS721062:AEG721144 AMO721062:AOC721144 AWK721062:AXY721144 BGG721062:BHU721144 BQC721062:BRQ721144 BZY721062:CBM721144 CJU721062:CLI721144 CTQ721062:CVE721144 DDM721062:DFA721144 DNI721062:DOW721144 DXE721062:DYS721144 EHA721062:EIO721144 EQW721062:ESK721144 FAS721062:FCG721144 FKO721062:FMC721144 FUK721062:FVY721144 GEG721062:GFU721144 GOC721062:GPQ721144 GXY721062:GZM721144 HHU721062:HJI721144 HRQ721062:HTE721144 IBM721062:IDA721144 ILI721062:IMW721144 IVE721062:IWS721144 JFA721062:JGO721144 JOW721062:JQK721144 JYS721062:KAG721144 KIO721062:KKC721144 KSK721062:KTY721144 LCG721062:LDU721144 LMC721062:LNQ721144 LVY721062:LXM721144 MFU721062:MHI721144 MPQ721062:MRE721144 MZM721062:NBA721144 NJI721062:NKW721144 NTE721062:NUS721144 ODA721062:OEO721144 OMW721062:OOK721144 OWS721062:OYG721144 PGO721062:PIC721144 PQK721062:PRY721144 QAG721062:QBU721144 QKC721062:QLQ721144 QTY721062:QVM721144 RDU721062:RFI721144 RNQ721062:RPE721144 RXM721062:RZA721144 SHI721062:SIW721144 SRE721062:SSS721144 TBA721062:TCO721144 TKW721062:TMK721144 TUS721062:TWG721144 UEO721062:UGC721144 UOK721062:UPY721144 UYG721062:UZU721144 VIC721062:VJQ721144 VRY721062:VTM721144 WBU721062:WDI721144 WLQ721062:WNE721144 WVM721062:WXA721144 E786598:AS786680 JA786598:KO786680 SW786598:UK786680 ACS786598:AEG786680 AMO786598:AOC786680 AWK786598:AXY786680 BGG786598:BHU786680 BQC786598:BRQ786680 BZY786598:CBM786680 CJU786598:CLI786680 CTQ786598:CVE786680 DDM786598:DFA786680 DNI786598:DOW786680 DXE786598:DYS786680 EHA786598:EIO786680 EQW786598:ESK786680 FAS786598:FCG786680 FKO786598:FMC786680 FUK786598:FVY786680 GEG786598:GFU786680 GOC786598:GPQ786680 GXY786598:GZM786680 HHU786598:HJI786680 HRQ786598:HTE786680 IBM786598:IDA786680 ILI786598:IMW786680 IVE786598:IWS786680 JFA786598:JGO786680 JOW786598:JQK786680 JYS786598:KAG786680 KIO786598:KKC786680 KSK786598:KTY786680 LCG786598:LDU786680 LMC786598:LNQ786680 LVY786598:LXM786680 MFU786598:MHI786680 MPQ786598:MRE786680 MZM786598:NBA786680 NJI786598:NKW786680 NTE786598:NUS786680 ODA786598:OEO786680 OMW786598:OOK786680 OWS786598:OYG786680 PGO786598:PIC786680 PQK786598:PRY786680 QAG786598:QBU786680 QKC786598:QLQ786680 QTY786598:QVM786680 RDU786598:RFI786680 RNQ786598:RPE786680 RXM786598:RZA786680 SHI786598:SIW786680 SRE786598:SSS786680 TBA786598:TCO786680 TKW786598:TMK786680 TUS786598:TWG786680 UEO786598:UGC786680 UOK786598:UPY786680 UYG786598:UZU786680 VIC786598:VJQ786680 VRY786598:VTM786680 WBU786598:WDI786680 WLQ786598:WNE786680 WVM786598:WXA786680 E852134:AS852216 JA852134:KO852216 SW852134:UK852216 ACS852134:AEG852216 AMO852134:AOC852216 AWK852134:AXY852216 BGG852134:BHU852216 BQC852134:BRQ852216 BZY852134:CBM852216 CJU852134:CLI852216 CTQ852134:CVE852216 DDM852134:DFA852216 DNI852134:DOW852216 DXE852134:DYS852216 EHA852134:EIO852216 EQW852134:ESK852216 FAS852134:FCG852216 FKO852134:FMC852216 FUK852134:FVY852216 GEG852134:GFU852216 GOC852134:GPQ852216 GXY852134:GZM852216 HHU852134:HJI852216 HRQ852134:HTE852216 IBM852134:IDA852216 ILI852134:IMW852216 IVE852134:IWS852216 JFA852134:JGO852216 JOW852134:JQK852216 JYS852134:KAG852216 KIO852134:KKC852216 KSK852134:KTY852216 LCG852134:LDU852216 LMC852134:LNQ852216 LVY852134:LXM852216 MFU852134:MHI852216 MPQ852134:MRE852216 MZM852134:NBA852216 NJI852134:NKW852216 NTE852134:NUS852216 ODA852134:OEO852216 OMW852134:OOK852216 OWS852134:OYG852216 PGO852134:PIC852216 PQK852134:PRY852216 QAG852134:QBU852216 QKC852134:QLQ852216 QTY852134:QVM852216 RDU852134:RFI852216 RNQ852134:RPE852216 RXM852134:RZA852216 SHI852134:SIW852216 SRE852134:SSS852216 TBA852134:TCO852216 TKW852134:TMK852216 TUS852134:TWG852216 UEO852134:UGC852216 UOK852134:UPY852216 UYG852134:UZU852216 VIC852134:VJQ852216 VRY852134:VTM852216 WBU852134:WDI852216 WLQ852134:WNE852216 WVM852134:WXA852216 E917670:AS917752 JA917670:KO917752 SW917670:UK917752 ACS917670:AEG917752 AMO917670:AOC917752 AWK917670:AXY917752 BGG917670:BHU917752 BQC917670:BRQ917752 BZY917670:CBM917752 CJU917670:CLI917752 CTQ917670:CVE917752 DDM917670:DFA917752 DNI917670:DOW917752 DXE917670:DYS917752 EHA917670:EIO917752 EQW917670:ESK917752 FAS917670:FCG917752 FKO917670:FMC917752 FUK917670:FVY917752 GEG917670:GFU917752 GOC917670:GPQ917752 GXY917670:GZM917752 HHU917670:HJI917752 HRQ917670:HTE917752 IBM917670:IDA917752 ILI917670:IMW917752 IVE917670:IWS917752 JFA917670:JGO917752 JOW917670:JQK917752 JYS917670:KAG917752 KIO917670:KKC917752 KSK917670:KTY917752 LCG917670:LDU917752 LMC917670:LNQ917752 LVY917670:LXM917752 MFU917670:MHI917752 MPQ917670:MRE917752 MZM917670:NBA917752 NJI917670:NKW917752 NTE917670:NUS917752 ODA917670:OEO917752 OMW917670:OOK917752 OWS917670:OYG917752 PGO917670:PIC917752 PQK917670:PRY917752 QAG917670:QBU917752 QKC917670:QLQ917752 QTY917670:QVM917752 RDU917670:RFI917752 RNQ917670:RPE917752 RXM917670:RZA917752 SHI917670:SIW917752 SRE917670:SSS917752 TBA917670:TCO917752 TKW917670:TMK917752 TUS917670:TWG917752 UEO917670:UGC917752 UOK917670:UPY917752 UYG917670:UZU917752 VIC917670:VJQ917752 VRY917670:VTM917752 WBU917670:WDI917752 WLQ917670:WNE917752 WVM917670:WXA917752 E983206:AS983288 JA983206:KO983288 SW983206:UK983288 ACS983206:AEG983288 AMO983206:AOC983288 AWK983206:AXY983288 BGG983206:BHU983288 BQC983206:BRQ983288 BZY983206:CBM983288 CJU983206:CLI983288 CTQ983206:CVE983288 DDM983206:DFA983288 DNI983206:DOW983288 DXE983206:DYS983288 EHA983206:EIO983288 EQW983206:ESK983288 FAS983206:FCG983288 FKO983206:FMC983288 FUK983206:FVY983288 GEG983206:GFU983288 GOC983206:GPQ983288 GXY983206:GZM983288 HHU983206:HJI983288 HRQ983206:HTE983288 IBM983206:IDA983288 ILI983206:IMW983288 IVE983206:IWS983288 JFA983206:JGO983288 JOW983206:JQK983288 JYS983206:KAG983288 KIO983206:KKC983288 KSK983206:KTY983288 LCG983206:LDU983288 LMC983206:LNQ983288 LVY983206:LXM983288 MFU983206:MHI983288 MPQ983206:MRE983288 MZM983206:NBA983288 NJI983206:NKW983288 NTE983206:NUS983288 ODA983206:OEO983288 OMW983206:OOK983288 OWS983206:OYG983288 PGO983206:PIC983288 PQK983206:PRY983288 QAG983206:QBU983288 QKC983206:QLQ983288 QTY983206:QVM983288 RDU983206:RFI983288 RNQ983206:RPE983288 RXM983206:RZA983288 SHI983206:SIW983288 SRE983206:SSS983288 TBA983206:TCO983288 TKW983206:TMK983288 TUS983206:TWG983288 UEO983206:UGC983288 UOK983206:UPY983288 UYG983206:UZU983288 VIC983206:VJQ983288 VRY983206:VTM983288 WBU983206:WDI983288 WLQ983206:WNE983288 WVM983206:WXA983288 X249:AW249 JT249:KS249 TP249:UO249 ADL249:AEK249 ANH249:AOG249 AXD249:AYC249 BGZ249:BHY249 BQV249:BRU249 CAR249:CBQ249 CKN249:CLM249 CUJ249:CVI249 DEF249:DFE249 DOB249:DPA249 DXX249:DYW249 EHT249:EIS249 ERP249:ESO249 FBL249:FCK249 FLH249:FMG249 FVD249:FWC249 GEZ249:GFY249 GOV249:GPU249 GYR249:GZQ249 HIN249:HJM249 HSJ249:HTI249 ICF249:IDE249 IMB249:INA249 IVX249:IWW249 JFT249:JGS249 JPP249:JQO249 JZL249:KAK249 KJH249:KKG249 KTD249:KUC249 LCZ249:LDY249 LMV249:LNU249 LWR249:LXQ249 MGN249:MHM249 MQJ249:MRI249 NAF249:NBE249 NKB249:NLA249 NTX249:NUW249 ODT249:OES249 ONP249:OOO249 OXL249:OYK249 PHH249:PIG249 PRD249:PSC249 QAZ249:QBY249 QKV249:QLU249 QUR249:QVQ249 REN249:RFM249 ROJ249:RPI249 RYF249:RZE249 SIB249:SJA249 SRX249:SSW249 TBT249:TCS249 TLP249:TMO249 TVL249:TWK249 UFH249:UGG249 UPD249:UQC249 UYZ249:UZY249 VIV249:VJU249 VSR249:VTQ249 WCN249:WDM249 WMJ249:WNI249 WWF249:WXE249 X65785:AW65785 JT65785:KS65785 TP65785:UO65785 ADL65785:AEK65785 ANH65785:AOG65785 AXD65785:AYC65785 BGZ65785:BHY65785 BQV65785:BRU65785 CAR65785:CBQ65785 CKN65785:CLM65785 CUJ65785:CVI65785 DEF65785:DFE65785 DOB65785:DPA65785 DXX65785:DYW65785 EHT65785:EIS65785 ERP65785:ESO65785 FBL65785:FCK65785 FLH65785:FMG65785 FVD65785:FWC65785 GEZ65785:GFY65785 GOV65785:GPU65785 GYR65785:GZQ65785 HIN65785:HJM65785 HSJ65785:HTI65785 ICF65785:IDE65785 IMB65785:INA65785 IVX65785:IWW65785 JFT65785:JGS65785 JPP65785:JQO65785 JZL65785:KAK65785 KJH65785:KKG65785 KTD65785:KUC65785 LCZ65785:LDY65785 LMV65785:LNU65785 LWR65785:LXQ65785 MGN65785:MHM65785 MQJ65785:MRI65785 NAF65785:NBE65785 NKB65785:NLA65785 NTX65785:NUW65785 ODT65785:OES65785 ONP65785:OOO65785 OXL65785:OYK65785 PHH65785:PIG65785 PRD65785:PSC65785 QAZ65785:QBY65785 QKV65785:QLU65785 QUR65785:QVQ65785 REN65785:RFM65785 ROJ65785:RPI65785 RYF65785:RZE65785 SIB65785:SJA65785 SRX65785:SSW65785 TBT65785:TCS65785 TLP65785:TMO65785 TVL65785:TWK65785 UFH65785:UGG65785 UPD65785:UQC65785 UYZ65785:UZY65785 VIV65785:VJU65785 VSR65785:VTQ65785 WCN65785:WDM65785 WMJ65785:WNI65785 WWF65785:WXE65785 X131321:AW131321 JT131321:KS131321 TP131321:UO131321 ADL131321:AEK131321 ANH131321:AOG131321 AXD131321:AYC131321 BGZ131321:BHY131321 BQV131321:BRU131321 CAR131321:CBQ131321 CKN131321:CLM131321 CUJ131321:CVI131321 DEF131321:DFE131321 DOB131321:DPA131321 DXX131321:DYW131321 EHT131321:EIS131321 ERP131321:ESO131321 FBL131321:FCK131321 FLH131321:FMG131321 FVD131321:FWC131321 GEZ131321:GFY131321 GOV131321:GPU131321 GYR131321:GZQ131321 HIN131321:HJM131321 HSJ131321:HTI131321 ICF131321:IDE131321 IMB131321:INA131321 IVX131321:IWW131321 JFT131321:JGS131321 JPP131321:JQO131321 JZL131321:KAK131321 KJH131321:KKG131321 KTD131321:KUC131321 LCZ131321:LDY131321 LMV131321:LNU131321 LWR131321:LXQ131321 MGN131321:MHM131321 MQJ131321:MRI131321 NAF131321:NBE131321 NKB131321:NLA131321 NTX131321:NUW131321 ODT131321:OES131321 ONP131321:OOO131321 OXL131321:OYK131321 PHH131321:PIG131321 PRD131321:PSC131321 QAZ131321:QBY131321 QKV131321:QLU131321 QUR131321:QVQ131321 REN131321:RFM131321 ROJ131321:RPI131321 RYF131321:RZE131321 SIB131321:SJA131321 SRX131321:SSW131321 TBT131321:TCS131321 TLP131321:TMO131321 TVL131321:TWK131321 UFH131321:UGG131321 UPD131321:UQC131321 UYZ131321:UZY131321 VIV131321:VJU131321 VSR131321:VTQ131321 WCN131321:WDM131321 WMJ131321:WNI131321 WWF131321:WXE131321 X196857:AW196857 JT196857:KS196857 TP196857:UO196857 ADL196857:AEK196857 ANH196857:AOG196857 AXD196857:AYC196857 BGZ196857:BHY196857 BQV196857:BRU196857 CAR196857:CBQ196857 CKN196857:CLM196857 CUJ196857:CVI196857 DEF196857:DFE196857 DOB196857:DPA196857 DXX196857:DYW196857 EHT196857:EIS196857 ERP196857:ESO196857 FBL196857:FCK196857 FLH196857:FMG196857 FVD196857:FWC196857 GEZ196857:GFY196857 GOV196857:GPU196857 GYR196857:GZQ196857 HIN196857:HJM196857 HSJ196857:HTI196857 ICF196857:IDE196857 IMB196857:INA196857 IVX196857:IWW196857 JFT196857:JGS196857 JPP196857:JQO196857 JZL196857:KAK196857 KJH196857:KKG196857 KTD196857:KUC196857 LCZ196857:LDY196857 LMV196857:LNU196857 LWR196857:LXQ196857 MGN196857:MHM196857 MQJ196857:MRI196857 NAF196857:NBE196857 NKB196857:NLA196857 NTX196857:NUW196857 ODT196857:OES196857 ONP196857:OOO196857 OXL196857:OYK196857 PHH196857:PIG196857 PRD196857:PSC196857 QAZ196857:QBY196857 QKV196857:QLU196857 QUR196857:QVQ196857 REN196857:RFM196857 ROJ196857:RPI196857 RYF196857:RZE196857 SIB196857:SJA196857 SRX196857:SSW196857 TBT196857:TCS196857 TLP196857:TMO196857 TVL196857:TWK196857 UFH196857:UGG196857 UPD196857:UQC196857 UYZ196857:UZY196857 VIV196857:VJU196857 VSR196857:VTQ196857 WCN196857:WDM196857 WMJ196857:WNI196857 WWF196857:WXE196857 X262393:AW262393 JT262393:KS262393 TP262393:UO262393 ADL262393:AEK262393 ANH262393:AOG262393 AXD262393:AYC262393 BGZ262393:BHY262393 BQV262393:BRU262393 CAR262393:CBQ262393 CKN262393:CLM262393 CUJ262393:CVI262393 DEF262393:DFE262393 DOB262393:DPA262393 DXX262393:DYW262393 EHT262393:EIS262393 ERP262393:ESO262393 FBL262393:FCK262393 FLH262393:FMG262393 FVD262393:FWC262393 GEZ262393:GFY262393 GOV262393:GPU262393 GYR262393:GZQ262393 HIN262393:HJM262393 HSJ262393:HTI262393 ICF262393:IDE262393 IMB262393:INA262393 IVX262393:IWW262393 JFT262393:JGS262393 JPP262393:JQO262393 JZL262393:KAK262393 KJH262393:KKG262393 KTD262393:KUC262393 LCZ262393:LDY262393 LMV262393:LNU262393 LWR262393:LXQ262393 MGN262393:MHM262393 MQJ262393:MRI262393 NAF262393:NBE262393 NKB262393:NLA262393 NTX262393:NUW262393 ODT262393:OES262393 ONP262393:OOO262393 OXL262393:OYK262393 PHH262393:PIG262393 PRD262393:PSC262393 QAZ262393:QBY262393 QKV262393:QLU262393 QUR262393:QVQ262393 REN262393:RFM262393 ROJ262393:RPI262393 RYF262393:RZE262393 SIB262393:SJA262393 SRX262393:SSW262393 TBT262393:TCS262393 TLP262393:TMO262393 TVL262393:TWK262393 UFH262393:UGG262393 UPD262393:UQC262393 UYZ262393:UZY262393 VIV262393:VJU262393 VSR262393:VTQ262393 WCN262393:WDM262393 WMJ262393:WNI262393 WWF262393:WXE262393 X327929:AW327929 JT327929:KS327929 TP327929:UO327929 ADL327929:AEK327929 ANH327929:AOG327929 AXD327929:AYC327929 BGZ327929:BHY327929 BQV327929:BRU327929 CAR327929:CBQ327929 CKN327929:CLM327929 CUJ327929:CVI327929 DEF327929:DFE327929 DOB327929:DPA327929 DXX327929:DYW327929 EHT327929:EIS327929 ERP327929:ESO327929 FBL327929:FCK327929 FLH327929:FMG327929 FVD327929:FWC327929 GEZ327929:GFY327929 GOV327929:GPU327929 GYR327929:GZQ327929 HIN327929:HJM327929 HSJ327929:HTI327929 ICF327929:IDE327929 IMB327929:INA327929 IVX327929:IWW327929 JFT327929:JGS327929 JPP327929:JQO327929 JZL327929:KAK327929 KJH327929:KKG327929 KTD327929:KUC327929 LCZ327929:LDY327929 LMV327929:LNU327929 LWR327929:LXQ327929 MGN327929:MHM327929 MQJ327929:MRI327929 NAF327929:NBE327929 NKB327929:NLA327929 NTX327929:NUW327929 ODT327929:OES327929 ONP327929:OOO327929 OXL327929:OYK327929 PHH327929:PIG327929 PRD327929:PSC327929 QAZ327929:QBY327929 QKV327929:QLU327929 QUR327929:QVQ327929 REN327929:RFM327929 ROJ327929:RPI327929 RYF327929:RZE327929 SIB327929:SJA327929 SRX327929:SSW327929 TBT327929:TCS327929 TLP327929:TMO327929 TVL327929:TWK327929 UFH327929:UGG327929 UPD327929:UQC327929 UYZ327929:UZY327929 VIV327929:VJU327929 VSR327929:VTQ327929 WCN327929:WDM327929 WMJ327929:WNI327929 WWF327929:WXE327929 X393465:AW393465 JT393465:KS393465 TP393465:UO393465 ADL393465:AEK393465 ANH393465:AOG393465 AXD393465:AYC393465 BGZ393465:BHY393465 BQV393465:BRU393465 CAR393465:CBQ393465 CKN393465:CLM393465 CUJ393465:CVI393465 DEF393465:DFE393465 DOB393465:DPA393465 DXX393465:DYW393465 EHT393465:EIS393465 ERP393465:ESO393465 FBL393465:FCK393465 FLH393465:FMG393465 FVD393465:FWC393465 GEZ393465:GFY393465 GOV393465:GPU393465 GYR393465:GZQ393465 HIN393465:HJM393465 HSJ393465:HTI393465 ICF393465:IDE393465 IMB393465:INA393465 IVX393465:IWW393465 JFT393465:JGS393465 JPP393465:JQO393465 JZL393465:KAK393465 KJH393465:KKG393465 KTD393465:KUC393465 LCZ393465:LDY393465 LMV393465:LNU393465 LWR393465:LXQ393465 MGN393465:MHM393465 MQJ393465:MRI393465 NAF393465:NBE393465 NKB393465:NLA393465 NTX393465:NUW393465 ODT393465:OES393465 ONP393465:OOO393465 OXL393465:OYK393465 PHH393465:PIG393465 PRD393465:PSC393465 QAZ393465:QBY393465 QKV393465:QLU393465 QUR393465:QVQ393465 REN393465:RFM393465 ROJ393465:RPI393465 RYF393465:RZE393465 SIB393465:SJA393465 SRX393465:SSW393465 TBT393465:TCS393465 TLP393465:TMO393465 TVL393465:TWK393465 UFH393465:UGG393465 UPD393465:UQC393465 UYZ393465:UZY393465 VIV393465:VJU393465 VSR393465:VTQ393465 WCN393465:WDM393465 WMJ393465:WNI393465 WWF393465:WXE393465 X459001:AW459001 JT459001:KS459001 TP459001:UO459001 ADL459001:AEK459001 ANH459001:AOG459001 AXD459001:AYC459001 BGZ459001:BHY459001 BQV459001:BRU459001 CAR459001:CBQ459001 CKN459001:CLM459001 CUJ459001:CVI459001 DEF459001:DFE459001 DOB459001:DPA459001 DXX459001:DYW459001 EHT459001:EIS459001 ERP459001:ESO459001 FBL459001:FCK459001 FLH459001:FMG459001 FVD459001:FWC459001 GEZ459001:GFY459001 GOV459001:GPU459001 GYR459001:GZQ459001 HIN459001:HJM459001 HSJ459001:HTI459001 ICF459001:IDE459001 IMB459001:INA459001 IVX459001:IWW459001 JFT459001:JGS459001 JPP459001:JQO459001 JZL459001:KAK459001 KJH459001:KKG459001 KTD459001:KUC459001 LCZ459001:LDY459001 LMV459001:LNU459001 LWR459001:LXQ459001 MGN459001:MHM459001 MQJ459001:MRI459001 NAF459001:NBE459001 NKB459001:NLA459001 NTX459001:NUW459001 ODT459001:OES459001 ONP459001:OOO459001 OXL459001:OYK459001 PHH459001:PIG459001 PRD459001:PSC459001 QAZ459001:QBY459001 QKV459001:QLU459001 QUR459001:QVQ459001 REN459001:RFM459001 ROJ459001:RPI459001 RYF459001:RZE459001 SIB459001:SJA459001 SRX459001:SSW459001 TBT459001:TCS459001 TLP459001:TMO459001 TVL459001:TWK459001 UFH459001:UGG459001 UPD459001:UQC459001 UYZ459001:UZY459001 VIV459001:VJU459001 VSR459001:VTQ459001 WCN459001:WDM459001 WMJ459001:WNI459001 WWF459001:WXE459001 X524537:AW524537 JT524537:KS524537 TP524537:UO524537 ADL524537:AEK524537 ANH524537:AOG524537 AXD524537:AYC524537 BGZ524537:BHY524537 BQV524537:BRU524537 CAR524537:CBQ524537 CKN524537:CLM524537 CUJ524537:CVI524537 DEF524537:DFE524537 DOB524537:DPA524537 DXX524537:DYW524537 EHT524537:EIS524537 ERP524537:ESO524537 FBL524537:FCK524537 FLH524537:FMG524537 FVD524537:FWC524537 GEZ524537:GFY524537 GOV524537:GPU524537 GYR524537:GZQ524537 HIN524537:HJM524537 HSJ524537:HTI524537 ICF524537:IDE524537 IMB524537:INA524537 IVX524537:IWW524537 JFT524537:JGS524537 JPP524537:JQO524537 JZL524537:KAK524537 KJH524537:KKG524537 KTD524537:KUC524537 LCZ524537:LDY524537 LMV524537:LNU524537 LWR524537:LXQ524537 MGN524537:MHM524537 MQJ524537:MRI524537 NAF524537:NBE524537 NKB524537:NLA524537 NTX524537:NUW524537 ODT524537:OES524537 ONP524537:OOO524537 OXL524537:OYK524537 PHH524537:PIG524537 PRD524537:PSC524537 QAZ524537:QBY524537 QKV524537:QLU524537 QUR524537:QVQ524537 REN524537:RFM524537 ROJ524537:RPI524537 RYF524537:RZE524537 SIB524537:SJA524537 SRX524537:SSW524537 TBT524537:TCS524537 TLP524537:TMO524537 TVL524537:TWK524537 UFH524537:UGG524537 UPD524537:UQC524537 UYZ524537:UZY524537 VIV524537:VJU524537 VSR524537:VTQ524537 WCN524537:WDM524537 WMJ524537:WNI524537 WWF524537:WXE524537 X590073:AW590073 JT590073:KS590073 TP590073:UO590073 ADL590073:AEK590073 ANH590073:AOG590073 AXD590073:AYC590073 BGZ590073:BHY590073 BQV590073:BRU590073 CAR590073:CBQ590073 CKN590073:CLM590073 CUJ590073:CVI590073 DEF590073:DFE590073 DOB590073:DPA590073 DXX590073:DYW590073 EHT590073:EIS590073 ERP590073:ESO590073 FBL590073:FCK590073 FLH590073:FMG590073 FVD590073:FWC590073 GEZ590073:GFY590073 GOV590073:GPU590073 GYR590073:GZQ590073 HIN590073:HJM590073 HSJ590073:HTI590073 ICF590073:IDE590073 IMB590073:INA590073 IVX590073:IWW590073 JFT590073:JGS590073 JPP590073:JQO590073 JZL590073:KAK590073 KJH590073:KKG590073 KTD590073:KUC590073 LCZ590073:LDY590073 LMV590073:LNU590073 LWR590073:LXQ590073 MGN590073:MHM590073 MQJ590073:MRI590073 NAF590073:NBE590073 NKB590073:NLA590073 NTX590073:NUW590073 ODT590073:OES590073 ONP590073:OOO590073 OXL590073:OYK590073 PHH590073:PIG590073 PRD590073:PSC590073 QAZ590073:QBY590073 QKV590073:QLU590073 QUR590073:QVQ590073 REN590073:RFM590073 ROJ590073:RPI590073 RYF590073:RZE590073 SIB590073:SJA590073 SRX590073:SSW590073 TBT590073:TCS590073 TLP590073:TMO590073 TVL590073:TWK590073 UFH590073:UGG590073 UPD590073:UQC590073 UYZ590073:UZY590073 VIV590073:VJU590073 VSR590073:VTQ590073 WCN590073:WDM590073 WMJ590073:WNI590073 WWF590073:WXE590073 X655609:AW655609 JT655609:KS655609 TP655609:UO655609 ADL655609:AEK655609 ANH655609:AOG655609 AXD655609:AYC655609 BGZ655609:BHY655609 BQV655609:BRU655609 CAR655609:CBQ655609 CKN655609:CLM655609 CUJ655609:CVI655609 DEF655609:DFE655609 DOB655609:DPA655609 DXX655609:DYW655609 EHT655609:EIS655609 ERP655609:ESO655609 FBL655609:FCK655609 FLH655609:FMG655609 FVD655609:FWC655609 GEZ655609:GFY655609 GOV655609:GPU655609 GYR655609:GZQ655609 HIN655609:HJM655609 HSJ655609:HTI655609 ICF655609:IDE655609 IMB655609:INA655609 IVX655609:IWW655609 JFT655609:JGS655609 JPP655609:JQO655609 JZL655609:KAK655609 KJH655609:KKG655609 KTD655609:KUC655609 LCZ655609:LDY655609 LMV655609:LNU655609 LWR655609:LXQ655609 MGN655609:MHM655609 MQJ655609:MRI655609 NAF655609:NBE655609 NKB655609:NLA655609 NTX655609:NUW655609 ODT655609:OES655609 ONP655609:OOO655609 OXL655609:OYK655609 PHH655609:PIG655609 PRD655609:PSC655609 QAZ655609:QBY655609 QKV655609:QLU655609 QUR655609:QVQ655609 REN655609:RFM655609 ROJ655609:RPI655609 RYF655609:RZE655609 SIB655609:SJA655609 SRX655609:SSW655609 TBT655609:TCS655609 TLP655609:TMO655609 TVL655609:TWK655609 UFH655609:UGG655609 UPD655609:UQC655609 UYZ655609:UZY655609 VIV655609:VJU655609 VSR655609:VTQ655609 WCN655609:WDM655609 WMJ655609:WNI655609 WWF655609:WXE655609 X721145:AW721145 JT721145:KS721145 TP721145:UO721145 ADL721145:AEK721145 ANH721145:AOG721145 AXD721145:AYC721145 BGZ721145:BHY721145 BQV721145:BRU721145 CAR721145:CBQ721145 CKN721145:CLM721145 CUJ721145:CVI721145 DEF721145:DFE721145 DOB721145:DPA721145 DXX721145:DYW721145 EHT721145:EIS721145 ERP721145:ESO721145 FBL721145:FCK721145 FLH721145:FMG721145 FVD721145:FWC721145 GEZ721145:GFY721145 GOV721145:GPU721145 GYR721145:GZQ721145 HIN721145:HJM721145 HSJ721145:HTI721145 ICF721145:IDE721145 IMB721145:INA721145 IVX721145:IWW721145 JFT721145:JGS721145 JPP721145:JQO721145 JZL721145:KAK721145 KJH721145:KKG721145 KTD721145:KUC721145 LCZ721145:LDY721145 LMV721145:LNU721145 LWR721145:LXQ721145 MGN721145:MHM721145 MQJ721145:MRI721145 NAF721145:NBE721145 NKB721145:NLA721145 NTX721145:NUW721145 ODT721145:OES721145 ONP721145:OOO721145 OXL721145:OYK721145 PHH721145:PIG721145 PRD721145:PSC721145 QAZ721145:QBY721145 QKV721145:QLU721145 QUR721145:QVQ721145 REN721145:RFM721145 ROJ721145:RPI721145 RYF721145:RZE721145 SIB721145:SJA721145 SRX721145:SSW721145 TBT721145:TCS721145 TLP721145:TMO721145 TVL721145:TWK721145 UFH721145:UGG721145 UPD721145:UQC721145 UYZ721145:UZY721145 VIV721145:VJU721145 VSR721145:VTQ721145 WCN721145:WDM721145 WMJ721145:WNI721145 WWF721145:WXE721145 X786681:AW786681 JT786681:KS786681 TP786681:UO786681 ADL786681:AEK786681 ANH786681:AOG786681 AXD786681:AYC786681 BGZ786681:BHY786681 BQV786681:BRU786681 CAR786681:CBQ786681 CKN786681:CLM786681 CUJ786681:CVI786681 DEF786681:DFE786681 DOB786681:DPA786681 DXX786681:DYW786681 EHT786681:EIS786681 ERP786681:ESO786681 FBL786681:FCK786681 FLH786681:FMG786681 FVD786681:FWC786681 GEZ786681:GFY786681 GOV786681:GPU786681 GYR786681:GZQ786681 HIN786681:HJM786681 HSJ786681:HTI786681 ICF786681:IDE786681 IMB786681:INA786681 IVX786681:IWW786681 JFT786681:JGS786681 JPP786681:JQO786681 JZL786681:KAK786681 KJH786681:KKG786681 KTD786681:KUC786681 LCZ786681:LDY786681 LMV786681:LNU786681 LWR786681:LXQ786681 MGN786681:MHM786681 MQJ786681:MRI786681 NAF786681:NBE786681 NKB786681:NLA786681 NTX786681:NUW786681 ODT786681:OES786681 ONP786681:OOO786681 OXL786681:OYK786681 PHH786681:PIG786681 PRD786681:PSC786681 QAZ786681:QBY786681 QKV786681:QLU786681 QUR786681:QVQ786681 REN786681:RFM786681 ROJ786681:RPI786681 RYF786681:RZE786681 SIB786681:SJA786681 SRX786681:SSW786681 TBT786681:TCS786681 TLP786681:TMO786681 TVL786681:TWK786681 UFH786681:UGG786681 UPD786681:UQC786681 UYZ786681:UZY786681 VIV786681:VJU786681 VSR786681:VTQ786681 WCN786681:WDM786681 WMJ786681:WNI786681 WWF786681:WXE786681 X852217:AW852217 JT852217:KS852217 TP852217:UO852217 ADL852217:AEK852217 ANH852217:AOG852217 AXD852217:AYC852217 BGZ852217:BHY852217 BQV852217:BRU852217 CAR852217:CBQ852217 CKN852217:CLM852217 CUJ852217:CVI852217 DEF852217:DFE852217 DOB852217:DPA852217 DXX852217:DYW852217 EHT852217:EIS852217 ERP852217:ESO852217 FBL852217:FCK852217 FLH852217:FMG852217 FVD852217:FWC852217 GEZ852217:GFY852217 GOV852217:GPU852217 GYR852217:GZQ852217 HIN852217:HJM852217 HSJ852217:HTI852217 ICF852217:IDE852217 IMB852217:INA852217 IVX852217:IWW852217 JFT852217:JGS852217 JPP852217:JQO852217 JZL852217:KAK852217 KJH852217:KKG852217 KTD852217:KUC852217 LCZ852217:LDY852217 LMV852217:LNU852217 LWR852217:LXQ852217 MGN852217:MHM852217 MQJ852217:MRI852217 NAF852217:NBE852217 NKB852217:NLA852217 NTX852217:NUW852217 ODT852217:OES852217 ONP852217:OOO852217 OXL852217:OYK852217 PHH852217:PIG852217 PRD852217:PSC852217 QAZ852217:QBY852217 QKV852217:QLU852217 QUR852217:QVQ852217 REN852217:RFM852217 ROJ852217:RPI852217 RYF852217:RZE852217 SIB852217:SJA852217 SRX852217:SSW852217 TBT852217:TCS852217 TLP852217:TMO852217 TVL852217:TWK852217 UFH852217:UGG852217 UPD852217:UQC852217 UYZ852217:UZY852217 VIV852217:VJU852217 VSR852217:VTQ852217 WCN852217:WDM852217 WMJ852217:WNI852217 WWF852217:WXE852217 X917753:AW917753 JT917753:KS917753 TP917753:UO917753 ADL917753:AEK917753 ANH917753:AOG917753 AXD917753:AYC917753 BGZ917753:BHY917753 BQV917753:BRU917753 CAR917753:CBQ917753 CKN917753:CLM917753 CUJ917753:CVI917753 DEF917753:DFE917753 DOB917753:DPA917753 DXX917753:DYW917753 EHT917753:EIS917753 ERP917753:ESO917753 FBL917753:FCK917753 FLH917753:FMG917753 FVD917753:FWC917753 GEZ917753:GFY917753 GOV917753:GPU917753 GYR917753:GZQ917753 HIN917753:HJM917753 HSJ917753:HTI917753 ICF917753:IDE917753 IMB917753:INA917753 IVX917753:IWW917753 JFT917753:JGS917753 JPP917753:JQO917753 JZL917753:KAK917753 KJH917753:KKG917753 KTD917753:KUC917753 LCZ917753:LDY917753 LMV917753:LNU917753 LWR917753:LXQ917753 MGN917753:MHM917753 MQJ917753:MRI917753 NAF917753:NBE917753 NKB917753:NLA917753 NTX917753:NUW917753 ODT917753:OES917753 ONP917753:OOO917753 OXL917753:OYK917753 PHH917753:PIG917753 PRD917753:PSC917753 QAZ917753:QBY917753 QKV917753:QLU917753 QUR917753:QVQ917753 REN917753:RFM917753 ROJ917753:RPI917753 RYF917753:RZE917753 SIB917753:SJA917753 SRX917753:SSW917753 TBT917753:TCS917753 TLP917753:TMO917753 TVL917753:TWK917753 UFH917753:UGG917753 UPD917753:UQC917753 UYZ917753:UZY917753 VIV917753:VJU917753 VSR917753:VTQ917753 WCN917753:WDM917753 WMJ917753:WNI917753 WWF917753:WXE917753 X983289:AW983289 JT983289:KS983289 TP983289:UO983289 ADL983289:AEK983289 ANH983289:AOG983289 AXD983289:AYC983289 BGZ983289:BHY983289 BQV983289:BRU983289 CAR983289:CBQ983289 CKN983289:CLM983289 CUJ983289:CVI983289 DEF983289:DFE983289 DOB983289:DPA983289 DXX983289:DYW983289 EHT983289:EIS983289 ERP983289:ESO983289 FBL983289:FCK983289 FLH983289:FMG983289 FVD983289:FWC983289 GEZ983289:GFY983289 GOV983289:GPU983289 GYR983289:GZQ983289 HIN983289:HJM983289 HSJ983289:HTI983289 ICF983289:IDE983289 IMB983289:INA983289 IVX983289:IWW983289 JFT983289:JGS983289 JPP983289:JQO983289 JZL983289:KAK983289 KJH983289:KKG983289 KTD983289:KUC983289 LCZ983289:LDY983289 LMV983289:LNU983289 LWR983289:LXQ983289 MGN983289:MHM983289 MQJ983289:MRI983289 NAF983289:NBE983289 NKB983289:NLA983289 NTX983289:NUW983289 ODT983289:OES983289 ONP983289:OOO983289 OXL983289:OYK983289 PHH983289:PIG983289 PRD983289:PSC983289 QAZ983289:QBY983289 QKV983289:QLU983289 QUR983289:QVQ983289 REN983289:RFM983289 ROJ983289:RPI983289 RYF983289:RZE983289 SIB983289:SJA983289 SRX983289:SSW983289 TBT983289:TCS983289 TLP983289:TMO983289 TVL983289:TWK983289 UFH983289:UGG983289 UPD983289:UQC983289 UYZ983289:UZY983289 VIV983289:VJU983289 VSR983289:VTQ983289 WCN983289:WDM983289 WMJ983289:WNI983289 WWF983289:WXE983289 C72:M118 IY72:JI118 SU72:TE118 ACQ72:ADA118 AMM72:AMW118 AWI72:AWS118 BGE72:BGO118 BQA72:BQK118 BZW72:CAG118 CJS72:CKC118 CTO72:CTY118 DDK72:DDU118 DNG72:DNQ118 DXC72:DXM118 EGY72:EHI118 EQU72:ERE118 FAQ72:FBA118 FKM72:FKW118 FUI72:FUS118 GEE72:GEO118 GOA72:GOK118 GXW72:GYG118 HHS72:HIC118 HRO72:HRY118 IBK72:IBU118 ILG72:ILQ118 IVC72:IVM118 JEY72:JFI118 JOU72:JPE118 JYQ72:JZA118 KIM72:KIW118 KSI72:KSS118 LCE72:LCO118 LMA72:LMK118 LVW72:LWG118 MFS72:MGC118 MPO72:MPY118 MZK72:MZU118 NJG72:NJQ118 NTC72:NTM118 OCY72:ODI118 OMU72:ONE118 OWQ72:OXA118 PGM72:PGW118 PQI72:PQS118 QAE72:QAO118 QKA72:QKK118 QTW72:QUG118 RDS72:REC118 RNO72:RNY118 RXK72:RXU118 SHG72:SHQ118 SRC72:SRM118 TAY72:TBI118 TKU72:TLE118 TUQ72:TVA118 UEM72:UEW118 UOI72:UOS118 UYE72:UYO118 VIA72:VIK118 VRW72:VSG118 WBS72:WCC118 WLO72:WLY118 WVK72:WVU118 C65608:M65654 IY65608:JI65654 SU65608:TE65654 ACQ65608:ADA65654 AMM65608:AMW65654 AWI65608:AWS65654 BGE65608:BGO65654 BQA65608:BQK65654 BZW65608:CAG65654 CJS65608:CKC65654 CTO65608:CTY65654 DDK65608:DDU65654 DNG65608:DNQ65654 DXC65608:DXM65654 EGY65608:EHI65654 EQU65608:ERE65654 FAQ65608:FBA65654 FKM65608:FKW65654 FUI65608:FUS65654 GEE65608:GEO65654 GOA65608:GOK65654 GXW65608:GYG65654 HHS65608:HIC65654 HRO65608:HRY65654 IBK65608:IBU65654 ILG65608:ILQ65654 IVC65608:IVM65654 JEY65608:JFI65654 JOU65608:JPE65654 JYQ65608:JZA65654 KIM65608:KIW65654 KSI65608:KSS65654 LCE65608:LCO65654 LMA65608:LMK65654 LVW65608:LWG65654 MFS65608:MGC65654 MPO65608:MPY65654 MZK65608:MZU65654 NJG65608:NJQ65654 NTC65608:NTM65654 OCY65608:ODI65654 OMU65608:ONE65654 OWQ65608:OXA65654 PGM65608:PGW65654 PQI65608:PQS65654 QAE65608:QAO65654 QKA65608:QKK65654 QTW65608:QUG65654 RDS65608:REC65654 RNO65608:RNY65654 RXK65608:RXU65654 SHG65608:SHQ65654 SRC65608:SRM65654 TAY65608:TBI65654 TKU65608:TLE65654 TUQ65608:TVA65654 UEM65608:UEW65654 UOI65608:UOS65654 UYE65608:UYO65654 VIA65608:VIK65654 VRW65608:VSG65654 WBS65608:WCC65654 WLO65608:WLY65654 WVK65608:WVU65654 C131144:M131190 IY131144:JI131190 SU131144:TE131190 ACQ131144:ADA131190 AMM131144:AMW131190 AWI131144:AWS131190 BGE131144:BGO131190 BQA131144:BQK131190 BZW131144:CAG131190 CJS131144:CKC131190 CTO131144:CTY131190 DDK131144:DDU131190 DNG131144:DNQ131190 DXC131144:DXM131190 EGY131144:EHI131190 EQU131144:ERE131190 FAQ131144:FBA131190 FKM131144:FKW131190 FUI131144:FUS131190 GEE131144:GEO131190 GOA131144:GOK131190 GXW131144:GYG131190 HHS131144:HIC131190 HRO131144:HRY131190 IBK131144:IBU131190 ILG131144:ILQ131190 IVC131144:IVM131190 JEY131144:JFI131190 JOU131144:JPE131190 JYQ131144:JZA131190 KIM131144:KIW131190 KSI131144:KSS131190 LCE131144:LCO131190 LMA131144:LMK131190 LVW131144:LWG131190 MFS131144:MGC131190 MPO131144:MPY131190 MZK131144:MZU131190 NJG131144:NJQ131190 NTC131144:NTM131190 OCY131144:ODI131190 OMU131144:ONE131190 OWQ131144:OXA131190 PGM131144:PGW131190 PQI131144:PQS131190 QAE131144:QAO131190 QKA131144:QKK131190 QTW131144:QUG131190 RDS131144:REC131190 RNO131144:RNY131190 RXK131144:RXU131190 SHG131144:SHQ131190 SRC131144:SRM131190 TAY131144:TBI131190 TKU131144:TLE131190 TUQ131144:TVA131190 UEM131144:UEW131190 UOI131144:UOS131190 UYE131144:UYO131190 VIA131144:VIK131190 VRW131144:VSG131190 WBS131144:WCC131190 WLO131144:WLY131190 WVK131144:WVU131190 C196680:M196726 IY196680:JI196726 SU196680:TE196726 ACQ196680:ADA196726 AMM196680:AMW196726 AWI196680:AWS196726 BGE196680:BGO196726 BQA196680:BQK196726 BZW196680:CAG196726 CJS196680:CKC196726 CTO196680:CTY196726 DDK196680:DDU196726 DNG196680:DNQ196726 DXC196680:DXM196726 EGY196680:EHI196726 EQU196680:ERE196726 FAQ196680:FBA196726 FKM196680:FKW196726 FUI196680:FUS196726 GEE196680:GEO196726 GOA196680:GOK196726 GXW196680:GYG196726 HHS196680:HIC196726 HRO196680:HRY196726 IBK196680:IBU196726 ILG196680:ILQ196726 IVC196680:IVM196726 JEY196680:JFI196726 JOU196680:JPE196726 JYQ196680:JZA196726 KIM196680:KIW196726 KSI196680:KSS196726 LCE196680:LCO196726 LMA196680:LMK196726 LVW196680:LWG196726 MFS196680:MGC196726 MPO196680:MPY196726 MZK196680:MZU196726 NJG196680:NJQ196726 NTC196680:NTM196726 OCY196680:ODI196726 OMU196680:ONE196726 OWQ196680:OXA196726 PGM196680:PGW196726 PQI196680:PQS196726 QAE196680:QAO196726 QKA196680:QKK196726 QTW196680:QUG196726 RDS196680:REC196726 RNO196680:RNY196726 RXK196680:RXU196726 SHG196680:SHQ196726 SRC196680:SRM196726 TAY196680:TBI196726 TKU196680:TLE196726 TUQ196680:TVA196726 UEM196680:UEW196726 UOI196680:UOS196726 UYE196680:UYO196726 VIA196680:VIK196726 VRW196680:VSG196726 WBS196680:WCC196726 WLO196680:WLY196726 WVK196680:WVU196726 C262216:M262262 IY262216:JI262262 SU262216:TE262262 ACQ262216:ADA262262 AMM262216:AMW262262 AWI262216:AWS262262 BGE262216:BGO262262 BQA262216:BQK262262 BZW262216:CAG262262 CJS262216:CKC262262 CTO262216:CTY262262 DDK262216:DDU262262 DNG262216:DNQ262262 DXC262216:DXM262262 EGY262216:EHI262262 EQU262216:ERE262262 FAQ262216:FBA262262 FKM262216:FKW262262 FUI262216:FUS262262 GEE262216:GEO262262 GOA262216:GOK262262 GXW262216:GYG262262 HHS262216:HIC262262 HRO262216:HRY262262 IBK262216:IBU262262 ILG262216:ILQ262262 IVC262216:IVM262262 JEY262216:JFI262262 JOU262216:JPE262262 JYQ262216:JZA262262 KIM262216:KIW262262 KSI262216:KSS262262 LCE262216:LCO262262 LMA262216:LMK262262 LVW262216:LWG262262 MFS262216:MGC262262 MPO262216:MPY262262 MZK262216:MZU262262 NJG262216:NJQ262262 NTC262216:NTM262262 OCY262216:ODI262262 OMU262216:ONE262262 OWQ262216:OXA262262 PGM262216:PGW262262 PQI262216:PQS262262 QAE262216:QAO262262 QKA262216:QKK262262 QTW262216:QUG262262 RDS262216:REC262262 RNO262216:RNY262262 RXK262216:RXU262262 SHG262216:SHQ262262 SRC262216:SRM262262 TAY262216:TBI262262 TKU262216:TLE262262 TUQ262216:TVA262262 UEM262216:UEW262262 UOI262216:UOS262262 UYE262216:UYO262262 VIA262216:VIK262262 VRW262216:VSG262262 WBS262216:WCC262262 WLO262216:WLY262262 WVK262216:WVU262262 C327752:M327798 IY327752:JI327798 SU327752:TE327798 ACQ327752:ADA327798 AMM327752:AMW327798 AWI327752:AWS327798 BGE327752:BGO327798 BQA327752:BQK327798 BZW327752:CAG327798 CJS327752:CKC327798 CTO327752:CTY327798 DDK327752:DDU327798 DNG327752:DNQ327798 DXC327752:DXM327798 EGY327752:EHI327798 EQU327752:ERE327798 FAQ327752:FBA327798 FKM327752:FKW327798 FUI327752:FUS327798 GEE327752:GEO327798 GOA327752:GOK327798 GXW327752:GYG327798 HHS327752:HIC327798 HRO327752:HRY327798 IBK327752:IBU327798 ILG327752:ILQ327798 IVC327752:IVM327798 JEY327752:JFI327798 JOU327752:JPE327798 JYQ327752:JZA327798 KIM327752:KIW327798 KSI327752:KSS327798 LCE327752:LCO327798 LMA327752:LMK327798 LVW327752:LWG327798 MFS327752:MGC327798 MPO327752:MPY327798 MZK327752:MZU327798 NJG327752:NJQ327798 NTC327752:NTM327798 OCY327752:ODI327798 OMU327752:ONE327798 OWQ327752:OXA327798 PGM327752:PGW327798 PQI327752:PQS327798 QAE327752:QAO327798 QKA327752:QKK327798 QTW327752:QUG327798 RDS327752:REC327798 RNO327752:RNY327798 RXK327752:RXU327798 SHG327752:SHQ327798 SRC327752:SRM327798 TAY327752:TBI327798 TKU327752:TLE327798 TUQ327752:TVA327798 UEM327752:UEW327798 UOI327752:UOS327798 UYE327752:UYO327798 VIA327752:VIK327798 VRW327752:VSG327798 WBS327752:WCC327798 WLO327752:WLY327798 WVK327752:WVU327798 C393288:M393334 IY393288:JI393334 SU393288:TE393334 ACQ393288:ADA393334 AMM393288:AMW393334 AWI393288:AWS393334 BGE393288:BGO393334 BQA393288:BQK393334 BZW393288:CAG393334 CJS393288:CKC393334 CTO393288:CTY393334 DDK393288:DDU393334 DNG393288:DNQ393334 DXC393288:DXM393334 EGY393288:EHI393334 EQU393288:ERE393334 FAQ393288:FBA393334 FKM393288:FKW393334 FUI393288:FUS393334 GEE393288:GEO393334 GOA393288:GOK393334 GXW393288:GYG393334 HHS393288:HIC393334 HRO393288:HRY393334 IBK393288:IBU393334 ILG393288:ILQ393334 IVC393288:IVM393334 JEY393288:JFI393334 JOU393288:JPE393334 JYQ393288:JZA393334 KIM393288:KIW393334 KSI393288:KSS393334 LCE393288:LCO393334 LMA393288:LMK393334 LVW393288:LWG393334 MFS393288:MGC393334 MPO393288:MPY393334 MZK393288:MZU393334 NJG393288:NJQ393334 NTC393288:NTM393334 OCY393288:ODI393334 OMU393288:ONE393334 OWQ393288:OXA393334 PGM393288:PGW393334 PQI393288:PQS393334 QAE393288:QAO393334 QKA393288:QKK393334 QTW393288:QUG393334 RDS393288:REC393334 RNO393288:RNY393334 RXK393288:RXU393334 SHG393288:SHQ393334 SRC393288:SRM393334 TAY393288:TBI393334 TKU393288:TLE393334 TUQ393288:TVA393334 UEM393288:UEW393334 UOI393288:UOS393334 UYE393288:UYO393334 VIA393288:VIK393334 VRW393288:VSG393334 WBS393288:WCC393334 WLO393288:WLY393334 WVK393288:WVU393334 C458824:M458870 IY458824:JI458870 SU458824:TE458870 ACQ458824:ADA458870 AMM458824:AMW458870 AWI458824:AWS458870 BGE458824:BGO458870 BQA458824:BQK458870 BZW458824:CAG458870 CJS458824:CKC458870 CTO458824:CTY458870 DDK458824:DDU458870 DNG458824:DNQ458870 DXC458824:DXM458870 EGY458824:EHI458870 EQU458824:ERE458870 FAQ458824:FBA458870 FKM458824:FKW458870 FUI458824:FUS458870 GEE458824:GEO458870 GOA458824:GOK458870 GXW458824:GYG458870 HHS458824:HIC458870 HRO458824:HRY458870 IBK458824:IBU458870 ILG458824:ILQ458870 IVC458824:IVM458870 JEY458824:JFI458870 JOU458824:JPE458870 JYQ458824:JZA458870 KIM458824:KIW458870 KSI458824:KSS458870 LCE458824:LCO458870 LMA458824:LMK458870 LVW458824:LWG458870 MFS458824:MGC458870 MPO458824:MPY458870 MZK458824:MZU458870 NJG458824:NJQ458870 NTC458824:NTM458870 OCY458824:ODI458870 OMU458824:ONE458870 OWQ458824:OXA458870 PGM458824:PGW458870 PQI458824:PQS458870 QAE458824:QAO458870 QKA458824:QKK458870 QTW458824:QUG458870 RDS458824:REC458870 RNO458824:RNY458870 RXK458824:RXU458870 SHG458824:SHQ458870 SRC458824:SRM458870 TAY458824:TBI458870 TKU458824:TLE458870 TUQ458824:TVA458870 UEM458824:UEW458870 UOI458824:UOS458870 UYE458824:UYO458870 VIA458824:VIK458870 VRW458824:VSG458870 WBS458824:WCC458870 WLO458824:WLY458870 WVK458824:WVU458870 C524360:M524406 IY524360:JI524406 SU524360:TE524406 ACQ524360:ADA524406 AMM524360:AMW524406 AWI524360:AWS524406 BGE524360:BGO524406 BQA524360:BQK524406 BZW524360:CAG524406 CJS524360:CKC524406 CTO524360:CTY524406 DDK524360:DDU524406 DNG524360:DNQ524406 DXC524360:DXM524406 EGY524360:EHI524406 EQU524360:ERE524406 FAQ524360:FBA524406 FKM524360:FKW524406 FUI524360:FUS524406 GEE524360:GEO524406 GOA524360:GOK524406 GXW524360:GYG524406 HHS524360:HIC524406 HRO524360:HRY524406 IBK524360:IBU524406 ILG524360:ILQ524406 IVC524360:IVM524406 JEY524360:JFI524406 JOU524360:JPE524406 JYQ524360:JZA524406 KIM524360:KIW524406 KSI524360:KSS524406 LCE524360:LCO524406 LMA524360:LMK524406 LVW524360:LWG524406 MFS524360:MGC524406 MPO524360:MPY524406 MZK524360:MZU524406 NJG524360:NJQ524406 NTC524360:NTM524406 OCY524360:ODI524406 OMU524360:ONE524406 OWQ524360:OXA524406 PGM524360:PGW524406 PQI524360:PQS524406 QAE524360:QAO524406 QKA524360:QKK524406 QTW524360:QUG524406 RDS524360:REC524406 RNO524360:RNY524406 RXK524360:RXU524406 SHG524360:SHQ524406 SRC524360:SRM524406 TAY524360:TBI524406 TKU524360:TLE524406 TUQ524360:TVA524406 UEM524360:UEW524406 UOI524360:UOS524406 UYE524360:UYO524406 VIA524360:VIK524406 VRW524360:VSG524406 WBS524360:WCC524406 WLO524360:WLY524406 WVK524360:WVU524406 C589896:M589942 IY589896:JI589942 SU589896:TE589942 ACQ589896:ADA589942 AMM589896:AMW589942 AWI589896:AWS589942 BGE589896:BGO589942 BQA589896:BQK589942 BZW589896:CAG589942 CJS589896:CKC589942 CTO589896:CTY589942 DDK589896:DDU589942 DNG589896:DNQ589942 DXC589896:DXM589942 EGY589896:EHI589942 EQU589896:ERE589942 FAQ589896:FBA589942 FKM589896:FKW589942 FUI589896:FUS589942 GEE589896:GEO589942 GOA589896:GOK589942 GXW589896:GYG589942 HHS589896:HIC589942 HRO589896:HRY589942 IBK589896:IBU589942 ILG589896:ILQ589942 IVC589896:IVM589942 JEY589896:JFI589942 JOU589896:JPE589942 JYQ589896:JZA589942 KIM589896:KIW589942 KSI589896:KSS589942 LCE589896:LCO589942 LMA589896:LMK589942 LVW589896:LWG589942 MFS589896:MGC589942 MPO589896:MPY589942 MZK589896:MZU589942 NJG589896:NJQ589942 NTC589896:NTM589942 OCY589896:ODI589942 OMU589896:ONE589942 OWQ589896:OXA589942 PGM589896:PGW589942 PQI589896:PQS589942 QAE589896:QAO589942 QKA589896:QKK589942 QTW589896:QUG589942 RDS589896:REC589942 RNO589896:RNY589942 RXK589896:RXU589942 SHG589896:SHQ589942 SRC589896:SRM589942 TAY589896:TBI589942 TKU589896:TLE589942 TUQ589896:TVA589942 UEM589896:UEW589942 UOI589896:UOS589942 UYE589896:UYO589942 VIA589896:VIK589942 VRW589896:VSG589942 WBS589896:WCC589942 WLO589896:WLY589942 WVK589896:WVU589942 C655432:M655478 IY655432:JI655478 SU655432:TE655478 ACQ655432:ADA655478 AMM655432:AMW655478 AWI655432:AWS655478 BGE655432:BGO655478 BQA655432:BQK655478 BZW655432:CAG655478 CJS655432:CKC655478 CTO655432:CTY655478 DDK655432:DDU655478 DNG655432:DNQ655478 DXC655432:DXM655478 EGY655432:EHI655478 EQU655432:ERE655478 FAQ655432:FBA655478 FKM655432:FKW655478 FUI655432:FUS655478 GEE655432:GEO655478 GOA655432:GOK655478 GXW655432:GYG655478 HHS655432:HIC655478 HRO655432:HRY655478 IBK655432:IBU655478 ILG655432:ILQ655478 IVC655432:IVM655478 JEY655432:JFI655478 JOU655432:JPE655478 JYQ655432:JZA655478 KIM655432:KIW655478 KSI655432:KSS655478 LCE655432:LCO655478 LMA655432:LMK655478 LVW655432:LWG655478 MFS655432:MGC655478 MPO655432:MPY655478 MZK655432:MZU655478 NJG655432:NJQ655478 NTC655432:NTM655478 OCY655432:ODI655478 OMU655432:ONE655478 OWQ655432:OXA655478 PGM655432:PGW655478 PQI655432:PQS655478 QAE655432:QAO655478 QKA655432:QKK655478 QTW655432:QUG655478 RDS655432:REC655478 RNO655432:RNY655478 RXK655432:RXU655478 SHG655432:SHQ655478 SRC655432:SRM655478 TAY655432:TBI655478 TKU655432:TLE655478 TUQ655432:TVA655478 UEM655432:UEW655478 UOI655432:UOS655478 UYE655432:UYO655478 VIA655432:VIK655478 VRW655432:VSG655478 WBS655432:WCC655478 WLO655432:WLY655478 WVK655432:WVU655478 C720968:M721014 IY720968:JI721014 SU720968:TE721014 ACQ720968:ADA721014 AMM720968:AMW721014 AWI720968:AWS721014 BGE720968:BGO721014 BQA720968:BQK721014 BZW720968:CAG721014 CJS720968:CKC721014 CTO720968:CTY721014 DDK720968:DDU721014 DNG720968:DNQ721014 DXC720968:DXM721014 EGY720968:EHI721014 EQU720968:ERE721014 FAQ720968:FBA721014 FKM720968:FKW721014 FUI720968:FUS721014 GEE720968:GEO721014 GOA720968:GOK721014 GXW720968:GYG721014 HHS720968:HIC721014 HRO720968:HRY721014 IBK720968:IBU721014 ILG720968:ILQ721014 IVC720968:IVM721014 JEY720968:JFI721014 JOU720968:JPE721014 JYQ720968:JZA721014 KIM720968:KIW721014 KSI720968:KSS721014 LCE720968:LCO721014 LMA720968:LMK721014 LVW720968:LWG721014 MFS720968:MGC721014 MPO720968:MPY721014 MZK720968:MZU721014 NJG720968:NJQ721014 NTC720968:NTM721014 OCY720968:ODI721014 OMU720968:ONE721014 OWQ720968:OXA721014 PGM720968:PGW721014 PQI720968:PQS721014 QAE720968:QAO721014 QKA720968:QKK721014 QTW720968:QUG721014 RDS720968:REC721014 RNO720968:RNY721014 RXK720968:RXU721014 SHG720968:SHQ721014 SRC720968:SRM721014 TAY720968:TBI721014 TKU720968:TLE721014 TUQ720968:TVA721014 UEM720968:UEW721014 UOI720968:UOS721014 UYE720968:UYO721014 VIA720968:VIK721014 VRW720968:VSG721014 WBS720968:WCC721014 WLO720968:WLY721014 WVK720968:WVU721014 C786504:M786550 IY786504:JI786550 SU786504:TE786550 ACQ786504:ADA786550 AMM786504:AMW786550 AWI786504:AWS786550 BGE786504:BGO786550 BQA786504:BQK786550 BZW786504:CAG786550 CJS786504:CKC786550 CTO786504:CTY786550 DDK786504:DDU786550 DNG786504:DNQ786550 DXC786504:DXM786550 EGY786504:EHI786550 EQU786504:ERE786550 FAQ786504:FBA786550 FKM786504:FKW786550 FUI786504:FUS786550 GEE786504:GEO786550 GOA786504:GOK786550 GXW786504:GYG786550 HHS786504:HIC786550 HRO786504:HRY786550 IBK786504:IBU786550 ILG786504:ILQ786550 IVC786504:IVM786550 JEY786504:JFI786550 JOU786504:JPE786550 JYQ786504:JZA786550 KIM786504:KIW786550 KSI786504:KSS786550 LCE786504:LCO786550 LMA786504:LMK786550 LVW786504:LWG786550 MFS786504:MGC786550 MPO786504:MPY786550 MZK786504:MZU786550 NJG786504:NJQ786550 NTC786504:NTM786550 OCY786504:ODI786550 OMU786504:ONE786550 OWQ786504:OXA786550 PGM786504:PGW786550 PQI786504:PQS786550 QAE786504:QAO786550 QKA786504:QKK786550 QTW786504:QUG786550 RDS786504:REC786550 RNO786504:RNY786550 RXK786504:RXU786550 SHG786504:SHQ786550 SRC786504:SRM786550 TAY786504:TBI786550 TKU786504:TLE786550 TUQ786504:TVA786550 UEM786504:UEW786550 UOI786504:UOS786550 UYE786504:UYO786550 VIA786504:VIK786550 VRW786504:VSG786550 WBS786504:WCC786550 WLO786504:WLY786550 WVK786504:WVU786550 C852040:M852086 IY852040:JI852086 SU852040:TE852086 ACQ852040:ADA852086 AMM852040:AMW852086 AWI852040:AWS852086 BGE852040:BGO852086 BQA852040:BQK852086 BZW852040:CAG852086 CJS852040:CKC852086 CTO852040:CTY852086 DDK852040:DDU852086 DNG852040:DNQ852086 DXC852040:DXM852086 EGY852040:EHI852086 EQU852040:ERE852086 FAQ852040:FBA852086 FKM852040:FKW852086 FUI852040:FUS852086 GEE852040:GEO852086 GOA852040:GOK852086 GXW852040:GYG852086 HHS852040:HIC852086 HRO852040:HRY852086 IBK852040:IBU852086 ILG852040:ILQ852086 IVC852040:IVM852086 JEY852040:JFI852086 JOU852040:JPE852086 JYQ852040:JZA852086 KIM852040:KIW852086 KSI852040:KSS852086 LCE852040:LCO852086 LMA852040:LMK852086 LVW852040:LWG852086 MFS852040:MGC852086 MPO852040:MPY852086 MZK852040:MZU852086 NJG852040:NJQ852086 NTC852040:NTM852086 OCY852040:ODI852086 OMU852040:ONE852086 OWQ852040:OXA852086 PGM852040:PGW852086 PQI852040:PQS852086 QAE852040:QAO852086 QKA852040:QKK852086 QTW852040:QUG852086 RDS852040:REC852086 RNO852040:RNY852086 RXK852040:RXU852086 SHG852040:SHQ852086 SRC852040:SRM852086 TAY852040:TBI852086 TKU852040:TLE852086 TUQ852040:TVA852086 UEM852040:UEW852086 UOI852040:UOS852086 UYE852040:UYO852086 VIA852040:VIK852086 VRW852040:VSG852086 WBS852040:WCC852086 WLO852040:WLY852086 WVK852040:WVU852086 C917576:M917622 IY917576:JI917622 SU917576:TE917622 ACQ917576:ADA917622 AMM917576:AMW917622 AWI917576:AWS917622 BGE917576:BGO917622 BQA917576:BQK917622 BZW917576:CAG917622 CJS917576:CKC917622 CTO917576:CTY917622 DDK917576:DDU917622 DNG917576:DNQ917622 DXC917576:DXM917622 EGY917576:EHI917622 EQU917576:ERE917622 FAQ917576:FBA917622 FKM917576:FKW917622 FUI917576:FUS917622 GEE917576:GEO917622 GOA917576:GOK917622 GXW917576:GYG917622 HHS917576:HIC917622 HRO917576:HRY917622 IBK917576:IBU917622 ILG917576:ILQ917622 IVC917576:IVM917622 JEY917576:JFI917622 JOU917576:JPE917622 JYQ917576:JZA917622 KIM917576:KIW917622 KSI917576:KSS917622 LCE917576:LCO917622 LMA917576:LMK917622 LVW917576:LWG917622 MFS917576:MGC917622 MPO917576:MPY917622 MZK917576:MZU917622 NJG917576:NJQ917622 NTC917576:NTM917622 OCY917576:ODI917622 OMU917576:ONE917622 OWQ917576:OXA917622 PGM917576:PGW917622 PQI917576:PQS917622 QAE917576:QAO917622 QKA917576:QKK917622 QTW917576:QUG917622 RDS917576:REC917622 RNO917576:RNY917622 RXK917576:RXU917622 SHG917576:SHQ917622 SRC917576:SRM917622 TAY917576:TBI917622 TKU917576:TLE917622 TUQ917576:TVA917622 UEM917576:UEW917622 UOI917576:UOS917622 UYE917576:UYO917622 VIA917576:VIK917622 VRW917576:VSG917622 WBS917576:WCC917622 WLO917576:WLY917622 WVK917576:WVU917622 C983112:M983158 IY983112:JI983158 SU983112:TE983158 ACQ983112:ADA983158 AMM983112:AMW983158 AWI983112:AWS983158 BGE983112:BGO983158 BQA983112:BQK983158 BZW983112:CAG983158 CJS983112:CKC983158 CTO983112:CTY983158 DDK983112:DDU983158 DNG983112:DNQ983158 DXC983112:DXM983158 EGY983112:EHI983158 EQU983112:ERE983158 FAQ983112:FBA983158 FKM983112:FKW983158 FUI983112:FUS983158 GEE983112:GEO983158 GOA983112:GOK983158 GXW983112:GYG983158 HHS983112:HIC983158 HRO983112:HRY983158 IBK983112:IBU983158 ILG983112:ILQ983158 IVC983112:IVM983158 JEY983112:JFI983158 JOU983112:JPE983158 JYQ983112:JZA983158 KIM983112:KIW983158 KSI983112:KSS983158 LCE983112:LCO983158 LMA983112:LMK983158 LVW983112:LWG983158 MFS983112:MGC983158 MPO983112:MPY983158 MZK983112:MZU983158 NJG983112:NJQ983158 NTC983112:NTM983158 OCY983112:ODI983158 OMU983112:ONE983158 OWQ983112:OXA983158 PGM983112:PGW983158 PQI983112:PQS983158 QAE983112:QAO983158 QKA983112:QKK983158 QTW983112:QUG983158 RDS983112:REC983158 RNO983112:RNY983158 RXK983112:RXU983158 SHG983112:SHQ983158 SRC983112:SRM983158 TAY983112:TBI983158 TKU983112:TLE983158 TUQ983112:TVA983158 UEM983112:UEW983158 UOI983112:UOS983158 UYE983112:UYO983158 VIA983112:VIK983158 VRW983112:VSG983158 WBS983112:WCC983158 WLO983112:WLY983158 WVK983112:WVU983158 C1:C71 IY1:IY71 SU1:SU71 ACQ1:ACQ71 AMM1:AMM71 AWI1:AWI71 BGE1:BGE71 BQA1:BQA71 BZW1:BZW71 CJS1:CJS71 CTO1:CTO71 DDK1:DDK71 DNG1:DNG71 DXC1:DXC71 EGY1:EGY71 EQU1:EQU71 FAQ1:FAQ71 FKM1:FKM71 FUI1:FUI71 GEE1:GEE71 GOA1:GOA71 GXW1:GXW71 HHS1:HHS71 HRO1:HRO71 IBK1:IBK71 ILG1:ILG71 IVC1:IVC71 JEY1:JEY71 JOU1:JOU71 JYQ1:JYQ71 KIM1:KIM71 KSI1:KSI71 LCE1:LCE71 LMA1:LMA71 LVW1:LVW71 MFS1:MFS71 MPO1:MPO71 MZK1:MZK71 NJG1:NJG71 NTC1:NTC71 OCY1:OCY71 OMU1:OMU71 OWQ1:OWQ71 PGM1:PGM71 PQI1:PQI71 QAE1:QAE71 QKA1:QKA71 QTW1:QTW71 RDS1:RDS71 RNO1:RNO71 RXK1:RXK71 SHG1:SHG71 SRC1:SRC71 TAY1:TAY71 TKU1:TKU71 TUQ1:TUQ71 UEM1:UEM71 UOI1:UOI71 UYE1:UYE71 VIA1:VIA71 VRW1:VRW71 WBS1:WBS71 WLO1:WLO71 WVK1:WVK71 L1:O71 JH1:JK71 TD1:TG71 ACZ1:ADC71 AMV1:AMY71 AWR1:AWU71 BGN1:BGQ71 BQJ1:BQM71 CAF1:CAI71 CKB1:CKE71 CTX1:CUA71 DDT1:DDW71 DNP1:DNS71 DXL1:DXO71 EHH1:EHK71 ERD1:ERG71 FAZ1:FBC71 FKV1:FKY71 FUR1:FUU71 GEN1:GEQ71 GOJ1:GOM71 GYF1:GYI71 HIB1:HIE71 HRX1:HSA71 IBT1:IBW71 ILP1:ILS71 IVL1:IVO71 JFH1:JFK71 JPD1:JPG71 JYZ1:JZC71 KIV1:KIY71 KSR1:KSU71 LCN1:LCQ71 LMJ1:LMM71 LWF1:LWI71 MGB1:MGE71 MPX1:MQA71 MZT1:MZW71 NJP1:NJS71 NTL1:NTO71 ODH1:ODK71 OND1:ONG71 OWZ1:OXC71 PGV1:PGY71 PQR1:PQU71 QAN1:QAQ71 QKJ1:QKM71 QUF1:QUI71 REB1:REE71 RNX1:ROA71 RXT1:RXW71 SHP1:SHS71 SRL1:SRO71 TBH1:TBK71 TLD1:TLG71 TUZ1:TVC71 UEV1:UEY71 UOR1:UOU71 UYN1:UYQ71 VIJ1:VIM71 VSF1:VSI71 WCB1:WCE71 WLX1:WMA71 WVT1:WVW71 L65537:O65607 JH65537:JK65607 TD65537:TG65607 ACZ65537:ADC65607 AMV65537:AMY65607 AWR65537:AWU65607 BGN65537:BGQ65607 BQJ65537:BQM65607 CAF65537:CAI65607 CKB65537:CKE65607 CTX65537:CUA65607 DDT65537:DDW65607 DNP65537:DNS65607 DXL65537:DXO65607 EHH65537:EHK65607 ERD65537:ERG65607 FAZ65537:FBC65607 FKV65537:FKY65607 FUR65537:FUU65607 GEN65537:GEQ65607 GOJ65537:GOM65607 GYF65537:GYI65607 HIB65537:HIE65607 HRX65537:HSA65607 IBT65537:IBW65607 ILP65537:ILS65607 IVL65537:IVO65607 JFH65537:JFK65607 JPD65537:JPG65607 JYZ65537:JZC65607 KIV65537:KIY65607 KSR65537:KSU65607 LCN65537:LCQ65607 LMJ65537:LMM65607 LWF65537:LWI65607 MGB65537:MGE65607 MPX65537:MQA65607 MZT65537:MZW65607 NJP65537:NJS65607 NTL65537:NTO65607 ODH65537:ODK65607 OND65537:ONG65607 OWZ65537:OXC65607 PGV65537:PGY65607 PQR65537:PQU65607 QAN65537:QAQ65607 QKJ65537:QKM65607 QUF65537:QUI65607 REB65537:REE65607 RNX65537:ROA65607 RXT65537:RXW65607 SHP65537:SHS65607 SRL65537:SRO65607 TBH65537:TBK65607 TLD65537:TLG65607 TUZ65537:TVC65607 UEV65537:UEY65607 UOR65537:UOU65607 UYN65537:UYQ65607 VIJ65537:VIM65607 VSF65537:VSI65607 WCB65537:WCE65607 WLX65537:WMA65607 WVT65537:WVW65607 L131073:O131143 JH131073:JK131143 TD131073:TG131143 ACZ131073:ADC131143 AMV131073:AMY131143 AWR131073:AWU131143 BGN131073:BGQ131143 BQJ131073:BQM131143 CAF131073:CAI131143 CKB131073:CKE131143 CTX131073:CUA131143 DDT131073:DDW131143 DNP131073:DNS131143 DXL131073:DXO131143 EHH131073:EHK131143 ERD131073:ERG131143 FAZ131073:FBC131143 FKV131073:FKY131143 FUR131073:FUU131143 GEN131073:GEQ131143 GOJ131073:GOM131143 GYF131073:GYI131143 HIB131073:HIE131143 HRX131073:HSA131143 IBT131073:IBW131143 ILP131073:ILS131143 IVL131073:IVO131143 JFH131073:JFK131143 JPD131073:JPG131143 JYZ131073:JZC131143 KIV131073:KIY131143 KSR131073:KSU131143 LCN131073:LCQ131143 LMJ131073:LMM131143 LWF131073:LWI131143 MGB131073:MGE131143 MPX131073:MQA131143 MZT131073:MZW131143 NJP131073:NJS131143 NTL131073:NTO131143 ODH131073:ODK131143 OND131073:ONG131143 OWZ131073:OXC131143 PGV131073:PGY131143 PQR131073:PQU131143 QAN131073:QAQ131143 QKJ131073:QKM131143 QUF131073:QUI131143 REB131073:REE131143 RNX131073:ROA131143 RXT131073:RXW131143 SHP131073:SHS131143 SRL131073:SRO131143 TBH131073:TBK131143 TLD131073:TLG131143 TUZ131073:TVC131143 UEV131073:UEY131143 UOR131073:UOU131143 UYN131073:UYQ131143 VIJ131073:VIM131143 VSF131073:VSI131143 WCB131073:WCE131143 WLX131073:WMA131143 WVT131073:WVW131143 L196609:O196679 JH196609:JK196679 TD196609:TG196679 ACZ196609:ADC196679 AMV196609:AMY196679 AWR196609:AWU196679 BGN196609:BGQ196679 BQJ196609:BQM196679 CAF196609:CAI196679 CKB196609:CKE196679 CTX196609:CUA196679 DDT196609:DDW196679 DNP196609:DNS196679 DXL196609:DXO196679 EHH196609:EHK196679 ERD196609:ERG196679 FAZ196609:FBC196679 FKV196609:FKY196679 FUR196609:FUU196679 GEN196609:GEQ196679 GOJ196609:GOM196679 GYF196609:GYI196679 HIB196609:HIE196679 HRX196609:HSA196679 IBT196609:IBW196679 ILP196609:ILS196679 IVL196609:IVO196679 JFH196609:JFK196679 JPD196609:JPG196679 JYZ196609:JZC196679 KIV196609:KIY196679 KSR196609:KSU196679 LCN196609:LCQ196679 LMJ196609:LMM196679 LWF196609:LWI196679 MGB196609:MGE196679 MPX196609:MQA196679 MZT196609:MZW196679 NJP196609:NJS196679 NTL196609:NTO196679 ODH196609:ODK196679 OND196609:ONG196679 OWZ196609:OXC196679 PGV196609:PGY196679 PQR196609:PQU196679 QAN196609:QAQ196679 QKJ196609:QKM196679 QUF196609:QUI196679 REB196609:REE196679 RNX196609:ROA196679 RXT196609:RXW196679 SHP196609:SHS196679 SRL196609:SRO196679 TBH196609:TBK196679 TLD196609:TLG196679 TUZ196609:TVC196679 UEV196609:UEY196679 UOR196609:UOU196679 UYN196609:UYQ196679 VIJ196609:VIM196679 VSF196609:VSI196679 WCB196609:WCE196679 WLX196609:WMA196679 WVT196609:WVW196679 L262145:O262215 JH262145:JK262215 TD262145:TG262215 ACZ262145:ADC262215 AMV262145:AMY262215 AWR262145:AWU262215 BGN262145:BGQ262215 BQJ262145:BQM262215 CAF262145:CAI262215 CKB262145:CKE262215 CTX262145:CUA262215 DDT262145:DDW262215 DNP262145:DNS262215 DXL262145:DXO262215 EHH262145:EHK262215 ERD262145:ERG262215 FAZ262145:FBC262215 FKV262145:FKY262215 FUR262145:FUU262215 GEN262145:GEQ262215 GOJ262145:GOM262215 GYF262145:GYI262215 HIB262145:HIE262215 HRX262145:HSA262215 IBT262145:IBW262215 ILP262145:ILS262215 IVL262145:IVO262215 JFH262145:JFK262215 JPD262145:JPG262215 JYZ262145:JZC262215 KIV262145:KIY262215 KSR262145:KSU262215 LCN262145:LCQ262215 LMJ262145:LMM262215 LWF262145:LWI262215 MGB262145:MGE262215 MPX262145:MQA262215 MZT262145:MZW262215 NJP262145:NJS262215 NTL262145:NTO262215 ODH262145:ODK262215 OND262145:ONG262215 OWZ262145:OXC262215 PGV262145:PGY262215 PQR262145:PQU262215 QAN262145:QAQ262215 QKJ262145:QKM262215 QUF262145:QUI262215 REB262145:REE262215 RNX262145:ROA262215 RXT262145:RXW262215 SHP262145:SHS262215 SRL262145:SRO262215 TBH262145:TBK262215 TLD262145:TLG262215 TUZ262145:TVC262215 UEV262145:UEY262215 UOR262145:UOU262215 UYN262145:UYQ262215 VIJ262145:VIM262215 VSF262145:VSI262215 WCB262145:WCE262215 WLX262145:WMA262215 WVT262145:WVW262215 L327681:O327751 JH327681:JK327751 TD327681:TG327751 ACZ327681:ADC327751 AMV327681:AMY327751 AWR327681:AWU327751 BGN327681:BGQ327751 BQJ327681:BQM327751 CAF327681:CAI327751 CKB327681:CKE327751 CTX327681:CUA327751 DDT327681:DDW327751 DNP327681:DNS327751 DXL327681:DXO327751 EHH327681:EHK327751 ERD327681:ERG327751 FAZ327681:FBC327751 FKV327681:FKY327751 FUR327681:FUU327751 GEN327681:GEQ327751 GOJ327681:GOM327751 GYF327681:GYI327751 HIB327681:HIE327751 HRX327681:HSA327751 IBT327681:IBW327751 ILP327681:ILS327751 IVL327681:IVO327751 JFH327681:JFK327751 JPD327681:JPG327751 JYZ327681:JZC327751 KIV327681:KIY327751 KSR327681:KSU327751 LCN327681:LCQ327751 LMJ327681:LMM327751 LWF327681:LWI327751 MGB327681:MGE327751 MPX327681:MQA327751 MZT327681:MZW327751 NJP327681:NJS327751 NTL327681:NTO327751 ODH327681:ODK327751 OND327681:ONG327751 OWZ327681:OXC327751 PGV327681:PGY327751 PQR327681:PQU327751 QAN327681:QAQ327751 QKJ327681:QKM327751 QUF327681:QUI327751 REB327681:REE327751 RNX327681:ROA327751 RXT327681:RXW327751 SHP327681:SHS327751 SRL327681:SRO327751 TBH327681:TBK327751 TLD327681:TLG327751 TUZ327681:TVC327751 UEV327681:UEY327751 UOR327681:UOU327751 UYN327681:UYQ327751 VIJ327681:VIM327751 VSF327681:VSI327751 WCB327681:WCE327751 WLX327681:WMA327751 WVT327681:WVW327751 L393217:O393287 JH393217:JK393287 TD393217:TG393287 ACZ393217:ADC393287 AMV393217:AMY393287 AWR393217:AWU393287 BGN393217:BGQ393287 BQJ393217:BQM393287 CAF393217:CAI393287 CKB393217:CKE393287 CTX393217:CUA393287 DDT393217:DDW393287 DNP393217:DNS393287 DXL393217:DXO393287 EHH393217:EHK393287 ERD393217:ERG393287 FAZ393217:FBC393287 FKV393217:FKY393287 FUR393217:FUU393287 GEN393217:GEQ393287 GOJ393217:GOM393287 GYF393217:GYI393287 HIB393217:HIE393287 HRX393217:HSA393287 IBT393217:IBW393287 ILP393217:ILS393287 IVL393217:IVO393287 JFH393217:JFK393287 JPD393217:JPG393287 JYZ393217:JZC393287 KIV393217:KIY393287 KSR393217:KSU393287 LCN393217:LCQ393287 LMJ393217:LMM393287 LWF393217:LWI393287 MGB393217:MGE393287 MPX393217:MQA393287 MZT393217:MZW393287 NJP393217:NJS393287 NTL393217:NTO393287 ODH393217:ODK393287 OND393217:ONG393287 OWZ393217:OXC393287 PGV393217:PGY393287 PQR393217:PQU393287 QAN393217:QAQ393287 QKJ393217:QKM393287 QUF393217:QUI393287 REB393217:REE393287 RNX393217:ROA393287 RXT393217:RXW393287 SHP393217:SHS393287 SRL393217:SRO393287 TBH393217:TBK393287 TLD393217:TLG393287 TUZ393217:TVC393287 UEV393217:UEY393287 UOR393217:UOU393287 UYN393217:UYQ393287 VIJ393217:VIM393287 VSF393217:VSI393287 WCB393217:WCE393287 WLX393217:WMA393287 WVT393217:WVW393287 L458753:O458823 JH458753:JK458823 TD458753:TG458823 ACZ458753:ADC458823 AMV458753:AMY458823 AWR458753:AWU458823 BGN458753:BGQ458823 BQJ458753:BQM458823 CAF458753:CAI458823 CKB458753:CKE458823 CTX458753:CUA458823 DDT458753:DDW458823 DNP458753:DNS458823 DXL458753:DXO458823 EHH458753:EHK458823 ERD458753:ERG458823 FAZ458753:FBC458823 FKV458753:FKY458823 FUR458753:FUU458823 GEN458753:GEQ458823 GOJ458753:GOM458823 GYF458753:GYI458823 HIB458753:HIE458823 HRX458753:HSA458823 IBT458753:IBW458823 ILP458753:ILS458823 IVL458753:IVO458823 JFH458753:JFK458823 JPD458753:JPG458823 JYZ458753:JZC458823 KIV458753:KIY458823 KSR458753:KSU458823 LCN458753:LCQ458823 LMJ458753:LMM458823 LWF458753:LWI458823 MGB458753:MGE458823 MPX458753:MQA458823 MZT458753:MZW458823 NJP458753:NJS458823 NTL458753:NTO458823 ODH458753:ODK458823 OND458753:ONG458823 OWZ458753:OXC458823 PGV458753:PGY458823 PQR458753:PQU458823 QAN458753:QAQ458823 QKJ458753:QKM458823 QUF458753:QUI458823 REB458753:REE458823 RNX458753:ROA458823 RXT458753:RXW458823 SHP458753:SHS458823 SRL458753:SRO458823 TBH458753:TBK458823 TLD458753:TLG458823 TUZ458753:TVC458823 UEV458753:UEY458823 UOR458753:UOU458823 UYN458753:UYQ458823 VIJ458753:VIM458823 VSF458753:VSI458823 WCB458753:WCE458823 WLX458753:WMA458823 WVT458753:WVW458823 L524289:O524359 JH524289:JK524359 TD524289:TG524359 ACZ524289:ADC524359 AMV524289:AMY524359 AWR524289:AWU524359 BGN524289:BGQ524359 BQJ524289:BQM524359 CAF524289:CAI524359 CKB524289:CKE524359 CTX524289:CUA524359 DDT524289:DDW524359 DNP524289:DNS524359 DXL524289:DXO524359 EHH524289:EHK524359 ERD524289:ERG524359 FAZ524289:FBC524359 FKV524289:FKY524359 FUR524289:FUU524359 GEN524289:GEQ524359 GOJ524289:GOM524359 GYF524289:GYI524359 HIB524289:HIE524359 HRX524289:HSA524359 IBT524289:IBW524359 ILP524289:ILS524359 IVL524289:IVO524359 JFH524289:JFK524359 JPD524289:JPG524359 JYZ524289:JZC524359 KIV524289:KIY524359 KSR524289:KSU524359 LCN524289:LCQ524359 LMJ524289:LMM524359 LWF524289:LWI524359 MGB524289:MGE524359 MPX524289:MQA524359 MZT524289:MZW524359 NJP524289:NJS524359 NTL524289:NTO524359 ODH524289:ODK524359 OND524289:ONG524359 OWZ524289:OXC524359 PGV524289:PGY524359 PQR524289:PQU524359 QAN524289:QAQ524359 QKJ524289:QKM524359 QUF524289:QUI524359 REB524289:REE524359 RNX524289:ROA524359 RXT524289:RXW524359 SHP524289:SHS524359 SRL524289:SRO524359 TBH524289:TBK524359 TLD524289:TLG524359 TUZ524289:TVC524359 UEV524289:UEY524359 UOR524289:UOU524359 UYN524289:UYQ524359 VIJ524289:VIM524359 VSF524289:VSI524359 WCB524289:WCE524359 WLX524289:WMA524359 WVT524289:WVW524359 L589825:O589895 JH589825:JK589895 TD589825:TG589895 ACZ589825:ADC589895 AMV589825:AMY589895 AWR589825:AWU589895 BGN589825:BGQ589895 BQJ589825:BQM589895 CAF589825:CAI589895 CKB589825:CKE589895 CTX589825:CUA589895 DDT589825:DDW589895 DNP589825:DNS589895 DXL589825:DXO589895 EHH589825:EHK589895 ERD589825:ERG589895 FAZ589825:FBC589895 FKV589825:FKY589895 FUR589825:FUU589895 GEN589825:GEQ589895 GOJ589825:GOM589895 GYF589825:GYI589895 HIB589825:HIE589895 HRX589825:HSA589895 IBT589825:IBW589895 ILP589825:ILS589895 IVL589825:IVO589895 JFH589825:JFK589895 JPD589825:JPG589895 JYZ589825:JZC589895 KIV589825:KIY589895 KSR589825:KSU589895 LCN589825:LCQ589895 LMJ589825:LMM589895 LWF589825:LWI589895 MGB589825:MGE589895 MPX589825:MQA589895 MZT589825:MZW589895 NJP589825:NJS589895 NTL589825:NTO589895 ODH589825:ODK589895 OND589825:ONG589895 OWZ589825:OXC589895 PGV589825:PGY589895 PQR589825:PQU589895 QAN589825:QAQ589895 QKJ589825:QKM589895 QUF589825:QUI589895 REB589825:REE589895 RNX589825:ROA589895 RXT589825:RXW589895 SHP589825:SHS589895 SRL589825:SRO589895 TBH589825:TBK589895 TLD589825:TLG589895 TUZ589825:TVC589895 UEV589825:UEY589895 UOR589825:UOU589895 UYN589825:UYQ589895 VIJ589825:VIM589895 VSF589825:VSI589895 WCB589825:WCE589895 WLX589825:WMA589895 WVT589825:WVW589895 L655361:O655431 JH655361:JK655431 TD655361:TG655431 ACZ655361:ADC655431 AMV655361:AMY655431 AWR655361:AWU655431 BGN655361:BGQ655431 BQJ655361:BQM655431 CAF655361:CAI655431 CKB655361:CKE655431 CTX655361:CUA655431 DDT655361:DDW655431 DNP655361:DNS655431 DXL655361:DXO655431 EHH655361:EHK655431 ERD655361:ERG655431 FAZ655361:FBC655431 FKV655361:FKY655431 FUR655361:FUU655431 GEN655361:GEQ655431 GOJ655361:GOM655431 GYF655361:GYI655431 HIB655361:HIE655431 HRX655361:HSA655431 IBT655361:IBW655431 ILP655361:ILS655431 IVL655361:IVO655431 JFH655361:JFK655431 JPD655361:JPG655431 JYZ655361:JZC655431 KIV655361:KIY655431 KSR655361:KSU655431 LCN655361:LCQ655431 LMJ655361:LMM655431 LWF655361:LWI655431 MGB655361:MGE655431 MPX655361:MQA655431 MZT655361:MZW655431 NJP655361:NJS655431 NTL655361:NTO655431 ODH655361:ODK655431 OND655361:ONG655431 OWZ655361:OXC655431 PGV655361:PGY655431 PQR655361:PQU655431 QAN655361:QAQ655431 QKJ655361:QKM655431 QUF655361:QUI655431 REB655361:REE655431 RNX655361:ROA655431 RXT655361:RXW655431 SHP655361:SHS655431 SRL655361:SRO655431 TBH655361:TBK655431 TLD655361:TLG655431 TUZ655361:TVC655431 UEV655361:UEY655431 UOR655361:UOU655431 UYN655361:UYQ655431 VIJ655361:VIM655431 VSF655361:VSI655431 WCB655361:WCE655431 WLX655361:WMA655431 WVT655361:WVW655431 L720897:O720967 JH720897:JK720967 TD720897:TG720967 ACZ720897:ADC720967 AMV720897:AMY720967 AWR720897:AWU720967 BGN720897:BGQ720967 BQJ720897:BQM720967 CAF720897:CAI720967 CKB720897:CKE720967 CTX720897:CUA720967 DDT720897:DDW720967 DNP720897:DNS720967 DXL720897:DXO720967 EHH720897:EHK720967 ERD720897:ERG720967 FAZ720897:FBC720967 FKV720897:FKY720967 FUR720897:FUU720967 GEN720897:GEQ720967 GOJ720897:GOM720967 GYF720897:GYI720967 HIB720897:HIE720967 HRX720897:HSA720967 IBT720897:IBW720967 ILP720897:ILS720967 IVL720897:IVO720967 JFH720897:JFK720967 JPD720897:JPG720967 JYZ720897:JZC720967 KIV720897:KIY720967 KSR720897:KSU720967 LCN720897:LCQ720967 LMJ720897:LMM720967 LWF720897:LWI720967 MGB720897:MGE720967 MPX720897:MQA720967 MZT720897:MZW720967 NJP720897:NJS720967 NTL720897:NTO720967 ODH720897:ODK720967 OND720897:ONG720967 OWZ720897:OXC720967 PGV720897:PGY720967 PQR720897:PQU720967 QAN720897:QAQ720967 QKJ720897:QKM720967 QUF720897:QUI720967 REB720897:REE720967 RNX720897:ROA720967 RXT720897:RXW720967 SHP720897:SHS720967 SRL720897:SRO720967 TBH720897:TBK720967 TLD720897:TLG720967 TUZ720897:TVC720967 UEV720897:UEY720967 UOR720897:UOU720967 UYN720897:UYQ720967 VIJ720897:VIM720967 VSF720897:VSI720967 WCB720897:WCE720967 WLX720897:WMA720967 WVT720897:WVW720967 L786433:O786503 JH786433:JK786503 TD786433:TG786503 ACZ786433:ADC786503 AMV786433:AMY786503 AWR786433:AWU786503 BGN786433:BGQ786503 BQJ786433:BQM786503 CAF786433:CAI786503 CKB786433:CKE786503 CTX786433:CUA786503 DDT786433:DDW786503 DNP786433:DNS786503 DXL786433:DXO786503 EHH786433:EHK786503 ERD786433:ERG786503 FAZ786433:FBC786503 FKV786433:FKY786503 FUR786433:FUU786503 GEN786433:GEQ786503 GOJ786433:GOM786503 GYF786433:GYI786503 HIB786433:HIE786503 HRX786433:HSA786503 IBT786433:IBW786503 ILP786433:ILS786503 IVL786433:IVO786503 JFH786433:JFK786503 JPD786433:JPG786503 JYZ786433:JZC786503 KIV786433:KIY786503 KSR786433:KSU786503 LCN786433:LCQ786503 LMJ786433:LMM786503 LWF786433:LWI786503 MGB786433:MGE786503 MPX786433:MQA786503 MZT786433:MZW786503 NJP786433:NJS786503 NTL786433:NTO786503 ODH786433:ODK786503 OND786433:ONG786503 OWZ786433:OXC786503 PGV786433:PGY786503 PQR786433:PQU786503 QAN786433:QAQ786503 QKJ786433:QKM786503 QUF786433:QUI786503 REB786433:REE786503 RNX786433:ROA786503 RXT786433:RXW786503 SHP786433:SHS786503 SRL786433:SRO786503 TBH786433:TBK786503 TLD786433:TLG786503 TUZ786433:TVC786503 UEV786433:UEY786503 UOR786433:UOU786503 UYN786433:UYQ786503 VIJ786433:VIM786503 VSF786433:VSI786503 WCB786433:WCE786503 WLX786433:WMA786503 WVT786433:WVW786503 L851969:O852039 JH851969:JK852039 TD851969:TG852039 ACZ851969:ADC852039 AMV851969:AMY852039 AWR851969:AWU852039 BGN851969:BGQ852039 BQJ851969:BQM852039 CAF851969:CAI852039 CKB851969:CKE852039 CTX851969:CUA852039 DDT851969:DDW852039 DNP851969:DNS852039 DXL851969:DXO852039 EHH851969:EHK852039 ERD851969:ERG852039 FAZ851969:FBC852039 FKV851969:FKY852039 FUR851969:FUU852039 GEN851969:GEQ852039 GOJ851969:GOM852039 GYF851969:GYI852039 HIB851969:HIE852039 HRX851969:HSA852039 IBT851969:IBW852039 ILP851969:ILS852039 IVL851969:IVO852039 JFH851969:JFK852039 JPD851969:JPG852039 JYZ851969:JZC852039 KIV851969:KIY852039 KSR851969:KSU852039 LCN851969:LCQ852039 LMJ851969:LMM852039 LWF851969:LWI852039 MGB851969:MGE852039 MPX851969:MQA852039 MZT851969:MZW852039 NJP851969:NJS852039 NTL851969:NTO852039 ODH851969:ODK852039 OND851969:ONG852039 OWZ851969:OXC852039 PGV851969:PGY852039 PQR851969:PQU852039 QAN851969:QAQ852039 QKJ851969:QKM852039 QUF851969:QUI852039 REB851969:REE852039 RNX851969:ROA852039 RXT851969:RXW852039 SHP851969:SHS852039 SRL851969:SRO852039 TBH851969:TBK852039 TLD851969:TLG852039 TUZ851969:TVC852039 UEV851969:UEY852039 UOR851969:UOU852039 UYN851969:UYQ852039 VIJ851969:VIM852039 VSF851969:VSI852039 WCB851969:WCE852039 WLX851969:WMA852039 WVT851969:WVW852039 L917505:O917575 JH917505:JK917575 TD917505:TG917575 ACZ917505:ADC917575 AMV917505:AMY917575 AWR917505:AWU917575 BGN917505:BGQ917575 BQJ917505:BQM917575 CAF917505:CAI917575 CKB917505:CKE917575 CTX917505:CUA917575 DDT917505:DDW917575 DNP917505:DNS917575 DXL917505:DXO917575 EHH917505:EHK917575 ERD917505:ERG917575 FAZ917505:FBC917575 FKV917505:FKY917575 FUR917505:FUU917575 GEN917505:GEQ917575 GOJ917505:GOM917575 GYF917505:GYI917575 HIB917505:HIE917575 HRX917505:HSA917575 IBT917505:IBW917575 ILP917505:ILS917575 IVL917505:IVO917575 JFH917505:JFK917575 JPD917505:JPG917575 JYZ917505:JZC917575 KIV917505:KIY917575 KSR917505:KSU917575 LCN917505:LCQ917575 LMJ917505:LMM917575 LWF917505:LWI917575 MGB917505:MGE917575 MPX917505:MQA917575 MZT917505:MZW917575 NJP917505:NJS917575 NTL917505:NTO917575 ODH917505:ODK917575 OND917505:ONG917575 OWZ917505:OXC917575 PGV917505:PGY917575 PQR917505:PQU917575 QAN917505:QAQ917575 QKJ917505:QKM917575 QUF917505:QUI917575 REB917505:REE917575 RNX917505:ROA917575 RXT917505:RXW917575 SHP917505:SHS917575 SRL917505:SRO917575 TBH917505:TBK917575 TLD917505:TLG917575 TUZ917505:TVC917575 UEV917505:UEY917575 UOR917505:UOU917575 UYN917505:UYQ917575 VIJ917505:VIM917575 VSF917505:VSI917575 WCB917505:WCE917575 WLX917505:WMA917575 WVT917505:WVW917575 L983041:O983111 JH983041:JK983111 TD983041:TG983111 ACZ983041:ADC983111 AMV983041:AMY983111 AWR983041:AWU983111 BGN983041:BGQ983111 BQJ983041:BQM983111 CAF983041:CAI983111 CKB983041:CKE983111 CTX983041:CUA983111 DDT983041:DDW983111 DNP983041:DNS983111 DXL983041:DXO983111 EHH983041:EHK983111 ERD983041:ERG983111 FAZ983041:FBC983111 FKV983041:FKY983111 FUR983041:FUU983111 GEN983041:GEQ983111 GOJ983041:GOM983111 GYF983041:GYI983111 HIB983041:HIE983111 HRX983041:HSA983111 IBT983041:IBW983111 ILP983041:ILS983111 IVL983041:IVO983111 JFH983041:JFK983111 JPD983041:JPG983111 JYZ983041:JZC983111 KIV983041:KIY983111 KSR983041:KSU983111 LCN983041:LCQ983111 LMJ983041:LMM983111 LWF983041:LWI983111 MGB983041:MGE983111 MPX983041:MQA983111 MZT983041:MZW983111 NJP983041:NJS983111 NTL983041:NTO983111 ODH983041:ODK983111 OND983041:ONG983111 OWZ983041:OXC983111 PGV983041:PGY983111 PQR983041:PQU983111 QAN983041:QAQ983111 QKJ983041:QKM983111 QUF983041:QUI983111 REB983041:REE983111 RNX983041:ROA983111 RXT983041:RXW983111 SHP983041:SHS983111 SRL983041:SRO983111 TBH983041:TBK983111 TLD983041:TLG983111 TUZ983041:TVC983111 UEV983041:UEY983111 UOR983041:UOU983111 UYN983041:UYQ983111 VIJ983041:VIM983111 VSF983041:VSI983111 WCB983041:WCE983111 WLX983041:WMA983111 WVT983041:WVW983111 D1:K50 IZ1:JG50 SV1:TC50 ACR1:ACY50 AMN1:AMU50 AWJ1:AWQ50 BGF1:BGM50 BQB1:BQI50 BZX1:CAE50 CJT1:CKA50 CTP1:CTW50 DDL1:DDS50 DNH1:DNO50 DXD1:DXK50 EGZ1:EHG50 EQV1:ERC50 FAR1:FAY50 FKN1:FKU50 FUJ1:FUQ50 GEF1:GEM50 GOB1:GOI50 GXX1:GYE50 HHT1:HIA50 HRP1:HRW50 IBL1:IBS50 ILH1:ILO50 IVD1:IVK50 JEZ1:JFG50 JOV1:JPC50 JYR1:JYY50 KIN1:KIU50 KSJ1:KSQ50 LCF1:LCM50 LMB1:LMI50 LVX1:LWE50 MFT1:MGA50 MPP1:MPW50 MZL1:MZS50 NJH1:NJO50 NTD1:NTK50 OCZ1:ODG50 OMV1:ONC50 OWR1:OWY50 PGN1:PGU50 PQJ1:PQQ50 QAF1:QAM50 QKB1:QKI50 QTX1:QUE50 RDT1:REA50 RNP1:RNW50 RXL1:RXS50 SHH1:SHO50 SRD1:SRK50 TAZ1:TBG50 TKV1:TLC50 TUR1:TUY50 UEN1:UEU50 UOJ1:UOQ50 UYF1:UYM50 VIB1:VII50 VRX1:VSE50 WBT1:WCA50 WLP1:WLW50 WVL1:WVS50 D65537:K65586 IZ65537:JG65586 SV65537:TC65586 ACR65537:ACY65586 AMN65537:AMU65586 AWJ65537:AWQ65586 BGF65537:BGM65586 BQB65537:BQI65586 BZX65537:CAE65586 CJT65537:CKA65586 CTP65537:CTW65586 DDL65537:DDS65586 DNH65537:DNO65586 DXD65537:DXK65586 EGZ65537:EHG65586 EQV65537:ERC65586 FAR65537:FAY65586 FKN65537:FKU65586 FUJ65537:FUQ65586 GEF65537:GEM65586 GOB65537:GOI65586 GXX65537:GYE65586 HHT65537:HIA65586 HRP65537:HRW65586 IBL65537:IBS65586 ILH65537:ILO65586 IVD65537:IVK65586 JEZ65537:JFG65586 JOV65537:JPC65586 JYR65537:JYY65586 KIN65537:KIU65586 KSJ65537:KSQ65586 LCF65537:LCM65586 LMB65537:LMI65586 LVX65537:LWE65586 MFT65537:MGA65586 MPP65537:MPW65586 MZL65537:MZS65586 NJH65537:NJO65586 NTD65537:NTK65586 OCZ65537:ODG65586 OMV65537:ONC65586 OWR65537:OWY65586 PGN65537:PGU65586 PQJ65537:PQQ65586 QAF65537:QAM65586 QKB65537:QKI65586 QTX65537:QUE65586 RDT65537:REA65586 RNP65537:RNW65586 RXL65537:RXS65586 SHH65537:SHO65586 SRD65537:SRK65586 TAZ65537:TBG65586 TKV65537:TLC65586 TUR65537:TUY65586 UEN65537:UEU65586 UOJ65537:UOQ65586 UYF65537:UYM65586 VIB65537:VII65586 VRX65537:VSE65586 WBT65537:WCA65586 WLP65537:WLW65586 WVL65537:WVS65586 D131073:K131122 IZ131073:JG131122 SV131073:TC131122 ACR131073:ACY131122 AMN131073:AMU131122 AWJ131073:AWQ131122 BGF131073:BGM131122 BQB131073:BQI131122 BZX131073:CAE131122 CJT131073:CKA131122 CTP131073:CTW131122 DDL131073:DDS131122 DNH131073:DNO131122 DXD131073:DXK131122 EGZ131073:EHG131122 EQV131073:ERC131122 FAR131073:FAY131122 FKN131073:FKU131122 FUJ131073:FUQ131122 GEF131073:GEM131122 GOB131073:GOI131122 GXX131073:GYE131122 HHT131073:HIA131122 HRP131073:HRW131122 IBL131073:IBS131122 ILH131073:ILO131122 IVD131073:IVK131122 JEZ131073:JFG131122 JOV131073:JPC131122 JYR131073:JYY131122 KIN131073:KIU131122 KSJ131073:KSQ131122 LCF131073:LCM131122 LMB131073:LMI131122 LVX131073:LWE131122 MFT131073:MGA131122 MPP131073:MPW131122 MZL131073:MZS131122 NJH131073:NJO131122 NTD131073:NTK131122 OCZ131073:ODG131122 OMV131073:ONC131122 OWR131073:OWY131122 PGN131073:PGU131122 PQJ131073:PQQ131122 QAF131073:QAM131122 QKB131073:QKI131122 QTX131073:QUE131122 RDT131073:REA131122 RNP131073:RNW131122 RXL131073:RXS131122 SHH131073:SHO131122 SRD131073:SRK131122 TAZ131073:TBG131122 TKV131073:TLC131122 TUR131073:TUY131122 UEN131073:UEU131122 UOJ131073:UOQ131122 UYF131073:UYM131122 VIB131073:VII131122 VRX131073:VSE131122 WBT131073:WCA131122 WLP131073:WLW131122 WVL131073:WVS131122 D196609:K196658 IZ196609:JG196658 SV196609:TC196658 ACR196609:ACY196658 AMN196609:AMU196658 AWJ196609:AWQ196658 BGF196609:BGM196658 BQB196609:BQI196658 BZX196609:CAE196658 CJT196609:CKA196658 CTP196609:CTW196658 DDL196609:DDS196658 DNH196609:DNO196658 DXD196609:DXK196658 EGZ196609:EHG196658 EQV196609:ERC196658 FAR196609:FAY196658 FKN196609:FKU196658 FUJ196609:FUQ196658 GEF196609:GEM196658 GOB196609:GOI196658 GXX196609:GYE196658 HHT196609:HIA196658 HRP196609:HRW196658 IBL196609:IBS196658 ILH196609:ILO196658 IVD196609:IVK196658 JEZ196609:JFG196658 JOV196609:JPC196658 JYR196609:JYY196658 KIN196609:KIU196658 KSJ196609:KSQ196658 LCF196609:LCM196658 LMB196609:LMI196658 LVX196609:LWE196658 MFT196609:MGA196658 MPP196609:MPW196658 MZL196609:MZS196658 NJH196609:NJO196658 NTD196609:NTK196658 OCZ196609:ODG196658 OMV196609:ONC196658 OWR196609:OWY196658 PGN196609:PGU196658 PQJ196609:PQQ196658 QAF196609:QAM196658 QKB196609:QKI196658 QTX196609:QUE196658 RDT196609:REA196658 RNP196609:RNW196658 RXL196609:RXS196658 SHH196609:SHO196658 SRD196609:SRK196658 TAZ196609:TBG196658 TKV196609:TLC196658 TUR196609:TUY196658 UEN196609:UEU196658 UOJ196609:UOQ196658 UYF196609:UYM196658 VIB196609:VII196658 VRX196609:VSE196658 WBT196609:WCA196658 WLP196609:WLW196658 WVL196609:WVS196658 D262145:K262194 IZ262145:JG262194 SV262145:TC262194 ACR262145:ACY262194 AMN262145:AMU262194 AWJ262145:AWQ262194 BGF262145:BGM262194 BQB262145:BQI262194 BZX262145:CAE262194 CJT262145:CKA262194 CTP262145:CTW262194 DDL262145:DDS262194 DNH262145:DNO262194 DXD262145:DXK262194 EGZ262145:EHG262194 EQV262145:ERC262194 FAR262145:FAY262194 FKN262145:FKU262194 FUJ262145:FUQ262194 GEF262145:GEM262194 GOB262145:GOI262194 GXX262145:GYE262194 HHT262145:HIA262194 HRP262145:HRW262194 IBL262145:IBS262194 ILH262145:ILO262194 IVD262145:IVK262194 JEZ262145:JFG262194 JOV262145:JPC262194 JYR262145:JYY262194 KIN262145:KIU262194 KSJ262145:KSQ262194 LCF262145:LCM262194 LMB262145:LMI262194 LVX262145:LWE262194 MFT262145:MGA262194 MPP262145:MPW262194 MZL262145:MZS262194 NJH262145:NJO262194 NTD262145:NTK262194 OCZ262145:ODG262194 OMV262145:ONC262194 OWR262145:OWY262194 PGN262145:PGU262194 PQJ262145:PQQ262194 QAF262145:QAM262194 QKB262145:QKI262194 QTX262145:QUE262194 RDT262145:REA262194 RNP262145:RNW262194 RXL262145:RXS262194 SHH262145:SHO262194 SRD262145:SRK262194 TAZ262145:TBG262194 TKV262145:TLC262194 TUR262145:TUY262194 UEN262145:UEU262194 UOJ262145:UOQ262194 UYF262145:UYM262194 VIB262145:VII262194 VRX262145:VSE262194 WBT262145:WCA262194 WLP262145:WLW262194 WVL262145:WVS262194 D327681:K327730 IZ327681:JG327730 SV327681:TC327730 ACR327681:ACY327730 AMN327681:AMU327730 AWJ327681:AWQ327730 BGF327681:BGM327730 BQB327681:BQI327730 BZX327681:CAE327730 CJT327681:CKA327730 CTP327681:CTW327730 DDL327681:DDS327730 DNH327681:DNO327730 DXD327681:DXK327730 EGZ327681:EHG327730 EQV327681:ERC327730 FAR327681:FAY327730 FKN327681:FKU327730 FUJ327681:FUQ327730 GEF327681:GEM327730 GOB327681:GOI327730 GXX327681:GYE327730 HHT327681:HIA327730 HRP327681:HRW327730 IBL327681:IBS327730 ILH327681:ILO327730 IVD327681:IVK327730 JEZ327681:JFG327730 JOV327681:JPC327730 JYR327681:JYY327730 KIN327681:KIU327730 KSJ327681:KSQ327730 LCF327681:LCM327730 LMB327681:LMI327730 LVX327681:LWE327730 MFT327681:MGA327730 MPP327681:MPW327730 MZL327681:MZS327730 NJH327681:NJO327730 NTD327681:NTK327730 OCZ327681:ODG327730 OMV327681:ONC327730 OWR327681:OWY327730 PGN327681:PGU327730 PQJ327681:PQQ327730 QAF327681:QAM327730 QKB327681:QKI327730 QTX327681:QUE327730 RDT327681:REA327730 RNP327681:RNW327730 RXL327681:RXS327730 SHH327681:SHO327730 SRD327681:SRK327730 TAZ327681:TBG327730 TKV327681:TLC327730 TUR327681:TUY327730 UEN327681:UEU327730 UOJ327681:UOQ327730 UYF327681:UYM327730 VIB327681:VII327730 VRX327681:VSE327730 WBT327681:WCA327730 WLP327681:WLW327730 WVL327681:WVS327730 D393217:K393266 IZ393217:JG393266 SV393217:TC393266 ACR393217:ACY393266 AMN393217:AMU393266 AWJ393217:AWQ393266 BGF393217:BGM393266 BQB393217:BQI393266 BZX393217:CAE393266 CJT393217:CKA393266 CTP393217:CTW393266 DDL393217:DDS393266 DNH393217:DNO393266 DXD393217:DXK393266 EGZ393217:EHG393266 EQV393217:ERC393266 FAR393217:FAY393266 FKN393217:FKU393266 FUJ393217:FUQ393266 GEF393217:GEM393266 GOB393217:GOI393266 GXX393217:GYE393266 HHT393217:HIA393266 HRP393217:HRW393266 IBL393217:IBS393266 ILH393217:ILO393266 IVD393217:IVK393266 JEZ393217:JFG393266 JOV393217:JPC393266 JYR393217:JYY393266 KIN393217:KIU393266 KSJ393217:KSQ393266 LCF393217:LCM393266 LMB393217:LMI393266 LVX393217:LWE393266 MFT393217:MGA393266 MPP393217:MPW393266 MZL393217:MZS393266 NJH393217:NJO393266 NTD393217:NTK393266 OCZ393217:ODG393266 OMV393217:ONC393266 OWR393217:OWY393266 PGN393217:PGU393266 PQJ393217:PQQ393266 QAF393217:QAM393266 QKB393217:QKI393266 QTX393217:QUE393266 RDT393217:REA393266 RNP393217:RNW393266 RXL393217:RXS393266 SHH393217:SHO393266 SRD393217:SRK393266 TAZ393217:TBG393266 TKV393217:TLC393266 TUR393217:TUY393266 UEN393217:UEU393266 UOJ393217:UOQ393266 UYF393217:UYM393266 VIB393217:VII393266 VRX393217:VSE393266 WBT393217:WCA393266 WLP393217:WLW393266 WVL393217:WVS393266 D458753:K458802 IZ458753:JG458802 SV458753:TC458802 ACR458753:ACY458802 AMN458753:AMU458802 AWJ458753:AWQ458802 BGF458753:BGM458802 BQB458753:BQI458802 BZX458753:CAE458802 CJT458753:CKA458802 CTP458753:CTW458802 DDL458753:DDS458802 DNH458753:DNO458802 DXD458753:DXK458802 EGZ458753:EHG458802 EQV458753:ERC458802 FAR458753:FAY458802 FKN458753:FKU458802 FUJ458753:FUQ458802 GEF458753:GEM458802 GOB458753:GOI458802 GXX458753:GYE458802 HHT458753:HIA458802 HRP458753:HRW458802 IBL458753:IBS458802 ILH458753:ILO458802 IVD458753:IVK458802 JEZ458753:JFG458802 JOV458753:JPC458802 JYR458753:JYY458802 KIN458753:KIU458802 KSJ458753:KSQ458802 LCF458753:LCM458802 LMB458753:LMI458802 LVX458753:LWE458802 MFT458753:MGA458802 MPP458753:MPW458802 MZL458753:MZS458802 NJH458753:NJO458802 NTD458753:NTK458802 OCZ458753:ODG458802 OMV458753:ONC458802 OWR458753:OWY458802 PGN458753:PGU458802 PQJ458753:PQQ458802 QAF458753:QAM458802 QKB458753:QKI458802 QTX458753:QUE458802 RDT458753:REA458802 RNP458753:RNW458802 RXL458753:RXS458802 SHH458753:SHO458802 SRD458753:SRK458802 TAZ458753:TBG458802 TKV458753:TLC458802 TUR458753:TUY458802 UEN458753:UEU458802 UOJ458753:UOQ458802 UYF458753:UYM458802 VIB458753:VII458802 VRX458753:VSE458802 WBT458753:WCA458802 WLP458753:WLW458802 WVL458753:WVS458802 D524289:K524338 IZ524289:JG524338 SV524289:TC524338 ACR524289:ACY524338 AMN524289:AMU524338 AWJ524289:AWQ524338 BGF524289:BGM524338 BQB524289:BQI524338 BZX524289:CAE524338 CJT524289:CKA524338 CTP524289:CTW524338 DDL524289:DDS524338 DNH524289:DNO524338 DXD524289:DXK524338 EGZ524289:EHG524338 EQV524289:ERC524338 FAR524289:FAY524338 FKN524289:FKU524338 FUJ524289:FUQ524338 GEF524289:GEM524338 GOB524289:GOI524338 GXX524289:GYE524338 HHT524289:HIA524338 HRP524289:HRW524338 IBL524289:IBS524338 ILH524289:ILO524338 IVD524289:IVK524338 JEZ524289:JFG524338 JOV524289:JPC524338 JYR524289:JYY524338 KIN524289:KIU524338 KSJ524289:KSQ524338 LCF524289:LCM524338 LMB524289:LMI524338 LVX524289:LWE524338 MFT524289:MGA524338 MPP524289:MPW524338 MZL524289:MZS524338 NJH524289:NJO524338 NTD524289:NTK524338 OCZ524289:ODG524338 OMV524289:ONC524338 OWR524289:OWY524338 PGN524289:PGU524338 PQJ524289:PQQ524338 QAF524289:QAM524338 QKB524289:QKI524338 QTX524289:QUE524338 RDT524289:REA524338 RNP524289:RNW524338 RXL524289:RXS524338 SHH524289:SHO524338 SRD524289:SRK524338 TAZ524289:TBG524338 TKV524289:TLC524338 TUR524289:TUY524338 UEN524289:UEU524338 UOJ524289:UOQ524338 UYF524289:UYM524338 VIB524289:VII524338 VRX524289:VSE524338 WBT524289:WCA524338 WLP524289:WLW524338 WVL524289:WVS524338 D589825:K589874 IZ589825:JG589874 SV589825:TC589874 ACR589825:ACY589874 AMN589825:AMU589874 AWJ589825:AWQ589874 BGF589825:BGM589874 BQB589825:BQI589874 BZX589825:CAE589874 CJT589825:CKA589874 CTP589825:CTW589874 DDL589825:DDS589874 DNH589825:DNO589874 DXD589825:DXK589874 EGZ589825:EHG589874 EQV589825:ERC589874 FAR589825:FAY589874 FKN589825:FKU589874 FUJ589825:FUQ589874 GEF589825:GEM589874 GOB589825:GOI589874 GXX589825:GYE589874 HHT589825:HIA589874 HRP589825:HRW589874 IBL589825:IBS589874 ILH589825:ILO589874 IVD589825:IVK589874 JEZ589825:JFG589874 JOV589825:JPC589874 JYR589825:JYY589874 KIN589825:KIU589874 KSJ589825:KSQ589874 LCF589825:LCM589874 LMB589825:LMI589874 LVX589825:LWE589874 MFT589825:MGA589874 MPP589825:MPW589874 MZL589825:MZS589874 NJH589825:NJO589874 NTD589825:NTK589874 OCZ589825:ODG589874 OMV589825:ONC589874 OWR589825:OWY589874 PGN589825:PGU589874 PQJ589825:PQQ589874 QAF589825:QAM589874 QKB589825:QKI589874 QTX589825:QUE589874 RDT589825:REA589874 RNP589825:RNW589874 RXL589825:RXS589874 SHH589825:SHO589874 SRD589825:SRK589874 TAZ589825:TBG589874 TKV589825:TLC589874 TUR589825:TUY589874 UEN589825:UEU589874 UOJ589825:UOQ589874 UYF589825:UYM589874 VIB589825:VII589874 VRX589825:VSE589874 WBT589825:WCA589874 WLP589825:WLW589874 WVL589825:WVS589874 D655361:K655410 IZ655361:JG655410 SV655361:TC655410 ACR655361:ACY655410 AMN655361:AMU655410 AWJ655361:AWQ655410 BGF655361:BGM655410 BQB655361:BQI655410 BZX655361:CAE655410 CJT655361:CKA655410 CTP655361:CTW655410 DDL655361:DDS655410 DNH655361:DNO655410 DXD655361:DXK655410 EGZ655361:EHG655410 EQV655361:ERC655410 FAR655361:FAY655410 FKN655361:FKU655410 FUJ655361:FUQ655410 GEF655361:GEM655410 GOB655361:GOI655410 GXX655361:GYE655410 HHT655361:HIA655410 HRP655361:HRW655410 IBL655361:IBS655410 ILH655361:ILO655410 IVD655361:IVK655410 JEZ655361:JFG655410 JOV655361:JPC655410 JYR655361:JYY655410 KIN655361:KIU655410 KSJ655361:KSQ655410 LCF655361:LCM655410 LMB655361:LMI655410 LVX655361:LWE655410 MFT655361:MGA655410 MPP655361:MPW655410 MZL655361:MZS655410 NJH655361:NJO655410 NTD655361:NTK655410 OCZ655361:ODG655410 OMV655361:ONC655410 OWR655361:OWY655410 PGN655361:PGU655410 PQJ655361:PQQ655410 QAF655361:QAM655410 QKB655361:QKI655410 QTX655361:QUE655410 RDT655361:REA655410 RNP655361:RNW655410 RXL655361:RXS655410 SHH655361:SHO655410 SRD655361:SRK655410 TAZ655361:TBG655410 TKV655361:TLC655410 TUR655361:TUY655410 UEN655361:UEU655410 UOJ655361:UOQ655410 UYF655361:UYM655410 VIB655361:VII655410 VRX655361:VSE655410 WBT655361:WCA655410 WLP655361:WLW655410 WVL655361:WVS655410 D720897:K720946 IZ720897:JG720946 SV720897:TC720946 ACR720897:ACY720946 AMN720897:AMU720946 AWJ720897:AWQ720946 BGF720897:BGM720946 BQB720897:BQI720946 BZX720897:CAE720946 CJT720897:CKA720946 CTP720897:CTW720946 DDL720897:DDS720946 DNH720897:DNO720946 DXD720897:DXK720946 EGZ720897:EHG720946 EQV720897:ERC720946 FAR720897:FAY720946 FKN720897:FKU720946 FUJ720897:FUQ720946 GEF720897:GEM720946 GOB720897:GOI720946 GXX720897:GYE720946 HHT720897:HIA720946 HRP720897:HRW720946 IBL720897:IBS720946 ILH720897:ILO720946 IVD720897:IVK720946 JEZ720897:JFG720946 JOV720897:JPC720946 JYR720897:JYY720946 KIN720897:KIU720946 KSJ720897:KSQ720946 LCF720897:LCM720946 LMB720897:LMI720946 LVX720897:LWE720946 MFT720897:MGA720946 MPP720897:MPW720946 MZL720897:MZS720946 NJH720897:NJO720946 NTD720897:NTK720946 OCZ720897:ODG720946 OMV720897:ONC720946 OWR720897:OWY720946 PGN720897:PGU720946 PQJ720897:PQQ720946 QAF720897:QAM720946 QKB720897:QKI720946 QTX720897:QUE720946 RDT720897:REA720946 RNP720897:RNW720946 RXL720897:RXS720946 SHH720897:SHO720946 SRD720897:SRK720946 TAZ720897:TBG720946 TKV720897:TLC720946 TUR720897:TUY720946 UEN720897:UEU720946 UOJ720897:UOQ720946 UYF720897:UYM720946 VIB720897:VII720946 VRX720897:VSE720946 WBT720897:WCA720946 WLP720897:WLW720946 WVL720897:WVS720946 D786433:K786482 IZ786433:JG786482 SV786433:TC786482 ACR786433:ACY786482 AMN786433:AMU786482 AWJ786433:AWQ786482 BGF786433:BGM786482 BQB786433:BQI786482 BZX786433:CAE786482 CJT786433:CKA786482 CTP786433:CTW786482 DDL786433:DDS786482 DNH786433:DNO786482 DXD786433:DXK786482 EGZ786433:EHG786482 EQV786433:ERC786482 FAR786433:FAY786482 FKN786433:FKU786482 FUJ786433:FUQ786482 GEF786433:GEM786482 GOB786433:GOI786482 GXX786433:GYE786482 HHT786433:HIA786482 HRP786433:HRW786482 IBL786433:IBS786482 ILH786433:ILO786482 IVD786433:IVK786482 JEZ786433:JFG786482 JOV786433:JPC786482 JYR786433:JYY786482 KIN786433:KIU786482 KSJ786433:KSQ786482 LCF786433:LCM786482 LMB786433:LMI786482 LVX786433:LWE786482 MFT786433:MGA786482 MPP786433:MPW786482 MZL786433:MZS786482 NJH786433:NJO786482 NTD786433:NTK786482 OCZ786433:ODG786482 OMV786433:ONC786482 OWR786433:OWY786482 PGN786433:PGU786482 PQJ786433:PQQ786482 QAF786433:QAM786482 QKB786433:QKI786482 QTX786433:QUE786482 RDT786433:REA786482 RNP786433:RNW786482 RXL786433:RXS786482 SHH786433:SHO786482 SRD786433:SRK786482 TAZ786433:TBG786482 TKV786433:TLC786482 TUR786433:TUY786482 UEN786433:UEU786482 UOJ786433:UOQ786482 UYF786433:UYM786482 VIB786433:VII786482 VRX786433:VSE786482 WBT786433:WCA786482 WLP786433:WLW786482 WVL786433:WVS786482 D851969:K852018 IZ851969:JG852018 SV851969:TC852018 ACR851969:ACY852018 AMN851969:AMU852018 AWJ851969:AWQ852018 BGF851969:BGM852018 BQB851969:BQI852018 BZX851969:CAE852018 CJT851969:CKA852018 CTP851969:CTW852018 DDL851969:DDS852018 DNH851969:DNO852018 DXD851969:DXK852018 EGZ851969:EHG852018 EQV851969:ERC852018 FAR851969:FAY852018 FKN851969:FKU852018 FUJ851969:FUQ852018 GEF851969:GEM852018 GOB851969:GOI852018 GXX851969:GYE852018 HHT851969:HIA852018 HRP851969:HRW852018 IBL851969:IBS852018 ILH851969:ILO852018 IVD851969:IVK852018 JEZ851969:JFG852018 JOV851969:JPC852018 JYR851969:JYY852018 KIN851969:KIU852018 KSJ851969:KSQ852018 LCF851969:LCM852018 LMB851969:LMI852018 LVX851969:LWE852018 MFT851969:MGA852018 MPP851969:MPW852018 MZL851969:MZS852018 NJH851969:NJO852018 NTD851969:NTK852018 OCZ851969:ODG852018 OMV851969:ONC852018 OWR851969:OWY852018 PGN851969:PGU852018 PQJ851969:PQQ852018 QAF851969:QAM852018 QKB851969:QKI852018 QTX851969:QUE852018 RDT851969:REA852018 RNP851969:RNW852018 RXL851969:RXS852018 SHH851969:SHO852018 SRD851969:SRK852018 TAZ851969:TBG852018 TKV851969:TLC852018 TUR851969:TUY852018 UEN851969:UEU852018 UOJ851969:UOQ852018 UYF851969:UYM852018 VIB851969:VII852018 VRX851969:VSE852018 WBT851969:WCA852018 WLP851969:WLW852018 WVL851969:WVS852018 D917505:K917554 IZ917505:JG917554 SV917505:TC917554 ACR917505:ACY917554 AMN917505:AMU917554 AWJ917505:AWQ917554 BGF917505:BGM917554 BQB917505:BQI917554 BZX917505:CAE917554 CJT917505:CKA917554 CTP917505:CTW917554 DDL917505:DDS917554 DNH917505:DNO917554 DXD917505:DXK917554 EGZ917505:EHG917554 EQV917505:ERC917554 FAR917505:FAY917554 FKN917505:FKU917554 FUJ917505:FUQ917554 GEF917505:GEM917554 GOB917505:GOI917554 GXX917505:GYE917554 HHT917505:HIA917554 HRP917505:HRW917554 IBL917505:IBS917554 ILH917505:ILO917554 IVD917505:IVK917554 JEZ917505:JFG917554 JOV917505:JPC917554 JYR917505:JYY917554 KIN917505:KIU917554 KSJ917505:KSQ917554 LCF917505:LCM917554 LMB917505:LMI917554 LVX917505:LWE917554 MFT917505:MGA917554 MPP917505:MPW917554 MZL917505:MZS917554 NJH917505:NJO917554 NTD917505:NTK917554 OCZ917505:ODG917554 OMV917505:ONC917554 OWR917505:OWY917554 PGN917505:PGU917554 PQJ917505:PQQ917554 QAF917505:QAM917554 QKB917505:QKI917554 QTX917505:QUE917554 RDT917505:REA917554 RNP917505:RNW917554 RXL917505:RXS917554 SHH917505:SHO917554 SRD917505:SRK917554 TAZ917505:TBG917554 TKV917505:TLC917554 TUR917505:TUY917554 UEN917505:UEU917554 UOJ917505:UOQ917554 UYF917505:UYM917554 VIB917505:VII917554 VRX917505:VSE917554 WBT917505:WCA917554 WLP917505:WLW917554 WVL917505:WVS917554 D983041:K983090 IZ983041:JG983090 SV983041:TC983090 ACR983041:ACY983090 AMN983041:AMU983090 AWJ983041:AWQ983090 BGF983041:BGM983090 BQB983041:BQI983090 BZX983041:CAE983090 CJT983041:CKA983090 CTP983041:CTW983090 DDL983041:DDS983090 DNH983041:DNO983090 DXD983041:DXK983090 EGZ983041:EHG983090 EQV983041:ERC983090 FAR983041:FAY983090 FKN983041:FKU983090 FUJ983041:FUQ983090 GEF983041:GEM983090 GOB983041:GOI983090 GXX983041:GYE983090 HHT983041:HIA983090 HRP983041:HRW983090 IBL983041:IBS983090 ILH983041:ILO983090 IVD983041:IVK983090 JEZ983041:JFG983090 JOV983041:JPC983090 JYR983041:JYY983090 KIN983041:KIU983090 KSJ983041:KSQ983090 LCF983041:LCM983090 LMB983041:LMI983090 LVX983041:LWE983090 MFT983041:MGA983090 MPP983041:MPW983090 MZL983041:MZS983090 NJH983041:NJO983090 NTD983041:NTK983090 OCZ983041:ODG983090 OMV983041:ONC983090 OWR983041:OWY983090 PGN983041:PGU983090 PQJ983041:PQQ983090 QAF983041:QAM983090 QKB983041:QKI983090 QTX983041:QUE983090 RDT983041:REA983090 RNP983041:RNW983090 RXL983041:RXS983090 SHH983041:SHO983090 SRD983041:SRK983090 TAZ983041:TBG983090 TKV983041:TLC983090 TUR983041:TUY983090 UEN983041:UEU983090 UOJ983041:UOQ983090 UYF983041:UYM983090 VIB983041:VII983090 VRX983041:VSE983090 WBT983041:WCA983090 WLP983041:WLW983090 WVL983041:WVS983090 D53:K71 IZ53:JG71 SV53:TC71 ACR53:ACY71 AMN53:AMU71 AWJ53:AWQ71 BGF53:BGM71 BQB53:BQI71 BZX53:CAE71 CJT53:CKA71 CTP53:CTW71 DDL53:DDS71 DNH53:DNO71 DXD53:DXK71 EGZ53:EHG71 EQV53:ERC71 FAR53:FAY71 FKN53:FKU71 FUJ53:FUQ71 GEF53:GEM71 GOB53:GOI71 GXX53:GYE71 HHT53:HIA71 HRP53:HRW71 IBL53:IBS71 ILH53:ILO71 IVD53:IVK71 JEZ53:JFG71 JOV53:JPC71 JYR53:JYY71 KIN53:KIU71 KSJ53:KSQ71 LCF53:LCM71 LMB53:LMI71 LVX53:LWE71 MFT53:MGA71 MPP53:MPW71 MZL53:MZS71 NJH53:NJO71 NTD53:NTK71 OCZ53:ODG71 OMV53:ONC71 OWR53:OWY71 PGN53:PGU71 PQJ53:PQQ71 QAF53:QAM71 QKB53:QKI71 QTX53:QUE71 RDT53:REA71 RNP53:RNW71 RXL53:RXS71 SHH53:SHO71 SRD53:SRK71 TAZ53:TBG71 TKV53:TLC71 TUR53:TUY71 UEN53:UEU71 UOJ53:UOQ71 UYF53:UYM71 VIB53:VII71 VRX53:VSE71 WBT53:WCA71 WLP53:WLW71 WVL53:WVS71 D65589:K65607 IZ65589:JG65607 SV65589:TC65607 ACR65589:ACY65607 AMN65589:AMU65607 AWJ65589:AWQ65607 BGF65589:BGM65607 BQB65589:BQI65607 BZX65589:CAE65607 CJT65589:CKA65607 CTP65589:CTW65607 DDL65589:DDS65607 DNH65589:DNO65607 DXD65589:DXK65607 EGZ65589:EHG65607 EQV65589:ERC65607 FAR65589:FAY65607 FKN65589:FKU65607 FUJ65589:FUQ65607 GEF65589:GEM65607 GOB65589:GOI65607 GXX65589:GYE65607 HHT65589:HIA65607 HRP65589:HRW65607 IBL65589:IBS65607 ILH65589:ILO65607 IVD65589:IVK65607 JEZ65589:JFG65607 JOV65589:JPC65607 JYR65589:JYY65607 KIN65589:KIU65607 KSJ65589:KSQ65607 LCF65589:LCM65607 LMB65589:LMI65607 LVX65589:LWE65607 MFT65589:MGA65607 MPP65589:MPW65607 MZL65589:MZS65607 NJH65589:NJO65607 NTD65589:NTK65607 OCZ65589:ODG65607 OMV65589:ONC65607 OWR65589:OWY65607 PGN65589:PGU65607 PQJ65589:PQQ65607 QAF65589:QAM65607 QKB65589:QKI65607 QTX65589:QUE65607 RDT65589:REA65607 RNP65589:RNW65607 RXL65589:RXS65607 SHH65589:SHO65607 SRD65589:SRK65607 TAZ65589:TBG65607 TKV65589:TLC65607 TUR65589:TUY65607 UEN65589:UEU65607 UOJ65589:UOQ65607 UYF65589:UYM65607 VIB65589:VII65607 VRX65589:VSE65607 WBT65589:WCA65607 WLP65589:WLW65607 WVL65589:WVS65607 D131125:K131143 IZ131125:JG131143 SV131125:TC131143 ACR131125:ACY131143 AMN131125:AMU131143 AWJ131125:AWQ131143 BGF131125:BGM131143 BQB131125:BQI131143 BZX131125:CAE131143 CJT131125:CKA131143 CTP131125:CTW131143 DDL131125:DDS131143 DNH131125:DNO131143 DXD131125:DXK131143 EGZ131125:EHG131143 EQV131125:ERC131143 FAR131125:FAY131143 FKN131125:FKU131143 FUJ131125:FUQ131143 GEF131125:GEM131143 GOB131125:GOI131143 GXX131125:GYE131143 HHT131125:HIA131143 HRP131125:HRW131143 IBL131125:IBS131143 ILH131125:ILO131143 IVD131125:IVK131143 JEZ131125:JFG131143 JOV131125:JPC131143 JYR131125:JYY131143 KIN131125:KIU131143 KSJ131125:KSQ131143 LCF131125:LCM131143 LMB131125:LMI131143 LVX131125:LWE131143 MFT131125:MGA131143 MPP131125:MPW131143 MZL131125:MZS131143 NJH131125:NJO131143 NTD131125:NTK131143 OCZ131125:ODG131143 OMV131125:ONC131143 OWR131125:OWY131143 PGN131125:PGU131143 PQJ131125:PQQ131143 QAF131125:QAM131143 QKB131125:QKI131143 QTX131125:QUE131143 RDT131125:REA131143 RNP131125:RNW131143 RXL131125:RXS131143 SHH131125:SHO131143 SRD131125:SRK131143 TAZ131125:TBG131143 TKV131125:TLC131143 TUR131125:TUY131143 UEN131125:UEU131143 UOJ131125:UOQ131143 UYF131125:UYM131143 VIB131125:VII131143 VRX131125:VSE131143 WBT131125:WCA131143 WLP131125:WLW131143 WVL131125:WVS131143 D196661:K196679 IZ196661:JG196679 SV196661:TC196679 ACR196661:ACY196679 AMN196661:AMU196679 AWJ196661:AWQ196679 BGF196661:BGM196679 BQB196661:BQI196679 BZX196661:CAE196679 CJT196661:CKA196679 CTP196661:CTW196679 DDL196661:DDS196679 DNH196661:DNO196679 DXD196661:DXK196679 EGZ196661:EHG196679 EQV196661:ERC196679 FAR196661:FAY196679 FKN196661:FKU196679 FUJ196661:FUQ196679 GEF196661:GEM196679 GOB196661:GOI196679 GXX196661:GYE196679 HHT196661:HIA196679 HRP196661:HRW196679 IBL196661:IBS196679 ILH196661:ILO196679 IVD196661:IVK196679 JEZ196661:JFG196679 JOV196661:JPC196679 JYR196661:JYY196679 KIN196661:KIU196679 KSJ196661:KSQ196679 LCF196661:LCM196679 LMB196661:LMI196679 LVX196661:LWE196679 MFT196661:MGA196679 MPP196661:MPW196679 MZL196661:MZS196679 NJH196661:NJO196679 NTD196661:NTK196679 OCZ196661:ODG196679 OMV196661:ONC196679 OWR196661:OWY196679 PGN196661:PGU196679 PQJ196661:PQQ196679 QAF196661:QAM196679 QKB196661:QKI196679 QTX196661:QUE196679 RDT196661:REA196679 RNP196661:RNW196679 RXL196661:RXS196679 SHH196661:SHO196679 SRD196661:SRK196679 TAZ196661:TBG196679 TKV196661:TLC196679 TUR196661:TUY196679 UEN196661:UEU196679 UOJ196661:UOQ196679 UYF196661:UYM196679 VIB196661:VII196679 VRX196661:VSE196679 WBT196661:WCA196679 WLP196661:WLW196679 WVL196661:WVS196679 D262197:K262215 IZ262197:JG262215 SV262197:TC262215 ACR262197:ACY262215 AMN262197:AMU262215 AWJ262197:AWQ262215 BGF262197:BGM262215 BQB262197:BQI262215 BZX262197:CAE262215 CJT262197:CKA262215 CTP262197:CTW262215 DDL262197:DDS262215 DNH262197:DNO262215 DXD262197:DXK262215 EGZ262197:EHG262215 EQV262197:ERC262215 FAR262197:FAY262215 FKN262197:FKU262215 FUJ262197:FUQ262215 GEF262197:GEM262215 GOB262197:GOI262215 GXX262197:GYE262215 HHT262197:HIA262215 HRP262197:HRW262215 IBL262197:IBS262215 ILH262197:ILO262215 IVD262197:IVK262215 JEZ262197:JFG262215 JOV262197:JPC262215 JYR262197:JYY262215 KIN262197:KIU262215 KSJ262197:KSQ262215 LCF262197:LCM262215 LMB262197:LMI262215 LVX262197:LWE262215 MFT262197:MGA262215 MPP262197:MPW262215 MZL262197:MZS262215 NJH262197:NJO262215 NTD262197:NTK262215 OCZ262197:ODG262215 OMV262197:ONC262215 OWR262197:OWY262215 PGN262197:PGU262215 PQJ262197:PQQ262215 QAF262197:QAM262215 QKB262197:QKI262215 QTX262197:QUE262215 RDT262197:REA262215 RNP262197:RNW262215 RXL262197:RXS262215 SHH262197:SHO262215 SRD262197:SRK262215 TAZ262197:TBG262215 TKV262197:TLC262215 TUR262197:TUY262215 UEN262197:UEU262215 UOJ262197:UOQ262215 UYF262197:UYM262215 VIB262197:VII262215 VRX262197:VSE262215 WBT262197:WCA262215 WLP262197:WLW262215 WVL262197:WVS262215 D327733:K327751 IZ327733:JG327751 SV327733:TC327751 ACR327733:ACY327751 AMN327733:AMU327751 AWJ327733:AWQ327751 BGF327733:BGM327751 BQB327733:BQI327751 BZX327733:CAE327751 CJT327733:CKA327751 CTP327733:CTW327751 DDL327733:DDS327751 DNH327733:DNO327751 DXD327733:DXK327751 EGZ327733:EHG327751 EQV327733:ERC327751 FAR327733:FAY327751 FKN327733:FKU327751 FUJ327733:FUQ327751 GEF327733:GEM327751 GOB327733:GOI327751 GXX327733:GYE327751 HHT327733:HIA327751 HRP327733:HRW327751 IBL327733:IBS327751 ILH327733:ILO327751 IVD327733:IVK327751 JEZ327733:JFG327751 JOV327733:JPC327751 JYR327733:JYY327751 KIN327733:KIU327751 KSJ327733:KSQ327751 LCF327733:LCM327751 LMB327733:LMI327751 LVX327733:LWE327751 MFT327733:MGA327751 MPP327733:MPW327751 MZL327733:MZS327751 NJH327733:NJO327751 NTD327733:NTK327751 OCZ327733:ODG327751 OMV327733:ONC327751 OWR327733:OWY327751 PGN327733:PGU327751 PQJ327733:PQQ327751 QAF327733:QAM327751 QKB327733:QKI327751 QTX327733:QUE327751 RDT327733:REA327751 RNP327733:RNW327751 RXL327733:RXS327751 SHH327733:SHO327751 SRD327733:SRK327751 TAZ327733:TBG327751 TKV327733:TLC327751 TUR327733:TUY327751 UEN327733:UEU327751 UOJ327733:UOQ327751 UYF327733:UYM327751 VIB327733:VII327751 VRX327733:VSE327751 WBT327733:WCA327751 WLP327733:WLW327751 WVL327733:WVS327751 D393269:K393287 IZ393269:JG393287 SV393269:TC393287 ACR393269:ACY393287 AMN393269:AMU393287 AWJ393269:AWQ393287 BGF393269:BGM393287 BQB393269:BQI393287 BZX393269:CAE393287 CJT393269:CKA393287 CTP393269:CTW393287 DDL393269:DDS393287 DNH393269:DNO393287 DXD393269:DXK393287 EGZ393269:EHG393287 EQV393269:ERC393287 FAR393269:FAY393287 FKN393269:FKU393287 FUJ393269:FUQ393287 GEF393269:GEM393287 GOB393269:GOI393287 GXX393269:GYE393287 HHT393269:HIA393287 HRP393269:HRW393287 IBL393269:IBS393287 ILH393269:ILO393287 IVD393269:IVK393287 JEZ393269:JFG393287 JOV393269:JPC393287 JYR393269:JYY393287 KIN393269:KIU393287 KSJ393269:KSQ393287 LCF393269:LCM393287 LMB393269:LMI393287 LVX393269:LWE393287 MFT393269:MGA393287 MPP393269:MPW393287 MZL393269:MZS393287 NJH393269:NJO393287 NTD393269:NTK393287 OCZ393269:ODG393287 OMV393269:ONC393287 OWR393269:OWY393287 PGN393269:PGU393287 PQJ393269:PQQ393287 QAF393269:QAM393287 QKB393269:QKI393287 QTX393269:QUE393287 RDT393269:REA393287 RNP393269:RNW393287 RXL393269:RXS393287 SHH393269:SHO393287 SRD393269:SRK393287 TAZ393269:TBG393287 TKV393269:TLC393287 TUR393269:TUY393287 UEN393269:UEU393287 UOJ393269:UOQ393287 UYF393269:UYM393287 VIB393269:VII393287 VRX393269:VSE393287 WBT393269:WCA393287 WLP393269:WLW393287 WVL393269:WVS393287 D458805:K458823 IZ458805:JG458823 SV458805:TC458823 ACR458805:ACY458823 AMN458805:AMU458823 AWJ458805:AWQ458823 BGF458805:BGM458823 BQB458805:BQI458823 BZX458805:CAE458823 CJT458805:CKA458823 CTP458805:CTW458823 DDL458805:DDS458823 DNH458805:DNO458823 DXD458805:DXK458823 EGZ458805:EHG458823 EQV458805:ERC458823 FAR458805:FAY458823 FKN458805:FKU458823 FUJ458805:FUQ458823 GEF458805:GEM458823 GOB458805:GOI458823 GXX458805:GYE458823 HHT458805:HIA458823 HRP458805:HRW458823 IBL458805:IBS458823 ILH458805:ILO458823 IVD458805:IVK458823 JEZ458805:JFG458823 JOV458805:JPC458823 JYR458805:JYY458823 KIN458805:KIU458823 KSJ458805:KSQ458823 LCF458805:LCM458823 LMB458805:LMI458823 LVX458805:LWE458823 MFT458805:MGA458823 MPP458805:MPW458823 MZL458805:MZS458823 NJH458805:NJO458823 NTD458805:NTK458823 OCZ458805:ODG458823 OMV458805:ONC458823 OWR458805:OWY458823 PGN458805:PGU458823 PQJ458805:PQQ458823 QAF458805:QAM458823 QKB458805:QKI458823 QTX458805:QUE458823 RDT458805:REA458823 RNP458805:RNW458823 RXL458805:RXS458823 SHH458805:SHO458823 SRD458805:SRK458823 TAZ458805:TBG458823 TKV458805:TLC458823 TUR458805:TUY458823 UEN458805:UEU458823 UOJ458805:UOQ458823 UYF458805:UYM458823 VIB458805:VII458823 VRX458805:VSE458823 WBT458805:WCA458823 WLP458805:WLW458823 WVL458805:WVS458823 D524341:K524359 IZ524341:JG524359 SV524341:TC524359 ACR524341:ACY524359 AMN524341:AMU524359 AWJ524341:AWQ524359 BGF524341:BGM524359 BQB524341:BQI524359 BZX524341:CAE524359 CJT524341:CKA524359 CTP524341:CTW524359 DDL524341:DDS524359 DNH524341:DNO524359 DXD524341:DXK524359 EGZ524341:EHG524359 EQV524341:ERC524359 FAR524341:FAY524359 FKN524341:FKU524359 FUJ524341:FUQ524359 GEF524341:GEM524359 GOB524341:GOI524359 GXX524341:GYE524359 HHT524341:HIA524359 HRP524341:HRW524359 IBL524341:IBS524359 ILH524341:ILO524359 IVD524341:IVK524359 JEZ524341:JFG524359 JOV524341:JPC524359 JYR524341:JYY524359 KIN524341:KIU524359 KSJ524341:KSQ524359 LCF524341:LCM524359 LMB524341:LMI524359 LVX524341:LWE524359 MFT524341:MGA524359 MPP524341:MPW524359 MZL524341:MZS524359 NJH524341:NJO524359 NTD524341:NTK524359 OCZ524341:ODG524359 OMV524341:ONC524359 OWR524341:OWY524359 PGN524341:PGU524359 PQJ524341:PQQ524359 QAF524341:QAM524359 QKB524341:QKI524359 QTX524341:QUE524359 RDT524341:REA524359 RNP524341:RNW524359 RXL524341:RXS524359 SHH524341:SHO524359 SRD524341:SRK524359 TAZ524341:TBG524359 TKV524341:TLC524359 TUR524341:TUY524359 UEN524341:UEU524359 UOJ524341:UOQ524359 UYF524341:UYM524359 VIB524341:VII524359 VRX524341:VSE524359 WBT524341:WCA524359 WLP524341:WLW524359 WVL524341:WVS524359 D589877:K589895 IZ589877:JG589895 SV589877:TC589895 ACR589877:ACY589895 AMN589877:AMU589895 AWJ589877:AWQ589895 BGF589877:BGM589895 BQB589877:BQI589895 BZX589877:CAE589895 CJT589877:CKA589895 CTP589877:CTW589895 DDL589877:DDS589895 DNH589877:DNO589895 DXD589877:DXK589895 EGZ589877:EHG589895 EQV589877:ERC589895 FAR589877:FAY589895 FKN589877:FKU589895 FUJ589877:FUQ589895 GEF589877:GEM589895 GOB589877:GOI589895 GXX589877:GYE589895 HHT589877:HIA589895 HRP589877:HRW589895 IBL589877:IBS589895 ILH589877:ILO589895 IVD589877:IVK589895 JEZ589877:JFG589895 JOV589877:JPC589895 JYR589877:JYY589895 KIN589877:KIU589895 KSJ589877:KSQ589895 LCF589877:LCM589895 LMB589877:LMI589895 LVX589877:LWE589895 MFT589877:MGA589895 MPP589877:MPW589895 MZL589877:MZS589895 NJH589877:NJO589895 NTD589877:NTK589895 OCZ589877:ODG589895 OMV589877:ONC589895 OWR589877:OWY589895 PGN589877:PGU589895 PQJ589877:PQQ589895 QAF589877:QAM589895 QKB589877:QKI589895 QTX589877:QUE589895 RDT589877:REA589895 RNP589877:RNW589895 RXL589877:RXS589895 SHH589877:SHO589895 SRD589877:SRK589895 TAZ589877:TBG589895 TKV589877:TLC589895 TUR589877:TUY589895 UEN589877:UEU589895 UOJ589877:UOQ589895 UYF589877:UYM589895 VIB589877:VII589895 VRX589877:VSE589895 WBT589877:WCA589895 WLP589877:WLW589895 WVL589877:WVS589895 D655413:K655431 IZ655413:JG655431 SV655413:TC655431 ACR655413:ACY655431 AMN655413:AMU655431 AWJ655413:AWQ655431 BGF655413:BGM655431 BQB655413:BQI655431 BZX655413:CAE655431 CJT655413:CKA655431 CTP655413:CTW655431 DDL655413:DDS655431 DNH655413:DNO655431 DXD655413:DXK655431 EGZ655413:EHG655431 EQV655413:ERC655431 FAR655413:FAY655431 FKN655413:FKU655431 FUJ655413:FUQ655431 GEF655413:GEM655431 GOB655413:GOI655431 GXX655413:GYE655431 HHT655413:HIA655431 HRP655413:HRW655431 IBL655413:IBS655431 ILH655413:ILO655431 IVD655413:IVK655431 JEZ655413:JFG655431 JOV655413:JPC655431 JYR655413:JYY655431 KIN655413:KIU655431 KSJ655413:KSQ655431 LCF655413:LCM655431 LMB655413:LMI655431 LVX655413:LWE655431 MFT655413:MGA655431 MPP655413:MPW655431 MZL655413:MZS655431 NJH655413:NJO655431 NTD655413:NTK655431 OCZ655413:ODG655431 OMV655413:ONC655431 OWR655413:OWY655431 PGN655413:PGU655431 PQJ655413:PQQ655431 QAF655413:QAM655431 QKB655413:QKI655431 QTX655413:QUE655431 RDT655413:REA655431 RNP655413:RNW655431 RXL655413:RXS655431 SHH655413:SHO655431 SRD655413:SRK655431 TAZ655413:TBG655431 TKV655413:TLC655431 TUR655413:TUY655431 UEN655413:UEU655431 UOJ655413:UOQ655431 UYF655413:UYM655431 VIB655413:VII655431 VRX655413:VSE655431 WBT655413:WCA655431 WLP655413:WLW655431 WVL655413:WVS655431 D720949:K720967 IZ720949:JG720967 SV720949:TC720967 ACR720949:ACY720967 AMN720949:AMU720967 AWJ720949:AWQ720967 BGF720949:BGM720967 BQB720949:BQI720967 BZX720949:CAE720967 CJT720949:CKA720967 CTP720949:CTW720967 DDL720949:DDS720967 DNH720949:DNO720967 DXD720949:DXK720967 EGZ720949:EHG720967 EQV720949:ERC720967 FAR720949:FAY720967 FKN720949:FKU720967 FUJ720949:FUQ720967 GEF720949:GEM720967 GOB720949:GOI720967 GXX720949:GYE720967 HHT720949:HIA720967 HRP720949:HRW720967 IBL720949:IBS720967 ILH720949:ILO720967 IVD720949:IVK720967 JEZ720949:JFG720967 JOV720949:JPC720967 JYR720949:JYY720967 KIN720949:KIU720967 KSJ720949:KSQ720967 LCF720949:LCM720967 LMB720949:LMI720967 LVX720949:LWE720967 MFT720949:MGA720967 MPP720949:MPW720967 MZL720949:MZS720967 NJH720949:NJO720967 NTD720949:NTK720967 OCZ720949:ODG720967 OMV720949:ONC720967 OWR720949:OWY720967 PGN720949:PGU720967 PQJ720949:PQQ720967 QAF720949:QAM720967 QKB720949:QKI720967 QTX720949:QUE720967 RDT720949:REA720967 RNP720949:RNW720967 RXL720949:RXS720967 SHH720949:SHO720967 SRD720949:SRK720967 TAZ720949:TBG720967 TKV720949:TLC720967 TUR720949:TUY720967 UEN720949:UEU720967 UOJ720949:UOQ720967 UYF720949:UYM720967 VIB720949:VII720967 VRX720949:VSE720967 WBT720949:WCA720967 WLP720949:WLW720967 WVL720949:WVS720967 D786485:K786503 IZ786485:JG786503 SV786485:TC786503 ACR786485:ACY786503 AMN786485:AMU786503 AWJ786485:AWQ786503 BGF786485:BGM786503 BQB786485:BQI786503 BZX786485:CAE786503 CJT786485:CKA786503 CTP786485:CTW786503 DDL786485:DDS786503 DNH786485:DNO786503 DXD786485:DXK786503 EGZ786485:EHG786503 EQV786485:ERC786503 FAR786485:FAY786503 FKN786485:FKU786503 FUJ786485:FUQ786503 GEF786485:GEM786503 GOB786485:GOI786503 GXX786485:GYE786503 HHT786485:HIA786503 HRP786485:HRW786503 IBL786485:IBS786503 ILH786485:ILO786503 IVD786485:IVK786503 JEZ786485:JFG786503 JOV786485:JPC786503 JYR786485:JYY786503 KIN786485:KIU786503 KSJ786485:KSQ786503 LCF786485:LCM786503 LMB786485:LMI786503 LVX786485:LWE786503 MFT786485:MGA786503 MPP786485:MPW786503 MZL786485:MZS786503 NJH786485:NJO786503 NTD786485:NTK786503 OCZ786485:ODG786503 OMV786485:ONC786503 OWR786485:OWY786503 PGN786485:PGU786503 PQJ786485:PQQ786503 QAF786485:QAM786503 QKB786485:QKI786503 QTX786485:QUE786503 RDT786485:REA786503 RNP786485:RNW786503 RXL786485:RXS786503 SHH786485:SHO786503 SRD786485:SRK786503 TAZ786485:TBG786503 TKV786485:TLC786503 TUR786485:TUY786503 UEN786485:UEU786503 UOJ786485:UOQ786503 UYF786485:UYM786503 VIB786485:VII786503 VRX786485:VSE786503 WBT786485:WCA786503 WLP786485:WLW786503 WVL786485:WVS786503 D852021:K852039 IZ852021:JG852039 SV852021:TC852039 ACR852021:ACY852039 AMN852021:AMU852039 AWJ852021:AWQ852039 BGF852021:BGM852039 BQB852021:BQI852039 BZX852021:CAE852039 CJT852021:CKA852039 CTP852021:CTW852039 DDL852021:DDS852039 DNH852021:DNO852039 DXD852021:DXK852039 EGZ852021:EHG852039 EQV852021:ERC852039 FAR852021:FAY852039 FKN852021:FKU852039 FUJ852021:FUQ852039 GEF852021:GEM852039 GOB852021:GOI852039 GXX852021:GYE852039 HHT852021:HIA852039 HRP852021:HRW852039 IBL852021:IBS852039 ILH852021:ILO852039 IVD852021:IVK852039 JEZ852021:JFG852039 JOV852021:JPC852039 JYR852021:JYY852039 KIN852021:KIU852039 KSJ852021:KSQ852039 LCF852021:LCM852039 LMB852021:LMI852039 LVX852021:LWE852039 MFT852021:MGA852039 MPP852021:MPW852039 MZL852021:MZS852039 NJH852021:NJO852039 NTD852021:NTK852039 OCZ852021:ODG852039 OMV852021:ONC852039 OWR852021:OWY852039 PGN852021:PGU852039 PQJ852021:PQQ852039 QAF852021:QAM852039 QKB852021:QKI852039 QTX852021:QUE852039 RDT852021:REA852039 RNP852021:RNW852039 RXL852021:RXS852039 SHH852021:SHO852039 SRD852021:SRK852039 TAZ852021:TBG852039 TKV852021:TLC852039 TUR852021:TUY852039 UEN852021:UEU852039 UOJ852021:UOQ852039 UYF852021:UYM852039 VIB852021:VII852039 VRX852021:VSE852039 WBT852021:WCA852039 WLP852021:WLW852039 WVL852021:WVS852039 D917557:K917575 IZ917557:JG917575 SV917557:TC917575 ACR917557:ACY917575 AMN917557:AMU917575 AWJ917557:AWQ917575 BGF917557:BGM917575 BQB917557:BQI917575 BZX917557:CAE917575 CJT917557:CKA917575 CTP917557:CTW917575 DDL917557:DDS917575 DNH917557:DNO917575 DXD917557:DXK917575 EGZ917557:EHG917575 EQV917557:ERC917575 FAR917557:FAY917575 FKN917557:FKU917575 FUJ917557:FUQ917575 GEF917557:GEM917575 GOB917557:GOI917575 GXX917557:GYE917575 HHT917557:HIA917575 HRP917557:HRW917575 IBL917557:IBS917575 ILH917557:ILO917575 IVD917557:IVK917575 JEZ917557:JFG917575 JOV917557:JPC917575 JYR917557:JYY917575 KIN917557:KIU917575 KSJ917557:KSQ917575 LCF917557:LCM917575 LMB917557:LMI917575 LVX917557:LWE917575 MFT917557:MGA917575 MPP917557:MPW917575 MZL917557:MZS917575 NJH917557:NJO917575 NTD917557:NTK917575 OCZ917557:ODG917575 OMV917557:ONC917575 OWR917557:OWY917575 PGN917557:PGU917575 PQJ917557:PQQ917575 QAF917557:QAM917575 QKB917557:QKI917575 QTX917557:QUE917575 RDT917557:REA917575 RNP917557:RNW917575 RXL917557:RXS917575 SHH917557:SHO917575 SRD917557:SRK917575 TAZ917557:TBG917575 TKV917557:TLC917575 TUR917557:TUY917575 UEN917557:UEU917575 UOJ917557:UOQ917575 UYF917557:UYM917575 VIB917557:VII917575 VRX917557:VSE917575 WBT917557:WCA917575 WLP917557:WLW917575 WVL917557:WVS917575 D983093:K983111 IZ983093:JG983111 SV983093:TC983111 ACR983093:ACY983111 AMN983093:AMU983111 AWJ983093:AWQ983111 BGF983093:BGM983111 BQB983093:BQI983111 BZX983093:CAE983111 CJT983093:CKA983111 CTP983093:CTW983111 DDL983093:DDS983111 DNH983093:DNO983111 DXD983093:DXK983111 EGZ983093:EHG983111 EQV983093:ERC983111 FAR983093:FAY983111 FKN983093:FKU983111 FUJ983093:FUQ983111 GEF983093:GEM983111 GOB983093:GOI983111 GXX983093:GYE983111 HHT983093:HIA983111 HRP983093:HRW983111 IBL983093:IBS983111 ILH983093:ILO983111 IVD983093:IVK983111 JEZ983093:JFG983111 JOV983093:JPC983111 JYR983093:JYY983111 KIN983093:KIU983111 KSJ983093:KSQ983111 LCF983093:LCM983111 LMB983093:LMI983111 LVX983093:LWE983111 MFT983093:MGA983111 MPP983093:MPW983111 MZL983093:MZS983111 NJH983093:NJO983111 NTD983093:NTK983111 OCZ983093:ODG983111 OMV983093:ONC983111 OWR983093:OWY983111 PGN983093:PGU983111 PQJ983093:PQQ983111 QAF983093:QAM983111 QKB983093:QKI983111 QTX983093:QUE983111 RDT983093:REA983111 RNP983093:RNW983111 RXL983093:RXS983111 SHH983093:SHO983111 SRD983093:SRK983111 TAZ983093:TBG983111 TKV983093:TLC983111 TUR983093:TUY983111 UEN983093:UEU983111 UOJ983093:UOQ983111 UYF983093:UYM983111 VIB983093:VII983111 VRX983093:VSE983111 WBT983093:WCA983111 WLP983093:WLW983111 WVL983093:WVS983111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2015-12-18T13:25:33Z</dcterms:modified>
</cp:coreProperties>
</file>