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minimized="1" xWindow="4440" yWindow="1110" windowWidth="14805" windowHeight="8010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E552" i="2" l="1"/>
  <c r="D552" i="2"/>
  <c r="C552" i="2" s="1"/>
  <c r="C551" i="2"/>
  <c r="C550" i="2"/>
  <c r="C549" i="2"/>
  <c r="C548" i="2"/>
  <c r="C547" i="2"/>
  <c r="C546" i="2"/>
  <c r="E544" i="2"/>
  <c r="D544" i="2"/>
  <c r="C544" i="2"/>
  <c r="C543" i="2"/>
  <c r="C542" i="2"/>
  <c r="C541" i="2"/>
  <c r="C540" i="2"/>
  <c r="C539" i="2"/>
  <c r="C538" i="2"/>
  <c r="C533" i="2"/>
  <c r="C532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H341" i="2"/>
  <c r="G341" i="2"/>
  <c r="F341" i="2"/>
  <c r="C341" i="2" s="1"/>
  <c r="E341" i="2"/>
  <c r="D341" i="2"/>
  <c r="C340" i="2"/>
  <c r="C339" i="2"/>
  <c r="C338" i="2"/>
  <c r="C337" i="2"/>
  <c r="C336" i="2"/>
  <c r="C335" i="2"/>
  <c r="C334" i="2"/>
  <c r="C333" i="2"/>
  <c r="H332" i="2"/>
  <c r="G332" i="2"/>
  <c r="F332" i="2"/>
  <c r="E332" i="2"/>
  <c r="D332" i="2"/>
  <c r="C332" i="2" s="1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H315" i="2"/>
  <c r="G315" i="2"/>
  <c r="F315" i="2"/>
  <c r="C315" i="2" s="1"/>
  <c r="E315" i="2"/>
  <c r="D315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H292" i="2"/>
  <c r="G292" i="2"/>
  <c r="F292" i="2"/>
  <c r="E292" i="2"/>
  <c r="D292" i="2"/>
  <c r="C292" i="2" s="1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H252" i="2"/>
  <c r="G252" i="2"/>
  <c r="F252" i="2"/>
  <c r="E252" i="2"/>
  <c r="D252" i="2"/>
  <c r="C252" i="2" s="1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H181" i="2"/>
  <c r="G181" i="2"/>
  <c r="F181" i="2"/>
  <c r="E181" i="2"/>
  <c r="D181" i="2"/>
  <c r="C181" i="2" s="1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H164" i="2"/>
  <c r="G164" i="2"/>
  <c r="F164" i="2"/>
  <c r="E164" i="2"/>
  <c r="D164" i="2"/>
  <c r="C164" i="2" s="1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H122" i="2"/>
  <c r="G122" i="2"/>
  <c r="F122" i="2"/>
  <c r="E122" i="2"/>
  <c r="D122" i="2"/>
  <c r="C122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H80" i="2"/>
  <c r="G80" i="2"/>
  <c r="F80" i="2"/>
  <c r="E80" i="2"/>
  <c r="D80" i="2"/>
  <c r="C80" i="2" s="1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H44" i="2"/>
  <c r="G44" i="2"/>
  <c r="F44" i="2"/>
  <c r="E44" i="2"/>
  <c r="D44" i="2"/>
  <c r="C44" i="2" s="1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H13" i="2"/>
  <c r="G13" i="2"/>
  <c r="F13" i="2"/>
  <c r="E13" i="2"/>
  <c r="D13" i="2"/>
  <c r="C13" i="2" s="1"/>
  <c r="A5" i="2"/>
  <c r="A4" i="2"/>
  <c r="A3" i="2"/>
  <c r="A2" i="2"/>
  <c r="E552" i="4" l="1"/>
  <c r="D552" i="4"/>
  <c r="C552" i="4"/>
  <c r="C551" i="4"/>
  <c r="C550" i="4"/>
  <c r="C549" i="4"/>
  <c r="C548" i="4"/>
  <c r="C547" i="4"/>
  <c r="C546" i="4"/>
  <c r="E544" i="4"/>
  <c r="D544" i="4"/>
  <c r="C544" i="4"/>
  <c r="C543" i="4"/>
  <c r="C542" i="4"/>
  <c r="C541" i="4"/>
  <c r="C540" i="4"/>
  <c r="C539" i="4"/>
  <c r="C538" i="4"/>
  <c r="C533" i="4"/>
  <c r="C532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H341" i="4"/>
  <c r="G341" i="4"/>
  <c r="F341" i="4"/>
  <c r="E341" i="4"/>
  <c r="D341" i="4"/>
  <c r="C341" i="4"/>
  <c r="C340" i="4"/>
  <c r="C339" i="4"/>
  <c r="C338" i="4"/>
  <c r="C337" i="4"/>
  <c r="C336" i="4"/>
  <c r="C335" i="4"/>
  <c r="C334" i="4"/>
  <c r="C333" i="4"/>
  <c r="H332" i="4"/>
  <c r="G332" i="4"/>
  <c r="F332" i="4"/>
  <c r="E332" i="4"/>
  <c r="D332" i="4"/>
  <c r="C332" i="4" s="1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H315" i="4"/>
  <c r="G315" i="4"/>
  <c r="F315" i="4"/>
  <c r="E315" i="4"/>
  <c r="D315" i="4"/>
  <c r="C315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H292" i="4"/>
  <c r="G292" i="4"/>
  <c r="F292" i="4"/>
  <c r="C292" i="4" s="1"/>
  <c r="E292" i="4"/>
  <c r="D292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H252" i="4"/>
  <c r="G252" i="4"/>
  <c r="F252" i="4"/>
  <c r="C252" i="4" s="1"/>
  <c r="E252" i="4"/>
  <c r="D252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H181" i="4"/>
  <c r="G181" i="4"/>
  <c r="F181" i="4"/>
  <c r="E181" i="4"/>
  <c r="D181" i="4"/>
  <c r="C181" i="4" s="1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H164" i="4"/>
  <c r="G164" i="4"/>
  <c r="F164" i="4"/>
  <c r="C164" i="4" s="1"/>
  <c r="E164" i="4"/>
  <c r="D164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H122" i="4"/>
  <c r="G122" i="4"/>
  <c r="F122" i="4"/>
  <c r="E122" i="4"/>
  <c r="D122" i="4"/>
  <c r="C122" i="4" s="1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H80" i="4"/>
  <c r="G80" i="4"/>
  <c r="F80" i="4"/>
  <c r="C80" i="4" s="1"/>
  <c r="E80" i="4"/>
  <c r="D80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H44" i="4"/>
  <c r="G44" i="4"/>
  <c r="F44" i="4"/>
  <c r="C44" i="4" s="1"/>
  <c r="E44" i="4"/>
  <c r="D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H13" i="4"/>
  <c r="G13" i="4"/>
  <c r="F13" i="4"/>
  <c r="C13" i="4" s="1"/>
  <c r="E13" i="4"/>
  <c r="D13" i="4"/>
  <c r="A5" i="4"/>
  <c r="A4" i="4"/>
  <c r="A3" i="4"/>
  <c r="A2" i="4"/>
  <c r="E552" i="8"/>
  <c r="D552" i="8"/>
  <c r="C552" i="8"/>
  <c r="C551" i="8"/>
  <c r="C550" i="8"/>
  <c r="C549" i="8"/>
  <c r="C548" i="8"/>
  <c r="C547" i="8"/>
  <c r="C546" i="8"/>
  <c r="E544" i="8"/>
  <c r="D544" i="8"/>
  <c r="C544" i="8"/>
  <c r="C543" i="8"/>
  <c r="C542" i="8"/>
  <c r="C541" i="8"/>
  <c r="C540" i="8"/>
  <c r="C539" i="8"/>
  <c r="C538" i="8"/>
  <c r="C533" i="8"/>
  <c r="C532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D449" i="8"/>
  <c r="C449" i="8"/>
  <c r="C448" i="8"/>
  <c r="C447" i="8"/>
  <c r="C446" i="8"/>
  <c r="C445" i="8"/>
  <c r="C444" i="8"/>
  <c r="C443" i="8"/>
  <c r="C442" i="8"/>
  <c r="C441" i="8"/>
  <c r="D440" i="8"/>
  <c r="C440" i="8" s="1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D411" i="8"/>
  <c r="C411" i="8"/>
  <c r="C410" i="8"/>
  <c r="D409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D342" i="8"/>
  <c r="C342" i="8"/>
  <c r="H341" i="8"/>
  <c r="G341" i="8"/>
  <c r="F341" i="8"/>
  <c r="E341" i="8"/>
  <c r="D341" i="8"/>
  <c r="C341" i="8" s="1"/>
  <c r="C340" i="8"/>
  <c r="C339" i="8"/>
  <c r="C338" i="8"/>
  <c r="C337" i="8"/>
  <c r="C336" i="8"/>
  <c r="C335" i="8"/>
  <c r="C334" i="8"/>
  <c r="C333" i="8"/>
  <c r="H332" i="8"/>
  <c r="G332" i="8"/>
  <c r="F332" i="8"/>
  <c r="C332" i="8" s="1"/>
  <c r="E332" i="8"/>
  <c r="D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H315" i="8"/>
  <c r="G315" i="8"/>
  <c r="F315" i="8"/>
  <c r="E315" i="8"/>
  <c r="D315" i="8"/>
  <c r="C315" i="8" s="1"/>
  <c r="D313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H292" i="8"/>
  <c r="G292" i="8"/>
  <c r="F292" i="8"/>
  <c r="E292" i="8"/>
  <c r="D292" i="8"/>
  <c r="C292" i="8" s="1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D272" i="8"/>
  <c r="C272" i="8" s="1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H252" i="8"/>
  <c r="G252" i="8"/>
  <c r="F252" i="8"/>
  <c r="E252" i="8"/>
  <c r="C250" i="8"/>
  <c r="C249" i="8"/>
  <c r="C248" i="8"/>
  <c r="D247" i="8"/>
  <c r="C247" i="8"/>
  <c r="C246" i="8"/>
  <c r="C245" i="8"/>
  <c r="C244" i="8"/>
  <c r="C243" i="8"/>
  <c r="C242" i="8"/>
  <c r="D241" i="8"/>
  <c r="C241" i="8" s="1"/>
  <c r="C240" i="8"/>
  <c r="C239" i="8"/>
  <c r="D238" i="8"/>
  <c r="C238" i="8" s="1"/>
  <c r="D237" i="8"/>
  <c r="C237" i="8"/>
  <c r="C236" i="8"/>
  <c r="D235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D201" i="8"/>
  <c r="C201" i="8" s="1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H181" i="8"/>
  <c r="G181" i="8"/>
  <c r="F181" i="8"/>
  <c r="E181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H164" i="8"/>
  <c r="G164" i="8"/>
  <c r="F164" i="8"/>
  <c r="E164" i="8"/>
  <c r="D164" i="8"/>
  <c r="C164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H122" i="8"/>
  <c r="G122" i="8"/>
  <c r="F122" i="8"/>
  <c r="E122" i="8"/>
  <c r="D122" i="8"/>
  <c r="C122" i="8" s="1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H80" i="8"/>
  <c r="G80" i="8"/>
  <c r="F80" i="8"/>
  <c r="E80" i="8"/>
  <c r="D80" i="8"/>
  <c r="C80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H44" i="8"/>
  <c r="G44" i="8"/>
  <c r="F44" i="8"/>
  <c r="E44" i="8"/>
  <c r="D44" i="8"/>
  <c r="C44" i="8"/>
  <c r="D43" i="8"/>
  <c r="C43" i="8" s="1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H13" i="8"/>
  <c r="G13" i="8"/>
  <c r="F13" i="8"/>
  <c r="E13" i="8"/>
  <c r="D13" i="8"/>
  <c r="C13" i="8" s="1"/>
  <c r="A5" i="8"/>
  <c r="A4" i="8"/>
  <c r="A3" i="8"/>
  <c r="A2" i="8"/>
  <c r="E552" i="9"/>
  <c r="D552" i="9"/>
  <c r="C552" i="9"/>
  <c r="C551" i="9"/>
  <c r="C550" i="9"/>
  <c r="C549" i="9"/>
  <c r="C548" i="9"/>
  <c r="C547" i="9"/>
  <c r="C546" i="9"/>
  <c r="E544" i="9"/>
  <c r="D544" i="9"/>
  <c r="C544" i="9"/>
  <c r="C543" i="9"/>
  <c r="C542" i="9"/>
  <c r="C541" i="9"/>
  <c r="C540" i="9"/>
  <c r="C539" i="9"/>
  <c r="C538" i="9"/>
  <c r="C533" i="9"/>
  <c r="C532" i="9"/>
  <c r="C527" i="9"/>
  <c r="C526" i="9"/>
  <c r="C525" i="9"/>
  <c r="C524" i="9"/>
  <c r="C523" i="9"/>
  <c r="C522" i="9"/>
  <c r="C521" i="9"/>
  <c r="C520" i="9"/>
  <c r="C519" i="9"/>
  <c r="C518" i="9"/>
  <c r="C517" i="9"/>
  <c r="C516" i="9"/>
  <c r="C515" i="9"/>
  <c r="C514" i="9"/>
  <c r="C513" i="9"/>
  <c r="C512" i="9"/>
  <c r="C511" i="9"/>
  <c r="C510" i="9"/>
  <c r="C509" i="9"/>
  <c r="C508" i="9"/>
  <c r="C507" i="9"/>
  <c r="C506" i="9"/>
  <c r="C505" i="9"/>
  <c r="C504" i="9"/>
  <c r="C503" i="9"/>
  <c r="C502" i="9"/>
  <c r="C501" i="9"/>
  <c r="C500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3" i="9"/>
  <c r="C472" i="9"/>
  <c r="C471" i="9"/>
  <c r="C470" i="9"/>
  <c r="C469" i="9"/>
  <c r="C468" i="9"/>
  <c r="C467" i="9"/>
  <c r="C466" i="9"/>
  <c r="C465" i="9"/>
  <c r="C464" i="9"/>
  <c r="C463" i="9"/>
  <c r="C462" i="9"/>
  <c r="C461" i="9"/>
  <c r="C460" i="9"/>
  <c r="C459" i="9"/>
  <c r="C458" i="9"/>
  <c r="C457" i="9"/>
  <c r="C456" i="9"/>
  <c r="C455" i="9"/>
  <c r="C454" i="9"/>
  <c r="C453" i="9"/>
  <c r="C452" i="9"/>
  <c r="C451" i="9"/>
  <c r="C450" i="9"/>
  <c r="C449" i="9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H341" i="9"/>
  <c r="G341" i="9"/>
  <c r="F341" i="9"/>
  <c r="E341" i="9"/>
  <c r="D341" i="9"/>
  <c r="C341" i="9"/>
  <c r="C340" i="9"/>
  <c r="C339" i="9"/>
  <c r="C338" i="9"/>
  <c r="C337" i="9"/>
  <c r="C336" i="9"/>
  <c r="C335" i="9"/>
  <c r="C334" i="9"/>
  <c r="C333" i="9"/>
  <c r="H332" i="9"/>
  <c r="G332" i="9"/>
  <c r="F332" i="9"/>
  <c r="E332" i="9"/>
  <c r="C332" i="9" s="1"/>
  <c r="D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H315" i="9"/>
  <c r="G315" i="9"/>
  <c r="F315" i="9"/>
  <c r="E315" i="9"/>
  <c r="D315" i="9"/>
  <c r="C315" i="9"/>
  <c r="C313" i="9"/>
  <c r="D312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H292" i="9"/>
  <c r="G292" i="9"/>
  <c r="F292" i="9"/>
  <c r="E292" i="9"/>
  <c r="D292" i="9"/>
  <c r="C292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H252" i="9"/>
  <c r="G252" i="9"/>
  <c r="F252" i="9"/>
  <c r="E252" i="9"/>
  <c r="D252" i="9"/>
  <c r="C252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H181" i="9"/>
  <c r="G181" i="9"/>
  <c r="F181" i="9"/>
  <c r="C181" i="9" s="1"/>
  <c r="E181" i="9"/>
  <c r="D181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H164" i="9"/>
  <c r="G164" i="9"/>
  <c r="F164" i="9"/>
  <c r="E164" i="9"/>
  <c r="D164" i="9"/>
  <c r="C164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D143" i="9"/>
  <c r="C143" i="9" s="1"/>
  <c r="D142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H122" i="9"/>
  <c r="G122" i="9"/>
  <c r="F122" i="9"/>
  <c r="E122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H80" i="9"/>
  <c r="G80" i="9"/>
  <c r="F80" i="9"/>
  <c r="E80" i="9"/>
  <c r="C80" i="9" s="1"/>
  <c r="D80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H44" i="9"/>
  <c r="G44" i="9"/>
  <c r="F44" i="9"/>
  <c r="E44" i="9"/>
  <c r="C44" i="9" s="1"/>
  <c r="D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H13" i="9"/>
  <c r="G13" i="9"/>
  <c r="F13" i="9"/>
  <c r="E13" i="9"/>
  <c r="C13" i="9" s="1"/>
  <c r="D13" i="9"/>
  <c r="A5" i="9"/>
  <c r="A4" i="9"/>
  <c r="A3" i="9"/>
  <c r="A2" i="9"/>
  <c r="E552" i="10"/>
  <c r="D552" i="10"/>
  <c r="C552" i="10"/>
  <c r="C551" i="10"/>
  <c r="C550" i="10"/>
  <c r="C549" i="10"/>
  <c r="C548" i="10"/>
  <c r="C547" i="10"/>
  <c r="C546" i="10"/>
  <c r="E544" i="10"/>
  <c r="D544" i="10"/>
  <c r="C544" i="10"/>
  <c r="C543" i="10"/>
  <c r="C542" i="10"/>
  <c r="C541" i="10"/>
  <c r="C540" i="10"/>
  <c r="C539" i="10"/>
  <c r="C538" i="10"/>
  <c r="C533" i="10"/>
  <c r="C532" i="10"/>
  <c r="C527" i="10"/>
  <c r="C526" i="10"/>
  <c r="C525" i="10"/>
  <c r="C524" i="10"/>
  <c r="C523" i="10"/>
  <c r="C522" i="10"/>
  <c r="C521" i="10"/>
  <c r="C520" i="10"/>
  <c r="C519" i="10"/>
  <c r="C518" i="10"/>
  <c r="C517" i="10"/>
  <c r="C516" i="10"/>
  <c r="C515" i="10"/>
  <c r="C514" i="10"/>
  <c r="C513" i="10"/>
  <c r="C512" i="10"/>
  <c r="C511" i="10"/>
  <c r="C510" i="10"/>
  <c r="C509" i="10"/>
  <c r="C508" i="10"/>
  <c r="C507" i="10"/>
  <c r="C506" i="10"/>
  <c r="C505" i="10"/>
  <c r="C504" i="10"/>
  <c r="C503" i="10"/>
  <c r="C502" i="10"/>
  <c r="C501" i="10"/>
  <c r="C500" i="10"/>
  <c r="C499" i="10"/>
  <c r="C498" i="10"/>
  <c r="C497" i="10"/>
  <c r="C496" i="10"/>
  <c r="C495" i="10"/>
  <c r="C494" i="10"/>
  <c r="C493" i="10"/>
  <c r="C492" i="10"/>
  <c r="C491" i="10"/>
  <c r="C490" i="10"/>
  <c r="C489" i="10"/>
  <c r="C488" i="10"/>
  <c r="C487" i="10"/>
  <c r="C486" i="10"/>
  <c r="C485" i="10"/>
  <c r="C484" i="10"/>
  <c r="C483" i="10"/>
  <c r="C482" i="10"/>
  <c r="C481" i="10"/>
  <c r="C480" i="10"/>
  <c r="C479" i="10"/>
  <c r="C478" i="10"/>
  <c r="C477" i="10"/>
  <c r="C476" i="10"/>
  <c r="C475" i="10"/>
  <c r="C474" i="10"/>
  <c r="C473" i="10"/>
  <c r="C472" i="10"/>
  <c r="C471" i="10"/>
  <c r="C470" i="10"/>
  <c r="C469" i="10"/>
  <c r="C468" i="10"/>
  <c r="C467" i="10"/>
  <c r="C466" i="10"/>
  <c r="C465" i="10"/>
  <c r="C464" i="10"/>
  <c r="C463" i="10"/>
  <c r="C462" i="10"/>
  <c r="C461" i="10"/>
  <c r="C460" i="10"/>
  <c r="C459" i="10"/>
  <c r="C458" i="10"/>
  <c r="C457" i="10"/>
  <c r="C456" i="10"/>
  <c r="C455" i="10"/>
  <c r="C454" i="10"/>
  <c r="C45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C438" i="10"/>
  <c r="C437" i="10"/>
  <c r="C436" i="10"/>
  <c r="C435" i="10"/>
  <c r="C434" i="10"/>
  <c r="C433" i="10"/>
  <c r="C432" i="10"/>
  <c r="C431" i="10"/>
  <c r="C430" i="10"/>
  <c r="C429" i="10"/>
  <c r="C428" i="10"/>
  <c r="C427" i="10"/>
  <c r="C426" i="10"/>
  <c r="C425" i="10"/>
  <c r="C424" i="10"/>
  <c r="C423" i="10"/>
  <c r="C422" i="10"/>
  <c r="C421" i="10"/>
  <c r="C420" i="10"/>
  <c r="C419" i="10"/>
  <c r="C418" i="10"/>
  <c r="C417" i="10"/>
  <c r="C416" i="10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394" i="10"/>
  <c r="C393" i="10"/>
  <c r="C392" i="10"/>
  <c r="C391" i="10"/>
  <c r="C390" i="10"/>
  <c r="C389" i="10"/>
  <c r="C388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H341" i="10"/>
  <c r="G341" i="10"/>
  <c r="F341" i="10"/>
  <c r="E341" i="10"/>
  <c r="D341" i="10"/>
  <c r="C341" i="10"/>
  <c r="C340" i="10"/>
  <c r="C339" i="10"/>
  <c r="C338" i="10"/>
  <c r="C337" i="10"/>
  <c r="C336" i="10"/>
  <c r="C335" i="10"/>
  <c r="C334" i="10"/>
  <c r="C333" i="10"/>
  <c r="H332" i="10"/>
  <c r="G332" i="10"/>
  <c r="F332" i="10"/>
  <c r="E332" i="10"/>
  <c r="D332" i="10"/>
  <c r="C332" i="10" s="1"/>
  <c r="C331" i="10"/>
  <c r="C330" i="10"/>
  <c r="C329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H315" i="10"/>
  <c r="G315" i="10"/>
  <c r="F315" i="10"/>
  <c r="E315" i="10"/>
  <c r="D315" i="10"/>
  <c r="C315" i="10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H292" i="10"/>
  <c r="G292" i="10"/>
  <c r="F292" i="10"/>
  <c r="C292" i="10" s="1"/>
  <c r="E292" i="10"/>
  <c r="D292" i="10"/>
  <c r="C290" i="10"/>
  <c r="C289" i="10"/>
  <c r="C288" i="10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H252" i="10"/>
  <c r="G252" i="10"/>
  <c r="F252" i="10"/>
  <c r="C252" i="10" s="1"/>
  <c r="E252" i="10"/>
  <c r="D252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H181" i="10"/>
  <c r="G181" i="10"/>
  <c r="F181" i="10"/>
  <c r="E181" i="10"/>
  <c r="D181" i="10"/>
  <c r="C181" i="10" s="1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H164" i="10"/>
  <c r="G164" i="10"/>
  <c r="F164" i="10"/>
  <c r="C164" i="10" s="1"/>
  <c r="E164" i="10"/>
  <c r="D164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H122" i="10"/>
  <c r="G122" i="10"/>
  <c r="F122" i="10"/>
  <c r="E122" i="10"/>
  <c r="D122" i="10"/>
  <c r="C122" i="10" s="1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H80" i="10"/>
  <c r="G80" i="10"/>
  <c r="F80" i="10"/>
  <c r="C80" i="10" s="1"/>
  <c r="E80" i="10"/>
  <c r="D80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H44" i="10"/>
  <c r="G44" i="10"/>
  <c r="F44" i="10"/>
  <c r="C44" i="10" s="1"/>
  <c r="E44" i="10"/>
  <c r="D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H13" i="10"/>
  <c r="G13" i="10"/>
  <c r="F13" i="10"/>
  <c r="C13" i="10" s="1"/>
  <c r="E13" i="10"/>
  <c r="D13" i="10"/>
  <c r="A5" i="10"/>
  <c r="A4" i="10"/>
  <c r="A3" i="10"/>
  <c r="A2" i="10"/>
  <c r="E552" i="11"/>
  <c r="D552" i="11"/>
  <c r="C552" i="11"/>
  <c r="C551" i="11"/>
  <c r="C550" i="11"/>
  <c r="C549" i="11"/>
  <c r="C548" i="11"/>
  <c r="C547" i="11"/>
  <c r="C546" i="11"/>
  <c r="E544" i="11"/>
  <c r="D544" i="11"/>
  <c r="C544" i="11" s="1"/>
  <c r="C543" i="11"/>
  <c r="C542" i="11"/>
  <c r="C541" i="11"/>
  <c r="C540" i="11"/>
  <c r="C539" i="11"/>
  <c r="C538" i="11"/>
  <c r="C533" i="11"/>
  <c r="C532" i="11"/>
  <c r="C527" i="11"/>
  <c r="C526" i="11"/>
  <c r="C525" i="11"/>
  <c r="C524" i="11"/>
  <c r="C523" i="11"/>
  <c r="C522" i="11"/>
  <c r="C521" i="11"/>
  <c r="C520" i="11"/>
  <c r="C519" i="11"/>
  <c r="C518" i="11"/>
  <c r="C517" i="11"/>
  <c r="C516" i="11"/>
  <c r="C515" i="11"/>
  <c r="C514" i="11"/>
  <c r="C513" i="11"/>
  <c r="C512" i="11"/>
  <c r="C511" i="11"/>
  <c r="C510" i="11"/>
  <c r="C509" i="11"/>
  <c r="C508" i="11"/>
  <c r="C507" i="11"/>
  <c r="C506" i="11"/>
  <c r="C505" i="11"/>
  <c r="C504" i="11"/>
  <c r="C503" i="11"/>
  <c r="C502" i="11"/>
  <c r="C501" i="11"/>
  <c r="C500" i="11"/>
  <c r="C499" i="11"/>
  <c r="C498" i="11"/>
  <c r="C497" i="11"/>
  <c r="C496" i="11"/>
  <c r="C495" i="11"/>
  <c r="C494" i="11"/>
  <c r="C493" i="11"/>
  <c r="C492" i="11"/>
  <c r="C491" i="11"/>
  <c r="C490" i="11"/>
  <c r="C489" i="11"/>
  <c r="C488" i="11"/>
  <c r="C487" i="11"/>
  <c r="C486" i="11"/>
  <c r="C485" i="11"/>
  <c r="C484" i="11"/>
  <c r="C483" i="11"/>
  <c r="C482" i="11"/>
  <c r="C481" i="11"/>
  <c r="C480" i="11"/>
  <c r="C479" i="11"/>
  <c r="C478" i="11"/>
  <c r="C477" i="11"/>
  <c r="C476" i="11"/>
  <c r="C475" i="11"/>
  <c r="C474" i="11"/>
  <c r="C473" i="11"/>
  <c r="C472" i="11"/>
  <c r="C471" i="11"/>
  <c r="C470" i="11"/>
  <c r="C469" i="11"/>
  <c r="C468" i="11"/>
  <c r="C467" i="11"/>
  <c r="C466" i="11"/>
  <c r="C465" i="11"/>
  <c r="C464" i="11"/>
  <c r="C463" i="11"/>
  <c r="C462" i="11"/>
  <c r="C461" i="11"/>
  <c r="C460" i="11"/>
  <c r="C459" i="11"/>
  <c r="C458" i="11"/>
  <c r="C457" i="11"/>
  <c r="C456" i="11"/>
  <c r="C455" i="11"/>
  <c r="C454" i="11"/>
  <c r="C453" i="11"/>
  <c r="C452" i="11"/>
  <c r="C451" i="11"/>
  <c r="C450" i="11"/>
  <c r="C449" i="11"/>
  <c r="C448" i="11"/>
  <c r="C447" i="11"/>
  <c r="C446" i="11"/>
  <c r="C445" i="11"/>
  <c r="C444" i="11"/>
  <c r="C443" i="11"/>
  <c r="C442" i="11"/>
  <c r="C441" i="11"/>
  <c r="C440" i="11"/>
  <c r="C439" i="11"/>
  <c r="C438" i="11"/>
  <c r="C437" i="11"/>
  <c r="C436" i="11"/>
  <c r="C435" i="11"/>
  <c r="C434" i="11"/>
  <c r="C433" i="11"/>
  <c r="C432" i="11"/>
  <c r="C431" i="11"/>
  <c r="C430" i="11"/>
  <c r="C429" i="11"/>
  <c r="C428" i="11"/>
  <c r="C427" i="11"/>
  <c r="C426" i="11"/>
  <c r="C425" i="11"/>
  <c r="C424" i="11"/>
  <c r="C423" i="11"/>
  <c r="C422" i="11"/>
  <c r="C421" i="11"/>
  <c r="C420" i="11"/>
  <c r="C419" i="11"/>
  <c r="C418" i="11"/>
  <c r="C417" i="11"/>
  <c r="C416" i="11"/>
  <c r="C415" i="11"/>
  <c r="C414" i="11"/>
  <c r="C413" i="11"/>
  <c r="C412" i="11"/>
  <c r="C411" i="11"/>
  <c r="C410" i="11"/>
  <c r="C409" i="11"/>
  <c r="C408" i="11"/>
  <c r="C407" i="11"/>
  <c r="C406" i="11"/>
  <c r="C405" i="11"/>
  <c r="C404" i="11"/>
  <c r="C403" i="11"/>
  <c r="C402" i="11"/>
  <c r="C401" i="11"/>
  <c r="C400" i="11"/>
  <c r="C399" i="11"/>
  <c r="C398" i="11"/>
  <c r="C397" i="11"/>
  <c r="C396" i="11"/>
  <c r="C395" i="11"/>
  <c r="C394" i="11"/>
  <c r="C393" i="11"/>
  <c r="C392" i="11"/>
  <c r="C391" i="11"/>
  <c r="C390" i="11"/>
  <c r="C389" i="11"/>
  <c r="C388" i="11"/>
  <c r="C387" i="11"/>
  <c r="C386" i="11"/>
  <c r="C385" i="11"/>
  <c r="C384" i="11"/>
  <c r="C383" i="11"/>
  <c r="C382" i="11"/>
  <c r="C381" i="11"/>
  <c r="C380" i="11"/>
  <c r="C379" i="11"/>
  <c r="C378" i="11"/>
  <c r="C377" i="11"/>
  <c r="C376" i="11"/>
  <c r="C375" i="11"/>
  <c r="C374" i="11"/>
  <c r="C373" i="11"/>
  <c r="C372" i="11"/>
  <c r="C371" i="11"/>
  <c r="C370" i="11"/>
  <c r="C369" i="11"/>
  <c r="C368" i="11"/>
  <c r="C367" i="11"/>
  <c r="C366" i="11"/>
  <c r="C365" i="11"/>
  <c r="C364" i="11"/>
  <c r="C363" i="11"/>
  <c r="C362" i="11"/>
  <c r="C361" i="11"/>
  <c r="C360" i="11"/>
  <c r="C359" i="11"/>
  <c r="C358" i="11"/>
  <c r="C357" i="11"/>
  <c r="C356" i="11"/>
  <c r="C355" i="11"/>
  <c r="C354" i="11"/>
  <c r="C353" i="11"/>
  <c r="C352" i="11"/>
  <c r="C351" i="11"/>
  <c r="C350" i="11"/>
  <c r="C349" i="11"/>
  <c r="C348" i="11"/>
  <c r="C347" i="11"/>
  <c r="C346" i="11"/>
  <c r="C345" i="11"/>
  <c r="C344" i="11"/>
  <c r="C343" i="11"/>
  <c r="C342" i="11"/>
  <c r="H341" i="11"/>
  <c r="G341" i="11"/>
  <c r="F341" i="11"/>
  <c r="E341" i="11"/>
  <c r="D341" i="11"/>
  <c r="C341" i="11" s="1"/>
  <c r="C340" i="11"/>
  <c r="C339" i="11"/>
  <c r="C338" i="11"/>
  <c r="C337" i="11"/>
  <c r="C336" i="11"/>
  <c r="C335" i="11"/>
  <c r="C334" i="11"/>
  <c r="C333" i="11"/>
  <c r="H332" i="11"/>
  <c r="G332" i="11"/>
  <c r="F332" i="11"/>
  <c r="C332" i="11" s="1"/>
  <c r="E332" i="11"/>
  <c r="D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H315" i="11"/>
  <c r="G315" i="11"/>
  <c r="F315" i="11"/>
  <c r="E315" i="11"/>
  <c r="D315" i="11"/>
  <c r="C315" i="11" s="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H292" i="11"/>
  <c r="G292" i="11"/>
  <c r="F292" i="11"/>
  <c r="E292" i="11"/>
  <c r="D292" i="11"/>
  <c r="C292" i="11"/>
  <c r="C290" i="11"/>
  <c r="C289" i="11"/>
  <c r="C288" i="1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H252" i="11"/>
  <c r="G252" i="11"/>
  <c r="F252" i="11"/>
  <c r="E252" i="11"/>
  <c r="D252" i="11"/>
  <c r="C252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H181" i="11"/>
  <c r="G181" i="11"/>
  <c r="F181" i="11"/>
  <c r="C181" i="11" s="1"/>
  <c r="E181" i="11"/>
  <c r="D181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H164" i="11"/>
  <c r="G164" i="11"/>
  <c r="F164" i="11"/>
  <c r="E164" i="11"/>
  <c r="D164" i="11"/>
  <c r="C164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H122" i="11"/>
  <c r="G122" i="11"/>
  <c r="F122" i="11"/>
  <c r="E122" i="11"/>
  <c r="C122" i="11" s="1"/>
  <c r="D122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H80" i="11"/>
  <c r="G80" i="11"/>
  <c r="F80" i="11"/>
  <c r="E80" i="11"/>
  <c r="D80" i="11"/>
  <c r="C80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H44" i="11"/>
  <c r="G44" i="11"/>
  <c r="F44" i="11"/>
  <c r="E44" i="11"/>
  <c r="D44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H13" i="11"/>
  <c r="G13" i="11"/>
  <c r="F13" i="11"/>
  <c r="E13" i="11"/>
  <c r="D13" i="11"/>
  <c r="C13" i="11"/>
  <c r="A5" i="11"/>
  <c r="A4" i="11"/>
  <c r="A3" i="11"/>
  <c r="A2" i="11"/>
  <c r="D181" i="8" l="1"/>
  <c r="C181" i="8" s="1"/>
  <c r="D252" i="8"/>
  <c r="C252" i="8" s="1"/>
  <c r="D122" i="9"/>
  <c r="C122" i="9" s="1"/>
  <c r="E552" i="7"/>
  <c r="D552" i="7"/>
  <c r="C552" i="7"/>
  <c r="C551" i="7"/>
  <c r="C550" i="7"/>
  <c r="C549" i="7"/>
  <c r="C548" i="7"/>
  <c r="C547" i="7"/>
  <c r="C546" i="7"/>
  <c r="E544" i="7"/>
  <c r="D544" i="7"/>
  <c r="C544" i="7"/>
  <c r="C543" i="7"/>
  <c r="C542" i="7"/>
  <c r="C541" i="7"/>
  <c r="C540" i="7"/>
  <c r="C539" i="7"/>
  <c r="C538" i="7"/>
  <c r="C533" i="7"/>
  <c r="C532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H341" i="7"/>
  <c r="G341" i="7"/>
  <c r="F341" i="7"/>
  <c r="E341" i="7"/>
  <c r="D341" i="7"/>
  <c r="C341" i="7"/>
  <c r="C340" i="7"/>
  <c r="C339" i="7"/>
  <c r="C338" i="7"/>
  <c r="C337" i="7"/>
  <c r="C336" i="7"/>
  <c r="C335" i="7"/>
  <c r="C334" i="7"/>
  <c r="C333" i="7"/>
  <c r="H332" i="7"/>
  <c r="G332" i="7"/>
  <c r="F332" i="7"/>
  <c r="E332" i="7"/>
  <c r="D332" i="7"/>
  <c r="C332" i="7" s="1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H315" i="7"/>
  <c r="G315" i="7"/>
  <c r="F315" i="7"/>
  <c r="E315" i="7"/>
  <c r="D315" i="7"/>
  <c r="C315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H292" i="7"/>
  <c r="G292" i="7"/>
  <c r="F292" i="7"/>
  <c r="C292" i="7" s="1"/>
  <c r="E292" i="7"/>
  <c r="D292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H252" i="7"/>
  <c r="G252" i="7"/>
  <c r="F252" i="7"/>
  <c r="C252" i="7" s="1"/>
  <c r="E252" i="7"/>
  <c r="D252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H181" i="7"/>
  <c r="G181" i="7"/>
  <c r="F181" i="7"/>
  <c r="E181" i="7"/>
  <c r="D181" i="7"/>
  <c r="C181" i="7" s="1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H164" i="7"/>
  <c r="G164" i="7"/>
  <c r="F164" i="7"/>
  <c r="C164" i="7" s="1"/>
  <c r="E164" i="7"/>
  <c r="D164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H122" i="7"/>
  <c r="G122" i="7"/>
  <c r="F122" i="7"/>
  <c r="E122" i="7"/>
  <c r="D122" i="7"/>
  <c r="C122" i="7" s="1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H80" i="7"/>
  <c r="G80" i="7"/>
  <c r="F80" i="7"/>
  <c r="C80" i="7" s="1"/>
  <c r="E80" i="7"/>
  <c r="D80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H44" i="7"/>
  <c r="G44" i="7"/>
  <c r="F44" i="7"/>
  <c r="C44" i="7" s="1"/>
  <c r="E44" i="7"/>
  <c r="D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H13" i="7"/>
  <c r="G13" i="7"/>
  <c r="F13" i="7"/>
  <c r="C13" i="7" s="1"/>
  <c r="E13" i="7"/>
  <c r="D13" i="7"/>
  <c r="A5" i="7"/>
  <c r="A4" i="7"/>
  <c r="A3" i="7"/>
  <c r="A2" i="7"/>
  <c r="E552" i="12"/>
  <c r="D552" i="12"/>
  <c r="C552" i="12"/>
  <c r="C551" i="12"/>
  <c r="C550" i="12"/>
  <c r="C549" i="12"/>
  <c r="C548" i="12"/>
  <c r="C547" i="12"/>
  <c r="C546" i="12"/>
  <c r="E544" i="12"/>
  <c r="D544" i="12"/>
  <c r="C544" i="12"/>
  <c r="C543" i="12"/>
  <c r="C542" i="12"/>
  <c r="C541" i="12"/>
  <c r="C540" i="12"/>
  <c r="C539" i="12"/>
  <c r="C538" i="12"/>
  <c r="C533" i="12"/>
  <c r="C532" i="12"/>
  <c r="C527" i="12"/>
  <c r="C526" i="12"/>
  <c r="C525" i="12"/>
  <c r="C524" i="12"/>
  <c r="C523" i="12"/>
  <c r="C522" i="12"/>
  <c r="C521" i="12"/>
  <c r="C520" i="12"/>
  <c r="C519" i="12"/>
  <c r="C518" i="12"/>
  <c r="C517" i="12"/>
  <c r="C516" i="12"/>
  <c r="C515" i="12"/>
  <c r="C514" i="12"/>
  <c r="C513" i="12"/>
  <c r="C512" i="12"/>
  <c r="C511" i="12"/>
  <c r="C510" i="12"/>
  <c r="C509" i="12"/>
  <c r="C508" i="12"/>
  <c r="C507" i="12"/>
  <c r="C506" i="12"/>
  <c r="C505" i="12"/>
  <c r="C504" i="12"/>
  <c r="C503" i="12"/>
  <c r="C502" i="12"/>
  <c r="C501" i="12"/>
  <c r="C500" i="12"/>
  <c r="C499" i="12"/>
  <c r="C498" i="12"/>
  <c r="C497" i="12"/>
  <c r="C496" i="12"/>
  <c r="C495" i="12"/>
  <c r="C494" i="12"/>
  <c r="C493" i="12"/>
  <c r="C492" i="12"/>
  <c r="C491" i="12"/>
  <c r="C490" i="12"/>
  <c r="C489" i="12"/>
  <c r="C488" i="12"/>
  <c r="C487" i="12"/>
  <c r="C486" i="12"/>
  <c r="C485" i="12"/>
  <c r="C484" i="12"/>
  <c r="C483" i="12"/>
  <c r="C482" i="12"/>
  <c r="C481" i="12"/>
  <c r="C480" i="12"/>
  <c r="C479" i="12"/>
  <c r="C478" i="12"/>
  <c r="C477" i="12"/>
  <c r="C476" i="12"/>
  <c r="C475" i="12"/>
  <c r="C474" i="12"/>
  <c r="C473" i="12"/>
  <c r="C472" i="12"/>
  <c r="C471" i="12"/>
  <c r="C470" i="12"/>
  <c r="C469" i="12"/>
  <c r="C468" i="12"/>
  <c r="C467" i="12"/>
  <c r="C466" i="12"/>
  <c r="C465" i="12"/>
  <c r="C464" i="12"/>
  <c r="C463" i="12"/>
  <c r="C462" i="12"/>
  <c r="C461" i="12"/>
  <c r="C460" i="12"/>
  <c r="C459" i="12"/>
  <c r="C458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H341" i="12"/>
  <c r="G341" i="12"/>
  <c r="F341" i="12"/>
  <c r="E341" i="12"/>
  <c r="D341" i="12"/>
  <c r="C341" i="12"/>
  <c r="C340" i="12"/>
  <c r="C339" i="12"/>
  <c r="C338" i="12"/>
  <c r="C337" i="12"/>
  <c r="C336" i="12"/>
  <c r="C335" i="12"/>
  <c r="C334" i="12"/>
  <c r="C333" i="12"/>
  <c r="H332" i="12"/>
  <c r="G332" i="12"/>
  <c r="F332" i="12"/>
  <c r="E332" i="12"/>
  <c r="D332" i="12"/>
  <c r="C332" i="12" s="1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H315" i="12"/>
  <c r="G315" i="12"/>
  <c r="F315" i="12"/>
  <c r="E315" i="12"/>
  <c r="D315" i="12"/>
  <c r="C315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H292" i="12"/>
  <c r="G292" i="12"/>
  <c r="F292" i="12"/>
  <c r="C292" i="12" s="1"/>
  <c r="E292" i="12"/>
  <c r="D292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H252" i="12"/>
  <c r="G252" i="12"/>
  <c r="F252" i="12"/>
  <c r="C252" i="12" s="1"/>
  <c r="E252" i="12"/>
  <c r="D252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H181" i="12"/>
  <c r="G181" i="12"/>
  <c r="F181" i="12"/>
  <c r="E181" i="12"/>
  <c r="D181" i="12"/>
  <c r="C181" i="12" s="1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H164" i="12"/>
  <c r="G164" i="12"/>
  <c r="F164" i="12"/>
  <c r="C164" i="12" s="1"/>
  <c r="E164" i="12"/>
  <c r="D164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H122" i="12"/>
  <c r="G122" i="12"/>
  <c r="F122" i="12"/>
  <c r="E122" i="12"/>
  <c r="D122" i="12"/>
  <c r="C122" i="12" s="1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H80" i="12"/>
  <c r="G80" i="12"/>
  <c r="F80" i="12"/>
  <c r="C80" i="12" s="1"/>
  <c r="E80" i="12"/>
  <c r="D80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H44" i="12"/>
  <c r="G44" i="12"/>
  <c r="F44" i="12"/>
  <c r="C44" i="12" s="1"/>
  <c r="E44" i="12"/>
  <c r="D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H13" i="12"/>
  <c r="G13" i="12"/>
  <c r="F13" i="12"/>
  <c r="C13" i="12" s="1"/>
  <c r="E13" i="12"/>
  <c r="D13" i="12"/>
  <c r="A5" i="12"/>
  <c r="A4" i="12"/>
  <c r="A3" i="12"/>
  <c r="A2" i="12"/>
  <c r="E552" i="13" l="1"/>
  <c r="D552" i="13"/>
  <c r="C552" i="13"/>
  <c r="C551" i="13"/>
  <c r="C550" i="13"/>
  <c r="C549" i="13"/>
  <c r="C548" i="13"/>
  <c r="C547" i="13"/>
  <c r="C546" i="13"/>
  <c r="E544" i="13"/>
  <c r="D544" i="13"/>
  <c r="C544" i="13"/>
  <c r="C543" i="13"/>
  <c r="C542" i="13"/>
  <c r="C541" i="13"/>
  <c r="C540" i="13"/>
  <c r="C539" i="13"/>
  <c r="C538" i="13"/>
  <c r="C533" i="13"/>
  <c r="C532" i="13"/>
  <c r="C527" i="13"/>
  <c r="C526" i="13"/>
  <c r="C525" i="13"/>
  <c r="C524" i="13"/>
  <c r="C523" i="13"/>
  <c r="C522" i="13"/>
  <c r="C521" i="13"/>
  <c r="C520" i="13"/>
  <c r="C519" i="13"/>
  <c r="C518" i="13"/>
  <c r="C517" i="13"/>
  <c r="C516" i="13"/>
  <c r="C515" i="13"/>
  <c r="C514" i="13"/>
  <c r="C513" i="13"/>
  <c r="C512" i="13"/>
  <c r="C511" i="13"/>
  <c r="C510" i="13"/>
  <c r="C509" i="13"/>
  <c r="C508" i="13"/>
  <c r="C507" i="13"/>
  <c r="C506" i="13"/>
  <c r="C505" i="13"/>
  <c r="C504" i="13"/>
  <c r="C503" i="13"/>
  <c r="C502" i="13"/>
  <c r="C501" i="13"/>
  <c r="C500" i="13"/>
  <c r="C499" i="13"/>
  <c r="C498" i="13"/>
  <c r="C497" i="13"/>
  <c r="C496" i="13"/>
  <c r="C495" i="13"/>
  <c r="C494" i="13"/>
  <c r="C493" i="13"/>
  <c r="C492" i="13"/>
  <c r="C491" i="13"/>
  <c r="C490" i="13"/>
  <c r="C489" i="13"/>
  <c r="C488" i="13"/>
  <c r="C487" i="13"/>
  <c r="C486" i="13"/>
  <c r="C485" i="13"/>
  <c r="C484" i="13"/>
  <c r="C483" i="13"/>
  <c r="C482" i="13"/>
  <c r="C481" i="13"/>
  <c r="C480" i="13"/>
  <c r="C479" i="13"/>
  <c r="C478" i="13"/>
  <c r="C477" i="13"/>
  <c r="C476" i="13"/>
  <c r="C475" i="13"/>
  <c r="C474" i="13"/>
  <c r="C473" i="13"/>
  <c r="C472" i="13"/>
  <c r="C471" i="13"/>
  <c r="C470" i="13"/>
  <c r="C469" i="13"/>
  <c r="C468" i="13"/>
  <c r="C467" i="13"/>
  <c r="C466" i="13"/>
  <c r="C465" i="13"/>
  <c r="C464" i="13"/>
  <c r="C463" i="13"/>
  <c r="C462" i="13"/>
  <c r="C461" i="13"/>
  <c r="C460" i="13"/>
  <c r="C459" i="13"/>
  <c r="C458" i="13"/>
  <c r="C457" i="13"/>
  <c r="C456" i="13"/>
  <c r="C455" i="13"/>
  <c r="C454" i="13"/>
  <c r="C453" i="13"/>
  <c r="C452" i="13"/>
  <c r="C451" i="13"/>
  <c r="C450" i="13"/>
  <c r="C449" i="13"/>
  <c r="C448" i="13"/>
  <c r="C447" i="13"/>
  <c r="C446" i="13"/>
  <c r="C445" i="13"/>
  <c r="C444" i="13"/>
  <c r="C443" i="13"/>
  <c r="C442" i="13"/>
  <c r="C441" i="13"/>
  <c r="C440" i="13"/>
  <c r="C439" i="13"/>
  <c r="C438" i="13"/>
  <c r="C437" i="13"/>
  <c r="C436" i="13"/>
  <c r="C435" i="13"/>
  <c r="C434" i="13"/>
  <c r="C433" i="13"/>
  <c r="C432" i="13"/>
  <c r="C431" i="13"/>
  <c r="C430" i="13"/>
  <c r="C429" i="13"/>
  <c r="C428" i="13"/>
  <c r="C427" i="13"/>
  <c r="C426" i="13"/>
  <c r="C425" i="13"/>
  <c r="C424" i="13"/>
  <c r="C423" i="13"/>
  <c r="C422" i="13"/>
  <c r="C421" i="13"/>
  <c r="C420" i="13"/>
  <c r="C419" i="13"/>
  <c r="C418" i="13"/>
  <c r="C417" i="13"/>
  <c r="C416" i="13"/>
  <c r="C415" i="13"/>
  <c r="C414" i="13"/>
  <c r="C413" i="13"/>
  <c r="C412" i="13"/>
  <c r="C411" i="13"/>
  <c r="C410" i="13"/>
  <c r="C409" i="13"/>
  <c r="C408" i="13"/>
  <c r="C407" i="13"/>
  <c r="C406" i="13"/>
  <c r="C405" i="13"/>
  <c r="C404" i="13"/>
  <c r="C403" i="13"/>
  <c r="C402" i="13"/>
  <c r="C401" i="13"/>
  <c r="C400" i="13"/>
  <c r="C399" i="13"/>
  <c r="C398" i="13"/>
  <c r="C397" i="13"/>
  <c r="C396" i="13"/>
  <c r="C395" i="13"/>
  <c r="C394" i="13"/>
  <c r="C393" i="13"/>
  <c r="C392" i="13"/>
  <c r="C391" i="13"/>
  <c r="C390" i="13"/>
  <c r="C389" i="13"/>
  <c r="C388" i="13"/>
  <c r="C387" i="13"/>
  <c r="C386" i="13"/>
  <c r="C385" i="13"/>
  <c r="C384" i="13"/>
  <c r="C383" i="13"/>
  <c r="C382" i="13"/>
  <c r="C381" i="13"/>
  <c r="C380" i="13"/>
  <c r="C379" i="13"/>
  <c r="C378" i="13"/>
  <c r="C377" i="13"/>
  <c r="C376" i="13"/>
  <c r="C375" i="13"/>
  <c r="C374" i="13"/>
  <c r="C373" i="13"/>
  <c r="C372" i="13"/>
  <c r="C371" i="13"/>
  <c r="C370" i="13"/>
  <c r="C369" i="13"/>
  <c r="C368" i="13"/>
  <c r="C367" i="13"/>
  <c r="C366" i="13"/>
  <c r="C365" i="13"/>
  <c r="C364" i="13"/>
  <c r="C363" i="13"/>
  <c r="C362" i="13"/>
  <c r="C361" i="13"/>
  <c r="C360" i="13"/>
  <c r="C359" i="13"/>
  <c r="C358" i="13"/>
  <c r="C357" i="13"/>
  <c r="C356" i="13"/>
  <c r="C355" i="13"/>
  <c r="C354" i="13"/>
  <c r="C353" i="13"/>
  <c r="C352" i="13"/>
  <c r="C351" i="13"/>
  <c r="C350" i="13"/>
  <c r="C349" i="13"/>
  <c r="C348" i="13"/>
  <c r="C347" i="13"/>
  <c r="C346" i="13"/>
  <c r="C345" i="13"/>
  <c r="C344" i="13"/>
  <c r="C343" i="13"/>
  <c r="C342" i="13"/>
  <c r="H341" i="13"/>
  <c r="G341" i="13"/>
  <c r="F341" i="13"/>
  <c r="E341" i="13"/>
  <c r="D341" i="13"/>
  <c r="C341" i="13"/>
  <c r="C340" i="13"/>
  <c r="C339" i="13"/>
  <c r="C338" i="13"/>
  <c r="C337" i="13"/>
  <c r="C336" i="13"/>
  <c r="C335" i="13"/>
  <c r="C334" i="13"/>
  <c r="C333" i="13"/>
  <c r="H332" i="13"/>
  <c r="G332" i="13"/>
  <c r="F332" i="13"/>
  <c r="E332" i="13"/>
  <c r="D332" i="13"/>
  <c r="C332" i="13" s="1"/>
  <c r="C331" i="13"/>
  <c r="C330" i="13"/>
  <c r="C329" i="13"/>
  <c r="C328" i="13"/>
  <c r="C327" i="13"/>
  <c r="C326" i="13"/>
  <c r="C325" i="13"/>
  <c r="C324" i="13"/>
  <c r="C323" i="13"/>
  <c r="C322" i="13"/>
  <c r="C321" i="13"/>
  <c r="C320" i="13"/>
  <c r="C319" i="13"/>
  <c r="C318" i="13"/>
  <c r="C317" i="13"/>
  <c r="C316" i="13"/>
  <c r="H315" i="13"/>
  <c r="G315" i="13"/>
  <c r="F315" i="13"/>
  <c r="E315" i="13"/>
  <c r="D315" i="13"/>
  <c r="C315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H292" i="13"/>
  <c r="G292" i="13"/>
  <c r="F292" i="13"/>
  <c r="C292" i="13" s="1"/>
  <c r="E292" i="13"/>
  <c r="D292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H252" i="13"/>
  <c r="G252" i="13"/>
  <c r="F252" i="13"/>
  <c r="C252" i="13" s="1"/>
  <c r="E252" i="13"/>
  <c r="D252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H181" i="13"/>
  <c r="G181" i="13"/>
  <c r="F181" i="13"/>
  <c r="E181" i="13"/>
  <c r="D181" i="13"/>
  <c r="C181" i="13" s="1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H164" i="13"/>
  <c r="G164" i="13"/>
  <c r="F164" i="13"/>
  <c r="C164" i="13" s="1"/>
  <c r="E164" i="13"/>
  <c r="D164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H122" i="13"/>
  <c r="G122" i="13"/>
  <c r="F122" i="13"/>
  <c r="E122" i="13"/>
  <c r="D122" i="13"/>
  <c r="C122" i="13" s="1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H80" i="13"/>
  <c r="G80" i="13"/>
  <c r="F80" i="13"/>
  <c r="C80" i="13" s="1"/>
  <c r="E80" i="13"/>
  <c r="D80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H44" i="13"/>
  <c r="G44" i="13"/>
  <c r="F44" i="13"/>
  <c r="C44" i="13" s="1"/>
  <c r="E44" i="13"/>
  <c r="D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H13" i="13"/>
  <c r="G13" i="13"/>
  <c r="F13" i="13"/>
  <c r="C13" i="13" s="1"/>
  <c r="E13" i="13"/>
  <c r="D13" i="13"/>
  <c r="A5" i="13"/>
  <c r="A4" i="13"/>
  <c r="A3" i="13"/>
  <c r="A2" i="13"/>
  <c r="E551" i="1" l="1"/>
  <c r="D551" i="1"/>
  <c r="E550" i="1"/>
  <c r="D550" i="1"/>
  <c r="E549" i="1"/>
  <c r="D549" i="1"/>
  <c r="E548" i="1"/>
  <c r="D548" i="1"/>
  <c r="E547" i="1"/>
  <c r="D547" i="1"/>
  <c r="E546" i="1"/>
  <c r="D546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3" i="1"/>
  <c r="D533" i="1"/>
  <c r="E532" i="1"/>
  <c r="D532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  <c r="D330" i="1"/>
  <c r="E330" i="1"/>
  <c r="F330" i="1"/>
  <c r="G330" i="1"/>
  <c r="H330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6" i="1"/>
  <c r="E336" i="1"/>
  <c r="F336" i="1"/>
  <c r="G336" i="1"/>
  <c r="H336" i="1"/>
  <c r="D337" i="1"/>
  <c r="E337" i="1"/>
  <c r="F337" i="1"/>
  <c r="G337" i="1"/>
  <c r="H337" i="1"/>
  <c r="D338" i="1"/>
  <c r="E338" i="1"/>
  <c r="F338" i="1"/>
  <c r="G338" i="1"/>
  <c r="H338" i="1"/>
  <c r="D339" i="1"/>
  <c r="E339" i="1"/>
  <c r="F339" i="1"/>
  <c r="G339" i="1"/>
  <c r="H339" i="1"/>
  <c r="D340" i="1"/>
  <c r="E340" i="1"/>
  <c r="F340" i="1"/>
  <c r="G340" i="1"/>
  <c r="H340" i="1"/>
  <c r="D341" i="1"/>
  <c r="E341" i="1"/>
  <c r="F341" i="1"/>
  <c r="G341" i="1"/>
  <c r="H341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1" i="1"/>
  <c r="E351" i="1"/>
  <c r="F351" i="1"/>
  <c r="G351" i="1"/>
  <c r="H351" i="1"/>
  <c r="D352" i="1"/>
  <c r="E352" i="1"/>
  <c r="F352" i="1"/>
  <c r="G352" i="1"/>
  <c r="H352" i="1"/>
  <c r="D353" i="1"/>
  <c r="E353" i="1"/>
  <c r="F353" i="1"/>
  <c r="G353" i="1"/>
  <c r="H353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63" i="1"/>
  <c r="E363" i="1"/>
  <c r="F363" i="1"/>
  <c r="G363" i="1"/>
  <c r="H363" i="1"/>
  <c r="D364" i="1"/>
  <c r="E364" i="1"/>
  <c r="F364" i="1"/>
  <c r="G364" i="1"/>
  <c r="H364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75" i="1"/>
  <c r="E375" i="1"/>
  <c r="F375" i="1"/>
  <c r="G375" i="1"/>
  <c r="H375" i="1"/>
  <c r="D376" i="1"/>
  <c r="E376" i="1"/>
  <c r="F376" i="1"/>
  <c r="G376" i="1"/>
  <c r="H376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82" i="1"/>
  <c r="E382" i="1"/>
  <c r="F382" i="1"/>
  <c r="G382" i="1"/>
  <c r="H382" i="1"/>
  <c r="D383" i="1"/>
  <c r="E383" i="1"/>
  <c r="F383" i="1"/>
  <c r="G383" i="1"/>
  <c r="H383" i="1"/>
  <c r="D384" i="1"/>
  <c r="E384" i="1"/>
  <c r="F384" i="1"/>
  <c r="G384" i="1"/>
  <c r="H384" i="1"/>
  <c r="D385" i="1"/>
  <c r="E385" i="1"/>
  <c r="F385" i="1"/>
  <c r="G385" i="1"/>
  <c r="H385" i="1"/>
  <c r="D386" i="1"/>
  <c r="E386" i="1"/>
  <c r="F386" i="1"/>
  <c r="G386" i="1"/>
  <c r="H386" i="1"/>
  <c r="D387" i="1"/>
  <c r="E387" i="1"/>
  <c r="F387" i="1"/>
  <c r="G387" i="1"/>
  <c r="H387" i="1"/>
  <c r="D388" i="1"/>
  <c r="E388" i="1"/>
  <c r="F388" i="1"/>
  <c r="G388" i="1"/>
  <c r="H388" i="1"/>
  <c r="D389" i="1"/>
  <c r="E389" i="1"/>
  <c r="F389" i="1"/>
  <c r="G389" i="1"/>
  <c r="H389" i="1"/>
  <c r="D390" i="1"/>
  <c r="E390" i="1"/>
  <c r="F390" i="1"/>
  <c r="G390" i="1"/>
  <c r="H390" i="1"/>
  <c r="D391" i="1"/>
  <c r="E391" i="1"/>
  <c r="F391" i="1"/>
  <c r="G391" i="1"/>
  <c r="H391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96" i="1"/>
  <c r="E396" i="1"/>
  <c r="F396" i="1"/>
  <c r="G396" i="1"/>
  <c r="H396" i="1"/>
  <c r="D397" i="1"/>
  <c r="E397" i="1"/>
  <c r="F397" i="1"/>
  <c r="G397" i="1"/>
  <c r="H397" i="1"/>
  <c r="D398" i="1"/>
  <c r="E398" i="1"/>
  <c r="F398" i="1"/>
  <c r="G398" i="1"/>
  <c r="H398" i="1"/>
  <c r="D399" i="1"/>
  <c r="E399" i="1"/>
  <c r="F399" i="1"/>
  <c r="G399" i="1"/>
  <c r="H399" i="1"/>
  <c r="D400" i="1"/>
  <c r="E400" i="1"/>
  <c r="F400" i="1"/>
  <c r="G400" i="1"/>
  <c r="H400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414" i="1"/>
  <c r="E414" i="1"/>
  <c r="F414" i="1"/>
  <c r="G414" i="1"/>
  <c r="H414" i="1"/>
  <c r="D415" i="1"/>
  <c r="E415" i="1"/>
  <c r="F415" i="1"/>
  <c r="G415" i="1"/>
  <c r="H415" i="1"/>
  <c r="D416" i="1"/>
  <c r="E416" i="1"/>
  <c r="F416" i="1"/>
  <c r="G416" i="1"/>
  <c r="H416" i="1"/>
  <c r="D417" i="1"/>
  <c r="E417" i="1"/>
  <c r="F417" i="1"/>
  <c r="G417" i="1"/>
  <c r="H417" i="1"/>
  <c r="D418" i="1"/>
  <c r="E418" i="1"/>
  <c r="F418" i="1"/>
  <c r="G418" i="1"/>
  <c r="H418" i="1"/>
  <c r="D419" i="1"/>
  <c r="E419" i="1"/>
  <c r="F419" i="1"/>
  <c r="G419" i="1"/>
  <c r="H419" i="1"/>
  <c r="D420" i="1"/>
  <c r="E420" i="1"/>
  <c r="F420" i="1"/>
  <c r="G420" i="1"/>
  <c r="H420" i="1"/>
  <c r="D421" i="1"/>
  <c r="E421" i="1"/>
  <c r="F421" i="1"/>
  <c r="G421" i="1"/>
  <c r="H421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25" i="1"/>
  <c r="E425" i="1"/>
  <c r="F425" i="1"/>
  <c r="G425" i="1"/>
  <c r="H425" i="1"/>
  <c r="D426" i="1"/>
  <c r="E426" i="1"/>
  <c r="F426" i="1"/>
  <c r="G426" i="1"/>
  <c r="H426" i="1"/>
  <c r="D427" i="1"/>
  <c r="E427" i="1"/>
  <c r="F427" i="1"/>
  <c r="G427" i="1"/>
  <c r="H427" i="1"/>
  <c r="D428" i="1"/>
  <c r="E428" i="1"/>
  <c r="F428" i="1"/>
  <c r="G428" i="1"/>
  <c r="H428" i="1"/>
  <c r="D429" i="1"/>
  <c r="E429" i="1"/>
  <c r="F429" i="1"/>
  <c r="G429" i="1"/>
  <c r="H429" i="1"/>
  <c r="D430" i="1"/>
  <c r="E430" i="1"/>
  <c r="F430" i="1"/>
  <c r="G430" i="1"/>
  <c r="H430" i="1"/>
  <c r="D431" i="1"/>
  <c r="E431" i="1"/>
  <c r="F431" i="1"/>
  <c r="G431" i="1"/>
  <c r="H431" i="1"/>
  <c r="D432" i="1"/>
  <c r="E432" i="1"/>
  <c r="F432" i="1"/>
  <c r="G432" i="1"/>
  <c r="H432" i="1"/>
  <c r="D433" i="1"/>
  <c r="E433" i="1"/>
  <c r="F433" i="1"/>
  <c r="G433" i="1"/>
  <c r="H433" i="1"/>
  <c r="D434" i="1"/>
  <c r="E434" i="1"/>
  <c r="F434" i="1"/>
  <c r="G434" i="1"/>
  <c r="H434" i="1"/>
  <c r="D435" i="1"/>
  <c r="E435" i="1"/>
  <c r="F435" i="1"/>
  <c r="G435" i="1"/>
  <c r="H435" i="1"/>
  <c r="D436" i="1"/>
  <c r="E436" i="1"/>
  <c r="F436" i="1"/>
  <c r="G436" i="1"/>
  <c r="H436" i="1"/>
  <c r="D437" i="1"/>
  <c r="E437" i="1"/>
  <c r="F437" i="1"/>
  <c r="G437" i="1"/>
  <c r="H437" i="1"/>
  <c r="D438" i="1"/>
  <c r="E438" i="1"/>
  <c r="F438" i="1"/>
  <c r="G438" i="1"/>
  <c r="H438" i="1"/>
  <c r="D439" i="1"/>
  <c r="E439" i="1"/>
  <c r="F439" i="1"/>
  <c r="G439" i="1"/>
  <c r="H439" i="1"/>
  <c r="D440" i="1"/>
  <c r="E440" i="1"/>
  <c r="F440" i="1"/>
  <c r="G440" i="1"/>
  <c r="H440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4" i="1"/>
  <c r="E444" i="1"/>
  <c r="F444" i="1"/>
  <c r="G444" i="1"/>
  <c r="H444" i="1"/>
  <c r="D445" i="1"/>
  <c r="E445" i="1"/>
  <c r="F445" i="1"/>
  <c r="G445" i="1"/>
  <c r="H445" i="1"/>
  <c r="D446" i="1"/>
  <c r="E446" i="1"/>
  <c r="F446" i="1"/>
  <c r="G446" i="1"/>
  <c r="H446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0" i="1"/>
  <c r="E450" i="1"/>
  <c r="F450" i="1"/>
  <c r="G450" i="1"/>
  <c r="H450" i="1"/>
  <c r="D451" i="1"/>
  <c r="E451" i="1"/>
  <c r="F451" i="1"/>
  <c r="G451" i="1"/>
  <c r="H451" i="1"/>
  <c r="D452" i="1"/>
  <c r="E452" i="1"/>
  <c r="F452" i="1"/>
  <c r="G452" i="1"/>
  <c r="H452" i="1"/>
  <c r="D453" i="1"/>
  <c r="E453" i="1"/>
  <c r="F453" i="1"/>
  <c r="G453" i="1"/>
  <c r="H453" i="1"/>
  <c r="D454" i="1"/>
  <c r="E454" i="1"/>
  <c r="F454" i="1"/>
  <c r="G454" i="1"/>
  <c r="H454" i="1"/>
  <c r="D455" i="1"/>
  <c r="E455" i="1"/>
  <c r="F455" i="1"/>
  <c r="G455" i="1"/>
  <c r="H455" i="1"/>
  <c r="D456" i="1"/>
  <c r="E456" i="1"/>
  <c r="F456" i="1"/>
  <c r="G456" i="1"/>
  <c r="H456" i="1"/>
  <c r="D457" i="1"/>
  <c r="E457" i="1"/>
  <c r="F457" i="1"/>
  <c r="G457" i="1"/>
  <c r="H457" i="1"/>
  <c r="D458" i="1"/>
  <c r="E458" i="1"/>
  <c r="F458" i="1"/>
  <c r="G458" i="1"/>
  <c r="H458" i="1"/>
  <c r="D459" i="1"/>
  <c r="E459" i="1"/>
  <c r="F459" i="1"/>
  <c r="G459" i="1"/>
  <c r="H459" i="1"/>
  <c r="D460" i="1"/>
  <c r="E460" i="1"/>
  <c r="F460" i="1"/>
  <c r="G460" i="1"/>
  <c r="H460" i="1"/>
  <c r="D461" i="1"/>
  <c r="E461" i="1"/>
  <c r="F461" i="1"/>
  <c r="G461" i="1"/>
  <c r="H461" i="1"/>
  <c r="D462" i="1"/>
  <c r="E462" i="1"/>
  <c r="F462" i="1"/>
  <c r="G462" i="1"/>
  <c r="H462" i="1"/>
  <c r="D463" i="1"/>
  <c r="E463" i="1"/>
  <c r="F463" i="1"/>
  <c r="G463" i="1"/>
  <c r="H463" i="1"/>
  <c r="D464" i="1"/>
  <c r="E464" i="1"/>
  <c r="F464" i="1"/>
  <c r="G464" i="1"/>
  <c r="H464" i="1"/>
  <c r="D465" i="1"/>
  <c r="E465" i="1"/>
  <c r="F465" i="1"/>
  <c r="G465" i="1"/>
  <c r="H465" i="1"/>
  <c r="D466" i="1"/>
  <c r="E466" i="1"/>
  <c r="F466" i="1"/>
  <c r="G466" i="1"/>
  <c r="H466" i="1"/>
  <c r="D467" i="1"/>
  <c r="E467" i="1"/>
  <c r="F467" i="1"/>
  <c r="G467" i="1"/>
  <c r="H467" i="1"/>
  <c r="D468" i="1"/>
  <c r="E468" i="1"/>
  <c r="F468" i="1"/>
  <c r="G468" i="1"/>
  <c r="H468" i="1"/>
  <c r="D469" i="1"/>
  <c r="E469" i="1"/>
  <c r="F469" i="1"/>
  <c r="G469" i="1"/>
  <c r="H469" i="1"/>
  <c r="D470" i="1"/>
  <c r="E470" i="1"/>
  <c r="F470" i="1"/>
  <c r="G470" i="1"/>
  <c r="H470" i="1"/>
  <c r="D471" i="1"/>
  <c r="E471" i="1"/>
  <c r="F471" i="1"/>
  <c r="G471" i="1"/>
  <c r="H471" i="1"/>
  <c r="D472" i="1"/>
  <c r="E472" i="1"/>
  <c r="F472" i="1"/>
  <c r="G472" i="1"/>
  <c r="H472" i="1"/>
  <c r="D473" i="1"/>
  <c r="E473" i="1"/>
  <c r="F473" i="1"/>
  <c r="G473" i="1"/>
  <c r="H473" i="1"/>
  <c r="D474" i="1"/>
  <c r="E474" i="1"/>
  <c r="F474" i="1"/>
  <c r="G474" i="1"/>
  <c r="H474" i="1"/>
  <c r="D475" i="1"/>
  <c r="E475" i="1"/>
  <c r="F475" i="1"/>
  <c r="G475" i="1"/>
  <c r="H475" i="1"/>
  <c r="D476" i="1"/>
  <c r="E476" i="1"/>
  <c r="F476" i="1"/>
  <c r="G476" i="1"/>
  <c r="H476" i="1"/>
  <c r="D477" i="1"/>
  <c r="E477" i="1"/>
  <c r="F477" i="1"/>
  <c r="G477" i="1"/>
  <c r="H477" i="1"/>
  <c r="D478" i="1"/>
  <c r="E478" i="1"/>
  <c r="F478" i="1"/>
  <c r="G478" i="1"/>
  <c r="H478" i="1"/>
  <c r="D479" i="1"/>
  <c r="E479" i="1"/>
  <c r="F479" i="1"/>
  <c r="G479" i="1"/>
  <c r="H479" i="1"/>
  <c r="D480" i="1"/>
  <c r="E480" i="1"/>
  <c r="F480" i="1"/>
  <c r="G480" i="1"/>
  <c r="H480" i="1"/>
  <c r="D481" i="1"/>
  <c r="E481" i="1"/>
  <c r="F481" i="1"/>
  <c r="G481" i="1"/>
  <c r="H481" i="1"/>
  <c r="D482" i="1"/>
  <c r="E482" i="1"/>
  <c r="F482" i="1"/>
  <c r="G482" i="1"/>
  <c r="H482" i="1"/>
  <c r="D483" i="1"/>
  <c r="E483" i="1"/>
  <c r="F483" i="1"/>
  <c r="G483" i="1"/>
  <c r="H483" i="1"/>
  <c r="D484" i="1"/>
  <c r="E484" i="1"/>
  <c r="F484" i="1"/>
  <c r="G484" i="1"/>
  <c r="H484" i="1"/>
  <c r="D485" i="1"/>
  <c r="E485" i="1"/>
  <c r="F485" i="1"/>
  <c r="G485" i="1"/>
  <c r="H485" i="1"/>
  <c r="D486" i="1"/>
  <c r="E486" i="1"/>
  <c r="F486" i="1"/>
  <c r="G486" i="1"/>
  <c r="H486" i="1"/>
  <c r="D487" i="1"/>
  <c r="E487" i="1"/>
  <c r="F487" i="1"/>
  <c r="G487" i="1"/>
  <c r="H487" i="1"/>
  <c r="D488" i="1"/>
  <c r="E488" i="1"/>
  <c r="F488" i="1"/>
  <c r="G488" i="1"/>
  <c r="H488" i="1"/>
  <c r="D489" i="1"/>
  <c r="E489" i="1"/>
  <c r="F489" i="1"/>
  <c r="G489" i="1"/>
  <c r="H489" i="1"/>
  <c r="D490" i="1"/>
  <c r="E490" i="1"/>
  <c r="F490" i="1"/>
  <c r="G490" i="1"/>
  <c r="H490" i="1"/>
  <c r="D491" i="1"/>
  <c r="E491" i="1"/>
  <c r="F491" i="1"/>
  <c r="G491" i="1"/>
  <c r="H491" i="1"/>
  <c r="D492" i="1"/>
  <c r="E492" i="1"/>
  <c r="F492" i="1"/>
  <c r="G492" i="1"/>
  <c r="H492" i="1"/>
  <c r="D493" i="1"/>
  <c r="E493" i="1"/>
  <c r="F493" i="1"/>
  <c r="G493" i="1"/>
  <c r="H493" i="1"/>
  <c r="D494" i="1"/>
  <c r="E494" i="1"/>
  <c r="F494" i="1"/>
  <c r="G494" i="1"/>
  <c r="H494" i="1"/>
  <c r="D495" i="1"/>
  <c r="E495" i="1"/>
  <c r="F495" i="1"/>
  <c r="G495" i="1"/>
  <c r="H495" i="1"/>
  <c r="D496" i="1"/>
  <c r="E496" i="1"/>
  <c r="F496" i="1"/>
  <c r="G496" i="1"/>
  <c r="H496" i="1"/>
  <c r="D497" i="1"/>
  <c r="E497" i="1"/>
  <c r="F497" i="1"/>
  <c r="G497" i="1"/>
  <c r="H497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1" i="1"/>
  <c r="E501" i="1"/>
  <c r="F501" i="1"/>
  <c r="G501" i="1"/>
  <c r="H501" i="1"/>
  <c r="D502" i="1"/>
  <c r="E502" i="1"/>
  <c r="F502" i="1"/>
  <c r="G502" i="1"/>
  <c r="H502" i="1"/>
  <c r="D503" i="1"/>
  <c r="E503" i="1"/>
  <c r="F503" i="1"/>
  <c r="G503" i="1"/>
  <c r="H503" i="1"/>
  <c r="D504" i="1"/>
  <c r="E504" i="1"/>
  <c r="F504" i="1"/>
  <c r="G504" i="1"/>
  <c r="H504" i="1"/>
  <c r="D505" i="1"/>
  <c r="E505" i="1"/>
  <c r="F505" i="1"/>
  <c r="G505" i="1"/>
  <c r="H505" i="1"/>
  <c r="D506" i="1"/>
  <c r="E506" i="1"/>
  <c r="F506" i="1"/>
  <c r="G506" i="1"/>
  <c r="H506" i="1"/>
  <c r="D507" i="1"/>
  <c r="E507" i="1"/>
  <c r="F507" i="1"/>
  <c r="G507" i="1"/>
  <c r="H507" i="1"/>
  <c r="D508" i="1"/>
  <c r="E508" i="1"/>
  <c r="F508" i="1"/>
  <c r="G508" i="1"/>
  <c r="H508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13" i="1"/>
  <c r="E513" i="1"/>
  <c r="F513" i="1"/>
  <c r="G513" i="1"/>
  <c r="H513" i="1"/>
  <c r="D514" i="1"/>
  <c r="E514" i="1"/>
  <c r="F514" i="1"/>
  <c r="G514" i="1"/>
  <c r="H514" i="1"/>
  <c r="D515" i="1"/>
  <c r="E515" i="1"/>
  <c r="F515" i="1"/>
  <c r="G515" i="1"/>
  <c r="H515" i="1"/>
  <c r="D516" i="1"/>
  <c r="E516" i="1"/>
  <c r="F516" i="1"/>
  <c r="G516" i="1"/>
  <c r="H516" i="1"/>
  <c r="D517" i="1"/>
  <c r="E517" i="1"/>
  <c r="F517" i="1"/>
  <c r="G517" i="1"/>
  <c r="H517" i="1"/>
  <c r="D518" i="1"/>
  <c r="E518" i="1"/>
  <c r="F518" i="1"/>
  <c r="G518" i="1"/>
  <c r="H518" i="1"/>
  <c r="D519" i="1"/>
  <c r="E519" i="1"/>
  <c r="F519" i="1"/>
  <c r="G519" i="1"/>
  <c r="H519" i="1"/>
  <c r="D520" i="1"/>
  <c r="E520" i="1"/>
  <c r="F520" i="1"/>
  <c r="G520" i="1"/>
  <c r="H520" i="1"/>
  <c r="D521" i="1"/>
  <c r="E521" i="1"/>
  <c r="F521" i="1"/>
  <c r="G521" i="1"/>
  <c r="H521" i="1"/>
  <c r="D522" i="1"/>
  <c r="E522" i="1"/>
  <c r="F522" i="1"/>
  <c r="G522" i="1"/>
  <c r="H522" i="1"/>
  <c r="D523" i="1"/>
  <c r="E523" i="1"/>
  <c r="F523" i="1"/>
  <c r="G523" i="1"/>
  <c r="H523" i="1"/>
  <c r="D524" i="1"/>
  <c r="E524" i="1"/>
  <c r="F524" i="1"/>
  <c r="G524" i="1"/>
  <c r="H524" i="1"/>
  <c r="D525" i="1"/>
  <c r="E525" i="1"/>
  <c r="F525" i="1"/>
  <c r="G525" i="1"/>
  <c r="H525" i="1"/>
  <c r="D526" i="1"/>
  <c r="E526" i="1"/>
  <c r="F526" i="1"/>
  <c r="G526" i="1"/>
  <c r="H526" i="1"/>
  <c r="D527" i="1"/>
  <c r="E527" i="1"/>
  <c r="F527" i="1"/>
  <c r="G527" i="1"/>
  <c r="H527" i="1"/>
  <c r="E14" i="1"/>
  <c r="F14" i="1"/>
  <c r="G14" i="1"/>
  <c r="H14" i="1"/>
  <c r="D14" i="1"/>
  <c r="E552" i="6" l="1"/>
  <c r="D552" i="6"/>
  <c r="C552" i="6"/>
  <c r="C551" i="6"/>
  <c r="C550" i="6"/>
  <c r="C549" i="6"/>
  <c r="C548" i="6"/>
  <c r="C547" i="6"/>
  <c r="C546" i="6"/>
  <c r="E544" i="6"/>
  <c r="D544" i="6"/>
  <c r="C544" i="6" s="1"/>
  <c r="C543" i="6"/>
  <c r="C542" i="6"/>
  <c r="C541" i="6"/>
  <c r="C540" i="6"/>
  <c r="C539" i="6"/>
  <c r="C538" i="6"/>
  <c r="C533" i="6"/>
  <c r="C532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H341" i="6"/>
  <c r="G341" i="6"/>
  <c r="F341" i="6"/>
  <c r="E341" i="6"/>
  <c r="D341" i="6"/>
  <c r="C341" i="6" s="1"/>
  <c r="C340" i="6"/>
  <c r="C339" i="6"/>
  <c r="C338" i="6"/>
  <c r="C337" i="6"/>
  <c r="C336" i="6"/>
  <c r="C335" i="6"/>
  <c r="C334" i="6"/>
  <c r="C333" i="6"/>
  <c r="H332" i="6"/>
  <c r="G332" i="6"/>
  <c r="F332" i="6"/>
  <c r="E332" i="6"/>
  <c r="D332" i="6"/>
  <c r="C332" i="6" s="1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H315" i="6"/>
  <c r="G315" i="6"/>
  <c r="F315" i="6"/>
  <c r="E315" i="6"/>
  <c r="D315" i="6"/>
  <c r="C315" i="6" s="1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H292" i="6"/>
  <c r="G292" i="6"/>
  <c r="F292" i="6"/>
  <c r="E292" i="6"/>
  <c r="D292" i="6"/>
  <c r="C292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H252" i="6"/>
  <c r="G252" i="6"/>
  <c r="F252" i="6"/>
  <c r="E252" i="6"/>
  <c r="D252" i="6"/>
  <c r="C252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H181" i="6"/>
  <c r="G181" i="6"/>
  <c r="F181" i="6"/>
  <c r="E181" i="6"/>
  <c r="D181" i="6"/>
  <c r="C181" i="6" s="1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H164" i="6"/>
  <c r="G164" i="6"/>
  <c r="F164" i="6"/>
  <c r="E164" i="6"/>
  <c r="D164" i="6"/>
  <c r="C164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H122" i="6"/>
  <c r="G122" i="6"/>
  <c r="F122" i="6"/>
  <c r="E122" i="6"/>
  <c r="C122" i="6" s="1"/>
  <c r="D122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H80" i="6"/>
  <c r="G80" i="6"/>
  <c r="F80" i="6"/>
  <c r="E80" i="6"/>
  <c r="D80" i="6"/>
  <c r="C80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H44" i="6"/>
  <c r="G44" i="6"/>
  <c r="F44" i="6"/>
  <c r="E44" i="6"/>
  <c r="D44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H13" i="6"/>
  <c r="G13" i="6"/>
  <c r="F13" i="6"/>
  <c r="E13" i="6"/>
  <c r="D13" i="6"/>
  <c r="C13" i="6"/>
  <c r="A5" i="6"/>
  <c r="A4" i="6"/>
  <c r="A3" i="6"/>
  <c r="A2" i="6"/>
  <c r="E552" i="5"/>
  <c r="D552" i="5"/>
  <c r="C552" i="5"/>
  <c r="C551" i="5"/>
  <c r="C550" i="5"/>
  <c r="C549" i="5"/>
  <c r="C548" i="5"/>
  <c r="C547" i="5"/>
  <c r="C546" i="5"/>
  <c r="E544" i="5"/>
  <c r="D544" i="5"/>
  <c r="C544" i="5" s="1"/>
  <c r="C543" i="5"/>
  <c r="C542" i="5"/>
  <c r="C541" i="5"/>
  <c r="C540" i="5"/>
  <c r="C539" i="5"/>
  <c r="C538" i="5"/>
  <c r="C533" i="5"/>
  <c r="C532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H341" i="5"/>
  <c r="G341" i="5"/>
  <c r="F341" i="5"/>
  <c r="E341" i="5"/>
  <c r="D341" i="5"/>
  <c r="C341" i="5" s="1"/>
  <c r="C340" i="5"/>
  <c r="C339" i="5"/>
  <c r="C338" i="5"/>
  <c r="C337" i="5"/>
  <c r="C336" i="5"/>
  <c r="C335" i="5"/>
  <c r="C334" i="5"/>
  <c r="C333" i="5"/>
  <c r="H332" i="5"/>
  <c r="G332" i="5"/>
  <c r="F332" i="5"/>
  <c r="C332" i="5" s="1"/>
  <c r="E332" i="5"/>
  <c r="D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H315" i="5"/>
  <c r="G315" i="5"/>
  <c r="F315" i="5"/>
  <c r="E315" i="5"/>
  <c r="D315" i="5"/>
  <c r="C315" i="5" s="1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H292" i="5"/>
  <c r="G292" i="5"/>
  <c r="F292" i="5"/>
  <c r="E292" i="5"/>
  <c r="D292" i="5"/>
  <c r="C292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H252" i="5"/>
  <c r="G252" i="5"/>
  <c r="F252" i="5"/>
  <c r="E252" i="5"/>
  <c r="D252" i="5"/>
  <c r="C252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H181" i="5"/>
  <c r="G181" i="5"/>
  <c r="F181" i="5"/>
  <c r="C181" i="5" s="1"/>
  <c r="E181" i="5"/>
  <c r="D181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H164" i="5"/>
  <c r="G164" i="5"/>
  <c r="F164" i="5"/>
  <c r="E164" i="5"/>
  <c r="D164" i="5"/>
  <c r="C164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H122" i="5"/>
  <c r="G122" i="5"/>
  <c r="F122" i="5"/>
  <c r="E122" i="5"/>
  <c r="C122" i="5" s="1"/>
  <c r="D122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H80" i="5"/>
  <c r="G80" i="5"/>
  <c r="F80" i="5"/>
  <c r="E80" i="5"/>
  <c r="D80" i="5"/>
  <c r="C80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H44" i="5"/>
  <c r="G44" i="5"/>
  <c r="F44" i="5"/>
  <c r="E44" i="5"/>
  <c r="D44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H13" i="5"/>
  <c r="G13" i="5"/>
  <c r="F13" i="5"/>
  <c r="E13" i="5"/>
  <c r="D13" i="5"/>
  <c r="C13" i="5"/>
  <c r="A5" i="5"/>
  <c r="A4" i="5"/>
  <c r="A3" i="5"/>
  <c r="A2" i="5"/>
  <c r="E552" i="1" l="1"/>
  <c r="D552" i="1"/>
  <c r="C551" i="1"/>
  <c r="C550" i="1"/>
  <c r="C549" i="1"/>
  <c r="C548" i="1"/>
  <c r="C547" i="1"/>
  <c r="C546" i="1"/>
  <c r="E544" i="1"/>
  <c r="D544" i="1"/>
  <c r="C543" i="1"/>
  <c r="C542" i="1"/>
  <c r="C541" i="1"/>
  <c r="C540" i="1"/>
  <c r="C539" i="1"/>
  <c r="C538" i="1"/>
  <c r="C533" i="1"/>
  <c r="C532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H13" i="1"/>
  <c r="G13" i="1"/>
  <c r="F13" i="1"/>
  <c r="E13" i="1"/>
  <c r="D13" i="1"/>
  <c r="A5" i="1"/>
  <c r="A4" i="1"/>
  <c r="A3" i="1"/>
  <c r="A2" i="1"/>
  <c r="E552" i="3"/>
  <c r="D552" i="3"/>
  <c r="C552" i="3" s="1"/>
  <c r="C551" i="3"/>
  <c r="C550" i="3"/>
  <c r="C549" i="3"/>
  <c r="C548" i="3"/>
  <c r="C547" i="3"/>
  <c r="C546" i="3"/>
  <c r="E544" i="3"/>
  <c r="D544" i="3"/>
  <c r="C544" i="3"/>
  <c r="C543" i="3"/>
  <c r="C542" i="3"/>
  <c r="C541" i="3"/>
  <c r="C540" i="3"/>
  <c r="C539" i="3"/>
  <c r="C538" i="3"/>
  <c r="C533" i="3"/>
  <c r="C532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H341" i="3"/>
  <c r="G341" i="3"/>
  <c r="F341" i="3"/>
  <c r="C341" i="3" s="1"/>
  <c r="E341" i="3"/>
  <c r="D341" i="3"/>
  <c r="C340" i="3"/>
  <c r="C339" i="3"/>
  <c r="C338" i="3"/>
  <c r="C337" i="3"/>
  <c r="C336" i="3"/>
  <c r="C335" i="3"/>
  <c r="C334" i="3"/>
  <c r="C333" i="3"/>
  <c r="H332" i="3"/>
  <c r="G332" i="3"/>
  <c r="F332" i="3"/>
  <c r="E332" i="3"/>
  <c r="D332" i="3"/>
  <c r="C332" i="3" s="1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H315" i="3"/>
  <c r="G315" i="3"/>
  <c r="F315" i="3"/>
  <c r="C315" i="3" s="1"/>
  <c r="E315" i="3"/>
  <c r="D315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H292" i="3"/>
  <c r="G292" i="3"/>
  <c r="F292" i="3"/>
  <c r="E292" i="3"/>
  <c r="D292" i="3"/>
  <c r="C292" i="3" s="1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H252" i="3"/>
  <c r="G252" i="3"/>
  <c r="F252" i="3"/>
  <c r="E252" i="3"/>
  <c r="D252" i="3"/>
  <c r="C252" i="3" s="1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H181" i="3"/>
  <c r="G181" i="3"/>
  <c r="F181" i="3"/>
  <c r="E181" i="3"/>
  <c r="D181" i="3"/>
  <c r="C181" i="3" s="1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H164" i="3"/>
  <c r="G164" i="3"/>
  <c r="F164" i="3"/>
  <c r="E164" i="3"/>
  <c r="D164" i="3"/>
  <c r="C164" i="3" s="1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H122" i="3"/>
  <c r="G122" i="3"/>
  <c r="F122" i="3"/>
  <c r="E122" i="3"/>
  <c r="D122" i="3"/>
  <c r="C122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H80" i="3"/>
  <c r="G80" i="3"/>
  <c r="F80" i="3"/>
  <c r="E80" i="3"/>
  <c r="D80" i="3"/>
  <c r="C80" i="3" s="1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H44" i="3"/>
  <c r="G44" i="3"/>
  <c r="F44" i="3"/>
  <c r="E44" i="3"/>
  <c r="D44" i="3"/>
  <c r="C44" i="3" s="1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H13" i="3"/>
  <c r="G13" i="3"/>
  <c r="F13" i="3"/>
  <c r="E13" i="3"/>
  <c r="D13" i="3"/>
  <c r="C13" i="3" s="1"/>
  <c r="A5" i="3"/>
  <c r="A4" i="3"/>
  <c r="A3" i="3"/>
  <c r="A2" i="3"/>
  <c r="C552" i="1" l="1"/>
  <c r="C544" i="1"/>
  <c r="C13" i="1"/>
</calcChain>
</file>

<file path=xl/sharedStrings.xml><?xml version="1.0" encoding="utf-8"?>
<sst xmlns="http://schemas.openxmlformats.org/spreadsheetml/2006/main" count="13611" uniqueCount="1037">
  <si>
    <t>SERVICIO DE SALUD</t>
  </si>
  <si>
    <t>REM17C  -  LIBRO DE PRESTACIONES DE APOYO DIAGNÓSTICO Y TERAPÉUTICO</t>
  </si>
  <si>
    <t>PROCEDIMIENTOS MÉDICOS NO INCLUÍDOS EN EL REM 0</t>
  </si>
  <si>
    <t>TOTAL</t>
  </si>
  <si>
    <t>PROCEDENCIA</t>
  </si>
  <si>
    <t>COMPRAS REALIZADAS AL SISTEMA</t>
  </si>
  <si>
    <t>VENTAS DE SERVICIOS</t>
  </si>
  <si>
    <t>ATENCION CERRADA</t>
  </si>
  <si>
    <t>ATENCION ABIERTA</t>
  </si>
  <si>
    <t>EMERGENCIA</t>
  </si>
  <si>
    <t xml:space="preserve">CÓDIGOS </t>
  </si>
  <si>
    <t>GLOSA</t>
  </si>
  <si>
    <t>KINESIOLOGIA Y FISIOTERAPIA</t>
  </si>
  <si>
    <t>06-01-001</t>
  </si>
  <si>
    <t>Evaluacion Kinesiologica: muscular, articular, postural neurologica y funcional (maximo 2 por tratamiento)</t>
  </si>
  <si>
    <t>06-01-003</t>
  </si>
  <si>
    <t>*Examen de la funcion muscular, c/dinamometros o similares</t>
  </si>
  <si>
    <t>06-01-004</t>
  </si>
  <si>
    <t>*Piscina temperada (incluye ejercicios) (proc.aut)</t>
  </si>
  <si>
    <t>06-01-005</t>
  </si>
  <si>
    <t>*Radiacion infrarroja, horno, baño parafina, compresas humedas, c/u (proc. Aut)</t>
  </si>
  <si>
    <t>06-01-006</t>
  </si>
  <si>
    <t>Tanque de hubbard con ejercicios (hiper o hipo-termal sobre 1.000 lts de capacidad) (proc.aut.)</t>
  </si>
  <si>
    <t>06-01-007</t>
  </si>
  <si>
    <t>*Turbion, tanque con remolino (hiper o hipotermal, baño de contraste)</t>
  </si>
  <si>
    <t>06-01-008</t>
  </si>
  <si>
    <t>* Laserteria (Proc. Autónomo)</t>
  </si>
  <si>
    <t>06-01-009</t>
  </si>
  <si>
    <t>*Onda corta (ultratermia) , microondas, c/u (proc. aut)</t>
  </si>
  <si>
    <t>06-01-010</t>
  </si>
  <si>
    <t>* Radiacion ultravioleta localizada (proc.aut.)</t>
  </si>
  <si>
    <t>06-01-011</t>
  </si>
  <si>
    <t>*Ultrasonido (proc. Aut)</t>
  </si>
  <si>
    <t>06-01-012</t>
  </si>
  <si>
    <t>* Analgesia Transcutanea (tens) (proc.aut)</t>
  </si>
  <si>
    <t>06-01-013</t>
  </si>
  <si>
    <t>*Estimulacion eléctrica (interferencialm diadinamicas, exponenciales, galvanica, faradica, ultraexcitante</t>
  </si>
  <si>
    <t>06-01-014</t>
  </si>
  <si>
    <t>*Iontoforesis</t>
  </si>
  <si>
    <t>06-01-015</t>
  </si>
  <si>
    <t>*Retrolimentacion neuromuscular (miofeedback)</t>
  </si>
  <si>
    <t>06-01-016</t>
  </si>
  <si>
    <t>*Compresion neumática (masaje compresivo)</t>
  </si>
  <si>
    <t>06-01-023</t>
  </si>
  <si>
    <t>* Orientación y entrenamiento de ciegos (reeducacion postural, entrenamiento vicariante, desplazamiento)  (proc.aut.)</t>
  </si>
  <si>
    <t>06-01-027</t>
  </si>
  <si>
    <t>*Tracción cervical y/o lumbar (mecanica o manual)</t>
  </si>
  <si>
    <t>06-01-029</t>
  </si>
  <si>
    <t>Atencion kinesiologica integral</t>
  </si>
  <si>
    <t>06-01-017</t>
  </si>
  <si>
    <t>*Ejercicios respiratorios y procedimientos de kinesioterapia toracica</t>
  </si>
  <si>
    <t>06-01-028</t>
  </si>
  <si>
    <t>*Entrenamiento cardiorespiratorio (sesiones individuales, minimo 30 min.)</t>
  </si>
  <si>
    <t>06-01-018</t>
  </si>
  <si>
    <t>*Entrenamiento ergonometrico con treadmill o cicloergometro (proc.aut)</t>
  </si>
  <si>
    <t>06-01-019</t>
  </si>
  <si>
    <t>*Entrenamiento ortesico de gran incapacitado (proc.aut)</t>
  </si>
  <si>
    <t>06-01-020</t>
  </si>
  <si>
    <t>*Entrenamiento protesico extremidades (proc.aut)</t>
  </si>
  <si>
    <t>06-01-021</t>
  </si>
  <si>
    <t>*Manipulacion Osteopatica (liberacion articular, manipulacion vertebral)(proc.aut)</t>
  </si>
  <si>
    <t>06-01-022</t>
  </si>
  <si>
    <t>*Masoterapia por sesion (proc.aut)</t>
  </si>
  <si>
    <t>06-01-024</t>
  </si>
  <si>
    <t>*Reeducacion motriz (ejercicios terapeuticos para recuperacion muscular, capacidad de trabajo, coordinacion, gimnasia ortopedica, reeducacion funcional, de marcha) (individual y por sesion, minimo 30 min)</t>
  </si>
  <si>
    <t>06-01-025</t>
  </si>
  <si>
    <t>*Tecnicas de facilitacion, tecnicas de inhibicion (kabat y/o bobath)</t>
  </si>
  <si>
    <t>06-01-026</t>
  </si>
  <si>
    <t>*Tecnicas de relajacion (entrenamiento autogeno schultz-jacobson o similar) (proc.aut)</t>
  </si>
  <si>
    <t>06-01-030</t>
  </si>
  <si>
    <t>*Drenajes posturales bronquiales (proc.aut)</t>
  </si>
  <si>
    <t>06-01-031</t>
  </si>
  <si>
    <t xml:space="preserve">Atencion kinesiologica integral, al enfermo hosp. En uti o intermedio </t>
  </si>
  <si>
    <t>PROCEDIMIENTOS DE NEUROLOGÍA</t>
  </si>
  <si>
    <t>11-01-001</t>
  </si>
  <si>
    <t>Intraventricular por fontanela, cisternal o latero-cervical alta o de hematoma intracraneal</t>
  </si>
  <si>
    <t>11-01-002</t>
  </si>
  <si>
    <t>Subdural</t>
  </si>
  <si>
    <t>11-01-003</t>
  </si>
  <si>
    <t>Lumbar c/s manometria c/s queckensted</t>
  </si>
  <si>
    <t>11-01-005</t>
  </si>
  <si>
    <t>Electrocorticografia</t>
  </si>
  <si>
    <t>11-01-007</t>
  </si>
  <si>
    <t>Estereo-electroencefalografia (incluye uno o mas electrodos</t>
  </si>
  <si>
    <t>11-01-008</t>
  </si>
  <si>
    <t>Monitoreo e.e.g. (electrodos implantados) por sesion.</t>
  </si>
  <si>
    <t>11-01-040</t>
  </si>
  <si>
    <t>E.E.G. Post-privacion de sueno (incluye codigo 11-01-006). Equipo de 8 canales</t>
  </si>
  <si>
    <t>11-01-041</t>
  </si>
  <si>
    <t>E.E.G. Post-privacion de sueno (incluye codigo 11-01-004) equipo de 16 o mas canales</t>
  </si>
  <si>
    <t>11-01-042</t>
  </si>
  <si>
    <t>E.E.G. Digital (con activaciones) 20 canales</t>
  </si>
  <si>
    <t>11-01-043</t>
  </si>
  <si>
    <t>E.E.G. Digital (con activaciones) 32 canales</t>
  </si>
  <si>
    <t>11-01-046</t>
  </si>
  <si>
    <t>Electroencefalograma digital de 32 canales con "mapeo"</t>
  </si>
  <si>
    <t>11-01-044</t>
  </si>
  <si>
    <t>Monitoreo e.e.g. Continuo de 24 hrs.</t>
  </si>
  <si>
    <t>11-01-045</t>
  </si>
  <si>
    <t>Polisomnografia (estudio poligrafico del sueno),</t>
  </si>
  <si>
    <t>11-01-009</t>
  </si>
  <si>
    <t>Electromiografia de fibra unica</t>
  </si>
  <si>
    <t>11-01-010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</si>
  <si>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</si>
  <si>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11-01-011</t>
  </si>
  <si>
    <t>Potenciales evocados en corteza ( por ej.: auditivo, ocular</t>
  </si>
  <si>
    <t>11-01-012</t>
  </si>
  <si>
    <t>Velocidad de conduccion (incluye reflejo h, onda f y otros)</t>
  </si>
  <si>
    <t>11-01-013</t>
  </si>
  <si>
    <t>Carotida-vertebral por cateterizacion de la subclavia, axilar, humeral o femoral (a.c 04-02-029)</t>
  </si>
  <si>
    <t>11-01-015</t>
  </si>
  <si>
    <t>Flebografia orbitaria ( a.c. 04-02-040 )</t>
  </si>
  <si>
    <t>11-01-018</t>
  </si>
  <si>
    <t>Yugulografia ( a.c. 04-02-040 )</t>
  </si>
  <si>
    <t>11-01-019</t>
  </si>
  <si>
    <t>Neumoencefalografia fraccionada, por puncion lumbar</t>
  </si>
  <si>
    <t>11-01-020</t>
  </si>
  <si>
    <t>Neumoencefalografia p/puncion suboccipital( a.c. 04-02-045 )</t>
  </si>
  <si>
    <t>11-01-025</t>
  </si>
  <si>
    <t>Por puncion lumbar, con medio de contraste gaseoso o hidrosoluble (A.C. 04-02-049 O 04-02-050 S/corresp.)</t>
  </si>
  <si>
    <t>11-01-026</t>
  </si>
  <si>
    <t>De nervios perifericos intramuscular (de punto motor)</t>
  </si>
  <si>
    <t>11-01-027</t>
  </si>
  <si>
    <t>De nervios perifericos troncular</t>
  </si>
  <si>
    <t>11-01-028</t>
  </si>
  <si>
    <t>De ramas del trigemino o del facial</t>
  </si>
  <si>
    <t>11-01-029</t>
  </si>
  <si>
    <t>Del ganglio estrellado</t>
  </si>
  <si>
    <t>11-01-030</t>
  </si>
  <si>
    <t>Epidural, cervical, lumbar o similares, cada sesion</t>
  </si>
  <si>
    <t>11-01-031</t>
  </si>
  <si>
    <t>Intercostales (cualquier numero)</t>
  </si>
  <si>
    <t>11-01-032</t>
  </si>
  <si>
    <t>Rizotomia quimica por medio de inyeccion intratecal.</t>
  </si>
  <si>
    <t>11-01-033</t>
  </si>
  <si>
    <t>Suboccipital u otros nervios cervicales</t>
  </si>
  <si>
    <t>11-01-034</t>
  </si>
  <si>
    <t>Intramuscular</t>
  </si>
  <si>
    <t>11-01-035</t>
  </si>
  <si>
    <t>Intratecal</t>
  </si>
  <si>
    <t>11-01-036</t>
  </si>
  <si>
    <t>Troncular</t>
  </si>
  <si>
    <t>PROCEDIMIENTOS DE OFTALMOLOGÍA</t>
  </si>
  <si>
    <t>12-01-001</t>
  </si>
  <si>
    <t>&amp; campimetria de proyeccion, c/ojo (proc.aut.)</t>
  </si>
  <si>
    <t>12-01-042</t>
  </si>
  <si>
    <t>&amp; campimetria computarizada, c/ojo</t>
  </si>
  <si>
    <t>12-01-002</t>
  </si>
  <si>
    <t>&amp; coordimetria, test de hess u otro, c/ojo</t>
  </si>
  <si>
    <t>12-01-003</t>
  </si>
  <si>
    <t>&amp; cuantificacion de lagrimacion (test de   schirmer),  uno o</t>
  </si>
  <si>
    <t>12-01-004</t>
  </si>
  <si>
    <t>&amp; curva de tension aplanatica (por cada dia), c/ojo</t>
  </si>
  <si>
    <t>12-01-005</t>
  </si>
  <si>
    <t>&amp; diploscopia cuantitativa, ambos ojos</t>
  </si>
  <si>
    <t>12-01-006</t>
  </si>
  <si>
    <t>&amp; electromiografia musculos oculares adultos, c/ojo</t>
  </si>
  <si>
    <t>12-01-007</t>
  </si>
  <si>
    <t>&amp; electromiografia musculos oculares ninos, c/ojo</t>
  </si>
  <si>
    <t>12-01-008</t>
  </si>
  <si>
    <t>&amp; electrooculografia, ambos ojos</t>
  </si>
  <si>
    <t>12-01-009</t>
  </si>
  <si>
    <t>&amp; exploracion sensoriomotora: estrabismo, estudio completo ,</t>
  </si>
  <si>
    <t>12-01-010</t>
  </si>
  <si>
    <t>&amp; perimetria estatica (con campimetria de  proyeccion) ,</t>
  </si>
  <si>
    <t>12-01-011</t>
  </si>
  <si>
    <t>&amp; pruebas de provocacion para glaucoma (prueba de oscuridad</t>
  </si>
  <si>
    <t>12-01-012</t>
  </si>
  <si>
    <t>&amp; retinografia, ambos ojos</t>
  </si>
  <si>
    <t>12-01-013</t>
  </si>
  <si>
    <t>&amp; tonografia electronica, c/ojo</t>
  </si>
  <si>
    <t>12-01-014</t>
  </si>
  <si>
    <t>&amp; tonometria ocular, cualquier tecnica, c/ojo</t>
  </si>
  <si>
    <t>12-01-015</t>
  </si>
  <si>
    <t>&amp; tratamiento ortoptico y/ o pleoptico (por sesion) ,</t>
  </si>
  <si>
    <t>12-01-016</t>
  </si>
  <si>
    <t>Angiografia de retina o de iris, (con fluoresceina o</t>
  </si>
  <si>
    <t>12-01-017</t>
  </si>
  <si>
    <t>Angioscopia retinal y/o iris (con fluoresceina o similar),</t>
  </si>
  <si>
    <t>12-01-018</t>
  </si>
  <si>
    <t xml:space="preserve">  Electrorretinografia, c/ojo</t>
  </si>
  <si>
    <t>12-01-019</t>
  </si>
  <si>
    <t xml:space="preserve">  Exploracion vitreorretinal, ambos ojos</t>
  </si>
  <si>
    <t>12-01-020</t>
  </si>
  <si>
    <t>Ecobiometria con calculo de lente intraocular, ambos ojos.</t>
  </si>
  <si>
    <t>12-01-023</t>
  </si>
  <si>
    <t>&amp; potencial visual evocado en adultos, ambos ojos</t>
  </si>
  <si>
    <t>12-01-024</t>
  </si>
  <si>
    <t>&amp; potencial visual evocado en ninos, ambos ojos</t>
  </si>
  <si>
    <t>12-01-043</t>
  </si>
  <si>
    <t>&amp; topografia corneal computarizada, c/ojo</t>
  </si>
  <si>
    <t>12-01-028</t>
  </si>
  <si>
    <t>Flebografia orbitaria (a.c. 04-02-040)</t>
  </si>
  <si>
    <t>12-01-029</t>
  </si>
  <si>
    <t>Cuerpo extrano conjuntival y/o corneal en adultos</t>
  </si>
  <si>
    <t>12-01-030</t>
  </si>
  <si>
    <t>Cuerpo extrano conjuntival y/o corneal en ninos</t>
  </si>
  <si>
    <t>12-01-031</t>
  </si>
  <si>
    <t>Via lagrimal,cateterismo o sondaje en adultos</t>
  </si>
  <si>
    <t>12-01-032</t>
  </si>
  <si>
    <t>Via lagrimal, cateterismo o sondaje en lactantes</t>
  </si>
  <si>
    <t>12-01-033</t>
  </si>
  <si>
    <t>Via lagrimal, cateterismo o sondaje en ninos</t>
  </si>
  <si>
    <t>12-01-034</t>
  </si>
  <si>
    <t>Tocacion corneal c/yodo y/o eter u otros, en ninos o adultos</t>
  </si>
  <si>
    <t>12-01-035</t>
  </si>
  <si>
    <t>Criocoagulacion conjuntival, corneal o palpebral en adultos</t>
  </si>
  <si>
    <t>12-01-036</t>
  </si>
  <si>
    <t>Criocoagulacion conjuntival, corneal o palpebral en ninos</t>
  </si>
  <si>
    <t>12-01-037</t>
  </si>
  <si>
    <t>Glaucoma, ciclodiatermia y/o ciclocrioterapia</t>
  </si>
  <si>
    <t>12-01-038</t>
  </si>
  <si>
    <t>Inyeccion retrobulbar</t>
  </si>
  <si>
    <t>12-01-039</t>
  </si>
  <si>
    <t>Pestanas, extirp. Por electrocoagulacion (cualquier numero)</t>
  </si>
  <si>
    <t>12-01-040</t>
  </si>
  <si>
    <t>Puntos lagrimales; electrotermocoagulacion</t>
  </si>
  <si>
    <t>12-01-041</t>
  </si>
  <si>
    <t>Sondaje vía lagrimal en niños (bajo anestesia general)</t>
  </si>
  <si>
    <t>Campimetría computarizada, c/ojo (excluye UAPO)</t>
  </si>
  <si>
    <t>Campimetría computarizada, c/ojo (en UAPO)</t>
  </si>
  <si>
    <t>PROCEDIMIENTOS DE OTORRINOLARINGOLOGÍA</t>
  </si>
  <si>
    <t>13-01-001</t>
  </si>
  <si>
    <t>Electrogustometria</t>
  </si>
  <si>
    <t>13-01-002</t>
  </si>
  <si>
    <t>&amp; rinomanometria c/s vasocontrictor</t>
  </si>
  <si>
    <t>13-01-003</t>
  </si>
  <si>
    <t>Nasofaringolaringofibroscopia</t>
  </si>
  <si>
    <t>13-01-004</t>
  </si>
  <si>
    <t>Rinoscopia posterior, con nasofaringoscopia c/s toma</t>
  </si>
  <si>
    <t>13-01-005</t>
  </si>
  <si>
    <t>Sinusoscopia de cada seno maxilar por puncion, c/s biopsia,</t>
  </si>
  <si>
    <t>13-01-006</t>
  </si>
  <si>
    <t xml:space="preserve"> Con microscopio</t>
  </si>
  <si>
    <t>13-01-007</t>
  </si>
  <si>
    <t xml:space="preserve"> Sin microscopio</t>
  </si>
  <si>
    <t>13-01-021</t>
  </si>
  <si>
    <t>&amp; - en adultos</t>
  </si>
  <si>
    <t>13-01-008</t>
  </si>
  <si>
    <t>&amp; - en ninos</t>
  </si>
  <si>
    <t>13-01-009</t>
  </si>
  <si>
    <t>&amp;  impedanciometria</t>
  </si>
  <si>
    <t>13-01-010</t>
  </si>
  <si>
    <t>&amp;  prueba de audifonos</t>
  </si>
  <si>
    <t>13-01-011</t>
  </si>
  <si>
    <t>&amp;  audiometria por potenciales evocados ( adultos o ninos )</t>
  </si>
  <si>
    <t>13-01-012</t>
  </si>
  <si>
    <t>&amp;  cocleovestibular con electronistagmografia</t>
  </si>
  <si>
    <t>13-01-015</t>
  </si>
  <si>
    <t>&amp;  electronistagmografia c/s nistag.de posicion (proc.aut.)</t>
  </si>
  <si>
    <t>13-01-016</t>
  </si>
  <si>
    <t>&amp;  permeabilidad tubaria, estudio instrumental de</t>
  </si>
  <si>
    <t>13-01-017</t>
  </si>
  <si>
    <t>&amp;  prueba calorica (proc.aut.)</t>
  </si>
  <si>
    <t>13-01-019</t>
  </si>
  <si>
    <t>&amp;  test de glicerol (con dos audiometrias )</t>
  </si>
  <si>
    <t>13-01-020</t>
  </si>
  <si>
    <t>&amp;  viii par, estudio de ( examen cocleovestibular)</t>
  </si>
  <si>
    <t>13-01-024</t>
  </si>
  <si>
    <t>Senos perinasales, puncion evacuadora c/s toma de muestras,</t>
  </si>
  <si>
    <t>13-01-025</t>
  </si>
  <si>
    <t>Taponamiento anterior (proc. Aut.)</t>
  </si>
  <si>
    <t>13-01-026</t>
  </si>
  <si>
    <t>Taponamiento posterior</t>
  </si>
  <si>
    <t>13-01-027</t>
  </si>
  <si>
    <t>Vaciamiento cavid. Perinasales (proetz y sim.) (10 sesiones)</t>
  </si>
  <si>
    <t>13-01-028</t>
  </si>
  <si>
    <t>Vasos y/o cornetes, electrocauterizacion (uni o bilateral)</t>
  </si>
  <si>
    <t>13-01-029</t>
  </si>
  <si>
    <t xml:space="preserve"> Cuerpo extraño en fosas nasales, extraccion de: En adultos</t>
  </si>
  <si>
    <t>13-01-030</t>
  </si>
  <si>
    <t xml:space="preserve"> Cuerpo extraño en fosas nasales, extraccion de: En ninos</t>
  </si>
  <si>
    <t>13-01-035</t>
  </si>
  <si>
    <t>Cuerpo extraño en laringe y/o traquea, extraccion de (incluyela endoscopia con tubo rigido): En adultos</t>
  </si>
  <si>
    <t>13-01-036</t>
  </si>
  <si>
    <t>Cuerpo extraño en laringe y/o traquea, extraccion de (incluyela endoscopia con tubo rigido): En ninos</t>
  </si>
  <si>
    <t>13-01-037</t>
  </si>
  <si>
    <t>Dilatacion esofagica por sesion</t>
  </si>
  <si>
    <t>13-01-038</t>
  </si>
  <si>
    <t xml:space="preserve"> En ninos</t>
  </si>
  <si>
    <t>13-01-039</t>
  </si>
  <si>
    <t xml:space="preserve"> En adultos</t>
  </si>
  <si>
    <t>13-01-040</t>
  </si>
  <si>
    <t>Lesiones del oido externo y/o medio, curacion bajo micros</t>
  </si>
  <si>
    <t>13-01-041</t>
  </si>
  <si>
    <t>Trompa de eustaquio, insuflacion instrumental (proc. Aut.)</t>
  </si>
  <si>
    <t>13-01-042</t>
  </si>
  <si>
    <t>13-01-043</t>
  </si>
  <si>
    <t>13-01-044</t>
  </si>
  <si>
    <t>Biopsia oido (proc. Aut.)</t>
  </si>
  <si>
    <t>13-03-001</t>
  </si>
  <si>
    <t>Evaluacion de la voz (incluye respiracion, tonicidad</t>
  </si>
  <si>
    <t>13-03-002</t>
  </si>
  <si>
    <t>Evaluacion del habla (incluye articulacion, prosodia,</t>
  </si>
  <si>
    <t>13-03-003</t>
  </si>
  <si>
    <t>Evaluacion del lenguaje (incluye voz, habla y aspecto</t>
  </si>
  <si>
    <t>13-03-004</t>
  </si>
  <si>
    <t>Rehabilitacion de la voz (maximo 15 sesiones anuales)  (cada sesion minimo 30'')</t>
  </si>
  <si>
    <t>13-03-005</t>
  </si>
  <si>
    <t>Rehabilitacion del habla y/o del lenguaje (maximo 30 sesiones anuales) (cada sesion minimo 30'')</t>
  </si>
  <si>
    <t>PROCEDIMIENTOS DE DERMATOLOGÍA</t>
  </si>
  <si>
    <t>16-01-110</t>
  </si>
  <si>
    <t xml:space="preserve">Curetaje de lesiones virales o similares hasta 10 lesiones </t>
  </si>
  <si>
    <t>16-01-111</t>
  </si>
  <si>
    <t>Aplicación de inmunomodulares, quimicos y similares hasta 10 lesiones</t>
  </si>
  <si>
    <t>16-01-112</t>
  </si>
  <si>
    <t xml:space="preserve">Fototerapia UVB, UVA localizada, por sesion </t>
  </si>
  <si>
    <t>16-01-113</t>
  </si>
  <si>
    <t>Fototerapia UVB, banda angosta y UVA por sesion  en cabina</t>
  </si>
  <si>
    <t>16-01-115</t>
  </si>
  <si>
    <t>Implantes subcutaneos</t>
  </si>
  <si>
    <t>16-01-116</t>
  </si>
  <si>
    <t>Crioterapia hasta 5 lesiones</t>
  </si>
  <si>
    <t>16-01-117</t>
  </si>
  <si>
    <t>Crioterapia 6 a 10 lesiones</t>
  </si>
  <si>
    <t>16-01-118</t>
  </si>
  <si>
    <t>Tumor maligno por criocirugia (por cada lesion)</t>
  </si>
  <si>
    <t>16-01-119</t>
  </si>
  <si>
    <t>Inyeccion intracutanea en areas hasta 9 cms2</t>
  </si>
  <si>
    <t>16-01-120</t>
  </si>
  <si>
    <t>Tratamiento abrasivo cutaneo mecanico</t>
  </si>
  <si>
    <t>16-01-121</t>
  </si>
  <si>
    <t>Tratamiento abrasivo cutaneo  quimico</t>
  </si>
  <si>
    <t>16-01-122</t>
  </si>
  <si>
    <t>Tricograma</t>
  </si>
  <si>
    <t>16-01-124</t>
  </si>
  <si>
    <t>Tratamiento por laser, IPL o similar por area hasta 16 cm2</t>
  </si>
  <si>
    <t>16-01-125</t>
  </si>
  <si>
    <t>Terapia fotodinamica ( no incluye medicamento)</t>
  </si>
  <si>
    <t>16-01-126</t>
  </si>
  <si>
    <t xml:space="preserve">Dermatoscopia digital con registro graficos hasta 5 lesiones </t>
  </si>
  <si>
    <t>PROCEDIM.CARDIOLOGIA, NEUMOLOG., CARDIOVASC. Y TORAX</t>
  </si>
  <si>
    <t>17-01-002</t>
  </si>
  <si>
    <t>Electrocardiograma esofagico</t>
  </si>
  <si>
    <t>17-01-004</t>
  </si>
  <si>
    <t>En adultos o ninos</t>
  </si>
  <si>
    <t>17-01-005</t>
  </si>
  <si>
    <t>Mapeo epicardico durante intervencion quirurgica.</t>
  </si>
  <si>
    <t>17-01-055</t>
  </si>
  <si>
    <t>Ecocardiagrama doppler color transesofagico</t>
  </si>
  <si>
    <t>17-01-009</t>
  </si>
  <si>
    <t>Monitoreo continuo de presion arterial</t>
  </si>
  <si>
    <t>17-01-013</t>
  </si>
  <si>
    <t>Cateterismo en recien nacido por arteria umbilical</t>
  </si>
  <si>
    <t>17-01-014</t>
  </si>
  <si>
    <t>Instalacion de cateter swan-ganz o similar, en adultos o ninos</t>
  </si>
  <si>
    <t>17-01-015</t>
  </si>
  <si>
    <t>Doppler con ergometria (por sesion)</t>
  </si>
  <si>
    <t>17-01-016</t>
  </si>
  <si>
    <t>Doppler simple de vasos perifericos (por sesion)</t>
  </si>
  <si>
    <t>17-01-017</t>
  </si>
  <si>
    <t>Pletismografia en reposo, esfuerzo c/u (por sesion)</t>
  </si>
  <si>
    <t>17-01-018</t>
  </si>
  <si>
    <t>Registro ecoarterial o ecovenoso periferico c/u (por sesion)</t>
  </si>
  <si>
    <t>17-01-025</t>
  </si>
  <si>
    <t>Cavografia (a.c. 04-02-035)</t>
  </si>
  <si>
    <t>17-01-026</t>
  </si>
  <si>
    <t>Flebografia de cada extremidad (a.c.04-02-038)</t>
  </si>
  <si>
    <t>17-01-027</t>
  </si>
  <si>
    <t>Flebografia yugular, suprarrenal, portografia transhepaticas, lumbar, espermatica o similar c/u (a.c. 04-02-041)</t>
  </si>
  <si>
    <t>17-01-030</t>
  </si>
  <si>
    <t>Punción evacuadora de pericardio, c/s toma de muestra c/s inyección de medicamento</t>
  </si>
  <si>
    <t>17-01-031</t>
  </si>
  <si>
    <t>Angioplastia intraluminal coronaria proc.cardiológico (a.c.04-02-022)</t>
  </si>
  <si>
    <t>17-01-032</t>
  </si>
  <si>
    <t>Angioplastia intraluminal periférica proc.cardiológico (a.c.04-02-023)</t>
  </si>
  <si>
    <t>17-01-034</t>
  </si>
  <si>
    <t>Cardioversion</t>
  </si>
  <si>
    <t>17-01-036</t>
  </si>
  <si>
    <t>Desfibrilacion</t>
  </si>
  <si>
    <t>17-01-037</t>
  </si>
  <si>
    <t>Puncion subclavia o yugular con colocacion de cateter</t>
  </si>
  <si>
    <t>17-01-039</t>
  </si>
  <si>
    <t>Trombolisis arterial periferica</t>
  </si>
  <si>
    <t>17-01-040</t>
  </si>
  <si>
    <t>Trombolisis intracoronaria</t>
  </si>
  <si>
    <t>17-01-041</t>
  </si>
  <si>
    <t>Valvuloplastia mitral (a.c. 04-02-033)</t>
  </si>
  <si>
    <t>17-01-042</t>
  </si>
  <si>
    <t>Valvuloplastia aortica y/o pulmonar,c/u (a.c. 04-02-033)</t>
  </si>
  <si>
    <t>17-01-046</t>
  </si>
  <si>
    <t>Estudio electrofisiologico endocardiaco de las arritmias</t>
  </si>
  <si>
    <t>17-01-050</t>
  </si>
  <si>
    <t>Ablacion con corriente continua o radiofrecuencia de nodulo</t>
  </si>
  <si>
    <t>17-01-051</t>
  </si>
  <si>
    <t>Ablacion con corriente continua o con radiofrecuencia de vias accesorias y otros</t>
  </si>
  <si>
    <t>17-07-001</t>
  </si>
  <si>
    <t>Espirometría Basal</t>
  </si>
  <si>
    <t>17-07-002</t>
  </si>
  <si>
    <t>Espirometria basal y con broncodilatador</t>
  </si>
  <si>
    <t>17-07-003</t>
  </si>
  <si>
    <t>Provocacion con antigeno (incluye el antigeno)</t>
  </si>
  <si>
    <t>17-07-004</t>
  </si>
  <si>
    <t>Provocacion con ejercicio, test de</t>
  </si>
  <si>
    <t>17-07-005</t>
  </si>
  <si>
    <t>Provocacion con histamina (pd 20),test de, (incluye la espirometría basal y el tratamiento de los efectos advesos de la histamina)</t>
  </si>
  <si>
    <t>17-07-050</t>
  </si>
  <si>
    <t>Provocacion bronquial con histamina y/o metacolina</t>
  </si>
  <si>
    <t>17-07-051</t>
  </si>
  <si>
    <t>Curva dosis respuesta a broncodilatadores.</t>
  </si>
  <si>
    <t>17-07-006</t>
  </si>
  <si>
    <t>Test espirometrico de posicion lateral</t>
  </si>
  <si>
    <t>17-07-007</t>
  </si>
  <si>
    <t>Analisis de gas espirado</t>
  </si>
  <si>
    <t>17-07-008</t>
  </si>
  <si>
    <t>Capacidad de difusion, estudio de</t>
  </si>
  <si>
    <t>17-07-009</t>
  </si>
  <si>
    <t>Capacidad fisica del trabajo</t>
  </si>
  <si>
    <t>17-07-010</t>
  </si>
  <si>
    <t>Curva de lavado de nitrogeno (n)</t>
  </si>
  <si>
    <t>17-07-011</t>
  </si>
  <si>
    <t xml:space="preserve">Curva de relajacion flujovolumen basal </t>
  </si>
  <si>
    <t>17-07-012</t>
  </si>
  <si>
    <t>Distensibilidad pulmonar, ("compliance"), estudio de</t>
  </si>
  <si>
    <t>17-07-013</t>
  </si>
  <si>
    <t>Medicion de presion de oclusion</t>
  </si>
  <si>
    <t>17-07-014</t>
  </si>
  <si>
    <t>Medicion de presion inspiratoria maxima (proc. Aut.)</t>
  </si>
  <si>
    <t>17-07-015</t>
  </si>
  <si>
    <t>Medicion de presion trans-diafragmatica</t>
  </si>
  <si>
    <t>17-07-016</t>
  </si>
  <si>
    <t>Registro flujometrico, por semana</t>
  </si>
  <si>
    <t>17-07-017</t>
  </si>
  <si>
    <t>Respuesta respiratoria al co2</t>
  </si>
  <si>
    <t>17-07-018</t>
  </si>
  <si>
    <t>Tiempo de tolerancia a la fatiga respiratoria</t>
  </si>
  <si>
    <t>17-07-019</t>
  </si>
  <si>
    <t>Ventilacion alveolar, estudio de (incluye ventilacion minuto</t>
  </si>
  <si>
    <t>17-07-020</t>
  </si>
  <si>
    <t>Volumen residual, estudio de medicion de volumenes y capacidades pulmonares (incluye volumen residual y capacidad vital)</t>
  </si>
  <si>
    <t>17-07-021</t>
  </si>
  <si>
    <t>Laringotraqueobroncoscopia con fibroscopio</t>
  </si>
  <si>
    <t>17-07-022</t>
  </si>
  <si>
    <t>Larigotraqueoscopia con tubo rigido</t>
  </si>
  <si>
    <t>17-07-023</t>
  </si>
  <si>
    <t>Mediastinoscopia c/s biopsia</t>
  </si>
  <si>
    <t>17-07-024</t>
  </si>
  <si>
    <t>Pleuroscopia (toracoscopia) c/s biopsia</t>
  </si>
  <si>
    <t>17-07-025</t>
  </si>
  <si>
    <t>Procedimiento para determinar gasometria arterial en  reposo</t>
  </si>
  <si>
    <t>17-07-026</t>
  </si>
  <si>
    <t>Procedimiento para determinar gasometria arterial respirando</t>
  </si>
  <si>
    <t>17-07-054</t>
  </si>
  <si>
    <t>Saturacion de O2 en reposo y/o ejercicio (con oximetro)</t>
  </si>
  <si>
    <t>17-07-055</t>
  </si>
  <si>
    <t>Saturacion de O2 en reposo y/o ejercicio y/o O2 100% (con  oximetro)</t>
  </si>
  <si>
    <t>17-07-027</t>
  </si>
  <si>
    <t>Broncoaspiración, c/s lavado y/o colocación de medicamentos por sonda traqueobronquial (proc. aut.)</t>
  </si>
  <si>
    <t>17-07-029</t>
  </si>
  <si>
    <t>Toracocentesis evacuadora,c/s toma de muestras</t>
  </si>
  <si>
    <t>17-07-030</t>
  </si>
  <si>
    <t>Aerosolterapia con aire comprimido y oxigeno (en atencion cerrada, incluida en valor dia cama)</t>
  </si>
  <si>
    <t>17-07-032</t>
  </si>
  <si>
    <t>Biopsia pleural (con aguja)</t>
  </si>
  <si>
    <t>17-07-033</t>
  </si>
  <si>
    <t>Biopsia pulmonar (con aguja) no incluye la radiologia</t>
  </si>
  <si>
    <t>17-07-034</t>
  </si>
  <si>
    <t>Cuerpo extrano de bronquio, extraccion por via</t>
  </si>
  <si>
    <t>17-07-035</t>
  </si>
  <si>
    <t>Inmunoterapia por bcg</t>
  </si>
  <si>
    <t>17-07-036</t>
  </si>
  <si>
    <t>Inmunoterapia por sesion (incluye el tratamiento de</t>
  </si>
  <si>
    <t>17-07-037</t>
  </si>
  <si>
    <t>Intubacion traqueal (proc. Aut.)</t>
  </si>
  <si>
    <t>17-07-038</t>
  </si>
  <si>
    <t>Monitoreo o estudio de apnea durante el sueno.</t>
  </si>
  <si>
    <t>17-07-052</t>
  </si>
  <si>
    <t>Monitorizacion saturacion de o2 durante el sueno.</t>
  </si>
  <si>
    <t>17-07-053</t>
  </si>
  <si>
    <t>Monitorizacion saturacion de o2 durante el sueno con presion positiva continua nasal</t>
  </si>
  <si>
    <t>PROCEDIMIENTOS DE GASTROENTEROLOGÍA</t>
  </si>
  <si>
    <t>18-01-037</t>
  </si>
  <si>
    <t>Ureasa, test de (para helicobacter pylori) o similar</t>
  </si>
  <si>
    <t>18-01-002</t>
  </si>
  <si>
    <t>Esofagoscopia</t>
  </si>
  <si>
    <t>18-01-004</t>
  </si>
  <si>
    <t>Ano-recto-sigmoidoscopia en adultos</t>
  </si>
  <si>
    <t>18-01-005</t>
  </si>
  <si>
    <t>Ano-recto-sigmoidescopia en niños (además anestesia cód. 22-01-001 si corresponde)</t>
  </si>
  <si>
    <t>18-01-007</t>
  </si>
  <si>
    <t>Sigmoidoscopia y colonoscopia izquierda con tubo flexible</t>
  </si>
  <si>
    <t>18-01-008</t>
  </si>
  <si>
    <t xml:space="preserve"> Coledocoscopia intraoperatoria c/s extraccion de calculos</t>
  </si>
  <si>
    <t>18-01-009</t>
  </si>
  <si>
    <t xml:space="preserve"> Peritoneoscopia transparietal (incluye el neumoperitoneo)</t>
  </si>
  <si>
    <t>18-01-010</t>
  </si>
  <si>
    <t xml:space="preserve"> Bernstein, test de</t>
  </si>
  <si>
    <t>18-01-011</t>
  </si>
  <si>
    <t xml:space="preserve"> Manometria esofagica</t>
  </si>
  <si>
    <t>18-01-012</t>
  </si>
  <si>
    <t xml:space="preserve"> Reflujo acido, test de (grossman o similar) o reflujo</t>
  </si>
  <si>
    <t>18-01-013</t>
  </si>
  <si>
    <t>Sondeo gastrico con estimulacion de insulina (hollander)</t>
  </si>
  <si>
    <t>18-01-014</t>
  </si>
  <si>
    <t>Vaciamiento gastrico, test de (goldstein o similar)</t>
  </si>
  <si>
    <t>18-01-015</t>
  </si>
  <si>
    <t>Biopsia de intestino delgado, por capsula (de rubin,crosby o sim)</t>
  </si>
  <si>
    <t>18-01-016</t>
  </si>
  <si>
    <t xml:space="preserve"> Puncion biopsia transparietal de organos abdominales c/u</t>
  </si>
  <si>
    <t>18-01-018</t>
  </si>
  <si>
    <t>Colangiopancreatografia retrograda, por intubacion endoscopica con la ampolla de vater (incluye endoscopia) (a.c 04-02-009)</t>
  </si>
  <si>
    <t>18-01-019</t>
  </si>
  <si>
    <t>Drenaje de la via biliar transhepatica y/o percutaneo (a.c.</t>
  </si>
  <si>
    <t>18-01-020</t>
  </si>
  <si>
    <t>Fistulografia (a.c. 04-02-009)</t>
  </si>
  <si>
    <t>18-01-021</t>
  </si>
  <si>
    <t>Neumoperitoneo por puncion transparietal</t>
  </si>
  <si>
    <t>18-01-022</t>
  </si>
  <si>
    <t>Intubacion sonda de sengstaken</t>
  </si>
  <si>
    <t>18-01-023</t>
  </si>
  <si>
    <t>Intubacion con sonda gastrica</t>
  </si>
  <si>
    <t>18-01-024</t>
  </si>
  <si>
    <t>Intubacion con sonda de miller-abbot o de alimentacion</t>
  </si>
  <si>
    <t>18-01-025</t>
  </si>
  <si>
    <t>Dilatacion essofagica por balon neumatico (de mosher o similar)</t>
  </si>
  <si>
    <t>18-01-026</t>
  </si>
  <si>
    <t>Dilatacion esofagica por bujia de hg (hurst o similar)</t>
  </si>
  <si>
    <t>18-01-027</t>
  </si>
  <si>
    <t>Colocacion endoscopica de tubo  transtumoral en via biliar</t>
  </si>
  <si>
    <t>18-01-028</t>
  </si>
  <si>
    <t>Cuerpo extrano de esofago y/o estomago, extraccion</t>
  </si>
  <si>
    <t>18-01-029</t>
  </si>
  <si>
    <t>Devolvulacion del sigmoides por endoscopia (incluye ano-recto-sigmoidoscopia) (proc. Aut)</t>
  </si>
  <si>
    <t>18-01-030</t>
  </si>
  <si>
    <t>Dilatacion ano-rectal, por sesion</t>
  </si>
  <si>
    <t>18-01-031</t>
  </si>
  <si>
    <t>Polipos de esofago y/o estomago o intestino delgado,</t>
  </si>
  <si>
    <t>18-01-045</t>
  </si>
  <si>
    <t>Polipos rectales, rectosigmoideos o de colon trat. Completo</t>
  </si>
  <si>
    <t>18-01-032</t>
  </si>
  <si>
    <t>Escleroterapia de hemorroides, cualquier numero (incluye cod. 18-01-004 al 18-01-007 según corresp)</t>
  </si>
  <si>
    <t>18-01-033</t>
  </si>
  <si>
    <t>Escleroterapia o hemostasia de varices esofagicas y/o ulcera</t>
  </si>
  <si>
    <t>18-01-034</t>
  </si>
  <si>
    <t>Extraccion percutanea incruenta de calculos biliares</t>
  </si>
  <si>
    <t>18-01-035</t>
  </si>
  <si>
    <t>Ligadura hemorroides</t>
  </si>
  <si>
    <t>18-01-036</t>
  </si>
  <si>
    <t>Papilotomia endoscopica c/s extraccion de calculos, c/s</t>
  </si>
  <si>
    <t>18-01-038</t>
  </si>
  <si>
    <t>Puncion evacuadora de absceso intraabdominales (hepatico u otros), c/s toma de muestra, c/s inyeccion de medicamentos</t>
  </si>
  <si>
    <t>18-01-041</t>
  </si>
  <si>
    <t>Puncion evacuadora de liquido ascitico, con colocacion de expansores de plasma, c/s tomada de muestra, c/s inyeccion de medicamentos (no incluye el valor de los expansores ni otros medicamentos)</t>
  </si>
  <si>
    <t>18-01-042</t>
  </si>
  <si>
    <t>Vaciamiento manual de fecaloma</t>
  </si>
  <si>
    <t>18-01-043</t>
  </si>
  <si>
    <t>Manometria anorrectal</t>
  </si>
  <si>
    <t>PROCEDIMIENTOS DE UROLOGÍA Y NEFROLOGÍA</t>
  </si>
  <si>
    <t>19-01-001</t>
  </si>
  <si>
    <t>Exploracion de uretra antero-posterior con bujia y/o explo -</t>
  </si>
  <si>
    <t>19-01-002</t>
  </si>
  <si>
    <t>Cistoscopia con sondeo de uno o ambos ureteres</t>
  </si>
  <si>
    <t>19-01-003</t>
  </si>
  <si>
    <t>Cistoscopia y/o uretrocistoscopia y/o uretroscopia</t>
  </si>
  <si>
    <t>19-01-004</t>
  </si>
  <si>
    <t>Ureteronefroscopia</t>
  </si>
  <si>
    <t>19-01-005</t>
  </si>
  <si>
    <t>Prostatica transparietal o transrectal (ademas anestesia</t>
  </si>
  <si>
    <t>19-01-006</t>
  </si>
  <si>
    <t>Renal transparietal</t>
  </si>
  <si>
    <t>19-01-007</t>
  </si>
  <si>
    <t>Cistometria (proc.aut.)</t>
  </si>
  <si>
    <t>19-01-008</t>
  </si>
  <si>
    <t>Electromiografia perineal y del esfinter uretral en adultos</t>
  </si>
  <si>
    <t>19-01-009</t>
  </si>
  <si>
    <t>Electromiografia perineal y del esfinter uretral en ninos</t>
  </si>
  <si>
    <t>19-01-010</t>
  </si>
  <si>
    <t>Perfil uretral (proc.aut.)</t>
  </si>
  <si>
    <t>19-01-011</t>
  </si>
  <si>
    <t>Uroflujometria (proc.aut.)</t>
  </si>
  <si>
    <t>19-01-030</t>
  </si>
  <si>
    <t>Estudio urodinamico (incluye cistometria, emg perineal y del</t>
  </si>
  <si>
    <t>19-01-012</t>
  </si>
  <si>
    <t>Cistografia por sonda (de relleno) o por puncion  hipo-</t>
  </si>
  <si>
    <t>19-01-013</t>
  </si>
  <si>
    <t>Inyeccion de medio de contraste en cuerpo cavernoso</t>
  </si>
  <si>
    <t>19-01-015</t>
  </si>
  <si>
    <t>Ureteropielografia ascendente (directa) por cateterismo</t>
  </si>
  <si>
    <t>19-01-016</t>
  </si>
  <si>
    <t>Uretrografia retrograda o cistouretrografia (miccional)</t>
  </si>
  <si>
    <t>19-01-018</t>
  </si>
  <si>
    <t>Dilatacion uretra c/s masaje, c/s instilacion o inyeccion de</t>
  </si>
  <si>
    <t>19-01-019</t>
  </si>
  <si>
    <t>Instilacion vesical (incluye colocacion de sonda) proc. Aut.</t>
  </si>
  <si>
    <t>19-01-020</t>
  </si>
  <si>
    <t>Inyeccion de medicamentos en el pene</t>
  </si>
  <si>
    <t>19-01-021</t>
  </si>
  <si>
    <t>Vac. Vesical p/puncion hipogastrica o cistostomia p/puncion</t>
  </si>
  <si>
    <t>19-01-022</t>
  </si>
  <si>
    <t>Vac. Vesical por sonda uretral, (proc. Aut.)</t>
  </si>
  <si>
    <t>PROCEDIMIENTOS DE TRAUMATOLOGÍA</t>
  </si>
  <si>
    <t>21-01-001</t>
  </si>
  <si>
    <t>Infiltracion local medicamentos (bursas, tendones, yuxtaarticulares y/o intraarticulares</t>
  </si>
  <si>
    <t>21-01-002</t>
  </si>
  <si>
    <t>Procedimiento para exploraciones radiologicas (incluye maniobra e inyeccion del medio de contraste)</t>
  </si>
  <si>
    <t>21-01-003</t>
  </si>
  <si>
    <t>Movilizacion articular bajo anestesia general.</t>
  </si>
  <si>
    <t>21-05-001</t>
  </si>
  <si>
    <t>Calzon corto de yeso</t>
  </si>
  <si>
    <t>21-05-002</t>
  </si>
  <si>
    <t>Corbata tipo schantz</t>
  </si>
  <si>
    <t>21-05-003</t>
  </si>
  <si>
    <t>Minerva de yeso</t>
  </si>
  <si>
    <t>21-05-004</t>
  </si>
  <si>
    <t>Rodillera, bota larga o corta de yeso</t>
  </si>
  <si>
    <t>21-05-005</t>
  </si>
  <si>
    <t>Velpeau</t>
  </si>
  <si>
    <t>21-05-006</t>
  </si>
  <si>
    <t>Yeso antebraquial c/s ferula digital</t>
  </si>
  <si>
    <t>21-05-007</t>
  </si>
  <si>
    <t>Yeso braquicarpiano</t>
  </si>
  <si>
    <t>21-05-008</t>
  </si>
  <si>
    <t>Yeso pelvipedio bilateral</t>
  </si>
  <si>
    <t>21-05-009</t>
  </si>
  <si>
    <t>Yeso pelvipedio unilateral</t>
  </si>
  <si>
    <t>21-05-010</t>
  </si>
  <si>
    <t>Yeso toracobraquial</t>
  </si>
  <si>
    <t>21-05-011</t>
  </si>
  <si>
    <t>Corsets de milwaukee o similares (incluye la toma de molde )</t>
  </si>
  <si>
    <t>21-05-012</t>
  </si>
  <si>
    <t>Corsets de risser o similares</t>
  </si>
  <si>
    <t>21-05-013</t>
  </si>
  <si>
    <t>Corsets de yeso simple (tipo watson jones)</t>
  </si>
  <si>
    <t>PROTESIS</t>
  </si>
  <si>
    <t>23-01-036</t>
  </si>
  <si>
    <t>Ortesis corta de posicion (digitales)</t>
  </si>
  <si>
    <t>23-01-037</t>
  </si>
  <si>
    <t>Ortesis uso nocturno en miembro inferior</t>
  </si>
  <si>
    <t>23-01-038</t>
  </si>
  <si>
    <t>Ortesis larga de posicion (ext. Superior)</t>
  </si>
  <si>
    <t>23-01-002</t>
  </si>
  <si>
    <t>Ortesis cervicales (collares blandos y duros)</t>
  </si>
  <si>
    <t>23-01-029</t>
  </si>
  <si>
    <t>Cojin de abduccion o paulik</t>
  </si>
  <si>
    <t>23-01-032</t>
  </si>
  <si>
    <t>Ortesis de columna (milwaukee, taylor o similares)</t>
  </si>
  <si>
    <t>23-01-034</t>
  </si>
  <si>
    <t>Ortesis palmar activa (ucla)</t>
  </si>
  <si>
    <t>23-01-035</t>
  </si>
  <si>
    <t>Ortesis radial de posicion</t>
  </si>
  <si>
    <t>OTROS PROCEDIMIENTOS</t>
  </si>
  <si>
    <t>03-07-011</t>
  </si>
  <si>
    <t>Toma de muestra de sangre venosa en adultos</t>
  </si>
  <si>
    <t>03-07-012</t>
  </si>
  <si>
    <t>Toma de muestra de sangre venosa en niños y lactantes</t>
  </si>
  <si>
    <t>50-99-001</t>
  </si>
  <si>
    <t>Paquimetría ultrasónica</t>
  </si>
  <si>
    <t>50-99-002</t>
  </si>
  <si>
    <t>Paquimetría optica</t>
  </si>
  <si>
    <t>50-99-003</t>
  </si>
  <si>
    <t>Biopsia estereotáxica de mama</t>
  </si>
  <si>
    <t>50-99-004</t>
  </si>
  <si>
    <t>Biopsia core (BC) guiada por ultrasonido (US)</t>
  </si>
  <si>
    <t>50-99-005</t>
  </si>
  <si>
    <t>Gastrectomía en Manga o Gastrectomía Vertical Tipo Sleeve</t>
  </si>
  <si>
    <t>50-99-006</t>
  </si>
  <si>
    <t>Banda gástrica ajustable (Banding)</t>
  </si>
  <si>
    <t>50-99-007</t>
  </si>
  <si>
    <t>Balón Intragástrico</t>
  </si>
  <si>
    <t>50-99-020</t>
  </si>
  <si>
    <t xml:space="preserve">Gastroenterología: Phmetria </t>
  </si>
  <si>
    <t>50-99-099</t>
  </si>
  <si>
    <t>Gastroenterologia-endosonografia rectal</t>
  </si>
  <si>
    <t>50-99-100</t>
  </si>
  <si>
    <t>Gastroenterologia-endosonografia con puncion</t>
  </si>
  <si>
    <t>50-99-101</t>
  </si>
  <si>
    <t>Gastroenterologia-endosonografia compleja</t>
  </si>
  <si>
    <t>50-99-102</t>
  </si>
  <si>
    <t>Gastroenterologia-endosonografia alta lineal</t>
  </si>
  <si>
    <t>50-99-103</t>
  </si>
  <si>
    <t>Gastroenterologia-endosonografia alta radial</t>
  </si>
  <si>
    <t>50-99-104</t>
  </si>
  <si>
    <t>Gastroenterologia-endosonografia con sonda radial</t>
  </si>
  <si>
    <t>50-99-105</t>
  </si>
  <si>
    <t>Gastroenterologia-instalacion de sonda nasogastrica</t>
  </si>
  <si>
    <t>50-99-106</t>
  </si>
  <si>
    <t>Gastroenterologia-litotripsia biliar</t>
  </si>
  <si>
    <t>50-99-107</t>
  </si>
  <si>
    <t>Gastroenterologia-mucosectomia</t>
  </si>
  <si>
    <t>50-99-108</t>
  </si>
  <si>
    <t xml:space="preserve">Gastroenterologia-dilatacion neumática de la acalasia por balón  </t>
  </si>
  <si>
    <t>50-99-008</t>
  </si>
  <si>
    <t>Medicina Fisica: Actividad Básica</t>
  </si>
  <si>
    <t>50-99-009</t>
  </si>
  <si>
    <t>Medicina Fisica: Actividad Terapeutica</t>
  </si>
  <si>
    <t>50-99-010</t>
  </si>
  <si>
    <t>Medicina Fisica: Evaluacion Actividad</t>
  </si>
  <si>
    <t>50-99-011</t>
  </si>
  <si>
    <t>Medicina Fisica: Evaluacion  prevocacional</t>
  </si>
  <si>
    <t>50-99-061</t>
  </si>
  <si>
    <t>Medicina fisica y rehabilitacion -collar cervical semirígido</t>
  </si>
  <si>
    <t>50-99-062</t>
  </si>
  <si>
    <t>Medicina fisica y rehabilitacion -collar cervical blando</t>
  </si>
  <si>
    <t>50-99-063</t>
  </si>
  <si>
    <t>Medicina fisica y rehabilitacion -evaluación cognitiva</t>
  </si>
  <si>
    <t>50-99-064</t>
  </si>
  <si>
    <t>Medicina fisica y rehabilitacion -estimulación cognitiva</t>
  </si>
  <si>
    <t>50-99-065</t>
  </si>
  <si>
    <t>Medicina fisica y rehabilitacion -canaletas  bipedestación</t>
  </si>
  <si>
    <t>50-99-066</t>
  </si>
  <si>
    <t xml:space="preserve">Medicina fisica y rehabilitacion -correas desrotadoras </t>
  </si>
  <si>
    <t>50-99-067</t>
  </si>
  <si>
    <t>Medicina fisica y rehabilitacion -correa dorsiflexion pie</t>
  </si>
  <si>
    <t>50-99-068</t>
  </si>
  <si>
    <t>Medicina fisica y rehabilitacion -férula abducción hombro</t>
  </si>
  <si>
    <t>50-99-069</t>
  </si>
  <si>
    <t>Medicina fisica y rehabilitacion -ferula extension codo</t>
  </si>
  <si>
    <t>50-99-070</t>
  </si>
  <si>
    <t>Medicina fisica y rehabilitacion -ferula extension muñeca</t>
  </si>
  <si>
    <t>50-99-071</t>
  </si>
  <si>
    <t>Medicina fisica y rehabilitacion -ferula flexion muñeca</t>
  </si>
  <si>
    <t>50-99-072</t>
  </si>
  <si>
    <t>Medicina fisica y rehabilitacion -palmeta extensión muñeca y dedos</t>
  </si>
  <si>
    <t>50-99-073</t>
  </si>
  <si>
    <t>Medicina fisica y rehabilitacion -correas desrotadoras parálisis braquial obstétrica</t>
  </si>
  <si>
    <t>50-99-074</t>
  </si>
  <si>
    <t>Medicina fisica y rehabilitacion -ortesis parálisis cubital</t>
  </si>
  <si>
    <t>50-99-075</t>
  </si>
  <si>
    <t>Medicina fisica y rehabilitacion -ortesis tendones flexores</t>
  </si>
  <si>
    <t>50-99-076</t>
  </si>
  <si>
    <t>Medicina fisica y rehabilitacion -ortesis digital dinámica</t>
  </si>
  <si>
    <t>50-99-077</t>
  </si>
  <si>
    <t xml:space="preserve">Medicina fisica y rehabilitacion -camiseta manga larga </t>
  </si>
  <si>
    <t>50-99-078</t>
  </si>
  <si>
    <t>Medicina fisica y rehabilitacion -camiseta manga corta</t>
  </si>
  <si>
    <t>50-99-079</t>
  </si>
  <si>
    <t xml:space="preserve">Medicina fisica y rehabilitacion -manga larga </t>
  </si>
  <si>
    <t>50-99-080</t>
  </si>
  <si>
    <t>Medicina fisica y rehabilitacion -manga corta</t>
  </si>
  <si>
    <t>50-99-081</t>
  </si>
  <si>
    <t xml:space="preserve">Medicina fisica y rehabilitacion -pantalón largo </t>
  </si>
  <si>
    <t>50-99-082</t>
  </si>
  <si>
    <t xml:space="preserve">Medicina fisica y rehabilitacion -pantalón corto </t>
  </si>
  <si>
    <t>50-99-083</t>
  </si>
  <si>
    <t>Medicina fisica y rehabilitacion -media larga</t>
  </si>
  <si>
    <t>50-99-084</t>
  </si>
  <si>
    <t>Medicina fisica y rehabilitacion -media corta</t>
  </si>
  <si>
    <t>50-99-085</t>
  </si>
  <si>
    <t>Medicina fisica y rehabilitacion -media tipo calcetín</t>
  </si>
  <si>
    <t>50-99-086</t>
  </si>
  <si>
    <t>Medicina fisica y rehabilitacion -guante tipo mitón</t>
  </si>
  <si>
    <t>50-99-087</t>
  </si>
  <si>
    <t>Medicina fisica y rehabilitacion -guante con dedos</t>
  </si>
  <si>
    <t>50-99-088</t>
  </si>
  <si>
    <t>Medicina fisica y rehabilitacion -máscara</t>
  </si>
  <si>
    <t>50-99-089</t>
  </si>
  <si>
    <t>Medicina fisica y rehabilitacion -mentonera</t>
  </si>
  <si>
    <t>50-99-090</t>
  </si>
  <si>
    <t>Medicina fisica y rehabilitacion -cintillo</t>
  </si>
  <si>
    <t>50-99-012</t>
  </si>
  <si>
    <t>Oftalmología: Tomografia coherencia optica</t>
  </si>
  <si>
    <t>50-99-013</t>
  </si>
  <si>
    <t>Oftalmología: Inyeccion intravitrea  avastin</t>
  </si>
  <si>
    <t>50-99-014</t>
  </si>
  <si>
    <t>Oftalmología: Toma agudeza visual (ambos ojos)</t>
  </si>
  <si>
    <t>50-99-015</t>
  </si>
  <si>
    <t>Oftalmología: Autorefractometria</t>
  </si>
  <si>
    <t>50-99-016</t>
  </si>
  <si>
    <t>Oftalmología: Lensometria</t>
  </si>
  <si>
    <t>50-99-049</t>
  </si>
  <si>
    <t>Oftalmologia-tomografia de coherencia optica</t>
  </si>
  <si>
    <t>50-99-050</t>
  </si>
  <si>
    <t>Oftalmologia-campimetria de goldman</t>
  </si>
  <si>
    <t>50-99-051</t>
  </si>
  <si>
    <t>Oftalmologia-test de ishihara</t>
  </si>
  <si>
    <t>50-99-052</t>
  </si>
  <si>
    <t>Oftalmologia-campo visual</t>
  </si>
  <si>
    <t>50-99-017</t>
  </si>
  <si>
    <t xml:space="preserve">Cardiología: TILT TEST </t>
  </si>
  <si>
    <t>50-99-098</t>
  </si>
  <si>
    <t>Cardiologia-eco estres</t>
  </si>
  <si>
    <t>50-99-018</t>
  </si>
  <si>
    <t>Neurología: Inyeccion toxina butolinica</t>
  </si>
  <si>
    <t>50-99-019</t>
  </si>
  <si>
    <t>Neurología: Inyeccion interferon</t>
  </si>
  <si>
    <t>50-99-096</t>
  </si>
  <si>
    <t>Neurologia-puncion lumbar</t>
  </si>
  <si>
    <t>50-99-021</t>
  </si>
  <si>
    <t>Urología:Urodinamia</t>
  </si>
  <si>
    <t>50-99-109</t>
  </si>
  <si>
    <t>Urologia-instalacion de sonda vesical</t>
  </si>
  <si>
    <t>50-99-022</t>
  </si>
  <si>
    <t xml:space="preserve">Dental cirugia maxilofacial: Frenectomia </t>
  </si>
  <si>
    <t>50-99-023</t>
  </si>
  <si>
    <t>Dental cirugia maxilofacial: Fenestracion</t>
  </si>
  <si>
    <t>50-99-024</t>
  </si>
  <si>
    <t>Dental cirugia maxilofacial: Drenaje Abceso intra-extroral</t>
  </si>
  <si>
    <t>50-99-025</t>
  </si>
  <si>
    <t xml:space="preserve">Dental cirugia maxilofacial: Cirugía preprotesica </t>
  </si>
  <si>
    <t>50-99-026</t>
  </si>
  <si>
    <t>Dental cirugia maxilofacial: Bloqueo Anestesico</t>
  </si>
  <si>
    <t>50-99-028</t>
  </si>
  <si>
    <t>Dental odontologia general: Actividad interseptiva de anomalias dentomaxilares OPI</t>
  </si>
  <si>
    <t>50-99-029</t>
  </si>
  <si>
    <t>Dental odontologia general: Instalacion de aparato intercepcion de anomalias dentomaxilares</t>
  </si>
  <si>
    <t>50-99-030</t>
  </si>
  <si>
    <t>Dental odontologia general: Examen diagnostico OPI</t>
  </si>
  <si>
    <t>50-99-031</t>
  </si>
  <si>
    <t xml:space="preserve">Dental odontologia general: Alta mantencion </t>
  </si>
  <si>
    <t>50-99-032</t>
  </si>
  <si>
    <t>Dental Odontopediatria: Corona metalica</t>
  </si>
  <si>
    <t>50-99-033</t>
  </si>
  <si>
    <t>Dental Ortodoncia: Instalacion aparato removible</t>
  </si>
  <si>
    <t>50-99-034</t>
  </si>
  <si>
    <t>Dental Ortodoncia: Instalacion aparato ortopedia prequirurgica (fisura labiopalatina)</t>
  </si>
  <si>
    <t>50-99-035</t>
  </si>
  <si>
    <t>Dental Ortodoncia: Ortopedia prequirurgica actividad (fisura labiopalatina)</t>
  </si>
  <si>
    <t>50-99-036</t>
  </si>
  <si>
    <t>Dental Endodoncia: Tratamiento de induccion al cierre</t>
  </si>
  <si>
    <t>50-99-037</t>
  </si>
  <si>
    <t>Dental Endodoncia: Desobturacion de conductos</t>
  </si>
  <si>
    <t>50-99-038</t>
  </si>
  <si>
    <t>Dental Periodoncia: Terapia articular especifica</t>
  </si>
  <si>
    <t>50-99-039</t>
  </si>
  <si>
    <t>Dental Periodoncia: Terapia cognitiva conductual y autocontrol TTM (trastornos temporomandibulares)</t>
  </si>
  <si>
    <t>50-99-041</t>
  </si>
  <si>
    <t>Dental Radiologia: Telerradiografia perfil</t>
  </si>
  <si>
    <t>50-99-042</t>
  </si>
  <si>
    <t>Dental Radiologia: Telerradiografia frente</t>
  </si>
  <si>
    <t>50-99-043</t>
  </si>
  <si>
    <t>Dental Radiologia: Radiografia articulacion temporo mandibular</t>
  </si>
  <si>
    <t>50-99-056</t>
  </si>
  <si>
    <t>Odontología-desobturacion de conductos</t>
  </si>
  <si>
    <t>50-99-057</t>
  </si>
  <si>
    <t>Odontología-instalacion aparotologia fija</t>
  </si>
  <si>
    <t>50-99-058</t>
  </si>
  <si>
    <t>Odontología-instalacion aparato removible</t>
  </si>
  <si>
    <t>50-99-059</t>
  </si>
  <si>
    <t xml:space="preserve">Odontología-examen y diagnostico ttm eje I  </t>
  </si>
  <si>
    <t>50-99-060</t>
  </si>
  <si>
    <t>Odontología-examen y diagnostico ttm eje I y II montaje</t>
  </si>
  <si>
    <t>50-99-045</t>
  </si>
  <si>
    <t>Insercion Implante Anticonceptivo</t>
  </si>
  <si>
    <t>50-99-046</t>
  </si>
  <si>
    <t>Remocion Implante Anticonceptivo</t>
  </si>
  <si>
    <t>50-99-047</t>
  </si>
  <si>
    <t xml:space="preserve">Insercion Pellets subcutáneo </t>
  </si>
  <si>
    <t>50-99-048</t>
  </si>
  <si>
    <t>Hemoglucotest instantáneo</t>
  </si>
  <si>
    <t>50-99-053</t>
  </si>
  <si>
    <t>Deramatologia-curetaje de lesiones y similares hasta 10 lesiones</t>
  </si>
  <si>
    <t>50-99-091</t>
  </si>
  <si>
    <t>Otorrinolaringologia-audiometria campo libre</t>
  </si>
  <si>
    <t>50-99-092</t>
  </si>
  <si>
    <t>Otorrinolaringologia-retiro de taponaje anterior</t>
  </si>
  <si>
    <t>50-99-093</t>
  </si>
  <si>
    <t>Otorrinolaringologia-retiro de yeso</t>
  </si>
  <si>
    <t>50-99-094</t>
  </si>
  <si>
    <t>Otorrinolaringologia-cambio de canula traqueostomia (enfermera Otorrino)</t>
  </si>
  <si>
    <t>50-99-095</t>
  </si>
  <si>
    <t>Otorrinolaringologia-estroboscopia</t>
  </si>
  <si>
    <t>50-99-097</t>
  </si>
  <si>
    <t>Broncopulmonar-clorhidrometria</t>
  </si>
  <si>
    <t>50-99-110</t>
  </si>
  <si>
    <t>Procedimiento hemodinamia-ablacion renal   </t>
  </si>
  <si>
    <t>50-99-111</t>
  </si>
  <si>
    <t>Curacion avanzada de herida</t>
  </si>
  <si>
    <t>50-99-112</t>
  </si>
  <si>
    <t>Infiltración intramuscular (Fenol y Toxina Botulínica)</t>
  </si>
  <si>
    <t>50-99-113</t>
  </si>
  <si>
    <t>Infiltración  perineural</t>
  </si>
  <si>
    <t>50-99-114</t>
  </si>
  <si>
    <t>Infiltración intraarticular</t>
  </si>
  <si>
    <t>50-99-115</t>
  </si>
  <si>
    <t xml:space="preserve">Radiografía de pelvis, cadera o coxofemoral de SCREENING A LOS 3 MESES
</t>
  </si>
  <si>
    <t>50-99-116</t>
  </si>
  <si>
    <t xml:space="preserve">Radiografía torax por sospecha neumonía </t>
  </si>
  <si>
    <t>50-99-117</t>
  </si>
  <si>
    <t>Examen: Carga viral Hepatitis B por técnica de PCR</t>
  </si>
  <si>
    <t>50-99-118</t>
  </si>
  <si>
    <t>Examen: Carga Viral Hepatitis C por técnica de PCR</t>
  </si>
  <si>
    <t>50-99-119</t>
  </si>
  <si>
    <t>Examen: Carga Viral VIH por técnica de PCR</t>
  </si>
  <si>
    <t>50-99-120</t>
  </si>
  <si>
    <t>Examen: PCR detección y genotipo Virus papiloma huma (HPV)</t>
  </si>
  <si>
    <t>50-99-121</t>
  </si>
  <si>
    <t>Examen: PCR Traslocación t(9:22) cromosoma Filadelfia</t>
  </si>
  <si>
    <t>50-99-122</t>
  </si>
  <si>
    <t>Examen: PCR Traslocación t(15:17) gen de fusión PML-RARA</t>
  </si>
  <si>
    <t>50-99-123</t>
  </si>
  <si>
    <t>Examen: PCR Bordetella Pertussis</t>
  </si>
  <si>
    <t>50-99-124</t>
  </si>
  <si>
    <t>Examen: PCR Mycoplasma</t>
  </si>
  <si>
    <t>50-99-125</t>
  </si>
  <si>
    <t>Examen: PCR Chlamydia</t>
  </si>
  <si>
    <t>50-99-126</t>
  </si>
  <si>
    <t>Examen: PCR Clostridium difficile</t>
  </si>
  <si>
    <t>50-99-127</t>
  </si>
  <si>
    <t xml:space="preserve">Examen: PCR otros virus respiratorios: Metaneumovirus, Bocavirus, VRS, Coronavirus, Enterovirus, Parainfluenza A, Parainfluenza B, Rhinovirus, Adenovirus. </t>
  </si>
  <si>
    <t>50-99-128</t>
  </si>
  <si>
    <t>Examen: Detección genes BRCA1 y BRCA2 (cáncer de mamas)</t>
  </si>
  <si>
    <t>50-99-129</t>
  </si>
  <si>
    <t>Examen: Determinación Toxina Clostridium difficile</t>
  </si>
  <si>
    <t>50-99-130</t>
  </si>
  <si>
    <t>Examen: Virus HANTA (Técnica de PCR)</t>
  </si>
  <si>
    <t>50-99-131</t>
  </si>
  <si>
    <t>Examen: Virus HANTA (Detección de IgM))</t>
  </si>
  <si>
    <t>50-99-132</t>
  </si>
  <si>
    <t>Examen: HELICOBACTER PILORY (test de ureasa)</t>
  </si>
  <si>
    <t>50-99-133</t>
  </si>
  <si>
    <t>Examen: Anticuerpos anti Helicobacter pylori</t>
  </si>
  <si>
    <t>50-99-134</t>
  </si>
  <si>
    <t>Examen: Bartonella (Anticuerpos IgG e IgM)</t>
  </si>
  <si>
    <t>50-99-135</t>
  </si>
  <si>
    <t>Examen: SEROTIPICACION (ESCHERICHIA COLI, SALMONELLA, SHIGELLA)</t>
  </si>
  <si>
    <t>50-99-136</t>
  </si>
  <si>
    <t>Examen: BORDETELLA POR  Inmunofluorescencia</t>
  </si>
  <si>
    <t>50-99-137</t>
  </si>
  <si>
    <t>Examen: Prealbúmina</t>
  </si>
  <si>
    <t>50-99-138</t>
  </si>
  <si>
    <t>Examen: Mioglobina</t>
  </si>
  <si>
    <t>50-99-139</t>
  </si>
  <si>
    <t>Examen: NT-proBNP</t>
  </si>
  <si>
    <t>50-99-140</t>
  </si>
  <si>
    <t>Examen: Procalcitonina</t>
  </si>
  <si>
    <t>50-99-141</t>
  </si>
  <si>
    <t>Examen: Aminoácidos en sangre</t>
  </si>
  <si>
    <t>50-99-142</t>
  </si>
  <si>
    <t xml:space="preserve">Examen: Plomo </t>
  </si>
  <si>
    <t>50-99-143</t>
  </si>
  <si>
    <t>Examen: Oxalatos en orina</t>
  </si>
  <si>
    <t>50-99-144</t>
  </si>
  <si>
    <t>Examen: Citratos en orina</t>
  </si>
  <si>
    <t>50-99-145</t>
  </si>
  <si>
    <t>Examen: Aminoácidos en orina (cuantitativa)</t>
  </si>
  <si>
    <t>50-99-146</t>
  </si>
  <si>
    <t>Examen: Viscosidad sanguínea</t>
  </si>
  <si>
    <t>50-99-147</t>
  </si>
  <si>
    <t>Examen: INR capilar por técnica electroquímica</t>
  </si>
  <si>
    <t>50-99-148</t>
  </si>
  <si>
    <t>Examen: Péptido C</t>
  </si>
  <si>
    <t>50-99-149</t>
  </si>
  <si>
    <t>Examen: Anticuerpos antiendomiso</t>
  </si>
  <si>
    <t>50-99-150</t>
  </si>
  <si>
    <t>Examen: Anticuerpos antigliadina</t>
  </si>
  <si>
    <t>50-99-151</t>
  </si>
  <si>
    <t>Examen: MIELOPEROXIDASA (MPO)</t>
  </si>
  <si>
    <t>50-99-152</t>
  </si>
  <si>
    <t>Examen: PROTEINASA (PR3)</t>
  </si>
  <si>
    <t>50-99-153</t>
  </si>
  <si>
    <t>Examen: ANTI-B2 GLICOPROTEINA I IgG</t>
  </si>
  <si>
    <t>50-99-154</t>
  </si>
  <si>
    <t>Examen: ANTIC. ANTI PEROXIDASA</t>
  </si>
  <si>
    <t>50-99-155</t>
  </si>
  <si>
    <t>Examen: OXCARBAZEPINA</t>
  </si>
  <si>
    <t>50-99-156</t>
  </si>
  <si>
    <t>Examen: COCAINA-MARIHUANA-ANFETAMINAS c/u</t>
  </si>
  <si>
    <t>50-99-157</t>
  </si>
  <si>
    <t>Examen: ANT.ANTIPEPTIDO CITRULINADO</t>
  </si>
  <si>
    <t>50-99-158</t>
  </si>
  <si>
    <t>Examen: Calcitonina</t>
  </si>
  <si>
    <t>50-99-159</t>
  </si>
  <si>
    <t>Examen: Enolasa (NSE)</t>
  </si>
  <si>
    <t>50-99-160</t>
  </si>
  <si>
    <t>Examen: Antígeno inhibidor del melanoma (MIA)</t>
  </si>
  <si>
    <t>50-99-161</t>
  </si>
  <si>
    <t>Examen: Antígeno asociado a los carcinomas escamosos (SCCA- y SSCA-2)</t>
  </si>
  <si>
    <t>50-99-162</t>
  </si>
  <si>
    <t>Examen: CYFRA  21.1</t>
  </si>
  <si>
    <t>50-99-163</t>
  </si>
  <si>
    <t>Examen: HER-2/neu</t>
  </si>
  <si>
    <t>50-99-164</t>
  </si>
  <si>
    <t>Examen: He4 Proteína 4 Del Epididimo Humano</t>
  </si>
  <si>
    <t>50-99-165</t>
  </si>
  <si>
    <t>Examen: Ki65</t>
  </si>
  <si>
    <t>50-99-166</t>
  </si>
  <si>
    <t>Examen: TAG-72 Glicoproteína 72 asociada a tumores</t>
  </si>
  <si>
    <t>50-99-167</t>
  </si>
  <si>
    <t>Examen: TRAB.=ANTIC.ANTIRECEPTOR TSH</t>
  </si>
  <si>
    <t>50-99-168</t>
  </si>
  <si>
    <t>Examen: ANTI-B2 GLICOPROTEINA I IgM</t>
  </si>
  <si>
    <t>50-99-169</t>
  </si>
  <si>
    <t>Examen: Dímero D</t>
  </si>
  <si>
    <t>50-99-170</t>
  </si>
  <si>
    <t>Examen: Marcadores inmunológicos en Diabetes (anticuerpo anti-islote pancreatico: ICA, Ac. Antiinsulina, Antic. Antidecarboxilasa del ác. Glutamico,  Antic. Anti ICA512</t>
  </si>
  <si>
    <t>50-99-171</t>
  </si>
  <si>
    <t>Examen: Parvovirus B19 IgG, Ig M</t>
  </si>
  <si>
    <t>50-99-172</t>
  </si>
  <si>
    <t>Examen: PCR parvovirus B19</t>
  </si>
  <si>
    <t>50-99-173</t>
  </si>
  <si>
    <t>Examen: Metanefrinas (plasmáticas y urinarias)</t>
  </si>
  <si>
    <t>50-99-174</t>
  </si>
  <si>
    <t>Examen: Antígeno prostático Libre</t>
  </si>
  <si>
    <t>50-99-175</t>
  </si>
  <si>
    <t>Examen: Anticuerpos antifosfolípidos</t>
  </si>
  <si>
    <t>50-99-176</t>
  </si>
  <si>
    <t>Examen: Anticuerpos antiplaquetarios</t>
  </si>
  <si>
    <t>50-99-177</t>
  </si>
  <si>
    <t xml:space="preserve">Examen: Homocysteina total </t>
  </si>
  <si>
    <t>50-99-178</t>
  </si>
  <si>
    <t>Examen: Anticuerpo antiproteína P ribosomal</t>
  </si>
  <si>
    <t>50-99-179</t>
  </si>
  <si>
    <t>Examen: Antifungigrama para levaduras</t>
  </si>
  <si>
    <t>50-99-180</t>
  </si>
  <si>
    <t>Examen: Anticuerpo antineumococo</t>
  </si>
  <si>
    <t>50-99-181</t>
  </si>
  <si>
    <t>Examen: Anticuerpo antisaccharomyces cerevisiae (ASCA)</t>
  </si>
  <si>
    <t>50-99-182</t>
  </si>
  <si>
    <t>Examen: Antigeno Urinario para Legionella y Neumococo</t>
  </si>
  <si>
    <t>50-99-183</t>
  </si>
  <si>
    <t>Examen: Triptasa serica</t>
  </si>
  <si>
    <t>50-99-184</t>
  </si>
  <si>
    <t>Examen: Test de nugent (cortisol serico post dexametasona)</t>
  </si>
  <si>
    <t>50-99-185</t>
  </si>
  <si>
    <t>Examen: PCR Toxoplasmosis</t>
  </si>
  <si>
    <t>50-99-186</t>
  </si>
  <si>
    <t>Examen: PCR Streptococcus Agalactiae</t>
  </si>
  <si>
    <t>50-99-187</t>
  </si>
  <si>
    <t>Examen: Arilsulfatasa (A y B)</t>
  </si>
  <si>
    <t>50-99-188</t>
  </si>
  <si>
    <t>Examen: Hexosaminidasa  (A y B)</t>
  </si>
  <si>
    <t>50-99-189</t>
  </si>
  <si>
    <t>Examen: Hexosaminidasa  Total</t>
  </si>
  <si>
    <t>PROCEDIMIENTOS DE PSIQUIATRIA</t>
  </si>
  <si>
    <t>PRESTACIONES</t>
  </si>
  <si>
    <t>SEGÚN PREVISIÓN</t>
  </si>
  <si>
    <t>No Beneficarios</t>
  </si>
  <si>
    <t>Beneficiarios</t>
  </si>
  <si>
    <t>09-01-002</t>
  </si>
  <si>
    <t>Desintoxicacion alcohol y drogas ( procedimiento)</t>
  </si>
  <si>
    <t>09-01-003</t>
  </si>
  <si>
    <t>Electroshocks e Insulino-Terapia (efectuada y controlada por el médico psiquiatra)</t>
  </si>
  <si>
    <t>TELEMEDICINA</t>
  </si>
  <si>
    <t>Institucional</t>
  </si>
  <si>
    <t>Compra de Servicio o Convenio</t>
  </si>
  <si>
    <t>SOLICITUDES</t>
  </si>
  <si>
    <t>Nº de exámenes radiológicos simples</t>
  </si>
  <si>
    <t>Nº de otros exámenes radiológicos complejos</t>
  </si>
  <si>
    <t>Nº de Telelectrocardiogramas</t>
  </si>
  <si>
    <t>Nº de Radiografías Osteopulmonares</t>
  </si>
  <si>
    <t>Nº de Radiografías Odontológicas</t>
  </si>
  <si>
    <t>Nº de Tomografías de Urgencia y UPC</t>
  </si>
  <si>
    <t>TOTAL DE SOLICITUDES</t>
  </si>
  <si>
    <t>EMISIONES DE INFORME (Uso exclusivo de Establecimientos de Mayor Complejidad)</t>
  </si>
  <si>
    <t>TOTAL DE INFORMES</t>
  </si>
  <si>
    <t>Radiografía de pelvis, cadera o coxofemoral de SCREENING A LOS 3 MESES
(Incluida en 17A-Imagenologia)</t>
  </si>
  <si>
    <t>Radiografía torax por sospecha neumonía (Incluida en 17A-Imagenologia)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</si>
</sst>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#,##0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4" fillId="0" borderId="0" applyFont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1" fillId="0" borderId="0"/>
  </cellStyleXfs>
  <cellXfs count="351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5" fillId="0" borderId="0" xfId="3" applyNumberFormat="1" applyFont="1" applyFill="1" applyAlignment="1" applyProtection="1">
      <alignment wrapText="1"/>
    </xf>
    <xf numFmtId="0" fontId="2" fillId="0" borderId="0" xfId="0" applyFont="1"/>
    <xf numFmtId="165" fontId="5" fillId="0" borderId="0" xfId="4" applyNumberFormat="1" applyFont="1" applyFill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 wrapText="1"/>
    </xf>
    <xf numFmtId="0" fontId="8" fillId="0" borderId="0" xfId="0" applyFont="1"/>
    <xf numFmtId="41" fontId="6" fillId="2" borderId="1" xfId="1" applyFont="1" applyFill="1" applyBorder="1" applyAlignment="1" applyProtection="1">
      <alignment horizontal="center" vertical="center" wrapText="1"/>
    </xf>
    <xf numFmtId="41" fontId="6" fillId="2" borderId="2" xfId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Alignment="1" applyProtection="1"/>
    <xf numFmtId="41" fontId="8" fillId="0" borderId="0" xfId="1" applyFont="1" applyFill="1" applyAlignment="1" applyProtection="1"/>
    <xf numFmtId="41" fontId="6" fillId="2" borderId="8" xfId="1" applyFont="1" applyFill="1" applyBorder="1" applyAlignment="1" applyProtection="1">
      <alignment horizontal="center" vertical="center" wrapText="1"/>
    </xf>
    <xf numFmtId="41" fontId="6" fillId="2" borderId="9" xfId="1" applyFont="1" applyFill="1" applyBorder="1" applyAlignment="1" applyProtection="1">
      <alignment horizontal="center" vertical="center" wrapText="1"/>
    </xf>
    <xf numFmtId="41" fontId="8" fillId="0" borderId="0" xfId="1" applyFont="1" applyAlignment="1">
      <alignment horizontal="center"/>
    </xf>
    <xf numFmtId="41" fontId="8" fillId="0" borderId="10" xfId="1" applyFont="1" applyBorder="1" applyAlignment="1">
      <alignment horizontal="center"/>
    </xf>
    <xf numFmtId="41" fontId="6" fillId="0" borderId="11" xfId="1" applyFont="1" applyBorder="1" applyAlignment="1">
      <alignment horizontal="centerContinuous"/>
    </xf>
    <xf numFmtId="41" fontId="6" fillId="0" borderId="12" xfId="1" applyFont="1" applyBorder="1" applyAlignment="1">
      <alignment horizontal="centerContinuous"/>
    </xf>
    <xf numFmtId="165" fontId="9" fillId="0" borderId="19" xfId="1" applyNumberFormat="1" applyFont="1" applyFill="1" applyBorder="1" applyAlignment="1" applyProtection="1"/>
    <xf numFmtId="165" fontId="9" fillId="0" borderId="20" xfId="1" applyNumberFormat="1" applyFont="1" applyFill="1" applyBorder="1" applyAlignment="1" applyProtection="1"/>
    <xf numFmtId="165" fontId="9" fillId="0" borderId="21" xfId="1" applyNumberFormat="1" applyFont="1" applyFill="1" applyBorder="1" applyAlignment="1" applyProtection="1"/>
    <xf numFmtId="165" fontId="9" fillId="0" borderId="22" xfId="1" applyNumberFormat="1" applyFont="1" applyFill="1" applyBorder="1" applyAlignment="1" applyProtection="1"/>
    <xf numFmtId="165" fontId="9" fillId="0" borderId="5" xfId="1" applyNumberFormat="1" applyFont="1" applyFill="1" applyBorder="1" applyAlignment="1" applyProtection="1"/>
    <xf numFmtId="41" fontId="9" fillId="0" borderId="23" xfId="1" applyFont="1" applyFill="1" applyBorder="1" applyAlignment="1">
      <alignment horizontal="center" wrapText="1"/>
    </xf>
    <xf numFmtId="41" fontId="9" fillId="0" borderId="24" xfId="1" applyFont="1" applyFill="1" applyBorder="1" applyAlignment="1">
      <alignment wrapText="1"/>
    </xf>
    <xf numFmtId="165" fontId="9" fillId="0" borderId="25" xfId="1" applyNumberFormat="1" applyFont="1" applyFill="1" applyBorder="1" applyAlignment="1" applyProtection="1"/>
    <xf numFmtId="41" fontId="9" fillId="3" borderId="26" xfId="1" applyFont="1" applyFill="1" applyBorder="1" applyAlignment="1" applyProtection="1">
      <protection locked="0"/>
    </xf>
    <xf numFmtId="41" fontId="9" fillId="3" borderId="27" xfId="1" applyFont="1" applyFill="1" applyBorder="1" applyAlignment="1" applyProtection="1">
      <protection locked="0"/>
    </xf>
    <xf numFmtId="41" fontId="9" fillId="3" borderId="28" xfId="1" applyFont="1" applyFill="1" applyBorder="1" applyAlignment="1" applyProtection="1">
      <protection locked="0"/>
    </xf>
    <xf numFmtId="0" fontId="3" fillId="0" borderId="0" xfId="4" applyNumberFormat="1" applyFont="1" applyFill="1" applyAlignment="1" applyProtection="1"/>
    <xf numFmtId="41" fontId="9" fillId="0" borderId="29" xfId="1" applyFont="1" applyFill="1" applyBorder="1" applyAlignment="1">
      <alignment horizontal="center" wrapText="1"/>
    </xf>
    <xf numFmtId="41" fontId="9" fillId="0" borderId="30" xfId="1" applyFont="1" applyFill="1" applyBorder="1" applyAlignment="1">
      <alignment wrapText="1"/>
    </xf>
    <xf numFmtId="41" fontId="9" fillId="0" borderId="31" xfId="1" applyFont="1" applyFill="1" applyBorder="1" applyAlignment="1">
      <alignment horizontal="center" wrapText="1"/>
    </xf>
    <xf numFmtId="41" fontId="9" fillId="0" borderId="28" xfId="1" applyFont="1" applyFill="1" applyBorder="1" applyAlignment="1">
      <alignment wrapText="1"/>
    </xf>
    <xf numFmtId="41" fontId="9" fillId="0" borderId="32" xfId="1" applyFont="1" applyFill="1" applyBorder="1" applyAlignment="1">
      <alignment wrapText="1"/>
    </xf>
    <xf numFmtId="41" fontId="9" fillId="0" borderId="27" xfId="1" applyFont="1" applyFill="1" applyBorder="1" applyAlignment="1">
      <alignment wrapText="1"/>
    </xf>
    <xf numFmtId="41" fontId="9" fillId="0" borderId="33" xfId="1" applyFont="1" applyFill="1" applyBorder="1" applyAlignment="1">
      <alignment wrapText="1"/>
    </xf>
    <xf numFmtId="41" fontId="9" fillId="3" borderId="34" xfId="1" applyFont="1" applyFill="1" applyBorder="1" applyAlignment="1" applyProtection="1">
      <protection locked="0"/>
    </xf>
    <xf numFmtId="41" fontId="9" fillId="3" borderId="33" xfId="1" applyFont="1" applyFill="1" applyBorder="1" applyAlignment="1" applyProtection="1">
      <protection locked="0"/>
    </xf>
    <xf numFmtId="41" fontId="9" fillId="3" borderId="35" xfId="1" applyFont="1" applyFill="1" applyBorder="1" applyAlignment="1" applyProtection="1">
      <protection locked="0"/>
    </xf>
    <xf numFmtId="14" fontId="9" fillId="0" borderId="31" xfId="1" applyNumberFormat="1" applyFont="1" applyFill="1" applyBorder="1" applyAlignment="1">
      <alignment horizontal="center" wrapText="1"/>
    </xf>
    <xf numFmtId="41" fontId="9" fillId="3" borderId="36" xfId="1" applyFont="1" applyFill="1" applyBorder="1" applyAlignment="1" applyProtection="1">
      <protection locked="0"/>
    </xf>
    <xf numFmtId="41" fontId="9" fillId="3" borderId="25" xfId="1" applyFont="1" applyFill="1" applyBorder="1" applyAlignment="1" applyProtection="1">
      <protection locked="0"/>
    </xf>
    <xf numFmtId="0" fontId="3" fillId="0" borderId="0" xfId="4" applyNumberFormat="1" applyFont="1" applyFill="1" applyBorder="1" applyAlignment="1" applyProtection="1"/>
    <xf numFmtId="41" fontId="8" fillId="0" borderId="0" xfId="1" applyFont="1" applyFill="1" applyBorder="1" applyAlignment="1" applyProtection="1"/>
    <xf numFmtId="165" fontId="9" fillId="0" borderId="37" xfId="1" applyNumberFormat="1" applyFont="1" applyFill="1" applyBorder="1" applyAlignment="1" applyProtection="1"/>
    <xf numFmtId="41" fontId="9" fillId="3" borderId="38" xfId="1" applyFont="1" applyFill="1" applyBorder="1" applyAlignment="1" applyProtection="1">
      <protection locked="0"/>
    </xf>
    <xf numFmtId="41" fontId="9" fillId="3" borderId="32" xfId="1" applyFont="1" applyFill="1" applyBorder="1" applyAlignment="1" applyProtection="1">
      <protection locked="0"/>
    </xf>
    <xf numFmtId="41" fontId="9" fillId="3" borderId="30" xfId="1" applyFont="1" applyFill="1" applyBorder="1" applyAlignment="1" applyProtection="1">
      <protection locked="0"/>
    </xf>
    <xf numFmtId="41" fontId="9" fillId="0" borderId="31" xfId="1" applyFont="1" applyBorder="1" applyAlignment="1">
      <alignment horizontal="center" wrapText="1"/>
    </xf>
    <xf numFmtId="41" fontId="9" fillId="0" borderId="27" xfId="1" applyFont="1" applyBorder="1" applyAlignment="1">
      <alignment wrapText="1"/>
    </xf>
    <xf numFmtId="41" fontId="9" fillId="0" borderId="33" xfId="1" applyFont="1" applyBorder="1" applyAlignment="1">
      <alignment wrapText="1"/>
    </xf>
    <xf numFmtId="165" fontId="9" fillId="0" borderId="39" xfId="1" applyNumberFormat="1" applyFont="1" applyFill="1" applyBorder="1" applyAlignment="1" applyProtection="1"/>
    <xf numFmtId="41" fontId="9" fillId="0" borderId="40" xfId="1" applyFont="1" applyBorder="1" applyAlignment="1">
      <alignment horizontal="center"/>
    </xf>
    <xf numFmtId="41" fontId="9" fillId="0" borderId="41" xfId="1" applyFont="1" applyBorder="1" applyAlignment="1">
      <alignment wrapText="1"/>
    </xf>
    <xf numFmtId="165" fontId="9" fillId="0" borderId="42" xfId="1" applyNumberFormat="1" applyFont="1" applyFill="1" applyBorder="1" applyAlignment="1" applyProtection="1"/>
    <xf numFmtId="41" fontId="9" fillId="0" borderId="43" xfId="1" applyFont="1" applyBorder="1" applyAlignment="1">
      <alignment horizontal="center"/>
    </xf>
    <xf numFmtId="41" fontId="9" fillId="0" borderId="27" xfId="1" applyFont="1" applyBorder="1"/>
    <xf numFmtId="41" fontId="9" fillId="0" borderId="8" xfId="1" applyFont="1" applyBorder="1" applyAlignment="1">
      <alignment horizontal="center"/>
    </xf>
    <xf numFmtId="41" fontId="9" fillId="0" borderId="16" xfId="1" applyFont="1" applyBorder="1"/>
    <xf numFmtId="165" fontId="9" fillId="0" borderId="44" xfId="1" applyNumberFormat="1" applyFont="1" applyFill="1" applyBorder="1" applyAlignment="1" applyProtection="1"/>
    <xf numFmtId="41" fontId="9" fillId="3" borderId="44" xfId="1" applyFont="1" applyFill="1" applyBorder="1" applyAlignment="1" applyProtection="1">
      <protection locked="0"/>
    </xf>
    <xf numFmtId="41" fontId="9" fillId="3" borderId="45" xfId="1" applyFont="1" applyFill="1" applyBorder="1" applyAlignment="1" applyProtection="1">
      <protection locked="0"/>
    </xf>
    <xf numFmtId="41" fontId="9" fillId="3" borderId="46" xfId="1" applyFont="1" applyFill="1" applyBorder="1" applyAlignment="1" applyProtection="1">
      <protection locked="0"/>
    </xf>
    <xf numFmtId="41" fontId="8" fillId="0" borderId="0" xfId="1" applyFont="1"/>
    <xf numFmtId="0" fontId="10" fillId="0" borderId="0" xfId="0" applyFont="1" applyProtection="1"/>
    <xf numFmtId="0" fontId="10" fillId="0" borderId="0" xfId="0" applyFont="1"/>
    <xf numFmtId="165" fontId="9" fillId="4" borderId="47" xfId="1" applyNumberFormat="1" applyFont="1" applyFill="1" applyBorder="1" applyAlignment="1" applyProtection="1"/>
    <xf numFmtId="165" fontId="9" fillId="4" borderId="5" xfId="1" applyNumberFormat="1" applyFont="1" applyFill="1" applyBorder="1" applyAlignment="1" applyProtection="1"/>
    <xf numFmtId="165" fontId="9" fillId="4" borderId="19" xfId="1" applyNumberFormat="1" applyFont="1" applyFill="1" applyBorder="1" applyAlignment="1" applyProtection="1"/>
    <xf numFmtId="41" fontId="9" fillId="0" borderId="41" xfId="1" applyFont="1" applyBorder="1"/>
    <xf numFmtId="165" fontId="9" fillId="4" borderId="21" xfId="1" applyNumberFormat="1" applyFont="1" applyFill="1" applyBorder="1" applyAlignment="1" applyProtection="1"/>
    <xf numFmtId="165" fontId="9" fillId="4" borderId="22" xfId="1" applyNumberFormat="1" applyFont="1" applyFill="1" applyBorder="1" applyAlignment="1" applyProtection="1"/>
    <xf numFmtId="41" fontId="9" fillId="0" borderId="16" xfId="1" applyFont="1" applyBorder="1" applyAlignment="1">
      <alignment wrapText="1"/>
    </xf>
    <xf numFmtId="41" fontId="8" fillId="0" borderId="0" xfId="1" applyFont="1" applyBorder="1" applyAlignment="1">
      <alignment horizontal="center"/>
    </xf>
    <xf numFmtId="41" fontId="8" fillId="0" borderId="0" xfId="1" applyFont="1" applyBorder="1"/>
    <xf numFmtId="41" fontId="9" fillId="3" borderId="42" xfId="1" applyFont="1" applyFill="1" applyBorder="1" applyAlignment="1" applyProtection="1">
      <protection locked="0"/>
    </xf>
    <xf numFmtId="41" fontId="9" fillId="0" borderId="27" xfId="1" applyFont="1" applyBorder="1" applyAlignment="1"/>
    <xf numFmtId="41" fontId="9" fillId="0" borderId="43" xfId="1" applyFont="1" applyBorder="1" applyAlignment="1">
      <alignment horizontal="center" wrapText="1"/>
    </xf>
    <xf numFmtId="41" fontId="9" fillId="0" borderId="48" xfId="1" applyFont="1" applyBorder="1" applyAlignment="1">
      <alignment horizontal="center"/>
    </xf>
    <xf numFmtId="41" fontId="9" fillId="0" borderId="45" xfId="1" applyFont="1" applyBorder="1"/>
    <xf numFmtId="41" fontId="9" fillId="3" borderId="49" xfId="1" applyFont="1" applyFill="1" applyBorder="1" applyAlignment="1" applyProtection="1">
      <protection locked="0"/>
    </xf>
    <xf numFmtId="165" fontId="9" fillId="0" borderId="47" xfId="1" applyNumberFormat="1" applyFont="1" applyFill="1" applyBorder="1" applyAlignment="1" applyProtection="1"/>
    <xf numFmtId="165" fontId="9" fillId="0" borderId="50" xfId="1" applyNumberFormat="1" applyFont="1" applyFill="1" applyBorder="1" applyAlignment="1" applyProtection="1"/>
    <xf numFmtId="41" fontId="9" fillId="0" borderId="28" xfId="1" applyFont="1" applyBorder="1" applyAlignment="1">
      <alignment horizontal="left"/>
    </xf>
    <xf numFmtId="41" fontId="9" fillId="0" borderId="27" xfId="1" applyFont="1" applyBorder="1" applyAlignment="1">
      <alignment horizontal="left"/>
    </xf>
    <xf numFmtId="41" fontId="8" fillId="0" borderId="0" xfId="1" applyFont="1" applyBorder="1" applyAlignment="1" applyProtection="1">
      <alignment horizontal="center"/>
    </xf>
    <xf numFmtId="41" fontId="8" fillId="0" borderId="0" xfId="1" applyFont="1" applyBorder="1" applyProtection="1"/>
    <xf numFmtId="41" fontId="9" fillId="0" borderId="0" xfId="1" applyFont="1" applyFill="1" applyBorder="1" applyAlignment="1" applyProtection="1"/>
    <xf numFmtId="0" fontId="10" fillId="0" borderId="5" xfId="0" applyFont="1" applyBorder="1" applyProtection="1"/>
    <xf numFmtId="0" fontId="10" fillId="0" borderId="5" xfId="0" applyFont="1" applyBorder="1"/>
    <xf numFmtId="41" fontId="8" fillId="0" borderId="5" xfId="1" applyFont="1" applyBorder="1" applyAlignment="1">
      <alignment horizontal="center"/>
    </xf>
    <xf numFmtId="165" fontId="9" fillId="0" borderId="10" xfId="1" applyNumberFormat="1" applyFont="1" applyFill="1" applyBorder="1" applyAlignment="1" applyProtection="1"/>
    <xf numFmtId="41" fontId="9" fillId="0" borderId="51" xfId="1" applyFont="1" applyBorder="1" applyAlignment="1">
      <alignment horizontal="center"/>
    </xf>
    <xf numFmtId="41" fontId="9" fillId="0" borderId="52" xfId="1" applyFont="1" applyBorder="1"/>
    <xf numFmtId="41" fontId="9" fillId="0" borderId="53" xfId="1" applyFont="1" applyBorder="1" applyAlignment="1">
      <alignment horizontal="center"/>
    </xf>
    <xf numFmtId="41" fontId="9" fillId="0" borderId="31" xfId="1" applyFont="1" applyBorder="1" applyAlignment="1">
      <alignment horizontal="center"/>
    </xf>
    <xf numFmtId="41" fontId="9" fillId="0" borderId="32" xfId="1" applyFont="1" applyBorder="1"/>
    <xf numFmtId="41" fontId="6" fillId="0" borderId="20" xfId="1" applyFont="1" applyBorder="1" applyAlignment="1" applyProtection="1">
      <alignment horizontal="centerContinuous"/>
    </xf>
    <xf numFmtId="41" fontId="6" fillId="0" borderId="21" xfId="1" applyFont="1" applyBorder="1" applyAlignment="1" applyProtection="1">
      <alignment horizontal="centerContinuous"/>
    </xf>
    <xf numFmtId="165" fontId="9" fillId="0" borderId="6" xfId="1" applyNumberFormat="1" applyFont="1" applyFill="1" applyBorder="1" applyAlignment="1" applyProtection="1"/>
    <xf numFmtId="41" fontId="9" fillId="0" borderId="32" xfId="1" applyFont="1" applyFill="1" applyBorder="1"/>
    <xf numFmtId="41" fontId="9" fillId="0" borderId="27" xfId="1" applyFont="1" applyFill="1" applyBorder="1"/>
    <xf numFmtId="41" fontId="9" fillId="0" borderId="33" xfId="1" applyFont="1" applyBorder="1"/>
    <xf numFmtId="41" fontId="9" fillId="0" borderId="28" xfId="1" applyFont="1" applyBorder="1"/>
    <xf numFmtId="41" fontId="9" fillId="0" borderId="54" xfId="1" applyFont="1" applyBorder="1" applyAlignment="1">
      <alignment horizontal="center"/>
    </xf>
    <xf numFmtId="41" fontId="9" fillId="0" borderId="55" xfId="1" applyFont="1" applyBorder="1"/>
    <xf numFmtId="41" fontId="9" fillId="0" borderId="35" xfId="1" applyFont="1" applyBorder="1" applyAlignment="1">
      <alignment vertical="top" wrapText="1"/>
    </xf>
    <xf numFmtId="41" fontId="9" fillId="0" borderId="28" xfId="1" applyFont="1" applyBorder="1" applyAlignment="1">
      <alignment wrapText="1"/>
    </xf>
    <xf numFmtId="41" fontId="9" fillId="0" borderId="56" xfId="1" applyFont="1" applyBorder="1" applyAlignment="1">
      <alignment horizontal="center"/>
    </xf>
    <xf numFmtId="41" fontId="9" fillId="0" borderId="46" xfId="1" applyFont="1" applyBorder="1"/>
    <xf numFmtId="41" fontId="8" fillId="0" borderId="0" xfId="1" applyFont="1" applyAlignment="1" applyProtection="1">
      <alignment horizontal="center"/>
    </xf>
    <xf numFmtId="41" fontId="8" fillId="0" borderId="0" xfId="1" applyFont="1" applyProtection="1"/>
    <xf numFmtId="41" fontId="8" fillId="0" borderId="4" xfId="1" applyFont="1" applyFill="1" applyBorder="1" applyAlignment="1" applyProtection="1">
      <alignment horizontal="centerContinuous" vertical="center" wrapText="1"/>
    </xf>
    <xf numFmtId="41" fontId="8" fillId="0" borderId="5" xfId="1" applyFont="1" applyFill="1" applyBorder="1" applyAlignment="1" applyProtection="1">
      <alignment horizontal="centerContinuous" vertical="center" wrapText="1"/>
    </xf>
    <xf numFmtId="41" fontId="8" fillId="0" borderId="6" xfId="1" applyFont="1" applyFill="1" applyBorder="1" applyAlignment="1" applyProtection="1">
      <alignment horizontal="centerContinuous" vertical="center" wrapText="1"/>
    </xf>
    <xf numFmtId="41" fontId="8" fillId="0" borderId="47" xfId="1" applyFont="1" applyFill="1" applyBorder="1" applyAlignment="1" applyProtection="1">
      <alignment horizontal="center" vertical="center" wrapText="1"/>
    </xf>
    <xf numFmtId="41" fontId="8" fillId="0" borderId="6" xfId="1" applyFont="1" applyFill="1" applyBorder="1" applyAlignment="1" applyProtection="1">
      <alignment horizontal="center" vertical="center" wrapText="1"/>
    </xf>
    <xf numFmtId="41" fontId="9" fillId="0" borderId="4" xfId="1" applyFont="1" applyBorder="1" applyAlignment="1">
      <alignment horizontal="center"/>
    </xf>
    <xf numFmtId="41" fontId="9" fillId="0" borderId="50" xfId="1" applyFont="1" applyBorder="1" applyAlignment="1">
      <alignment horizontal="left"/>
    </xf>
    <xf numFmtId="165" fontId="8" fillId="0" borderId="39" xfId="1" applyNumberFormat="1" applyFont="1" applyFill="1" applyBorder="1" applyAlignment="1" applyProtection="1"/>
    <xf numFmtId="165" fontId="8" fillId="3" borderId="47" xfId="1" applyNumberFormat="1" applyFont="1" applyFill="1" applyBorder="1" applyAlignment="1" applyProtection="1">
      <protection locked="0"/>
    </xf>
    <xf numFmtId="165" fontId="8" fillId="3" borderId="22" xfId="1" applyNumberFormat="1" applyFont="1" applyFill="1" applyBorder="1" applyAlignment="1" applyProtection="1">
      <protection locked="0"/>
    </xf>
    <xf numFmtId="165" fontId="8" fillId="0" borderId="19" xfId="1" applyNumberFormat="1" applyFont="1" applyFill="1" applyBorder="1" applyAlignment="1" applyProtection="1"/>
    <xf numFmtId="0" fontId="8" fillId="0" borderId="0" xfId="3" applyNumberFormat="1" applyFont="1" applyFill="1" applyAlignment="1" applyProtection="1">
      <alignment horizontal="center"/>
    </xf>
    <xf numFmtId="0" fontId="8" fillId="0" borderId="0" xfId="3" applyNumberFormat="1" applyFont="1" applyFill="1" applyAlignment="1" applyProtection="1">
      <alignment wrapText="1"/>
    </xf>
    <xf numFmtId="0" fontId="8" fillId="0" borderId="0" xfId="0" applyFont="1" applyProtection="1"/>
    <xf numFmtId="41" fontId="6" fillId="0" borderId="5" xfId="5" applyFont="1" applyBorder="1" applyAlignment="1" applyProtection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41" fontId="9" fillId="0" borderId="23" xfId="5" applyFont="1" applyBorder="1" applyAlignment="1"/>
    <xf numFmtId="41" fontId="9" fillId="0" borderId="58" xfId="5" applyFont="1" applyBorder="1" applyAlignment="1"/>
    <xf numFmtId="165" fontId="8" fillId="0" borderId="42" xfId="1" applyNumberFormat="1" applyFont="1" applyFill="1" applyBorder="1" applyAlignment="1" applyProtection="1"/>
    <xf numFmtId="165" fontId="8" fillId="3" borderId="59" xfId="1" applyNumberFormat="1" applyFont="1" applyFill="1" applyBorder="1" applyAlignment="1" applyProtection="1">
      <protection locked="0"/>
    </xf>
    <xf numFmtId="165" fontId="8" fillId="3" borderId="24" xfId="1" applyNumberFormat="1" applyFont="1" applyFill="1" applyBorder="1" applyAlignment="1" applyProtection="1">
      <protection locked="0"/>
    </xf>
    <xf numFmtId="41" fontId="9" fillId="0" borderId="54" xfId="5" applyFont="1" applyBorder="1" applyAlignment="1"/>
    <xf numFmtId="41" fontId="9" fillId="0" borderId="60" xfId="5" applyFont="1" applyBorder="1" applyAlignment="1"/>
    <xf numFmtId="165" fontId="8" fillId="0" borderId="25" xfId="1" applyNumberFormat="1" applyFont="1" applyFill="1" applyBorder="1" applyAlignment="1" applyProtection="1"/>
    <xf numFmtId="165" fontId="8" fillId="3" borderId="26" xfId="1" applyNumberFormat="1" applyFont="1" applyFill="1" applyBorder="1" applyAlignment="1" applyProtection="1">
      <protection locked="0"/>
    </xf>
    <xf numFmtId="165" fontId="8" fillId="3" borderId="28" xfId="1" applyNumberFormat="1" applyFont="1" applyFill="1" applyBorder="1" applyAlignment="1" applyProtection="1">
      <protection locked="0"/>
    </xf>
    <xf numFmtId="165" fontId="8" fillId="3" borderId="26" xfId="6" applyNumberFormat="1" applyFont="1" applyFill="1" applyBorder="1" applyAlignment="1" applyProtection="1">
      <protection locked="0"/>
    </xf>
    <xf numFmtId="165" fontId="8" fillId="3" borderId="28" xfId="6" applyNumberFormat="1" applyFont="1" applyFill="1" applyBorder="1" applyAlignment="1" applyProtection="1">
      <protection locked="0"/>
    </xf>
    <xf numFmtId="0" fontId="12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9" fillId="0" borderId="56" xfId="5" applyFont="1" applyBorder="1" applyAlignment="1"/>
    <xf numFmtId="41" fontId="9" fillId="0" borderId="61" xfId="5" applyFont="1" applyBorder="1" applyAlignment="1"/>
    <xf numFmtId="165" fontId="8" fillId="0" borderId="44" xfId="4" applyNumberFormat="1" applyFont="1" applyFill="1" applyBorder="1" applyAlignment="1" applyProtection="1"/>
    <xf numFmtId="165" fontId="8" fillId="3" borderId="49" xfId="6" applyNumberFormat="1" applyFont="1" applyFill="1" applyBorder="1" applyAlignment="1" applyProtection="1">
      <protection locked="0"/>
    </xf>
    <xf numFmtId="165" fontId="8" fillId="3" borderId="46" xfId="6" applyNumberFormat="1" applyFont="1" applyFill="1" applyBorder="1" applyAlignment="1" applyProtection="1">
      <protection locked="0"/>
    </xf>
    <xf numFmtId="41" fontId="6" fillId="0" borderId="4" xfId="5" applyFont="1" applyBorder="1" applyAlignment="1" applyProtection="1">
      <alignment vertical="center"/>
    </xf>
    <xf numFmtId="165" fontId="6" fillId="0" borderId="44" xfId="4" applyNumberFormat="1" applyFont="1" applyFill="1" applyBorder="1" applyAlignment="1" applyProtection="1"/>
    <xf numFmtId="165" fontId="6" fillId="0" borderId="49" xfId="6" applyNumberFormat="1" applyFont="1" applyFill="1" applyBorder="1" applyAlignment="1" applyProtection="1"/>
    <xf numFmtId="165" fontId="6" fillId="0" borderId="46" xfId="6" applyNumberFormat="1" applyFont="1" applyFill="1" applyBorder="1" applyAlignment="1" applyProtection="1"/>
    <xf numFmtId="41" fontId="8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41" fontId="9" fillId="0" borderId="51" xfId="5" applyFont="1" applyBorder="1" applyAlignment="1"/>
    <xf numFmtId="41" fontId="9" fillId="0" borderId="62" xfId="5" applyFont="1" applyBorder="1" applyAlignment="1"/>
    <xf numFmtId="41" fontId="9" fillId="0" borderId="43" xfId="5" applyFont="1" applyBorder="1" applyAlignment="1"/>
    <xf numFmtId="41" fontId="9" fillId="0" borderId="63" xfId="5" applyFont="1" applyBorder="1" applyAlignment="1"/>
    <xf numFmtId="41" fontId="9" fillId="0" borderId="48" xfId="5" applyFont="1" applyBorder="1" applyAlignment="1"/>
    <xf numFmtId="41" fontId="9" fillId="0" borderId="64" xfId="5" applyFont="1" applyBorder="1" applyAlignment="1"/>
    <xf numFmtId="41" fontId="6" fillId="0" borderId="4" xfId="5" applyFont="1" applyBorder="1" applyAlignment="1">
      <alignment vertical="center"/>
    </xf>
    <xf numFmtId="165" fontId="6" fillId="0" borderId="49" xfId="6" applyNumberFormat="1" applyFont="1" applyFill="1" applyBorder="1" applyAlignment="1" applyProtection="1">
      <protection locked="0"/>
    </xf>
    <xf numFmtId="165" fontId="6" fillId="0" borderId="46" xfId="6" applyNumberFormat="1" applyFont="1" applyFill="1" applyBorder="1" applyAlignment="1" applyProtection="1">
      <protection locked="0"/>
    </xf>
    <xf numFmtId="0" fontId="5" fillId="0" borderId="0" xfId="3" applyNumberFormat="1" applyFont="1" applyFill="1" applyAlignment="1" applyProtection="1">
      <alignment horizontal="center"/>
    </xf>
    <xf numFmtId="41" fontId="6" fillId="2" borderId="1" xfId="5" applyFont="1" applyFill="1" applyBorder="1" applyAlignment="1" applyProtection="1">
      <alignment horizontal="center" vertical="center" wrapText="1"/>
    </xf>
    <xf numFmtId="41" fontId="6" fillId="2" borderId="2" xfId="5" applyFont="1" applyFill="1" applyBorder="1" applyAlignment="1" applyProtection="1">
      <alignment horizontal="center" vertical="center" wrapText="1"/>
    </xf>
    <xf numFmtId="41" fontId="8" fillId="0" borderId="0" xfId="5" applyFont="1" applyFill="1" applyAlignment="1" applyProtection="1"/>
    <xf numFmtId="41" fontId="6" fillId="2" borderId="8" xfId="5" applyFont="1" applyFill="1" applyBorder="1" applyAlignment="1" applyProtection="1">
      <alignment horizontal="center" vertical="center" wrapText="1"/>
    </xf>
    <xf numFmtId="41" fontId="6" fillId="2" borderId="9" xfId="5" applyFont="1" applyFill="1" applyBorder="1" applyAlignment="1" applyProtection="1">
      <alignment horizontal="center" vertical="center" wrapText="1"/>
    </xf>
    <xf numFmtId="41" fontId="8" fillId="0" borderId="0" xfId="5" applyFont="1" applyAlignment="1">
      <alignment horizontal="center"/>
    </xf>
    <xf numFmtId="41" fontId="8" fillId="0" borderId="10" xfId="5" applyFont="1" applyBorder="1" applyAlignment="1">
      <alignment horizontal="center"/>
    </xf>
    <xf numFmtId="41" fontId="6" fillId="0" borderId="11" xfId="5" applyFont="1" applyBorder="1" applyAlignment="1">
      <alignment horizontal="centerContinuous"/>
    </xf>
    <xf numFmtId="41" fontId="6" fillId="0" borderId="12" xfId="5" applyFont="1" applyBorder="1" applyAlignment="1">
      <alignment horizontal="centerContinuous"/>
    </xf>
    <xf numFmtId="165" fontId="9" fillId="0" borderId="19" xfId="5" applyNumberFormat="1" applyFont="1" applyFill="1" applyBorder="1" applyAlignment="1" applyProtection="1"/>
    <xf numFmtId="165" fontId="9" fillId="0" borderId="20" xfId="5" applyNumberFormat="1" applyFont="1" applyFill="1" applyBorder="1" applyAlignment="1" applyProtection="1"/>
    <xf numFmtId="165" fontId="9" fillId="0" borderId="21" xfId="5" applyNumberFormat="1" applyFont="1" applyFill="1" applyBorder="1" applyAlignment="1" applyProtection="1"/>
    <xf numFmtId="165" fontId="9" fillId="0" borderId="22" xfId="5" applyNumberFormat="1" applyFont="1" applyFill="1" applyBorder="1" applyAlignment="1" applyProtection="1"/>
    <xf numFmtId="165" fontId="9" fillId="0" borderId="5" xfId="5" applyNumberFormat="1" applyFont="1" applyFill="1" applyBorder="1" applyAlignment="1" applyProtection="1"/>
    <xf numFmtId="41" fontId="9" fillId="0" borderId="23" xfId="5" applyFont="1" applyFill="1" applyBorder="1" applyAlignment="1">
      <alignment horizontal="center" wrapText="1"/>
    </xf>
    <xf numFmtId="41" fontId="9" fillId="0" borderId="24" xfId="5" applyFont="1" applyFill="1" applyBorder="1" applyAlignment="1">
      <alignment wrapText="1"/>
    </xf>
    <xf numFmtId="165" fontId="9" fillId="0" borderId="25" xfId="5" applyNumberFormat="1" applyFont="1" applyFill="1" applyBorder="1" applyAlignment="1" applyProtection="1"/>
    <xf numFmtId="41" fontId="9" fillId="3" borderId="26" xfId="5" applyFont="1" applyFill="1" applyBorder="1" applyAlignment="1" applyProtection="1">
      <protection locked="0"/>
    </xf>
    <xf numFmtId="41" fontId="9" fillId="3" borderId="27" xfId="5" applyFont="1" applyFill="1" applyBorder="1" applyAlignment="1" applyProtection="1">
      <protection locked="0"/>
    </xf>
    <xf numFmtId="41" fontId="9" fillId="3" borderId="28" xfId="5" applyFont="1" applyFill="1" applyBorder="1" applyAlignment="1" applyProtection="1">
      <protection locked="0"/>
    </xf>
    <xf numFmtId="41" fontId="9" fillId="0" borderId="29" xfId="5" applyFont="1" applyFill="1" applyBorder="1" applyAlignment="1">
      <alignment horizontal="center" wrapText="1"/>
    </xf>
    <xf numFmtId="41" fontId="9" fillId="0" borderId="30" xfId="5" applyFont="1" applyFill="1" applyBorder="1" applyAlignment="1">
      <alignment wrapText="1"/>
    </xf>
    <xf numFmtId="41" fontId="9" fillId="0" borderId="31" xfId="5" applyFont="1" applyFill="1" applyBorder="1" applyAlignment="1">
      <alignment horizontal="center" wrapText="1"/>
    </xf>
    <xf numFmtId="41" fontId="9" fillId="0" borderId="28" xfId="5" applyFont="1" applyFill="1" applyBorder="1" applyAlignment="1">
      <alignment wrapText="1"/>
    </xf>
    <xf numFmtId="41" fontId="9" fillId="0" borderId="32" xfId="5" applyFont="1" applyFill="1" applyBorder="1" applyAlignment="1">
      <alignment wrapText="1"/>
    </xf>
    <xf numFmtId="41" fontId="9" fillId="0" borderId="27" xfId="5" applyFont="1" applyFill="1" applyBorder="1" applyAlignment="1">
      <alignment wrapText="1"/>
    </xf>
    <xf numFmtId="41" fontId="9" fillId="0" borderId="33" xfId="5" applyFont="1" applyFill="1" applyBorder="1" applyAlignment="1">
      <alignment wrapText="1"/>
    </xf>
    <xf numFmtId="41" fontId="9" fillId="3" borderId="34" xfId="5" applyFont="1" applyFill="1" applyBorder="1" applyAlignment="1" applyProtection="1">
      <protection locked="0"/>
    </xf>
    <xf numFmtId="41" fontId="9" fillId="3" borderId="33" xfId="5" applyFont="1" applyFill="1" applyBorder="1" applyAlignment="1" applyProtection="1">
      <protection locked="0"/>
    </xf>
    <xf numFmtId="41" fontId="9" fillId="3" borderId="35" xfId="5" applyFont="1" applyFill="1" applyBorder="1" applyAlignment="1" applyProtection="1">
      <protection locked="0"/>
    </xf>
    <xf numFmtId="14" fontId="9" fillId="0" borderId="31" xfId="5" applyNumberFormat="1" applyFont="1" applyFill="1" applyBorder="1" applyAlignment="1">
      <alignment horizontal="center" wrapText="1"/>
    </xf>
    <xf numFmtId="41" fontId="9" fillId="3" borderId="36" xfId="5" applyFont="1" applyFill="1" applyBorder="1" applyAlignment="1" applyProtection="1">
      <protection locked="0"/>
    </xf>
    <xf numFmtId="41" fontId="9" fillId="3" borderId="25" xfId="5" applyFont="1" applyFill="1" applyBorder="1" applyAlignment="1" applyProtection="1">
      <protection locked="0"/>
    </xf>
    <xf numFmtId="41" fontId="8" fillId="0" borderId="0" xfId="5" applyFont="1" applyFill="1" applyBorder="1" applyAlignment="1" applyProtection="1"/>
    <xf numFmtId="165" fontId="9" fillId="0" borderId="37" xfId="5" applyNumberFormat="1" applyFont="1" applyFill="1" applyBorder="1" applyAlignment="1" applyProtection="1"/>
    <xf numFmtId="41" fontId="9" fillId="3" borderId="38" xfId="5" applyFont="1" applyFill="1" applyBorder="1" applyAlignment="1" applyProtection="1">
      <protection locked="0"/>
    </xf>
    <xf numFmtId="41" fontId="9" fillId="3" borderId="32" xfId="5" applyFont="1" applyFill="1" applyBorder="1" applyAlignment="1" applyProtection="1">
      <protection locked="0"/>
    </xf>
    <xf numFmtId="41" fontId="9" fillId="3" borderId="30" xfId="5" applyFont="1" applyFill="1" applyBorder="1" applyAlignment="1" applyProtection="1">
      <protection locked="0"/>
    </xf>
    <xf numFmtId="41" fontId="9" fillId="0" borderId="31" xfId="5" applyFont="1" applyBorder="1" applyAlignment="1">
      <alignment horizontal="center" wrapText="1"/>
    </xf>
    <xf numFmtId="41" fontId="9" fillId="0" borderId="27" xfId="5" applyFont="1" applyBorder="1" applyAlignment="1">
      <alignment wrapText="1"/>
    </xf>
    <xf numFmtId="41" fontId="9" fillId="0" borderId="33" xfId="5" applyFont="1" applyBorder="1" applyAlignment="1">
      <alignment wrapText="1"/>
    </xf>
    <xf numFmtId="165" fontId="9" fillId="0" borderId="39" xfId="5" applyNumberFormat="1" applyFont="1" applyFill="1" applyBorder="1" applyAlignment="1" applyProtection="1"/>
    <xf numFmtId="41" fontId="9" fillId="0" borderId="40" xfId="5" applyFont="1" applyBorder="1" applyAlignment="1">
      <alignment horizontal="center"/>
    </xf>
    <xf numFmtId="41" fontId="9" fillId="0" borderId="41" xfId="5" applyFont="1" applyBorder="1" applyAlignment="1">
      <alignment wrapText="1"/>
    </xf>
    <xf numFmtId="165" fontId="9" fillId="0" borderId="42" xfId="5" applyNumberFormat="1" applyFont="1" applyFill="1" applyBorder="1" applyAlignment="1" applyProtection="1"/>
    <xf numFmtId="41" fontId="9" fillId="0" borderId="43" xfId="5" applyFont="1" applyBorder="1" applyAlignment="1">
      <alignment horizontal="center"/>
    </xf>
    <xf numFmtId="41" fontId="9" fillId="0" borderId="27" xfId="5" applyFont="1" applyBorder="1"/>
    <xf numFmtId="41" fontId="9" fillId="0" borderId="8" xfId="5" applyFont="1" applyBorder="1" applyAlignment="1">
      <alignment horizontal="center"/>
    </xf>
    <xf numFmtId="41" fontId="9" fillId="0" borderId="16" xfId="5" applyFont="1" applyBorder="1"/>
    <xf numFmtId="165" fontId="9" fillId="0" borderId="44" xfId="5" applyNumberFormat="1" applyFont="1" applyFill="1" applyBorder="1" applyAlignment="1" applyProtection="1"/>
    <xf numFmtId="41" fontId="9" fillId="3" borderId="44" xfId="5" applyFont="1" applyFill="1" applyBorder="1" applyAlignment="1" applyProtection="1">
      <protection locked="0"/>
    </xf>
    <xf numFmtId="41" fontId="9" fillId="3" borderId="45" xfId="5" applyFont="1" applyFill="1" applyBorder="1" applyAlignment="1" applyProtection="1">
      <protection locked="0"/>
    </xf>
    <xf numFmtId="41" fontId="9" fillId="3" borderId="46" xfId="5" applyFont="1" applyFill="1" applyBorder="1" applyAlignment="1" applyProtection="1">
      <protection locked="0"/>
    </xf>
    <xf numFmtId="41" fontId="8" fillId="0" borderId="0" xfId="5" applyFont="1"/>
    <xf numFmtId="165" fontId="9" fillId="4" borderId="47" xfId="5" applyNumberFormat="1" applyFont="1" applyFill="1" applyBorder="1" applyAlignment="1" applyProtection="1"/>
    <xf numFmtId="165" fontId="9" fillId="4" borderId="5" xfId="5" applyNumberFormat="1" applyFont="1" applyFill="1" applyBorder="1" applyAlignment="1" applyProtection="1"/>
    <xf numFmtId="165" fontId="9" fillId="4" borderId="19" xfId="5" applyNumberFormat="1" applyFont="1" applyFill="1" applyBorder="1" applyAlignment="1" applyProtection="1"/>
    <xf numFmtId="41" fontId="9" fillId="0" borderId="41" xfId="5" applyFont="1" applyBorder="1"/>
    <xf numFmtId="165" fontId="9" fillId="4" borderId="21" xfId="5" applyNumberFormat="1" applyFont="1" applyFill="1" applyBorder="1" applyAlignment="1" applyProtection="1"/>
    <xf numFmtId="165" fontId="9" fillId="4" borderId="22" xfId="5" applyNumberFormat="1" applyFont="1" applyFill="1" applyBorder="1" applyAlignment="1" applyProtection="1"/>
    <xf numFmtId="41" fontId="9" fillId="0" borderId="16" xfId="5" applyFont="1" applyBorder="1" applyAlignment="1">
      <alignment wrapText="1"/>
    </xf>
    <xf numFmtId="41" fontId="8" fillId="0" borderId="0" xfId="5" applyFont="1" applyBorder="1" applyAlignment="1">
      <alignment horizontal="center"/>
    </xf>
    <xf numFmtId="41" fontId="8" fillId="0" borderId="0" xfId="5" applyFont="1" applyBorder="1"/>
    <xf numFmtId="41" fontId="9" fillId="3" borderId="42" xfId="5" applyFont="1" applyFill="1" applyBorder="1" applyAlignment="1" applyProtection="1">
      <protection locked="0"/>
    </xf>
    <xf numFmtId="41" fontId="9" fillId="0" borderId="27" xfId="5" applyFont="1" applyBorder="1" applyAlignment="1"/>
    <xf numFmtId="41" fontId="9" fillId="0" borderId="43" xfId="5" applyFont="1" applyBorder="1" applyAlignment="1">
      <alignment horizontal="center" wrapText="1"/>
    </xf>
    <xf numFmtId="41" fontId="9" fillId="0" borderId="48" xfId="5" applyFont="1" applyBorder="1" applyAlignment="1">
      <alignment horizontal="center"/>
    </xf>
    <xf numFmtId="41" fontId="9" fillId="0" borderId="45" xfId="5" applyFont="1" applyBorder="1"/>
    <xf numFmtId="41" fontId="9" fillId="3" borderId="49" xfId="5" applyFont="1" applyFill="1" applyBorder="1" applyAlignment="1" applyProtection="1">
      <protection locked="0"/>
    </xf>
    <xf numFmtId="165" fontId="9" fillId="0" borderId="47" xfId="5" applyNumberFormat="1" applyFont="1" applyFill="1" applyBorder="1" applyAlignment="1" applyProtection="1"/>
    <xf numFmtId="165" fontId="9" fillId="0" borderId="50" xfId="5" applyNumberFormat="1" applyFont="1" applyFill="1" applyBorder="1" applyAlignment="1" applyProtection="1"/>
    <xf numFmtId="41" fontId="9" fillId="0" borderId="28" xfId="5" applyFont="1" applyBorder="1" applyAlignment="1">
      <alignment horizontal="left"/>
    </xf>
    <xf numFmtId="41" fontId="9" fillId="0" borderId="27" xfId="5" applyFont="1" applyBorder="1" applyAlignment="1">
      <alignment horizontal="left"/>
    </xf>
    <xf numFmtId="41" fontId="8" fillId="0" borderId="0" xfId="5" applyFont="1" applyBorder="1" applyAlignment="1" applyProtection="1">
      <alignment horizontal="center"/>
    </xf>
    <xf numFmtId="41" fontId="8" fillId="0" borderId="0" xfId="5" applyFont="1" applyBorder="1" applyProtection="1"/>
    <xf numFmtId="41" fontId="9" fillId="0" borderId="0" xfId="5" applyFont="1" applyFill="1" applyBorder="1" applyAlignment="1" applyProtection="1"/>
    <xf numFmtId="41" fontId="8" fillId="0" borderId="5" xfId="5" applyFont="1" applyBorder="1" applyAlignment="1">
      <alignment horizontal="center"/>
    </xf>
    <xf numFmtId="165" fontId="9" fillId="0" borderId="10" xfId="5" applyNumberFormat="1" applyFont="1" applyFill="1" applyBorder="1" applyAlignment="1" applyProtection="1"/>
    <xf numFmtId="41" fontId="9" fillId="0" borderId="51" xfId="5" applyFont="1" applyBorder="1" applyAlignment="1">
      <alignment horizontal="center"/>
    </xf>
    <xf numFmtId="41" fontId="9" fillId="0" borderId="52" xfId="5" applyFont="1" applyBorder="1"/>
    <xf numFmtId="41" fontId="9" fillId="0" borderId="53" xfId="5" applyFont="1" applyBorder="1" applyAlignment="1">
      <alignment horizontal="center"/>
    </xf>
    <xf numFmtId="41" fontId="9" fillId="0" borderId="31" xfId="5" applyFont="1" applyBorder="1" applyAlignment="1">
      <alignment horizontal="center"/>
    </xf>
    <xf numFmtId="41" fontId="9" fillId="0" borderId="32" xfId="5" applyFont="1" applyBorder="1"/>
    <xf numFmtId="41" fontId="6" fillId="0" borderId="20" xfId="5" applyFont="1" applyBorder="1" applyAlignment="1" applyProtection="1">
      <alignment horizontal="centerContinuous"/>
    </xf>
    <xf numFmtId="41" fontId="6" fillId="0" borderId="21" xfId="5" applyFont="1" applyBorder="1" applyAlignment="1" applyProtection="1">
      <alignment horizontal="centerContinuous"/>
    </xf>
    <xf numFmtId="165" fontId="9" fillId="0" borderId="6" xfId="5" applyNumberFormat="1" applyFont="1" applyFill="1" applyBorder="1" applyAlignment="1" applyProtection="1"/>
    <xf numFmtId="41" fontId="9" fillId="0" borderId="32" xfId="5" applyFont="1" applyFill="1" applyBorder="1"/>
    <xf numFmtId="41" fontId="9" fillId="0" borderId="27" xfId="5" applyFont="1" applyFill="1" applyBorder="1"/>
    <xf numFmtId="41" fontId="9" fillId="0" borderId="33" xfId="5" applyFont="1" applyBorder="1"/>
    <xf numFmtId="41" fontId="9" fillId="0" borderId="28" xfId="5" applyFont="1" applyBorder="1"/>
    <xf numFmtId="41" fontId="9" fillId="0" borderId="54" xfId="5" applyFont="1" applyBorder="1" applyAlignment="1">
      <alignment horizontal="center"/>
    </xf>
    <xf numFmtId="41" fontId="9" fillId="0" borderId="55" xfId="5" applyFont="1" applyBorder="1"/>
    <xf numFmtId="41" fontId="9" fillId="0" borderId="35" xfId="5" applyFont="1" applyBorder="1" applyAlignment="1">
      <alignment vertical="top" wrapText="1"/>
    </xf>
    <xf numFmtId="41" fontId="9" fillId="0" borderId="28" xfId="5" applyFont="1" applyBorder="1" applyAlignment="1">
      <alignment wrapText="1"/>
    </xf>
    <xf numFmtId="41" fontId="9" fillId="0" borderId="56" xfId="5" applyFont="1" applyBorder="1" applyAlignment="1">
      <alignment horizontal="center"/>
    </xf>
    <xf numFmtId="41" fontId="9" fillId="0" borderId="46" xfId="5" applyFont="1" applyBorder="1"/>
    <xf numFmtId="41" fontId="8" fillId="0" borderId="0" xfId="5" applyFont="1" applyAlignment="1" applyProtection="1">
      <alignment horizontal="center"/>
    </xf>
    <xf numFmtId="41" fontId="8" fillId="0" borderId="0" xfId="5" applyFont="1" applyProtection="1"/>
    <xf numFmtId="41" fontId="8" fillId="0" borderId="4" xfId="5" applyFont="1" applyFill="1" applyBorder="1" applyAlignment="1" applyProtection="1">
      <alignment horizontal="centerContinuous" vertical="center" wrapText="1"/>
    </xf>
    <xf numFmtId="41" fontId="8" fillId="0" borderId="5" xfId="5" applyFont="1" applyFill="1" applyBorder="1" applyAlignment="1" applyProtection="1">
      <alignment horizontal="centerContinuous" vertical="center" wrapText="1"/>
    </xf>
    <xf numFmtId="41" fontId="8" fillId="0" borderId="6" xfId="5" applyFont="1" applyFill="1" applyBorder="1" applyAlignment="1" applyProtection="1">
      <alignment horizontal="centerContinuous" vertical="center" wrapText="1"/>
    </xf>
    <xf numFmtId="41" fontId="8" fillId="0" borderId="47" xfId="5" applyFont="1" applyFill="1" applyBorder="1" applyAlignment="1" applyProtection="1">
      <alignment horizontal="center" vertical="center" wrapText="1"/>
    </xf>
    <xf numFmtId="41" fontId="8" fillId="0" borderId="6" xfId="5" applyFont="1" applyFill="1" applyBorder="1" applyAlignment="1" applyProtection="1">
      <alignment horizontal="center" vertical="center" wrapText="1"/>
    </xf>
    <xf numFmtId="41" fontId="9" fillId="0" borderId="4" xfId="5" applyFont="1" applyBorder="1" applyAlignment="1">
      <alignment horizontal="center"/>
    </xf>
    <xf numFmtId="41" fontId="9" fillId="0" borderId="50" xfId="5" applyFont="1" applyBorder="1" applyAlignment="1">
      <alignment horizontal="left"/>
    </xf>
    <xf numFmtId="165" fontId="8" fillId="0" borderId="39" xfId="5" applyNumberFormat="1" applyFont="1" applyFill="1" applyBorder="1" applyAlignment="1" applyProtection="1"/>
    <xf numFmtId="165" fontId="8" fillId="3" borderId="47" xfId="5" applyNumberFormat="1" applyFont="1" applyFill="1" applyBorder="1" applyAlignment="1" applyProtection="1">
      <protection locked="0"/>
    </xf>
    <xf numFmtId="165" fontId="8" fillId="3" borderId="22" xfId="5" applyNumberFormat="1" applyFont="1" applyFill="1" applyBorder="1" applyAlignment="1" applyProtection="1">
      <protection locked="0"/>
    </xf>
    <xf numFmtId="165" fontId="8" fillId="0" borderId="19" xfId="5" applyNumberFormat="1" applyFont="1" applyFill="1" applyBorder="1" applyAlignment="1" applyProtection="1"/>
    <xf numFmtId="165" fontId="8" fillId="0" borderId="42" xfId="5" applyNumberFormat="1" applyFont="1" applyFill="1" applyBorder="1" applyAlignment="1" applyProtection="1"/>
    <xf numFmtId="165" fontId="8" fillId="3" borderId="59" xfId="5" applyNumberFormat="1" applyFont="1" applyFill="1" applyBorder="1" applyAlignment="1" applyProtection="1">
      <protection locked="0"/>
    </xf>
    <xf numFmtId="165" fontId="8" fillId="3" borderId="24" xfId="5" applyNumberFormat="1" applyFont="1" applyFill="1" applyBorder="1" applyAlignment="1" applyProtection="1">
      <protection locked="0"/>
    </xf>
    <xf numFmtId="165" fontId="8" fillId="0" borderId="25" xfId="5" applyNumberFormat="1" applyFont="1" applyFill="1" applyBorder="1" applyAlignment="1" applyProtection="1"/>
    <xf numFmtId="165" fontId="8" fillId="3" borderId="26" xfId="5" applyNumberFormat="1" applyFont="1" applyFill="1" applyBorder="1" applyAlignment="1" applyProtection="1">
      <protection locked="0"/>
    </xf>
    <xf numFmtId="165" fontId="8" fillId="3" borderId="28" xfId="5" applyNumberFormat="1" applyFont="1" applyFill="1" applyBorder="1" applyAlignment="1" applyProtection="1">
      <protection locked="0"/>
    </xf>
    <xf numFmtId="41" fontId="9" fillId="0" borderId="35" xfId="5" applyFont="1" applyBorder="1"/>
    <xf numFmtId="0" fontId="5" fillId="0" borderId="0" xfId="3" applyNumberFormat="1" applyFont="1" applyFill="1" applyAlignment="1" applyProtection="1">
      <protection locked="0"/>
    </xf>
    <xf numFmtId="41" fontId="8" fillId="0" borderId="19" xfId="5" applyFont="1" applyFill="1" applyBorder="1" applyAlignment="1" applyProtection="1">
      <alignment horizontal="center" vertical="center" wrapText="1"/>
    </xf>
    <xf numFmtId="41" fontId="6" fillId="0" borderId="4" xfId="5" applyFont="1" applyBorder="1" applyAlignment="1">
      <alignment horizontal="left" vertical="center"/>
    </xf>
    <xf numFmtId="41" fontId="6" fillId="0" borderId="5" xfId="5" applyFont="1" applyBorder="1" applyAlignment="1">
      <alignment horizontal="left" vertical="center"/>
    </xf>
    <xf numFmtId="41" fontId="6" fillId="0" borderId="4" xfId="5" applyFont="1" applyBorder="1" applyAlignment="1">
      <alignment horizontal="center"/>
    </xf>
    <xf numFmtId="41" fontId="6" fillId="0" borderId="47" xfId="5" applyFont="1" applyBorder="1" applyAlignment="1">
      <alignment horizontal="center"/>
    </xf>
    <xf numFmtId="41" fontId="6" fillId="0" borderId="1" xfId="5" applyFont="1" applyBorder="1" applyAlignment="1">
      <alignment horizontal="center" vertical="center"/>
    </xf>
    <xf numFmtId="41" fontId="6" fillId="0" borderId="2" xfId="5" applyFont="1" applyBorder="1" applyAlignment="1">
      <alignment horizontal="center" vertical="center"/>
    </xf>
    <xf numFmtId="41" fontId="6" fillId="0" borderId="40" xfId="5" applyFont="1" applyBorder="1" applyAlignment="1">
      <alignment horizontal="center" vertical="center"/>
    </xf>
    <xf numFmtId="41" fontId="6" fillId="0" borderId="57" xfId="5" applyFont="1" applyBorder="1" applyAlignment="1">
      <alignment horizontal="center" vertical="center"/>
    </xf>
    <xf numFmtId="41" fontId="6" fillId="0" borderId="8" xfId="5" applyFont="1" applyBorder="1" applyAlignment="1">
      <alignment horizontal="center" vertical="center"/>
    </xf>
    <xf numFmtId="41" fontId="6" fillId="0" borderId="9" xfId="5" applyFont="1" applyBorder="1" applyAlignment="1">
      <alignment horizontal="center" vertical="center"/>
    </xf>
    <xf numFmtId="41" fontId="8" fillId="0" borderId="3" xfId="5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7" fillId="0" borderId="0" xfId="3" applyNumberFormat="1" applyFont="1" applyFill="1" applyAlignment="1" applyProtection="1">
      <alignment horizontal="center" wrapText="1"/>
    </xf>
    <xf numFmtId="41" fontId="9" fillId="0" borderId="3" xfId="5" applyFont="1" applyFill="1" applyBorder="1" applyAlignment="1" applyProtection="1">
      <alignment horizontal="center" vertical="center" wrapText="1"/>
    </xf>
    <xf numFmtId="41" fontId="9" fillId="0" borderId="10" xfId="5" applyFont="1" applyFill="1" applyBorder="1" applyAlignment="1" applyProtection="1">
      <alignment horizontal="center" vertical="center" wrapText="1"/>
    </xf>
    <xf numFmtId="41" fontId="9" fillId="0" borderId="14" xfId="5" applyFont="1" applyFill="1" applyBorder="1" applyAlignment="1" applyProtection="1">
      <alignment horizontal="center" vertical="center" wrapText="1"/>
    </xf>
    <xf numFmtId="41" fontId="9" fillId="0" borderId="4" xfId="5" applyFont="1" applyFill="1" applyBorder="1" applyAlignment="1" applyProtection="1">
      <alignment horizontal="center" vertical="center" wrapText="1"/>
    </xf>
    <xf numFmtId="41" fontId="9" fillId="0" borderId="5" xfId="5" applyFont="1" applyFill="1" applyBorder="1" applyAlignment="1" applyProtection="1">
      <alignment horizontal="center" vertical="center" wrapText="1"/>
    </xf>
    <xf numFmtId="41" fontId="9" fillId="0" borderId="6" xfId="5" applyFont="1" applyFill="1" applyBorder="1" applyAlignment="1" applyProtection="1">
      <alignment horizontal="center" vertical="center" wrapText="1"/>
    </xf>
    <xf numFmtId="41" fontId="9" fillId="0" borderId="7" xfId="5" applyFont="1" applyFill="1" applyBorder="1" applyAlignment="1" applyProtection="1">
      <alignment horizontal="center" vertical="center" wrapText="1"/>
    </xf>
    <xf numFmtId="41" fontId="9" fillId="0" borderId="0" xfId="5" applyFont="1" applyFill="1" applyBorder="1" applyAlignment="1" applyProtection="1">
      <alignment horizontal="center" vertical="center" wrapText="1"/>
    </xf>
    <xf numFmtId="41" fontId="9" fillId="0" borderId="18" xfId="5" applyFont="1" applyFill="1" applyBorder="1" applyAlignment="1" applyProtection="1">
      <alignment horizontal="center" vertical="center" wrapText="1"/>
    </xf>
    <xf numFmtId="41" fontId="6" fillId="0" borderId="6" xfId="5" applyFont="1" applyBorder="1" applyAlignment="1">
      <alignment horizontal="center"/>
    </xf>
    <xf numFmtId="41" fontId="9" fillId="0" borderId="11" xfId="5" applyFont="1" applyFill="1" applyBorder="1" applyAlignment="1" applyProtection="1">
      <alignment horizontal="center" vertical="center" wrapText="1"/>
    </xf>
    <xf numFmtId="41" fontId="9" fillId="0" borderId="15" xfId="5" applyFont="1" applyFill="1" applyBorder="1" applyAlignment="1" applyProtection="1">
      <alignment horizontal="center" vertical="center" wrapText="1"/>
    </xf>
    <xf numFmtId="41" fontId="9" fillId="0" borderId="12" xfId="5" applyFont="1" applyFill="1" applyBorder="1" applyAlignment="1" applyProtection="1">
      <alignment horizontal="center" vertical="center" wrapText="1"/>
    </xf>
    <xf numFmtId="41" fontId="9" fillId="0" borderId="16" xfId="5" applyFont="1" applyFill="1" applyBorder="1" applyAlignment="1" applyProtection="1">
      <alignment horizontal="center" vertical="center" wrapText="1"/>
    </xf>
    <xf numFmtId="41" fontId="9" fillId="0" borderId="13" xfId="5" applyFont="1" applyFill="1" applyBorder="1" applyAlignment="1" applyProtection="1">
      <alignment horizontal="center" vertical="center" wrapText="1"/>
    </xf>
    <xf numFmtId="41" fontId="9" fillId="0" borderId="17" xfId="5" applyFont="1" applyFill="1" applyBorder="1" applyAlignment="1" applyProtection="1">
      <alignment horizontal="center" vertical="center" wrapText="1"/>
    </xf>
    <xf numFmtId="41" fontId="6" fillId="0" borderId="4" xfId="5" applyFont="1" applyBorder="1" applyAlignment="1" applyProtection="1">
      <alignment horizontal="center"/>
    </xf>
    <xf numFmtId="41" fontId="6" fillId="0" borderId="47" xfId="5" applyFont="1" applyBorder="1" applyAlignment="1" applyProtection="1">
      <alignment horizontal="center"/>
    </xf>
    <xf numFmtId="41" fontId="6" fillId="0" borderId="4" xfId="5" applyFont="1" applyFill="1" applyBorder="1" applyAlignment="1">
      <alignment horizontal="center"/>
    </xf>
    <xf numFmtId="41" fontId="6" fillId="0" borderId="47" xfId="5" applyFont="1" applyFill="1" applyBorder="1" applyAlignment="1">
      <alignment horizontal="center"/>
    </xf>
    <xf numFmtId="41" fontId="8" fillId="0" borderId="19" xfId="1" applyFont="1" applyFill="1" applyBorder="1" applyAlignment="1" applyProtection="1">
      <alignment horizontal="center" vertical="center" wrapText="1"/>
    </xf>
    <xf numFmtId="41" fontId="6" fillId="0" borderId="4" xfId="1" applyFont="1" applyBorder="1" applyAlignment="1">
      <alignment horizontal="center"/>
    </xf>
    <xf numFmtId="41" fontId="6" fillId="0" borderId="47" xfId="1" applyFont="1" applyBorder="1" applyAlignment="1">
      <alignment horizontal="center"/>
    </xf>
    <xf numFmtId="41" fontId="6" fillId="0" borderId="1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40" xfId="1" applyFont="1" applyBorder="1" applyAlignment="1">
      <alignment horizontal="center" vertical="center"/>
    </xf>
    <xf numFmtId="41" fontId="6" fillId="0" borderId="57" xfId="1" applyFont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41" fontId="8" fillId="0" borderId="3" xfId="1" applyFont="1" applyFill="1" applyBorder="1" applyAlignment="1" applyProtection="1">
      <alignment horizontal="center" vertical="center" wrapText="1"/>
    </xf>
    <xf numFmtId="41" fontId="9" fillId="0" borderId="3" xfId="1" applyFont="1" applyFill="1" applyBorder="1" applyAlignment="1" applyProtection="1">
      <alignment horizontal="center" vertical="center" wrapText="1"/>
    </xf>
    <xf numFmtId="41" fontId="9" fillId="0" borderId="10" xfId="1" applyFont="1" applyFill="1" applyBorder="1" applyAlignment="1" applyProtection="1">
      <alignment horizontal="center" vertical="center" wrapText="1"/>
    </xf>
    <xf numFmtId="41" fontId="9" fillId="0" borderId="14" xfId="1" applyFont="1" applyFill="1" applyBorder="1" applyAlignment="1" applyProtection="1">
      <alignment horizontal="center" vertical="center" wrapText="1"/>
    </xf>
    <xf numFmtId="41" fontId="9" fillId="0" borderId="4" xfId="1" applyFont="1" applyFill="1" applyBorder="1" applyAlignment="1" applyProtection="1">
      <alignment horizontal="center" vertical="center" wrapText="1"/>
    </xf>
    <xf numFmtId="41" fontId="9" fillId="0" borderId="5" xfId="1" applyFont="1" applyFill="1" applyBorder="1" applyAlignment="1" applyProtection="1">
      <alignment horizontal="center" vertical="center" wrapText="1"/>
    </xf>
    <xf numFmtId="41" fontId="9" fillId="0" borderId="6" xfId="1" applyFont="1" applyFill="1" applyBorder="1" applyAlignment="1" applyProtection="1">
      <alignment horizontal="center" vertical="center" wrapText="1"/>
    </xf>
    <xf numFmtId="41" fontId="9" fillId="0" borderId="7" xfId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horizontal="center" vertical="center" wrapText="1"/>
    </xf>
    <xf numFmtId="41" fontId="9" fillId="0" borderId="18" xfId="1" applyFont="1" applyFill="1" applyBorder="1" applyAlignment="1" applyProtection="1">
      <alignment horizontal="center" vertical="center" wrapText="1"/>
    </xf>
    <xf numFmtId="41" fontId="6" fillId="0" borderId="6" xfId="1" applyFont="1" applyBorder="1" applyAlignment="1">
      <alignment horizontal="center"/>
    </xf>
    <xf numFmtId="41" fontId="9" fillId="0" borderId="11" xfId="1" applyFont="1" applyFill="1" applyBorder="1" applyAlignment="1" applyProtection="1">
      <alignment horizontal="center" vertical="center" wrapText="1"/>
    </xf>
    <xf numFmtId="41" fontId="9" fillId="0" borderId="15" xfId="1" applyFont="1" applyFill="1" applyBorder="1" applyAlignment="1" applyProtection="1">
      <alignment horizontal="center" vertical="center" wrapText="1"/>
    </xf>
    <xf numFmtId="41" fontId="9" fillId="0" borderId="12" xfId="1" applyFont="1" applyFill="1" applyBorder="1" applyAlignment="1" applyProtection="1">
      <alignment horizontal="center" vertical="center" wrapText="1"/>
    </xf>
    <xf numFmtId="41" fontId="9" fillId="0" borderId="16" xfId="1" applyFont="1" applyFill="1" applyBorder="1" applyAlignment="1" applyProtection="1">
      <alignment horizontal="center" vertical="center" wrapText="1"/>
    </xf>
    <xf numFmtId="41" fontId="9" fillId="0" borderId="13" xfId="1" applyFont="1" applyFill="1" applyBorder="1" applyAlignment="1" applyProtection="1">
      <alignment horizontal="center" vertical="center" wrapText="1"/>
    </xf>
    <xf numFmtId="41" fontId="9" fillId="0" borderId="17" xfId="1" applyFont="1" applyFill="1" applyBorder="1" applyAlignment="1" applyProtection="1">
      <alignment horizontal="center" vertical="center" wrapText="1"/>
    </xf>
    <xf numFmtId="41" fontId="6" fillId="0" borderId="4" xfId="1" applyFont="1" applyBorder="1" applyAlignment="1" applyProtection="1">
      <alignment horizontal="center"/>
    </xf>
    <xf numFmtId="41" fontId="6" fillId="0" borderId="47" xfId="1" applyFont="1" applyBorder="1" applyAlignment="1" applyProtection="1">
      <alignment horizontal="center"/>
    </xf>
    <xf numFmtId="41" fontId="6" fillId="0" borderId="4" xfId="1" applyFont="1" applyFill="1" applyBorder="1" applyAlignment="1">
      <alignment horizontal="center"/>
    </xf>
    <xf numFmtId="41" fontId="6" fillId="0" borderId="47" xfId="1" applyFont="1" applyFill="1" applyBorder="1" applyAlignment="1">
      <alignment horizontal="center"/>
    </xf>
  </cellXfs>
  <cellStyles count="7">
    <cellStyle name="Millares [0]" xfId="1" builtinId="6"/>
    <cellStyle name="Millares [0] 2 2" xfId="5"/>
    <cellStyle name="Moneda_08a" xfId="4"/>
    <cellStyle name="Normal" xfId="0" builtinId="0"/>
    <cellStyle name="Normal_08a" xfId="3"/>
    <cellStyle name="Normal_REM 18A-2002" xfId="6"/>
    <cellStyle name="Normal_RMC_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ULTIMA%20INF.%20REM/SBS-15_V1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ENERO/116108%20SBS-15_V1.0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FEBRERO/116108%20SBS-15_V1.0%202015%20-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RZO/116%20108%20SBS-15_V1.1%20-%202015%20-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BRIL/116%20108%20SBS-15_V1.1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YO/116%20108%20%20SBS-15_V1.1%20-%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NIO/116108BS06%20JUNIO%20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LIO/116108BS07%20JULIO%20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GOSTO/116108BS08%20AGOSTO%20o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SEPTIEMBRE/116108BS09%20SEPTIEMBRE%20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REM%20OCTUBRE.%202015/REM%20OCTUBRE.%202015/116108BS10%20OCTUBRE%20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NOVIEMBRE/116108BS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7">
          <cell r="B7">
            <v>2015</v>
          </cell>
        </row>
      </sheetData>
      <sheetData sheetId="1"/>
      <sheetData sheetId="2">
        <row r="12">
          <cell r="D12">
            <v>0</v>
          </cell>
        </row>
      </sheetData>
      <sheetData sheetId="3">
        <row r="13">
          <cell r="U13">
            <v>4300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59928</v>
          </cell>
        </row>
      </sheetData>
      <sheetData sheetId="3">
        <row r="13">
          <cell r="U13">
            <v>4170</v>
          </cell>
        </row>
      </sheetData>
      <sheetData sheetId="4">
        <row r="44">
          <cell r="C44">
            <v>7</v>
          </cell>
        </row>
      </sheetData>
      <sheetData sheetId="5">
        <row r="83">
          <cell r="C83">
            <v>32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8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54512</v>
          </cell>
        </row>
      </sheetData>
      <sheetData sheetId="3">
        <row r="13">
          <cell r="U13">
            <v>4170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77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66527</v>
          </cell>
        </row>
      </sheetData>
      <sheetData sheetId="3">
        <row r="13">
          <cell r="U13">
            <v>4300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38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67752</v>
          </cell>
        </row>
      </sheetData>
      <sheetData sheetId="3">
        <row r="13">
          <cell r="U13">
            <v>4300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61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67960</v>
          </cell>
        </row>
      </sheetData>
      <sheetData sheetId="3">
        <row r="13">
          <cell r="U13">
            <v>4300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38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62925</v>
          </cell>
        </row>
      </sheetData>
      <sheetData sheetId="3">
        <row r="13">
          <cell r="U13">
            <v>4300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30</v>
          </cell>
        </row>
      </sheetData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451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64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66972</v>
          </cell>
        </row>
      </sheetData>
      <sheetData sheetId="3">
        <row r="13">
          <cell r="U13">
            <v>4300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64</v>
          </cell>
        </row>
      </sheetData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66522</v>
          </cell>
        </row>
      </sheetData>
      <sheetData sheetId="3">
        <row r="13">
          <cell r="U13">
            <v>4300</v>
          </cell>
        </row>
      </sheetData>
      <sheetData sheetId="4">
        <row r="44">
          <cell r="C44">
            <v>1</v>
          </cell>
        </row>
      </sheetData>
      <sheetData sheetId="5">
        <row r="83">
          <cell r="C83">
            <v>29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563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35</v>
          </cell>
        </row>
      </sheetData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62213</v>
          </cell>
        </row>
      </sheetData>
      <sheetData sheetId="3">
        <row r="13">
          <cell r="U13">
            <v>4300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44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tabSelected="1" topLeftCell="C1" workbookViewId="0">
      <selection activeCell="F31" sqref="F31"/>
    </sheetView>
  </sheetViews>
  <sheetFormatPr baseColWidth="10" defaultRowHeight="12.75" x14ac:dyDescent="0.2"/>
  <cols>
    <col min="1" max="1" width="12.7109375" style="168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",[1]NOMBRE!B2," - ","( ",[1]NOMBRE!C2,[1]NOMBRE!D2,[1]NOMBRE!E2,[1]NOMBRE!F2,[1]NOMBRE!G2," )")</f>
        <v>COMUNA:  - (  )</v>
      </c>
      <c r="I2" s="5"/>
    </row>
    <row r="3" spans="1:19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I3" s="8"/>
    </row>
    <row r="4" spans="1:19" x14ac:dyDescent="0.2">
      <c r="A4" s="1" t="str">
        <f>CONCATENATE("MES: ",[1]NOMBRE!B6," - ","( ",[1]NOMBRE!C6,[1]NOMBRE!D6," )")</f>
        <v>MES:  - (  )</v>
      </c>
      <c r="I4" s="9"/>
    </row>
    <row r="5" spans="1:19" ht="12.75" customHeight="1" x14ac:dyDescent="0.2">
      <c r="A5" s="1" t="str">
        <f>CONCATENATE("AÑO: ",[1]NOMBRE!B7)</f>
        <v>AÑO: 2015</v>
      </c>
      <c r="I5" s="5"/>
    </row>
    <row r="6" spans="1:19" ht="12.75" customHeight="1" x14ac:dyDescent="0.15">
      <c r="A6" s="300" t="s">
        <v>1</v>
      </c>
      <c r="B6" s="300"/>
      <c r="C6" s="300"/>
      <c r="D6" s="300"/>
      <c r="E6" s="300"/>
      <c r="F6" s="300"/>
      <c r="I6" s="5"/>
    </row>
    <row r="7" spans="1:19" ht="12.75" customHeight="1" x14ac:dyDescent="0.15">
      <c r="A7" s="300"/>
      <c r="B7" s="300"/>
      <c r="C7" s="300"/>
      <c r="D7" s="300"/>
      <c r="E7" s="300"/>
      <c r="F7" s="300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69" t="s">
        <v>2</v>
      </c>
      <c r="B10" s="170"/>
      <c r="C10" s="301" t="s">
        <v>3</v>
      </c>
      <c r="D10" s="304" t="s">
        <v>4</v>
      </c>
      <c r="E10" s="305"/>
      <c r="F10" s="306"/>
      <c r="G10" s="307" t="s">
        <v>5</v>
      </c>
      <c r="H10" s="301" t="s">
        <v>6</v>
      </c>
      <c r="I10" s="14"/>
      <c r="J10" s="5"/>
      <c r="K10" s="5"/>
      <c r="N10" s="171"/>
      <c r="O10" s="6"/>
      <c r="Q10" s="5"/>
    </row>
    <row r="11" spans="1:19" ht="15.75" customHeight="1" x14ac:dyDescent="0.2">
      <c r="A11" s="172"/>
      <c r="B11" s="173"/>
      <c r="C11" s="302"/>
      <c r="D11" s="311" t="s">
        <v>7</v>
      </c>
      <c r="E11" s="313" t="s">
        <v>8</v>
      </c>
      <c r="F11" s="315" t="s">
        <v>9</v>
      </c>
      <c r="G11" s="308"/>
      <c r="H11" s="302"/>
      <c r="I11" s="14"/>
      <c r="J11" s="5"/>
      <c r="K11" s="5"/>
      <c r="N11" s="171"/>
      <c r="O11" s="6"/>
      <c r="Q11" s="5"/>
    </row>
    <row r="12" spans="1:19" ht="14.25" customHeight="1" x14ac:dyDescent="0.2">
      <c r="A12" s="174" t="s">
        <v>10</v>
      </c>
      <c r="B12" s="175" t="s">
        <v>11</v>
      </c>
      <c r="C12" s="303"/>
      <c r="D12" s="312"/>
      <c r="E12" s="314"/>
      <c r="F12" s="316"/>
      <c r="G12" s="309"/>
      <c r="H12" s="303"/>
      <c r="I12" s="14"/>
      <c r="J12" s="5"/>
      <c r="K12" s="5"/>
      <c r="N12" s="171"/>
      <c r="O12" s="6"/>
      <c r="Q12" s="5"/>
    </row>
    <row r="13" spans="1:19" x14ac:dyDescent="0.2">
      <c r="A13" s="176" t="s">
        <v>12</v>
      </c>
      <c r="B13" s="177"/>
      <c r="C13" s="178">
        <f>+SUM(D13:F13)</f>
        <v>38344</v>
      </c>
      <c r="D13" s="179">
        <f>+SUM(D14:D43)</f>
        <v>18520</v>
      </c>
      <c r="E13" s="180">
        <f>+SUM(E14:E43)</f>
        <v>19824</v>
      </c>
      <c r="F13" s="181">
        <f>+SUM(F14:F43)</f>
        <v>0</v>
      </c>
      <c r="G13" s="182">
        <f>+SUM(G14:G43)</f>
        <v>0</v>
      </c>
      <c r="H13" s="178">
        <f>+SUM(H14:H43)</f>
        <v>0</v>
      </c>
      <c r="I13" s="14"/>
      <c r="J13" s="5"/>
      <c r="K13" s="5"/>
      <c r="N13" s="171"/>
      <c r="O13" s="6"/>
      <c r="Q13" s="5"/>
    </row>
    <row r="14" spans="1:19" ht="27" customHeight="1" x14ac:dyDescent="0.2">
      <c r="A14" s="183" t="s">
        <v>13</v>
      </c>
      <c r="B14" s="184" t="s">
        <v>14</v>
      </c>
      <c r="C14" s="185">
        <f>+SUM(D14:F14)</f>
        <v>9451</v>
      </c>
      <c r="D14" s="186">
        <f>SUM(Enero!D14+Febrero!D14+'Marzo '!D14+'Abril '!D14+'Mayo '!D14+Junio!D14+Julio!D14+Agosto!D14+Septiembre!D14+'Octubre '!D14+Noviembre!D14+'Diciembre '!D14)</f>
        <v>4729</v>
      </c>
      <c r="E14" s="186">
        <f>SUM(Enero!E14+Febrero!E14+'Marzo '!E14+'Abril '!E14+'Mayo '!E14+Junio!E14+Julio!E14+Agosto!E14+Septiembre!E14+'Octubre '!E14+Noviembre!E14+'Diciembre '!E14)</f>
        <v>4722</v>
      </c>
      <c r="F14" s="186">
        <f>SUM(Enero!F14+Febrero!F14+'Marzo '!F14+'Abril '!F14+'Mayo '!F14+Junio!F14+Julio!F14+Agosto!F14+Septiembre!F14+'Octubre '!F14+Noviembre!F14+'Diciembre '!F14)</f>
        <v>0</v>
      </c>
      <c r="G14" s="186">
        <f>SUM(Enero!G14+Febrero!G14+'Marzo '!G14+'Abril '!G14+'Mayo '!G14+Junio!G14+Julio!G14+Agosto!G14+Septiembre!G14+'Octubre '!G14+Noviembre!G14+'Diciembre '!G14)</f>
        <v>0</v>
      </c>
      <c r="H14" s="186">
        <f>SUM(Enero!H14+Febrero!H14+'Marzo '!H14+'Abril '!H14+'Mayo '!H14+Junio!H14+Julio!H14+Agosto!H14+Septiembre!H14+'Octubre '!H14+Noviembre!H14+'Diciembre '!H14)</f>
        <v>0</v>
      </c>
      <c r="I14" s="33"/>
      <c r="J14" s="5"/>
      <c r="K14" s="5"/>
      <c r="N14" s="171"/>
      <c r="O14" s="6"/>
      <c r="Q14" s="5"/>
    </row>
    <row r="15" spans="1:19" x14ac:dyDescent="0.2">
      <c r="A15" s="189" t="s">
        <v>15</v>
      </c>
      <c r="B15" s="190" t="s">
        <v>16</v>
      </c>
      <c r="C15" s="185">
        <f t="shared" ref="C15:C78" si="0">+SUM(D15:F15)</f>
        <v>0</v>
      </c>
      <c r="D15" s="186">
        <f>SUM(Enero!D15+Febrero!D15+'Marzo '!D15+'Abril '!D15+'Mayo '!D15+Junio!D15+Julio!D15+Agosto!D15+Septiembre!D15+'Octubre '!D15+Noviembre!D15+'Diciembre '!D15)</f>
        <v>0</v>
      </c>
      <c r="E15" s="186">
        <f>SUM(Enero!E15+Febrero!E15+'Marzo '!E15+'Abril '!E15+'Mayo '!E15+Junio!E15+Julio!E15+Agosto!E15+Septiembre!E15+'Octubre '!E15+Noviembre!E15+'Diciembre '!E15)</f>
        <v>0</v>
      </c>
      <c r="F15" s="186">
        <f>SUM(Enero!F15+Febrero!F15+'Marzo '!F15+'Abril '!F15+'Mayo '!F15+Junio!F15+Julio!F15+Agosto!F15+Septiembre!F15+'Octubre '!F15+Noviembre!F15+'Diciembre '!F15)</f>
        <v>0</v>
      </c>
      <c r="G15" s="186">
        <f>SUM(Enero!G15+Febrero!G15+'Marzo '!G15+'Abril '!G15+'Mayo '!G15+Junio!G15+Julio!G15+Agosto!G15+Septiembre!G15+'Octubre '!G15+Noviembre!G15+'Diciembre '!G15)</f>
        <v>0</v>
      </c>
      <c r="H15" s="186">
        <f>SUM(Enero!H15+Febrero!H15+'Marzo '!H15+'Abril '!H15+'Mayo '!H15+Junio!H15+Julio!H15+Agosto!H15+Septiembre!H15+'Octubre '!H15+Noviembre!H15+'Diciembre '!H15)</f>
        <v>0</v>
      </c>
      <c r="I15" s="33"/>
      <c r="J15" s="5"/>
      <c r="K15" s="5"/>
      <c r="N15" s="171"/>
      <c r="O15" s="6"/>
      <c r="Q15" s="5"/>
    </row>
    <row r="16" spans="1:19" x14ac:dyDescent="0.2">
      <c r="A16" s="189" t="s">
        <v>17</v>
      </c>
      <c r="B16" s="190" t="s">
        <v>18</v>
      </c>
      <c r="C16" s="185">
        <f t="shared" si="0"/>
        <v>32</v>
      </c>
      <c r="D16" s="186">
        <f>SUM(Enero!D16+Febrero!D16+'Marzo '!D16+'Abril '!D16+'Mayo '!D16+Junio!D16+Julio!D16+Agosto!D16+Septiembre!D16+'Octubre '!D16+Noviembre!D16+'Diciembre '!D16)</f>
        <v>10</v>
      </c>
      <c r="E16" s="186">
        <f>SUM(Enero!E16+Febrero!E16+'Marzo '!E16+'Abril '!E16+'Mayo '!E16+Junio!E16+Julio!E16+Agosto!E16+Septiembre!E16+'Octubre '!E16+Noviembre!E16+'Diciembre '!E16)</f>
        <v>22</v>
      </c>
      <c r="F16" s="186">
        <f>SUM(Enero!F16+Febrero!F16+'Marzo '!F16+'Abril '!F16+'Mayo '!F16+Junio!F16+Julio!F16+Agosto!F16+Septiembre!F16+'Octubre '!F16+Noviembre!F16+'Diciembre '!F16)</f>
        <v>0</v>
      </c>
      <c r="G16" s="186">
        <f>SUM(Enero!G16+Febrero!G16+'Marzo '!G16+'Abril '!G16+'Mayo '!G16+Junio!G16+Julio!G16+Agosto!G16+Septiembre!G16+'Octubre '!G16+Noviembre!G16+'Diciembre '!G16)</f>
        <v>0</v>
      </c>
      <c r="H16" s="186">
        <f>SUM(Enero!H16+Febrero!H16+'Marzo '!H16+'Abril '!H16+'Mayo '!H16+Junio!H16+Julio!H16+Agosto!H16+Septiembre!H16+'Octubre '!H16+Noviembre!H16+'Diciembre '!H16)</f>
        <v>0</v>
      </c>
      <c r="I16" s="33"/>
      <c r="J16" s="5"/>
      <c r="K16" s="5"/>
      <c r="N16" s="171"/>
      <c r="O16" s="6"/>
      <c r="Q16" s="5"/>
    </row>
    <row r="17" spans="1:17" x14ac:dyDescent="0.2">
      <c r="A17" s="191" t="s">
        <v>19</v>
      </c>
      <c r="B17" s="192" t="s">
        <v>20</v>
      </c>
      <c r="C17" s="185">
        <f t="shared" si="0"/>
        <v>2040</v>
      </c>
      <c r="D17" s="186">
        <f>SUM(Enero!D17+Febrero!D17+'Marzo '!D17+'Abril '!D17+'Mayo '!D17+Junio!D17+Julio!D17+Agosto!D17+Septiembre!D17+'Octubre '!D17+Noviembre!D17+'Diciembre '!D17)</f>
        <v>0</v>
      </c>
      <c r="E17" s="186">
        <f>SUM(Enero!E17+Febrero!E17+'Marzo '!E17+'Abril '!E17+'Mayo '!E17+Junio!E17+Julio!E17+Agosto!E17+Septiembre!E17+'Octubre '!E17+Noviembre!E17+'Diciembre '!E17)</f>
        <v>2040</v>
      </c>
      <c r="F17" s="186">
        <f>SUM(Enero!F17+Febrero!F17+'Marzo '!F17+'Abril '!F17+'Mayo '!F17+Junio!F17+Julio!F17+Agosto!F17+Septiembre!F17+'Octubre '!F17+Noviembre!F17+'Diciembre '!F17)</f>
        <v>0</v>
      </c>
      <c r="G17" s="186">
        <f>SUM(Enero!G17+Febrero!G17+'Marzo '!G17+'Abril '!G17+'Mayo '!G17+Junio!G17+Julio!G17+Agosto!G17+Septiembre!G17+'Octubre '!G17+Noviembre!G17+'Diciembre '!G17)</f>
        <v>0</v>
      </c>
      <c r="H17" s="186">
        <f>SUM(Enero!H17+Febrero!H17+'Marzo '!H17+'Abril '!H17+'Mayo '!H17+Junio!H17+Julio!H17+Agosto!H17+Septiembre!H17+'Octubre '!H17+Noviembre!H17+'Diciembre '!H17)</f>
        <v>0</v>
      </c>
      <c r="I17" s="33"/>
      <c r="J17" s="5"/>
      <c r="K17" s="5"/>
      <c r="N17" s="171"/>
      <c r="O17" s="6"/>
      <c r="Q17" s="5"/>
    </row>
    <row r="18" spans="1:17" x14ac:dyDescent="0.2">
      <c r="A18" s="191" t="s">
        <v>21</v>
      </c>
      <c r="B18" s="192" t="s">
        <v>22</v>
      </c>
      <c r="C18" s="185">
        <f t="shared" si="0"/>
        <v>6</v>
      </c>
      <c r="D18" s="186">
        <f>SUM(Enero!D18+Febrero!D18+'Marzo '!D18+'Abril '!D18+'Mayo '!D18+Junio!D18+Julio!D18+Agosto!D18+Septiembre!D18+'Octubre '!D18+Noviembre!D18+'Diciembre '!D18)</f>
        <v>0</v>
      </c>
      <c r="E18" s="186">
        <f>SUM(Enero!E18+Febrero!E18+'Marzo '!E18+'Abril '!E18+'Mayo '!E18+Junio!E18+Julio!E18+Agosto!E18+Septiembre!E18+'Octubre '!E18+Noviembre!E18+'Diciembre '!E18)</f>
        <v>6</v>
      </c>
      <c r="F18" s="186">
        <f>SUM(Enero!F18+Febrero!F18+'Marzo '!F18+'Abril '!F18+'Mayo '!F18+Junio!F18+Julio!F18+Agosto!F18+Septiembre!F18+'Octubre '!F18+Noviembre!F18+'Diciembre '!F18)</f>
        <v>0</v>
      </c>
      <c r="G18" s="186">
        <f>SUM(Enero!G18+Febrero!G18+'Marzo '!G18+'Abril '!G18+'Mayo '!G18+Junio!G18+Julio!G18+Agosto!G18+Septiembre!G18+'Octubre '!G18+Noviembre!G18+'Diciembre '!G18)</f>
        <v>0</v>
      </c>
      <c r="H18" s="186">
        <f>SUM(Enero!H18+Febrero!H18+'Marzo '!H18+'Abril '!H18+'Mayo '!H18+Junio!H18+Julio!H18+Agosto!H18+Septiembre!H18+'Octubre '!H18+Noviembre!H18+'Diciembre '!H18)</f>
        <v>0</v>
      </c>
      <c r="I18" s="33"/>
      <c r="J18" s="5"/>
      <c r="K18" s="5"/>
      <c r="N18" s="171"/>
      <c r="O18" s="6"/>
      <c r="Q18" s="5"/>
    </row>
    <row r="19" spans="1:17" x14ac:dyDescent="0.2">
      <c r="A19" s="191" t="s">
        <v>23</v>
      </c>
      <c r="B19" s="193" t="s">
        <v>24</v>
      </c>
      <c r="C19" s="185">
        <f t="shared" si="0"/>
        <v>830</v>
      </c>
      <c r="D19" s="186">
        <f>SUM(Enero!D19+Febrero!D19+'Marzo '!D19+'Abril '!D19+'Mayo '!D19+Junio!D19+Julio!D19+Agosto!D19+Septiembre!D19+'Octubre '!D19+Noviembre!D19+'Diciembre '!D19)</f>
        <v>0</v>
      </c>
      <c r="E19" s="186">
        <f>SUM(Enero!E19+Febrero!E19+'Marzo '!E19+'Abril '!E19+'Mayo '!E19+Junio!E19+Julio!E19+Agosto!E19+Septiembre!E19+'Octubre '!E19+Noviembre!E19+'Diciembre '!E19)</f>
        <v>830</v>
      </c>
      <c r="F19" s="186">
        <f>SUM(Enero!F19+Febrero!F19+'Marzo '!F19+'Abril '!F19+'Mayo '!F19+Junio!F19+Julio!F19+Agosto!F19+Septiembre!F19+'Octubre '!F19+Noviembre!F19+'Diciembre '!F19)</f>
        <v>0</v>
      </c>
      <c r="G19" s="186">
        <f>SUM(Enero!G19+Febrero!G19+'Marzo '!G19+'Abril '!G19+'Mayo '!G19+Junio!G19+Julio!G19+Agosto!G19+Septiembre!G19+'Octubre '!G19+Noviembre!G19+'Diciembre '!G19)</f>
        <v>0</v>
      </c>
      <c r="H19" s="186">
        <f>SUM(Enero!H19+Febrero!H19+'Marzo '!H19+'Abril '!H19+'Mayo '!H19+Junio!H19+Julio!H19+Agosto!H19+Septiembre!H19+'Octubre '!H19+Noviembre!H19+'Diciembre '!H19)</f>
        <v>0</v>
      </c>
      <c r="I19" s="33"/>
      <c r="J19" s="5"/>
      <c r="K19" s="5"/>
      <c r="N19" s="171"/>
      <c r="O19" s="6"/>
      <c r="Q19" s="5"/>
    </row>
    <row r="20" spans="1:17" x14ac:dyDescent="0.2">
      <c r="A20" s="191" t="s">
        <v>25</v>
      </c>
      <c r="B20" s="193" t="s">
        <v>26</v>
      </c>
      <c r="C20" s="185">
        <f t="shared" si="0"/>
        <v>557</v>
      </c>
      <c r="D20" s="186">
        <f>SUM(Enero!D20+Febrero!D20+'Marzo '!D20+'Abril '!D20+'Mayo '!D20+Junio!D20+Julio!D20+Agosto!D20+Septiembre!D20+'Octubre '!D20+Noviembre!D20+'Diciembre '!D20)</f>
        <v>0</v>
      </c>
      <c r="E20" s="186">
        <f>SUM(Enero!E20+Febrero!E20+'Marzo '!E20+'Abril '!E20+'Mayo '!E20+Junio!E20+Julio!E20+Agosto!E20+Septiembre!E20+'Octubre '!E20+Noviembre!E20+'Diciembre '!E20)</f>
        <v>557</v>
      </c>
      <c r="F20" s="186">
        <f>SUM(Enero!F20+Febrero!F20+'Marzo '!F20+'Abril '!F20+'Mayo '!F20+Junio!F20+Julio!F20+Agosto!F20+Septiembre!F20+'Octubre '!F20+Noviembre!F20+'Diciembre '!F20)</f>
        <v>0</v>
      </c>
      <c r="G20" s="186">
        <f>SUM(Enero!G20+Febrero!G20+'Marzo '!G20+'Abril '!G20+'Mayo '!G20+Junio!G20+Julio!G20+Agosto!G20+Septiembre!G20+'Octubre '!G20+Noviembre!G20+'Diciembre '!G20)</f>
        <v>0</v>
      </c>
      <c r="H20" s="186">
        <f>SUM(Enero!H20+Febrero!H20+'Marzo '!H20+'Abril '!H20+'Mayo '!H20+Junio!H20+Julio!H20+Agosto!H20+Septiembre!H20+'Octubre '!H20+Noviembre!H20+'Diciembre '!H20)</f>
        <v>0</v>
      </c>
      <c r="I20" s="33"/>
      <c r="J20" s="5"/>
      <c r="K20" s="5"/>
      <c r="N20" s="171"/>
      <c r="O20" s="6"/>
      <c r="Q20" s="5"/>
    </row>
    <row r="21" spans="1:17" x14ac:dyDescent="0.2">
      <c r="A21" s="191" t="s">
        <v>27</v>
      </c>
      <c r="B21" s="194" t="s">
        <v>28</v>
      </c>
      <c r="C21" s="185">
        <f t="shared" si="0"/>
        <v>1910</v>
      </c>
      <c r="D21" s="186">
        <f>SUM(Enero!D21+Febrero!D21+'Marzo '!D21+'Abril '!D21+'Mayo '!D21+Junio!D21+Julio!D21+Agosto!D21+Septiembre!D21+'Octubre '!D21+Noviembre!D21+'Diciembre '!D21)</f>
        <v>0</v>
      </c>
      <c r="E21" s="186">
        <f>SUM(Enero!E21+Febrero!E21+'Marzo '!E21+'Abril '!E21+'Mayo '!E21+Junio!E21+Julio!E21+Agosto!E21+Septiembre!E21+'Octubre '!E21+Noviembre!E21+'Diciembre '!E21)</f>
        <v>1910</v>
      </c>
      <c r="F21" s="186">
        <f>SUM(Enero!F21+Febrero!F21+'Marzo '!F21+'Abril '!F21+'Mayo '!F21+Junio!F21+Julio!F21+Agosto!F21+Septiembre!F21+'Octubre '!F21+Noviembre!F21+'Diciembre '!F21)</f>
        <v>0</v>
      </c>
      <c r="G21" s="186">
        <f>SUM(Enero!G21+Febrero!G21+'Marzo '!G21+'Abril '!G21+'Mayo '!G21+Junio!G21+Julio!G21+Agosto!G21+Septiembre!G21+'Octubre '!G21+Noviembre!G21+'Diciembre '!G21)</f>
        <v>0</v>
      </c>
      <c r="H21" s="186">
        <f>SUM(Enero!H21+Febrero!H21+'Marzo '!H21+'Abril '!H21+'Mayo '!H21+Junio!H21+Julio!H21+Agosto!H21+Septiembre!H21+'Octubre '!H21+Noviembre!H21+'Diciembre '!H21)</f>
        <v>0</v>
      </c>
      <c r="I21" s="33"/>
      <c r="J21" s="5"/>
      <c r="K21" s="5"/>
      <c r="N21" s="171"/>
      <c r="O21" s="6"/>
      <c r="Q21" s="5"/>
    </row>
    <row r="22" spans="1:17" x14ac:dyDescent="0.2">
      <c r="A22" s="191" t="s">
        <v>29</v>
      </c>
      <c r="B22" s="194" t="s">
        <v>30</v>
      </c>
      <c r="C22" s="185">
        <f t="shared" si="0"/>
        <v>7</v>
      </c>
      <c r="D22" s="186">
        <f>SUM(Enero!D22+Febrero!D22+'Marzo '!D22+'Abril '!D22+'Mayo '!D22+Junio!D22+Julio!D22+Agosto!D22+Septiembre!D22+'Octubre '!D22+Noviembre!D22+'Diciembre '!D22)</f>
        <v>0</v>
      </c>
      <c r="E22" s="186">
        <f>SUM(Enero!E22+Febrero!E22+'Marzo '!E22+'Abril '!E22+'Mayo '!E22+Junio!E22+Julio!E22+Agosto!E22+Septiembre!E22+'Octubre '!E22+Noviembre!E22+'Diciembre '!E22)</f>
        <v>7</v>
      </c>
      <c r="F22" s="186">
        <f>SUM(Enero!F22+Febrero!F22+'Marzo '!F22+'Abril '!F22+'Mayo '!F22+Junio!F22+Julio!F22+Agosto!F22+Septiembre!F22+'Octubre '!F22+Noviembre!F22+'Diciembre '!F22)</f>
        <v>0</v>
      </c>
      <c r="G22" s="186">
        <f>SUM(Enero!G22+Febrero!G22+'Marzo '!G22+'Abril '!G22+'Mayo '!G22+Junio!G22+Julio!G22+Agosto!G22+Septiembre!G22+'Octubre '!G22+Noviembre!G22+'Diciembre '!G22)</f>
        <v>0</v>
      </c>
      <c r="H22" s="186">
        <f>SUM(Enero!H22+Febrero!H22+'Marzo '!H22+'Abril '!H22+'Mayo '!H22+Junio!H22+Julio!H22+Agosto!H22+Septiembre!H22+'Octubre '!H22+Noviembre!H22+'Diciembre '!H22)</f>
        <v>0</v>
      </c>
      <c r="I22" s="33"/>
      <c r="J22" s="5"/>
      <c r="K22" s="5"/>
      <c r="N22" s="171"/>
      <c r="O22" s="6"/>
      <c r="Q22" s="5"/>
    </row>
    <row r="23" spans="1:17" x14ac:dyDescent="0.2">
      <c r="A23" s="191" t="s">
        <v>31</v>
      </c>
      <c r="B23" s="194" t="s">
        <v>32</v>
      </c>
      <c r="C23" s="185">
        <f t="shared" si="0"/>
        <v>142</v>
      </c>
      <c r="D23" s="186">
        <f>SUM(Enero!D23+Febrero!D23+'Marzo '!D23+'Abril '!D23+'Mayo '!D23+Junio!D23+Julio!D23+Agosto!D23+Septiembre!D23+'Octubre '!D23+Noviembre!D23+'Diciembre '!D23)</f>
        <v>0</v>
      </c>
      <c r="E23" s="186">
        <f>SUM(Enero!E23+Febrero!E23+'Marzo '!E23+'Abril '!E23+'Mayo '!E23+Junio!E23+Julio!E23+Agosto!E23+Septiembre!E23+'Octubre '!E23+Noviembre!E23+'Diciembre '!E23)</f>
        <v>142</v>
      </c>
      <c r="F23" s="186">
        <f>SUM(Enero!F23+Febrero!F23+'Marzo '!F23+'Abril '!F23+'Mayo '!F23+Junio!F23+Julio!F23+Agosto!F23+Septiembre!F23+'Octubre '!F23+Noviembre!F23+'Diciembre '!F23)</f>
        <v>0</v>
      </c>
      <c r="G23" s="186">
        <f>SUM(Enero!G23+Febrero!G23+'Marzo '!G23+'Abril '!G23+'Mayo '!G23+Junio!G23+Julio!G23+Agosto!G23+Septiembre!G23+'Octubre '!G23+Noviembre!G23+'Diciembre '!G23)</f>
        <v>0</v>
      </c>
      <c r="H23" s="186">
        <f>SUM(Enero!H23+Febrero!H23+'Marzo '!H23+'Abril '!H23+'Mayo '!H23+Junio!H23+Julio!H23+Agosto!H23+Septiembre!H23+'Octubre '!H23+Noviembre!H23+'Diciembre '!H23)</f>
        <v>0</v>
      </c>
      <c r="I23" s="33"/>
      <c r="J23" s="5"/>
      <c r="K23" s="5"/>
      <c r="N23" s="171"/>
      <c r="O23" s="6"/>
      <c r="Q23" s="5"/>
    </row>
    <row r="24" spans="1:17" x14ac:dyDescent="0.2">
      <c r="A24" s="191" t="s">
        <v>33</v>
      </c>
      <c r="B24" s="194" t="s">
        <v>34</v>
      </c>
      <c r="C24" s="185">
        <f t="shared" si="0"/>
        <v>1562</v>
      </c>
      <c r="D24" s="186">
        <f>SUM(Enero!D24+Febrero!D24+'Marzo '!D24+'Abril '!D24+'Mayo '!D24+Junio!D24+Julio!D24+Agosto!D24+Septiembre!D24+'Octubre '!D24+Noviembre!D24+'Diciembre '!D24)</f>
        <v>91</v>
      </c>
      <c r="E24" s="186">
        <f>SUM(Enero!E24+Febrero!E24+'Marzo '!E24+'Abril '!E24+'Mayo '!E24+Junio!E24+Julio!E24+Agosto!E24+Septiembre!E24+'Octubre '!E24+Noviembre!E24+'Diciembre '!E24)</f>
        <v>1471</v>
      </c>
      <c r="F24" s="186">
        <f>SUM(Enero!F24+Febrero!F24+'Marzo '!F24+'Abril '!F24+'Mayo '!F24+Junio!F24+Julio!F24+Agosto!F24+Septiembre!F24+'Octubre '!F24+Noviembre!F24+'Diciembre '!F24)</f>
        <v>0</v>
      </c>
      <c r="G24" s="186">
        <f>SUM(Enero!G24+Febrero!G24+'Marzo '!G24+'Abril '!G24+'Mayo '!G24+Junio!G24+Julio!G24+Agosto!G24+Septiembre!G24+'Octubre '!G24+Noviembre!G24+'Diciembre '!G24)</f>
        <v>0</v>
      </c>
      <c r="H24" s="186">
        <f>SUM(Enero!H24+Febrero!H24+'Marzo '!H24+'Abril '!H24+'Mayo '!H24+Junio!H24+Julio!H24+Agosto!H24+Septiembre!H24+'Octubre '!H24+Noviembre!H24+'Diciembre '!H24)</f>
        <v>0</v>
      </c>
      <c r="I24" s="33"/>
      <c r="J24" s="5"/>
      <c r="K24" s="5"/>
      <c r="N24" s="171"/>
      <c r="O24" s="6"/>
      <c r="Q24" s="5"/>
    </row>
    <row r="25" spans="1:17" ht="23.25" x14ac:dyDescent="0.2">
      <c r="A25" s="191" t="s">
        <v>35</v>
      </c>
      <c r="B25" s="195" t="s">
        <v>36</v>
      </c>
      <c r="C25" s="185">
        <f t="shared" si="0"/>
        <v>170</v>
      </c>
      <c r="D25" s="186">
        <f>SUM(Enero!D25+Febrero!D25+'Marzo '!D25+'Abril '!D25+'Mayo '!D25+Junio!D25+Julio!D25+Agosto!D25+Septiembre!D25+'Octubre '!D25+Noviembre!D25+'Diciembre '!D25)</f>
        <v>0</v>
      </c>
      <c r="E25" s="186">
        <f>SUM(Enero!E25+Febrero!E25+'Marzo '!E25+'Abril '!E25+'Mayo '!E25+Junio!E25+Julio!E25+Agosto!E25+Septiembre!E25+'Octubre '!E25+Noviembre!E25+'Diciembre '!E25)</f>
        <v>170</v>
      </c>
      <c r="F25" s="186">
        <f>SUM(Enero!F25+Febrero!F25+'Marzo '!F25+'Abril '!F25+'Mayo '!F25+Junio!F25+Julio!F25+Agosto!F25+Septiembre!F25+'Octubre '!F25+Noviembre!F25+'Diciembre '!F25)</f>
        <v>0</v>
      </c>
      <c r="G25" s="186">
        <f>SUM(Enero!G25+Febrero!G25+'Marzo '!G25+'Abril '!G25+'Mayo '!G25+Junio!G25+Julio!G25+Agosto!G25+Septiembre!G25+'Octubre '!G25+Noviembre!G25+'Diciembre '!G25)</f>
        <v>0</v>
      </c>
      <c r="H25" s="186">
        <f>SUM(Enero!H25+Febrero!H25+'Marzo '!H25+'Abril '!H25+'Mayo '!H25+Junio!H25+Julio!H25+Agosto!H25+Septiembre!H25+'Octubre '!H25+Noviembre!H25+'Diciembre '!H25)</f>
        <v>0</v>
      </c>
      <c r="I25" s="33"/>
      <c r="J25" s="5"/>
      <c r="K25" s="5"/>
      <c r="N25" s="171"/>
      <c r="O25" s="6"/>
      <c r="Q25" s="5"/>
    </row>
    <row r="26" spans="1:17" x14ac:dyDescent="0.2">
      <c r="A26" s="191" t="s">
        <v>37</v>
      </c>
      <c r="B26" s="195" t="s">
        <v>38</v>
      </c>
      <c r="C26" s="185">
        <f t="shared" si="0"/>
        <v>0</v>
      </c>
      <c r="D26" s="186">
        <f>SUM(Enero!D26+Febrero!D26+'Marzo '!D26+'Abril '!D26+'Mayo '!D26+Junio!D26+Julio!D26+Agosto!D26+Septiembre!D26+'Octubre '!D26+Noviembre!D26+'Diciembre '!D26)</f>
        <v>0</v>
      </c>
      <c r="E26" s="186">
        <f>SUM(Enero!E26+Febrero!E26+'Marzo '!E26+'Abril '!E26+'Mayo '!E26+Junio!E26+Julio!E26+Agosto!E26+Septiembre!E26+'Octubre '!E26+Noviembre!E26+'Diciembre '!E26)</f>
        <v>0</v>
      </c>
      <c r="F26" s="186">
        <f>SUM(Enero!F26+Febrero!F26+'Marzo '!F26+'Abril '!F26+'Mayo '!F26+Junio!F26+Julio!F26+Agosto!F26+Septiembre!F26+'Octubre '!F26+Noviembre!F26+'Diciembre '!F26)</f>
        <v>0</v>
      </c>
      <c r="G26" s="186">
        <f>SUM(Enero!G26+Febrero!G26+'Marzo '!G26+'Abril '!G26+'Mayo '!G26+Junio!G26+Julio!G26+Agosto!G26+Septiembre!G26+'Octubre '!G26+Noviembre!G26+'Diciembre '!G26)</f>
        <v>0</v>
      </c>
      <c r="H26" s="186">
        <f>SUM(Enero!H26+Febrero!H26+'Marzo '!H26+'Abril '!H26+'Mayo '!H26+Junio!H26+Julio!H26+Agosto!H26+Septiembre!H26+'Octubre '!H26+Noviembre!H26+'Diciembre '!H26)</f>
        <v>0</v>
      </c>
      <c r="I26" s="33"/>
      <c r="J26" s="5"/>
      <c r="K26" s="5"/>
      <c r="N26" s="171"/>
      <c r="O26" s="6"/>
      <c r="Q26" s="5"/>
    </row>
    <row r="27" spans="1:17" x14ac:dyDescent="0.2">
      <c r="A27" s="191" t="s">
        <v>39</v>
      </c>
      <c r="B27" s="195" t="s">
        <v>40</v>
      </c>
      <c r="C27" s="185">
        <f t="shared" si="0"/>
        <v>0</v>
      </c>
      <c r="D27" s="186">
        <f>SUM(Enero!D27+Febrero!D27+'Marzo '!D27+'Abril '!D27+'Mayo '!D27+Junio!D27+Julio!D27+Agosto!D27+Septiembre!D27+'Octubre '!D27+Noviembre!D27+'Diciembre '!D27)</f>
        <v>0</v>
      </c>
      <c r="E27" s="186">
        <f>SUM(Enero!E27+Febrero!E27+'Marzo '!E27+'Abril '!E27+'Mayo '!E27+Junio!E27+Julio!E27+Agosto!E27+Septiembre!E27+'Octubre '!E27+Noviembre!E27+'Diciembre '!E27)</f>
        <v>0</v>
      </c>
      <c r="F27" s="186">
        <f>SUM(Enero!F27+Febrero!F27+'Marzo '!F27+'Abril '!F27+'Mayo '!F27+Junio!F27+Julio!F27+Agosto!F27+Septiembre!F27+'Octubre '!F27+Noviembre!F27+'Diciembre '!F27)</f>
        <v>0</v>
      </c>
      <c r="G27" s="186">
        <f>SUM(Enero!G27+Febrero!G27+'Marzo '!G27+'Abril '!G27+'Mayo '!G27+Junio!G27+Julio!G27+Agosto!G27+Septiembre!G27+'Octubre '!G27+Noviembre!G27+'Diciembre '!G27)</f>
        <v>0</v>
      </c>
      <c r="H27" s="186">
        <f>SUM(Enero!H27+Febrero!H27+'Marzo '!H27+'Abril '!H27+'Mayo '!H27+Junio!H27+Julio!H27+Agosto!H27+Septiembre!H27+'Octubre '!H27+Noviembre!H27+'Diciembre '!H27)</f>
        <v>0</v>
      </c>
      <c r="I27" s="33"/>
      <c r="J27" s="5"/>
      <c r="K27" s="5"/>
      <c r="N27" s="171"/>
      <c r="O27" s="6"/>
      <c r="Q27" s="5"/>
    </row>
    <row r="28" spans="1:17" x14ac:dyDescent="0.2">
      <c r="A28" s="191" t="s">
        <v>41</v>
      </c>
      <c r="B28" s="195" t="s">
        <v>42</v>
      </c>
      <c r="C28" s="185">
        <f t="shared" si="0"/>
        <v>27</v>
      </c>
      <c r="D28" s="186">
        <f>SUM(Enero!D28+Febrero!D28+'Marzo '!D28+'Abril '!D28+'Mayo '!D28+Junio!D28+Julio!D28+Agosto!D28+Septiembre!D28+'Octubre '!D28+Noviembre!D28+'Diciembre '!D28)</f>
        <v>0</v>
      </c>
      <c r="E28" s="186">
        <f>SUM(Enero!E28+Febrero!E28+'Marzo '!E28+'Abril '!E28+'Mayo '!E28+Junio!E28+Julio!E28+Agosto!E28+Septiembre!E28+'Octubre '!E28+Noviembre!E28+'Diciembre '!E28)</f>
        <v>27</v>
      </c>
      <c r="F28" s="186">
        <f>SUM(Enero!F28+Febrero!F28+'Marzo '!F28+'Abril '!F28+'Mayo '!F28+Junio!F28+Julio!F28+Agosto!F28+Septiembre!F28+'Octubre '!F28+Noviembre!F28+'Diciembre '!F28)</f>
        <v>0</v>
      </c>
      <c r="G28" s="186">
        <f>SUM(Enero!G28+Febrero!G28+'Marzo '!G28+'Abril '!G28+'Mayo '!G28+Junio!G28+Julio!G28+Agosto!G28+Septiembre!G28+'Octubre '!G28+Noviembre!G28+'Diciembre '!G28)</f>
        <v>0</v>
      </c>
      <c r="H28" s="186">
        <f>SUM(Enero!H28+Febrero!H28+'Marzo '!H28+'Abril '!H28+'Mayo '!H28+Junio!H28+Julio!H28+Agosto!H28+Septiembre!H28+'Octubre '!H28+Noviembre!H28+'Diciembre '!H28)</f>
        <v>0</v>
      </c>
      <c r="I28" s="33"/>
      <c r="J28" s="5"/>
      <c r="K28" s="5"/>
      <c r="N28" s="171"/>
      <c r="O28" s="6"/>
      <c r="Q28" s="5"/>
    </row>
    <row r="29" spans="1:17" ht="23.25" x14ac:dyDescent="0.2">
      <c r="A29" s="191" t="s">
        <v>43</v>
      </c>
      <c r="B29" s="195" t="s">
        <v>44</v>
      </c>
      <c r="C29" s="185">
        <f t="shared" si="0"/>
        <v>3</v>
      </c>
      <c r="D29" s="186">
        <f>SUM(Enero!D29+Febrero!D29+'Marzo '!D29+'Abril '!D29+'Mayo '!D29+Junio!D29+Julio!D29+Agosto!D29+Septiembre!D29+'Octubre '!D29+Noviembre!D29+'Diciembre '!D29)</f>
        <v>0</v>
      </c>
      <c r="E29" s="186">
        <f>SUM(Enero!E29+Febrero!E29+'Marzo '!E29+'Abril '!E29+'Mayo '!E29+Junio!E29+Julio!E29+Agosto!E29+Septiembre!E29+'Octubre '!E29+Noviembre!E29+'Diciembre '!E29)</f>
        <v>3</v>
      </c>
      <c r="F29" s="186">
        <f>SUM(Enero!F29+Febrero!F29+'Marzo '!F29+'Abril '!F29+'Mayo '!F29+Junio!F29+Julio!F29+Agosto!F29+Septiembre!F29+'Octubre '!F29+Noviembre!F29+'Diciembre '!F29)</f>
        <v>0</v>
      </c>
      <c r="G29" s="186">
        <f>SUM(Enero!G29+Febrero!G29+'Marzo '!G29+'Abril '!G29+'Mayo '!G29+Junio!G29+Julio!G29+Agosto!G29+Septiembre!G29+'Octubre '!G29+Noviembre!G29+'Diciembre '!G29)</f>
        <v>0</v>
      </c>
      <c r="H29" s="186">
        <f>SUM(Enero!H29+Febrero!H29+'Marzo '!H29+'Abril '!H29+'Mayo '!H29+Junio!H29+Julio!H29+Agosto!H29+Septiembre!H29+'Octubre '!H29+Noviembre!H29+'Diciembre '!H29)</f>
        <v>0</v>
      </c>
      <c r="I29" s="33"/>
      <c r="J29" s="5"/>
      <c r="K29" s="5"/>
      <c r="N29" s="171"/>
      <c r="O29" s="6"/>
      <c r="Q29" s="5"/>
    </row>
    <row r="30" spans="1:17" x14ac:dyDescent="0.2">
      <c r="A30" s="191" t="s">
        <v>45</v>
      </c>
      <c r="B30" s="195" t="s">
        <v>46</v>
      </c>
      <c r="C30" s="185">
        <f t="shared" si="0"/>
        <v>29</v>
      </c>
      <c r="D30" s="186">
        <f>SUM(Enero!D30+Febrero!D30+'Marzo '!D30+'Abril '!D30+'Mayo '!D30+Junio!D30+Julio!D30+Agosto!D30+Septiembre!D30+'Octubre '!D30+Noviembre!D30+'Diciembre '!D30)</f>
        <v>0</v>
      </c>
      <c r="E30" s="186">
        <f>SUM(Enero!E30+Febrero!E30+'Marzo '!E30+'Abril '!E30+'Mayo '!E30+Junio!E30+Julio!E30+Agosto!E30+Septiembre!E30+'Octubre '!E30+Noviembre!E30+'Diciembre '!E30)</f>
        <v>29</v>
      </c>
      <c r="F30" s="186">
        <f>SUM(Enero!F30+Febrero!F30+'Marzo '!F30+'Abril '!F30+'Mayo '!F30+Junio!F30+Julio!F30+Agosto!F30+Septiembre!F30+'Octubre '!F30+Noviembre!F30+'Diciembre '!F30)</f>
        <v>0</v>
      </c>
      <c r="G30" s="186">
        <f>SUM(Enero!G30+Febrero!G30+'Marzo '!G30+'Abril '!G30+'Mayo '!G30+Junio!G30+Julio!G30+Agosto!G30+Septiembre!G30+'Octubre '!G30+Noviembre!G30+'Diciembre '!G30)</f>
        <v>0</v>
      </c>
      <c r="H30" s="186">
        <f>SUM(Enero!H30+Febrero!H30+'Marzo '!H30+'Abril '!H30+'Mayo '!H30+Junio!H30+Julio!H30+Agosto!H30+Septiembre!H30+'Octubre '!H30+Noviembre!H30+'Diciembre '!H30)</f>
        <v>0</v>
      </c>
      <c r="I30" s="33"/>
      <c r="J30" s="5"/>
      <c r="K30" s="5"/>
      <c r="N30" s="171"/>
      <c r="O30" s="6"/>
      <c r="Q30" s="5"/>
    </row>
    <row r="31" spans="1:17" x14ac:dyDescent="0.2">
      <c r="A31" s="199" t="s">
        <v>47</v>
      </c>
      <c r="B31" s="195" t="s">
        <v>48</v>
      </c>
      <c r="C31" s="185">
        <f t="shared" si="0"/>
        <v>2</v>
      </c>
      <c r="D31" s="186">
        <f>SUM(Enero!D31+Febrero!D31+'Marzo '!D31+'Abril '!D31+'Mayo '!D31+Junio!D31+Julio!D31+Agosto!D31+Septiembre!D31+'Octubre '!D31+Noviembre!D31+'Diciembre '!D31)</f>
        <v>2</v>
      </c>
      <c r="E31" s="186">
        <f>SUM(Enero!E31+Febrero!E31+'Marzo '!E31+'Abril '!E31+'Mayo '!E31+Junio!E31+Julio!E31+Agosto!E31+Septiembre!E31+'Octubre '!E31+Noviembre!E31+'Diciembre '!E31)</f>
        <v>0</v>
      </c>
      <c r="F31" s="186">
        <f>SUM(Enero!F31+Febrero!F31+'Marzo '!F31+'Abril '!F31+'Mayo '!F31+Junio!F31+Julio!F31+Agosto!F31+Septiembre!F31+'Octubre '!F31+Noviembre!F31+'Diciembre '!F31)</f>
        <v>0</v>
      </c>
      <c r="G31" s="186">
        <f>SUM(Enero!G31+Febrero!G31+'Marzo '!G31+'Abril '!G31+'Mayo '!G31+Junio!G31+Julio!G31+Agosto!G31+Septiembre!G31+'Octubre '!G31+Noviembre!G31+'Diciembre '!G31)</f>
        <v>0</v>
      </c>
      <c r="H31" s="186">
        <f>SUM(Enero!H31+Febrero!H31+'Marzo '!H31+'Abril '!H31+'Mayo '!H31+Junio!H31+Julio!H31+Agosto!H31+Septiembre!H31+'Octubre '!H31+Noviembre!H31+'Diciembre '!H31)</f>
        <v>0</v>
      </c>
      <c r="I31" s="33"/>
      <c r="J31" s="5"/>
      <c r="K31" s="5"/>
      <c r="N31" s="171"/>
      <c r="O31" s="6"/>
      <c r="Q31" s="5"/>
    </row>
    <row r="32" spans="1:17" x14ac:dyDescent="0.2">
      <c r="A32" s="191" t="s">
        <v>49</v>
      </c>
      <c r="B32" s="195" t="s">
        <v>50</v>
      </c>
      <c r="C32" s="185">
        <f t="shared" si="0"/>
        <v>4139</v>
      </c>
      <c r="D32" s="186">
        <f>SUM(Enero!D32+Febrero!D32+'Marzo '!D32+'Abril '!D32+'Mayo '!D32+Junio!D32+Julio!D32+Agosto!D32+Septiembre!D32+'Octubre '!D32+Noviembre!D32+'Diciembre '!D32)</f>
        <v>4012</v>
      </c>
      <c r="E32" s="186">
        <f>SUM(Enero!E32+Febrero!E32+'Marzo '!E32+'Abril '!E32+'Mayo '!E32+Junio!E32+Julio!E32+Agosto!E32+Septiembre!E32+'Octubre '!E32+Noviembre!E32+'Diciembre '!E32)</f>
        <v>127</v>
      </c>
      <c r="F32" s="186">
        <f>SUM(Enero!F32+Febrero!F32+'Marzo '!F32+'Abril '!F32+'Mayo '!F32+Junio!F32+Julio!F32+Agosto!F32+Septiembre!F32+'Octubre '!F32+Noviembre!F32+'Diciembre '!F32)</f>
        <v>0</v>
      </c>
      <c r="G32" s="186">
        <f>SUM(Enero!G32+Febrero!G32+'Marzo '!G32+'Abril '!G32+'Mayo '!G32+Junio!G32+Julio!G32+Agosto!G32+Septiembre!G32+'Octubre '!G32+Noviembre!G32+'Diciembre '!G32)</f>
        <v>0</v>
      </c>
      <c r="H32" s="186">
        <f>SUM(Enero!H32+Febrero!H32+'Marzo '!H32+'Abril '!H32+'Mayo '!H32+Junio!H32+Julio!H32+Agosto!H32+Septiembre!H32+'Octubre '!H32+Noviembre!H32+'Diciembre '!H32)</f>
        <v>0</v>
      </c>
      <c r="I32" s="33"/>
      <c r="J32" s="5"/>
      <c r="K32" s="5"/>
      <c r="N32" s="171"/>
      <c r="O32" s="6"/>
      <c r="Q32" s="5"/>
    </row>
    <row r="33" spans="1:17" x14ac:dyDescent="0.2">
      <c r="A33" s="191" t="s">
        <v>51</v>
      </c>
      <c r="B33" s="194" t="s">
        <v>52</v>
      </c>
      <c r="C33" s="185">
        <f t="shared" si="0"/>
        <v>3</v>
      </c>
      <c r="D33" s="186">
        <f>SUM(Enero!D33+Febrero!D33+'Marzo '!D33+'Abril '!D33+'Mayo '!D33+Junio!D33+Julio!D33+Agosto!D33+Septiembre!D33+'Octubre '!D33+Noviembre!D33+'Diciembre '!D33)</f>
        <v>0</v>
      </c>
      <c r="E33" s="186">
        <f>SUM(Enero!E33+Febrero!E33+'Marzo '!E33+'Abril '!E33+'Mayo '!E33+Junio!E33+Julio!E33+Agosto!E33+Septiembre!E33+'Octubre '!E33+Noviembre!E33+'Diciembre '!E33)</f>
        <v>3</v>
      </c>
      <c r="F33" s="186">
        <f>SUM(Enero!F33+Febrero!F33+'Marzo '!F33+'Abril '!F33+'Mayo '!F33+Junio!F33+Julio!F33+Agosto!F33+Septiembre!F33+'Octubre '!F33+Noviembre!F33+'Diciembre '!F33)</f>
        <v>0</v>
      </c>
      <c r="G33" s="186">
        <f>SUM(Enero!G33+Febrero!G33+'Marzo '!G33+'Abril '!G33+'Mayo '!G33+Junio!G33+Julio!G33+Agosto!G33+Septiembre!G33+'Octubre '!G33+Noviembre!G33+'Diciembre '!G33)</f>
        <v>0</v>
      </c>
      <c r="H33" s="186">
        <f>SUM(Enero!H33+Febrero!H33+'Marzo '!H33+'Abril '!H33+'Mayo '!H33+Junio!H33+Julio!H33+Agosto!H33+Septiembre!H33+'Octubre '!H33+Noviembre!H33+'Diciembre '!H33)</f>
        <v>0</v>
      </c>
      <c r="I33" s="33"/>
      <c r="J33" s="5"/>
      <c r="K33" s="5"/>
      <c r="N33" s="171"/>
      <c r="O33" s="6"/>
      <c r="Q33" s="5"/>
    </row>
    <row r="34" spans="1:17" x14ac:dyDescent="0.2">
      <c r="A34" s="191" t="s">
        <v>53</v>
      </c>
      <c r="B34" s="195" t="s">
        <v>54</v>
      </c>
      <c r="C34" s="185">
        <f t="shared" si="0"/>
        <v>89</v>
      </c>
      <c r="D34" s="186">
        <f>SUM(Enero!D34+Febrero!D34+'Marzo '!D34+'Abril '!D34+'Mayo '!D34+Junio!D34+Julio!D34+Agosto!D34+Septiembre!D34+'Octubre '!D34+Noviembre!D34+'Diciembre '!D34)</f>
        <v>0</v>
      </c>
      <c r="E34" s="186">
        <f>SUM(Enero!E34+Febrero!E34+'Marzo '!E34+'Abril '!E34+'Mayo '!E34+Junio!E34+Julio!E34+Agosto!E34+Septiembre!E34+'Octubre '!E34+Noviembre!E34+'Diciembre '!E34)</f>
        <v>89</v>
      </c>
      <c r="F34" s="186">
        <f>SUM(Enero!F34+Febrero!F34+'Marzo '!F34+'Abril '!F34+'Mayo '!F34+Junio!F34+Julio!F34+Agosto!F34+Septiembre!F34+'Octubre '!F34+Noviembre!F34+'Diciembre '!F34)</f>
        <v>0</v>
      </c>
      <c r="G34" s="186">
        <f>SUM(Enero!G34+Febrero!G34+'Marzo '!G34+'Abril '!G34+'Mayo '!G34+Junio!G34+Julio!G34+Agosto!G34+Septiembre!G34+'Octubre '!G34+Noviembre!G34+'Diciembre '!G34)</f>
        <v>0</v>
      </c>
      <c r="H34" s="186">
        <f>SUM(Enero!H34+Febrero!H34+'Marzo '!H34+'Abril '!H34+'Mayo '!H34+Junio!H34+Julio!H34+Agosto!H34+Septiembre!H34+'Octubre '!H34+Noviembre!H34+'Diciembre '!H34)</f>
        <v>0</v>
      </c>
      <c r="I34" s="33"/>
      <c r="J34" s="5"/>
      <c r="K34" s="5"/>
      <c r="N34" s="171"/>
      <c r="O34" s="6"/>
      <c r="Q34" s="5"/>
    </row>
    <row r="35" spans="1:17" x14ac:dyDescent="0.2">
      <c r="A35" s="191" t="s">
        <v>55</v>
      </c>
      <c r="B35" s="195" t="s">
        <v>56</v>
      </c>
      <c r="C35" s="185">
        <f t="shared" si="0"/>
        <v>0</v>
      </c>
      <c r="D35" s="186">
        <f>SUM(Enero!D35+Febrero!D35+'Marzo '!D35+'Abril '!D35+'Mayo '!D35+Junio!D35+Julio!D35+Agosto!D35+Septiembre!D35+'Octubre '!D35+Noviembre!D35+'Diciembre '!D35)</f>
        <v>0</v>
      </c>
      <c r="E35" s="186">
        <f>SUM(Enero!E35+Febrero!E35+'Marzo '!E35+'Abril '!E35+'Mayo '!E35+Junio!E35+Julio!E35+Agosto!E35+Septiembre!E35+'Octubre '!E35+Noviembre!E35+'Diciembre '!E35)</f>
        <v>0</v>
      </c>
      <c r="F35" s="186">
        <f>SUM(Enero!F35+Febrero!F35+'Marzo '!F35+'Abril '!F35+'Mayo '!F35+Junio!F35+Julio!F35+Agosto!F35+Septiembre!F35+'Octubre '!F35+Noviembre!F35+'Diciembre '!F35)</f>
        <v>0</v>
      </c>
      <c r="G35" s="186">
        <f>SUM(Enero!G35+Febrero!G35+'Marzo '!G35+'Abril '!G35+'Mayo '!G35+Junio!G35+Julio!G35+Agosto!G35+Septiembre!G35+'Octubre '!G35+Noviembre!G35+'Diciembre '!G35)</f>
        <v>0</v>
      </c>
      <c r="H35" s="186">
        <f>SUM(Enero!H35+Febrero!H35+'Marzo '!H35+'Abril '!H35+'Mayo '!H35+Junio!H35+Julio!H35+Agosto!H35+Septiembre!H35+'Octubre '!H35+Noviembre!H35+'Diciembre '!H35)</f>
        <v>0</v>
      </c>
      <c r="I35" s="33"/>
      <c r="J35" s="5"/>
      <c r="K35" s="5"/>
      <c r="N35" s="171"/>
      <c r="O35" s="6"/>
      <c r="Q35" s="5"/>
    </row>
    <row r="36" spans="1:17" x14ac:dyDescent="0.2">
      <c r="A36" s="191" t="s">
        <v>57</v>
      </c>
      <c r="B36" s="195" t="s">
        <v>58</v>
      </c>
      <c r="C36" s="185">
        <f t="shared" si="0"/>
        <v>7</v>
      </c>
      <c r="D36" s="186">
        <f>SUM(Enero!D36+Febrero!D36+'Marzo '!D36+'Abril '!D36+'Mayo '!D36+Junio!D36+Julio!D36+Agosto!D36+Septiembre!D36+'Octubre '!D36+Noviembre!D36+'Diciembre '!D36)</f>
        <v>7</v>
      </c>
      <c r="E36" s="186">
        <f>SUM(Enero!E36+Febrero!E36+'Marzo '!E36+'Abril '!E36+'Mayo '!E36+Junio!E36+Julio!E36+Agosto!E36+Septiembre!E36+'Octubre '!E36+Noviembre!E36+'Diciembre '!E36)</f>
        <v>0</v>
      </c>
      <c r="F36" s="186">
        <f>SUM(Enero!F36+Febrero!F36+'Marzo '!F36+'Abril '!F36+'Mayo '!F36+Junio!F36+Julio!F36+Agosto!F36+Septiembre!F36+'Octubre '!F36+Noviembre!F36+'Diciembre '!F36)</f>
        <v>0</v>
      </c>
      <c r="G36" s="186">
        <f>SUM(Enero!G36+Febrero!G36+'Marzo '!G36+'Abril '!G36+'Mayo '!G36+Junio!G36+Julio!G36+Agosto!G36+Septiembre!G36+'Octubre '!G36+Noviembre!G36+'Diciembre '!G36)</f>
        <v>0</v>
      </c>
      <c r="H36" s="186">
        <f>SUM(Enero!H36+Febrero!H36+'Marzo '!H36+'Abril '!H36+'Mayo '!H36+Junio!H36+Julio!H36+Agosto!H36+Septiembre!H36+'Octubre '!H36+Noviembre!H36+'Diciembre '!H36)</f>
        <v>0</v>
      </c>
      <c r="I36" s="33"/>
      <c r="J36" s="5"/>
      <c r="K36" s="5"/>
      <c r="N36" s="171"/>
      <c r="O36" s="6"/>
      <c r="Q36" s="5"/>
    </row>
    <row r="37" spans="1:17" s="6" customFormat="1" x14ac:dyDescent="0.2">
      <c r="A37" s="191" t="s">
        <v>59</v>
      </c>
      <c r="B37" s="194" t="s">
        <v>60</v>
      </c>
      <c r="C37" s="185">
        <f t="shared" si="0"/>
        <v>63</v>
      </c>
      <c r="D37" s="186">
        <f>SUM(Enero!D37+Febrero!D37+'Marzo '!D37+'Abril '!D37+'Mayo '!D37+Junio!D37+Julio!D37+Agosto!D37+Septiembre!D37+'Octubre '!D37+Noviembre!D37+'Diciembre '!D37)</f>
        <v>0</v>
      </c>
      <c r="E37" s="186">
        <f>SUM(Enero!E37+Febrero!E37+'Marzo '!E37+'Abril '!E37+'Mayo '!E37+Junio!E37+Julio!E37+Agosto!E37+Septiembre!E37+'Octubre '!E37+Noviembre!E37+'Diciembre '!E37)</f>
        <v>63</v>
      </c>
      <c r="F37" s="186">
        <f>SUM(Enero!F37+Febrero!F37+'Marzo '!F37+'Abril '!F37+'Mayo '!F37+Junio!F37+Julio!F37+Agosto!F37+Septiembre!F37+'Octubre '!F37+Noviembre!F37+'Diciembre '!F37)</f>
        <v>0</v>
      </c>
      <c r="G37" s="186">
        <f>SUM(Enero!G37+Febrero!G37+'Marzo '!G37+'Abril '!G37+'Mayo '!G37+Junio!G37+Julio!G37+Agosto!G37+Septiembre!G37+'Octubre '!G37+Noviembre!G37+'Diciembre '!G37)</f>
        <v>0</v>
      </c>
      <c r="H37" s="186">
        <f>SUM(Enero!H37+Febrero!H37+'Marzo '!H37+'Abril '!H37+'Mayo '!H37+Junio!H37+Julio!H37+Agosto!H37+Septiembre!H37+'Octubre '!H37+Noviembre!H37+'Diciembre '!H37)</f>
        <v>0</v>
      </c>
      <c r="I37" s="47"/>
      <c r="N37" s="202"/>
    </row>
    <row r="38" spans="1:17" x14ac:dyDescent="0.2">
      <c r="A38" s="191" t="s">
        <v>61</v>
      </c>
      <c r="B38" s="194" t="s">
        <v>62</v>
      </c>
      <c r="C38" s="203">
        <f t="shared" si="0"/>
        <v>865</v>
      </c>
      <c r="D38" s="186">
        <f>SUM(Enero!D38+Febrero!D38+'Marzo '!D38+'Abril '!D38+'Mayo '!D38+Junio!D38+Julio!D38+Agosto!D38+Septiembre!D38+'Octubre '!D38+Noviembre!D38+'Diciembre '!D38)</f>
        <v>383</v>
      </c>
      <c r="E38" s="186">
        <f>SUM(Enero!E38+Febrero!E38+'Marzo '!E38+'Abril '!E38+'Mayo '!E38+Junio!E38+Julio!E38+Agosto!E38+Septiembre!E38+'Octubre '!E38+Noviembre!E38+'Diciembre '!E38)</f>
        <v>482</v>
      </c>
      <c r="F38" s="186">
        <f>SUM(Enero!F38+Febrero!F38+'Marzo '!F38+'Abril '!F38+'Mayo '!F38+Junio!F38+Julio!F38+Agosto!F38+Septiembre!F38+'Octubre '!F38+Noviembre!F38+'Diciembre '!F38)</f>
        <v>0</v>
      </c>
      <c r="G38" s="186">
        <f>SUM(Enero!G38+Febrero!G38+'Marzo '!G38+'Abril '!G38+'Mayo '!G38+Junio!G38+Julio!G38+Agosto!G38+Septiembre!G38+'Octubre '!G38+Noviembre!G38+'Diciembre '!G38)</f>
        <v>0</v>
      </c>
      <c r="H38" s="186">
        <f>SUM(Enero!H38+Febrero!H38+'Marzo '!H38+'Abril '!H38+'Mayo '!H38+Junio!H38+Julio!H38+Agosto!H38+Septiembre!H38+'Octubre '!H38+Noviembre!H38+'Diciembre '!H38)</f>
        <v>0</v>
      </c>
      <c r="I38" s="33"/>
      <c r="J38" s="5"/>
      <c r="K38" s="5"/>
      <c r="N38" s="171"/>
      <c r="O38" s="6"/>
      <c r="Q38" s="5"/>
    </row>
    <row r="39" spans="1:17" ht="34.5" x14ac:dyDescent="0.2">
      <c r="A39" s="207" t="s">
        <v>63</v>
      </c>
      <c r="B39" s="208" t="s">
        <v>64</v>
      </c>
      <c r="C39" s="185">
        <f t="shared" si="0"/>
        <v>9345</v>
      </c>
      <c r="D39" s="186">
        <f>SUM(Enero!D39+Febrero!D39+'Marzo '!D39+'Abril '!D39+'Mayo '!D39+Junio!D39+Julio!D39+Agosto!D39+Septiembre!D39+'Octubre '!D39+Noviembre!D39+'Diciembre '!D39)</f>
        <v>3726</v>
      </c>
      <c r="E39" s="186">
        <f>SUM(Enero!E39+Febrero!E39+'Marzo '!E39+'Abril '!E39+'Mayo '!E39+Junio!E39+Julio!E39+Agosto!E39+Septiembre!E39+'Octubre '!E39+Noviembre!E39+'Diciembre '!E39)</f>
        <v>5619</v>
      </c>
      <c r="F39" s="186">
        <f>SUM(Enero!F39+Febrero!F39+'Marzo '!F39+'Abril '!F39+'Mayo '!F39+Junio!F39+Julio!F39+Agosto!F39+Septiembre!F39+'Octubre '!F39+Noviembre!F39+'Diciembre '!F39)</f>
        <v>0</v>
      </c>
      <c r="G39" s="186">
        <f>SUM(Enero!G39+Febrero!G39+'Marzo '!G39+'Abril '!G39+'Mayo '!G39+Junio!G39+Julio!G39+Agosto!G39+Septiembre!G39+'Octubre '!G39+Noviembre!G39+'Diciembre '!G39)</f>
        <v>0</v>
      </c>
      <c r="H39" s="186">
        <f>SUM(Enero!H39+Febrero!H39+'Marzo '!H39+'Abril '!H39+'Mayo '!H39+Junio!H39+Julio!H39+Agosto!H39+Septiembre!H39+'Octubre '!H39+Noviembre!H39+'Diciembre '!H39)</f>
        <v>0</v>
      </c>
      <c r="I39" s="33"/>
      <c r="J39" s="5"/>
      <c r="K39" s="5"/>
      <c r="N39" s="171"/>
      <c r="O39" s="6"/>
      <c r="Q39" s="5"/>
    </row>
    <row r="40" spans="1:17" x14ac:dyDescent="0.2">
      <c r="A40" s="207" t="s">
        <v>65</v>
      </c>
      <c r="B40" s="208" t="s">
        <v>66</v>
      </c>
      <c r="C40" s="185">
        <f t="shared" si="0"/>
        <v>355</v>
      </c>
      <c r="D40" s="186">
        <f>SUM(Enero!D40+Febrero!D40+'Marzo '!D40+'Abril '!D40+'Mayo '!D40+Junio!D40+Julio!D40+Agosto!D40+Septiembre!D40+'Octubre '!D40+Noviembre!D40+'Diciembre '!D40)</f>
        <v>21</v>
      </c>
      <c r="E40" s="186">
        <f>SUM(Enero!E40+Febrero!E40+'Marzo '!E40+'Abril '!E40+'Mayo '!E40+Junio!E40+Julio!E40+Agosto!E40+Septiembre!E40+'Octubre '!E40+Noviembre!E40+'Diciembre '!E40)</f>
        <v>334</v>
      </c>
      <c r="F40" s="186">
        <f>SUM(Enero!F40+Febrero!F40+'Marzo '!F40+'Abril '!F40+'Mayo '!F40+Junio!F40+Julio!F40+Agosto!F40+Septiembre!F40+'Octubre '!F40+Noviembre!F40+'Diciembre '!F40)</f>
        <v>0</v>
      </c>
      <c r="G40" s="186">
        <f>SUM(Enero!G40+Febrero!G40+'Marzo '!G40+'Abril '!G40+'Mayo '!G40+Junio!G40+Julio!G40+Agosto!G40+Septiembre!G40+'Octubre '!G40+Noviembre!G40+'Diciembre '!G40)</f>
        <v>0</v>
      </c>
      <c r="H40" s="186">
        <f>SUM(Enero!H40+Febrero!H40+'Marzo '!H40+'Abril '!H40+'Mayo '!H40+Junio!H40+Julio!H40+Agosto!H40+Septiembre!H40+'Octubre '!H40+Noviembre!H40+'Diciembre '!H40)</f>
        <v>0</v>
      </c>
      <c r="I40" s="33"/>
      <c r="J40" s="5"/>
      <c r="K40" s="5"/>
      <c r="N40" s="171"/>
      <c r="O40" s="6"/>
      <c r="Q40" s="5"/>
    </row>
    <row r="41" spans="1:17" x14ac:dyDescent="0.2">
      <c r="A41" s="207" t="s">
        <v>67</v>
      </c>
      <c r="B41" s="208" t="s">
        <v>68</v>
      </c>
      <c r="C41" s="185">
        <f t="shared" si="0"/>
        <v>744</v>
      </c>
      <c r="D41" s="186">
        <f>SUM(Enero!D41+Febrero!D41+'Marzo '!D41+'Abril '!D41+'Mayo '!D41+Junio!D41+Julio!D41+Agosto!D41+Septiembre!D41+'Octubre '!D41+Noviembre!D41+'Diciembre '!D41)</f>
        <v>666</v>
      </c>
      <c r="E41" s="186">
        <f>SUM(Enero!E41+Febrero!E41+'Marzo '!E41+'Abril '!E41+'Mayo '!E41+Junio!E41+Julio!E41+Agosto!E41+Septiembre!E41+'Octubre '!E41+Noviembre!E41+'Diciembre '!E41)</f>
        <v>78</v>
      </c>
      <c r="F41" s="186">
        <f>SUM(Enero!F41+Febrero!F41+'Marzo '!F41+'Abril '!F41+'Mayo '!F41+Junio!F41+Julio!F41+Agosto!F41+Septiembre!F41+'Octubre '!F41+Noviembre!F41+'Diciembre '!F41)</f>
        <v>0</v>
      </c>
      <c r="G41" s="186">
        <f>SUM(Enero!G41+Febrero!G41+'Marzo '!G41+'Abril '!G41+'Mayo '!G41+Junio!G41+Julio!G41+Agosto!G41+Septiembre!G41+'Octubre '!G41+Noviembre!G41+'Diciembre '!G41)</f>
        <v>0</v>
      </c>
      <c r="H41" s="186">
        <f>SUM(Enero!H41+Febrero!H41+'Marzo '!H41+'Abril '!H41+'Mayo '!H41+Junio!H41+Julio!H41+Agosto!H41+Septiembre!H41+'Octubre '!H41+Noviembre!H41+'Diciembre '!H41)</f>
        <v>0</v>
      </c>
      <c r="I41" s="33"/>
      <c r="J41" s="5"/>
      <c r="K41" s="5"/>
      <c r="N41" s="171"/>
      <c r="O41" s="6"/>
      <c r="Q41" s="5"/>
    </row>
    <row r="42" spans="1:17" x14ac:dyDescent="0.2">
      <c r="A42" s="207" t="s">
        <v>69</v>
      </c>
      <c r="B42" s="208" t="s">
        <v>70</v>
      </c>
      <c r="C42" s="185">
        <f t="shared" si="0"/>
        <v>4649</v>
      </c>
      <c r="D42" s="186">
        <f>SUM(Enero!D42+Febrero!D42+'Marzo '!D42+'Abril '!D42+'Mayo '!D42+Junio!D42+Julio!D42+Agosto!D42+Septiembre!D42+'Octubre '!D42+Noviembre!D42+'Diciembre '!D42)</f>
        <v>3836</v>
      </c>
      <c r="E42" s="186">
        <f>SUM(Enero!E42+Febrero!E42+'Marzo '!E42+'Abril '!E42+'Mayo '!E42+Junio!E42+Julio!E42+Agosto!E42+Septiembre!E42+'Octubre '!E42+Noviembre!E42+'Diciembre '!E42)</f>
        <v>813</v>
      </c>
      <c r="F42" s="186">
        <f>SUM(Enero!F42+Febrero!F42+'Marzo '!F42+'Abril '!F42+'Mayo '!F42+Junio!F42+Julio!F42+Agosto!F42+Septiembre!F42+'Octubre '!F42+Noviembre!F42+'Diciembre '!F42)</f>
        <v>0</v>
      </c>
      <c r="G42" s="186">
        <f>SUM(Enero!G42+Febrero!G42+'Marzo '!G42+'Abril '!G42+'Mayo '!G42+Junio!G42+Julio!G42+Agosto!G42+Septiembre!G42+'Octubre '!G42+Noviembre!G42+'Diciembre '!G42)</f>
        <v>0</v>
      </c>
      <c r="H42" s="186">
        <f>SUM(Enero!H42+Febrero!H42+'Marzo '!H42+'Abril '!H42+'Mayo '!H42+Junio!H42+Julio!H42+Agosto!H42+Septiembre!H42+'Octubre '!H42+Noviembre!H42+'Diciembre '!H42)</f>
        <v>0</v>
      </c>
      <c r="I42" s="33"/>
      <c r="J42" s="5"/>
      <c r="K42" s="5"/>
      <c r="N42" s="171"/>
      <c r="O42" s="6"/>
      <c r="Q42" s="5"/>
    </row>
    <row r="43" spans="1:17" x14ac:dyDescent="0.2">
      <c r="A43" s="207" t="s">
        <v>71</v>
      </c>
      <c r="B43" s="209" t="s">
        <v>72</v>
      </c>
      <c r="C43" s="210">
        <f t="shared" si="0"/>
        <v>1317</v>
      </c>
      <c r="D43" s="186">
        <f>SUM(Enero!D43+Febrero!D43+'Marzo '!D43+'Abril '!D43+'Mayo '!D43+Junio!D43+Julio!D43+Agosto!D43+Septiembre!D43+'Octubre '!D43+Noviembre!D43+'Diciembre '!D43)</f>
        <v>1037</v>
      </c>
      <c r="E43" s="186">
        <f>SUM(Enero!E43+Febrero!E43+'Marzo '!E43+'Abril '!E43+'Mayo '!E43+Junio!E43+Julio!E43+Agosto!E43+Septiembre!E43+'Octubre '!E43+Noviembre!E43+'Diciembre '!E43)</f>
        <v>280</v>
      </c>
      <c r="F43" s="186">
        <f>SUM(Enero!F43+Febrero!F43+'Marzo '!F43+'Abril '!F43+'Mayo '!F43+Junio!F43+Julio!F43+Agosto!F43+Septiembre!F43+'Octubre '!F43+Noviembre!F43+'Diciembre '!F43)</f>
        <v>0</v>
      </c>
      <c r="G43" s="186">
        <f>SUM(Enero!G43+Febrero!G43+'Marzo '!G43+'Abril '!G43+'Mayo '!G43+Junio!G43+Julio!G43+Agosto!G43+Septiembre!G43+'Octubre '!G43+Noviembre!G43+'Diciembre '!G43)</f>
        <v>0</v>
      </c>
      <c r="H43" s="186">
        <f>SUM(Enero!H43+Febrero!H43+'Marzo '!H43+'Abril '!H43+'Mayo '!H43+Junio!H43+Julio!H43+Agosto!H43+Septiembre!H43+'Octubre '!H43+Noviembre!H43+'Diciembre '!H43)</f>
        <v>0</v>
      </c>
      <c r="I43" s="33"/>
      <c r="J43" s="5"/>
      <c r="K43" s="5"/>
      <c r="N43" s="171"/>
      <c r="O43" s="6"/>
      <c r="Q43" s="5"/>
    </row>
    <row r="44" spans="1:17" x14ac:dyDescent="0.2">
      <c r="A44" s="289" t="s">
        <v>73</v>
      </c>
      <c r="B44" s="310"/>
      <c r="C44" s="178">
        <f t="shared" si="0"/>
        <v>8</v>
      </c>
      <c r="D44" s="186">
        <f>SUM(Enero!D44+Febrero!D44+'Marzo '!D44+'Abril '!D44+'Mayo '!D44+Junio!D44+Julio!D44+Agosto!D44+Septiembre!D44+'Octubre '!D44+Noviembre!D44+'Diciembre '!D44)</f>
        <v>7</v>
      </c>
      <c r="E44" s="186">
        <f>SUM(Enero!E44+Febrero!E44+'Marzo '!E44+'Abril '!E44+'Mayo '!E44+Junio!E44+Julio!E44+Agosto!E44+Septiembre!E44+'Octubre '!E44+Noviembre!E44+'Diciembre '!E44)</f>
        <v>0</v>
      </c>
      <c r="F44" s="186">
        <f>SUM(Enero!F44+Febrero!F44+'Marzo '!F44+'Abril '!F44+'Mayo '!F44+Junio!F44+Julio!F44+Agosto!F44+Septiembre!F44+'Octubre '!F44+Noviembre!F44+'Diciembre '!F44)</f>
        <v>1</v>
      </c>
      <c r="G44" s="186">
        <f>SUM(Enero!G44+Febrero!G44+'Marzo '!G44+'Abril '!G44+'Mayo '!G44+Junio!G44+Julio!G44+Agosto!G44+Septiembre!G44+'Octubre '!G44+Noviembre!G44+'Diciembre '!G44)</f>
        <v>0</v>
      </c>
      <c r="H44" s="186">
        <f>SUM(Enero!H44+Febrero!H44+'Marzo '!H44+'Abril '!H44+'Mayo '!H44+Junio!H44+Julio!H44+Agosto!H44+Septiembre!H44+'Octubre '!H44+Noviembre!H44+'Diciembre '!H44)</f>
        <v>0</v>
      </c>
      <c r="I44" s="33"/>
      <c r="J44" s="5"/>
      <c r="K44" s="5"/>
      <c r="N44" s="171"/>
      <c r="O44" s="6"/>
      <c r="Q44" s="5"/>
    </row>
    <row r="45" spans="1:17" x14ac:dyDescent="0.2">
      <c r="A45" s="211" t="s">
        <v>74</v>
      </c>
      <c r="B45" s="212" t="s">
        <v>75</v>
      </c>
      <c r="C45" s="213">
        <f t="shared" si="0"/>
        <v>0</v>
      </c>
      <c r="D45" s="186">
        <f>SUM(Enero!D45+Febrero!D45+'Marzo '!D45+'Abril '!D45+'Mayo '!D45+Junio!D45+Julio!D45+Agosto!D45+Septiembre!D45+'Octubre '!D45+Noviembre!D45+'Diciembre '!D45)</f>
        <v>0</v>
      </c>
      <c r="E45" s="186">
        <f>SUM(Enero!E45+Febrero!E45+'Marzo '!E45+'Abril '!E45+'Mayo '!E45+Junio!E45+Julio!E45+Agosto!E45+Septiembre!E45+'Octubre '!E45+Noviembre!E45+'Diciembre '!E45)</f>
        <v>0</v>
      </c>
      <c r="F45" s="186">
        <f>SUM(Enero!F45+Febrero!F45+'Marzo '!F45+'Abril '!F45+'Mayo '!F45+Junio!F45+Julio!F45+Agosto!F45+Septiembre!F45+'Octubre '!F45+Noviembre!F45+'Diciembre '!F45)</f>
        <v>0</v>
      </c>
      <c r="G45" s="186">
        <f>SUM(Enero!G45+Febrero!G45+'Marzo '!G45+'Abril '!G45+'Mayo '!G45+Junio!G45+Julio!G45+Agosto!G45+Septiembre!G45+'Octubre '!G45+Noviembre!G45+'Diciembre '!G45)</f>
        <v>0</v>
      </c>
      <c r="H45" s="186">
        <f>SUM(Enero!H45+Febrero!H45+'Marzo '!H45+'Abril '!H45+'Mayo '!H45+Junio!H45+Julio!H45+Agosto!H45+Septiembre!H45+'Octubre '!H45+Noviembre!H45+'Diciembre '!H45)</f>
        <v>0</v>
      </c>
      <c r="I45" s="33"/>
      <c r="J45" s="5"/>
      <c r="K45" s="5"/>
      <c r="N45" s="171"/>
      <c r="O45" s="6"/>
      <c r="Q45" s="5"/>
    </row>
    <row r="46" spans="1:17" x14ac:dyDescent="0.2">
      <c r="A46" s="214" t="s">
        <v>76</v>
      </c>
      <c r="B46" s="215" t="s">
        <v>77</v>
      </c>
      <c r="C46" s="185">
        <f t="shared" si="0"/>
        <v>0</v>
      </c>
      <c r="D46" s="186">
        <f>SUM(Enero!D46+Febrero!D46+'Marzo '!D46+'Abril '!D46+'Mayo '!D46+Junio!D46+Julio!D46+Agosto!D46+Septiembre!D46+'Octubre '!D46+Noviembre!D46+'Diciembre '!D46)</f>
        <v>0</v>
      </c>
      <c r="E46" s="186">
        <f>SUM(Enero!E46+Febrero!E46+'Marzo '!E46+'Abril '!E46+'Mayo '!E46+Junio!E46+Julio!E46+Agosto!E46+Septiembre!E46+'Octubre '!E46+Noviembre!E46+'Diciembre '!E46)</f>
        <v>0</v>
      </c>
      <c r="F46" s="186">
        <f>SUM(Enero!F46+Febrero!F46+'Marzo '!F46+'Abril '!F46+'Mayo '!F46+Junio!F46+Julio!F46+Agosto!F46+Septiembre!F46+'Octubre '!F46+Noviembre!F46+'Diciembre '!F46)</f>
        <v>0</v>
      </c>
      <c r="G46" s="186">
        <f>SUM(Enero!G46+Febrero!G46+'Marzo '!G46+'Abril '!G46+'Mayo '!G46+Junio!G46+Julio!G46+Agosto!G46+Septiembre!G46+'Octubre '!G46+Noviembre!G46+'Diciembre '!G46)</f>
        <v>0</v>
      </c>
      <c r="H46" s="186">
        <f>SUM(Enero!H46+Febrero!H46+'Marzo '!H46+'Abril '!H46+'Mayo '!H46+Junio!H46+Julio!H46+Agosto!H46+Septiembre!H46+'Octubre '!H46+Noviembre!H46+'Diciembre '!H46)</f>
        <v>0</v>
      </c>
      <c r="I46" s="33"/>
      <c r="J46" s="5"/>
      <c r="K46" s="5"/>
      <c r="N46" s="171"/>
      <c r="O46" s="6"/>
      <c r="Q46" s="5"/>
    </row>
    <row r="47" spans="1:17" x14ac:dyDescent="0.2">
      <c r="A47" s="214" t="s">
        <v>78</v>
      </c>
      <c r="B47" s="215" t="s">
        <v>79</v>
      </c>
      <c r="C47" s="185">
        <f t="shared" si="0"/>
        <v>8</v>
      </c>
      <c r="D47" s="186">
        <f>SUM(Enero!D47+Febrero!D47+'Marzo '!D47+'Abril '!D47+'Mayo '!D47+Junio!D47+Julio!D47+Agosto!D47+Septiembre!D47+'Octubre '!D47+Noviembre!D47+'Diciembre '!D47)</f>
        <v>7</v>
      </c>
      <c r="E47" s="186">
        <f>SUM(Enero!E47+Febrero!E47+'Marzo '!E47+'Abril '!E47+'Mayo '!E47+Junio!E47+Julio!E47+Agosto!E47+Septiembre!E47+'Octubre '!E47+Noviembre!E47+'Diciembre '!E47)</f>
        <v>0</v>
      </c>
      <c r="F47" s="186">
        <f>SUM(Enero!F47+Febrero!F47+'Marzo '!F47+'Abril '!F47+'Mayo '!F47+Junio!F47+Julio!F47+Agosto!F47+Septiembre!F47+'Octubre '!F47+Noviembre!F47+'Diciembre '!F47)</f>
        <v>1</v>
      </c>
      <c r="G47" s="186">
        <f>SUM(Enero!G47+Febrero!G47+'Marzo '!G47+'Abril '!G47+'Mayo '!G47+Junio!G47+Julio!G47+Agosto!G47+Septiembre!G47+'Octubre '!G47+Noviembre!G47+'Diciembre '!G47)</f>
        <v>0</v>
      </c>
      <c r="H47" s="186">
        <f>SUM(Enero!H47+Febrero!H47+'Marzo '!H47+'Abril '!H47+'Mayo '!H47+Junio!H47+Julio!H47+Agosto!H47+Septiembre!H47+'Octubre '!H47+Noviembre!H47+'Diciembre '!H47)</f>
        <v>0</v>
      </c>
      <c r="I47" s="33"/>
      <c r="J47" s="5"/>
      <c r="K47" s="5"/>
      <c r="N47" s="171"/>
      <c r="O47" s="6"/>
      <c r="Q47" s="5"/>
    </row>
    <row r="48" spans="1:17" x14ac:dyDescent="0.2">
      <c r="A48" s="214" t="s">
        <v>80</v>
      </c>
      <c r="B48" s="215" t="s">
        <v>81</v>
      </c>
      <c r="C48" s="185">
        <f t="shared" si="0"/>
        <v>0</v>
      </c>
      <c r="D48" s="186">
        <f>SUM(Enero!D48+Febrero!D48+'Marzo '!D48+'Abril '!D48+'Mayo '!D48+Junio!D48+Julio!D48+Agosto!D48+Septiembre!D48+'Octubre '!D48+Noviembre!D48+'Diciembre '!D48)</f>
        <v>0</v>
      </c>
      <c r="E48" s="186">
        <f>SUM(Enero!E48+Febrero!E48+'Marzo '!E48+'Abril '!E48+'Mayo '!E48+Junio!E48+Julio!E48+Agosto!E48+Septiembre!E48+'Octubre '!E48+Noviembre!E48+'Diciembre '!E48)</f>
        <v>0</v>
      </c>
      <c r="F48" s="186">
        <f>SUM(Enero!F48+Febrero!F48+'Marzo '!F48+'Abril '!F48+'Mayo '!F48+Junio!F48+Julio!F48+Agosto!F48+Septiembre!F48+'Octubre '!F48+Noviembre!F48+'Diciembre '!F48)</f>
        <v>0</v>
      </c>
      <c r="G48" s="186">
        <f>SUM(Enero!G48+Febrero!G48+'Marzo '!G48+'Abril '!G48+'Mayo '!G48+Junio!G48+Julio!G48+Agosto!G48+Septiembre!G48+'Octubre '!G48+Noviembre!G48+'Diciembre '!G48)</f>
        <v>0</v>
      </c>
      <c r="H48" s="186">
        <f>SUM(Enero!H48+Febrero!H48+'Marzo '!H48+'Abril '!H48+'Mayo '!H48+Junio!H48+Julio!H48+Agosto!H48+Septiembre!H48+'Octubre '!H48+Noviembre!H48+'Diciembre '!H48)</f>
        <v>0</v>
      </c>
      <c r="I48" s="33"/>
      <c r="J48" s="5"/>
      <c r="K48" s="5"/>
      <c r="N48" s="171"/>
      <c r="O48" s="6"/>
      <c r="Q48" s="5"/>
    </row>
    <row r="49" spans="1:17" x14ac:dyDescent="0.2">
      <c r="A49" s="214" t="s">
        <v>82</v>
      </c>
      <c r="B49" s="215" t="s">
        <v>83</v>
      </c>
      <c r="C49" s="185">
        <f t="shared" si="0"/>
        <v>0</v>
      </c>
      <c r="D49" s="186">
        <f>SUM(Enero!D49+Febrero!D49+'Marzo '!D49+'Abril '!D49+'Mayo '!D49+Junio!D49+Julio!D49+Agosto!D49+Septiembre!D49+'Octubre '!D49+Noviembre!D49+'Diciembre '!D49)</f>
        <v>0</v>
      </c>
      <c r="E49" s="186">
        <f>SUM(Enero!E49+Febrero!E49+'Marzo '!E49+'Abril '!E49+'Mayo '!E49+Junio!E49+Julio!E49+Agosto!E49+Septiembre!E49+'Octubre '!E49+Noviembre!E49+'Diciembre '!E49)</f>
        <v>0</v>
      </c>
      <c r="F49" s="186">
        <f>SUM(Enero!F49+Febrero!F49+'Marzo '!F49+'Abril '!F49+'Mayo '!F49+Junio!F49+Julio!F49+Agosto!F49+Septiembre!F49+'Octubre '!F49+Noviembre!F49+'Diciembre '!F49)</f>
        <v>0</v>
      </c>
      <c r="G49" s="186">
        <f>SUM(Enero!G49+Febrero!G49+'Marzo '!G49+'Abril '!G49+'Mayo '!G49+Junio!G49+Julio!G49+Agosto!G49+Septiembre!G49+'Octubre '!G49+Noviembre!G49+'Diciembre '!G49)</f>
        <v>0</v>
      </c>
      <c r="H49" s="186">
        <f>SUM(Enero!H49+Febrero!H49+'Marzo '!H49+'Abril '!H49+'Mayo '!H49+Junio!H49+Julio!H49+Agosto!H49+Septiembre!H49+'Octubre '!H49+Noviembre!H49+'Diciembre '!H49)</f>
        <v>0</v>
      </c>
      <c r="I49" s="33"/>
      <c r="J49" s="5"/>
      <c r="K49" s="5"/>
      <c r="N49" s="171"/>
      <c r="O49" s="6"/>
      <c r="Q49" s="5"/>
    </row>
    <row r="50" spans="1:17" x14ac:dyDescent="0.2">
      <c r="A50" s="214" t="s">
        <v>84</v>
      </c>
      <c r="B50" s="215" t="s">
        <v>85</v>
      </c>
      <c r="C50" s="185">
        <f t="shared" si="0"/>
        <v>0</v>
      </c>
      <c r="D50" s="186">
        <f>SUM(Enero!D50+Febrero!D50+'Marzo '!D50+'Abril '!D50+'Mayo '!D50+Junio!D50+Julio!D50+Agosto!D50+Septiembre!D50+'Octubre '!D50+Noviembre!D50+'Diciembre '!D50)</f>
        <v>0</v>
      </c>
      <c r="E50" s="186">
        <f>SUM(Enero!E50+Febrero!E50+'Marzo '!E50+'Abril '!E50+'Mayo '!E50+Junio!E50+Julio!E50+Agosto!E50+Septiembre!E50+'Octubre '!E50+Noviembre!E50+'Diciembre '!E50)</f>
        <v>0</v>
      </c>
      <c r="F50" s="186">
        <f>SUM(Enero!F50+Febrero!F50+'Marzo '!F50+'Abril '!F50+'Mayo '!F50+Junio!F50+Julio!F50+Agosto!F50+Septiembre!F50+'Octubre '!F50+Noviembre!F50+'Diciembre '!F50)</f>
        <v>0</v>
      </c>
      <c r="G50" s="186">
        <f>SUM(Enero!G50+Febrero!G50+'Marzo '!G50+'Abril '!G50+'Mayo '!G50+Junio!G50+Julio!G50+Agosto!G50+Septiembre!G50+'Octubre '!G50+Noviembre!G50+'Diciembre '!G50)</f>
        <v>0</v>
      </c>
      <c r="H50" s="186">
        <f>SUM(Enero!H50+Febrero!H50+'Marzo '!H50+'Abril '!H50+'Mayo '!H50+Junio!H50+Julio!H50+Agosto!H50+Septiembre!H50+'Octubre '!H50+Noviembre!H50+'Diciembre '!H50)</f>
        <v>0</v>
      </c>
      <c r="I50" s="33"/>
      <c r="J50" s="5"/>
      <c r="K50" s="5"/>
      <c r="N50" s="171"/>
      <c r="O50" s="6"/>
      <c r="Q50" s="5"/>
    </row>
    <row r="51" spans="1:17" x14ac:dyDescent="0.2">
      <c r="A51" s="214" t="s">
        <v>86</v>
      </c>
      <c r="B51" s="215" t="s">
        <v>87</v>
      </c>
      <c r="C51" s="185">
        <f t="shared" si="0"/>
        <v>0</v>
      </c>
      <c r="D51" s="186">
        <f>SUM(Enero!D51+Febrero!D51+'Marzo '!D51+'Abril '!D51+'Mayo '!D51+Junio!D51+Julio!D51+Agosto!D51+Septiembre!D51+'Octubre '!D51+Noviembre!D51+'Diciembre '!D51)</f>
        <v>0</v>
      </c>
      <c r="E51" s="186">
        <f>SUM(Enero!E51+Febrero!E51+'Marzo '!E51+'Abril '!E51+'Mayo '!E51+Junio!E51+Julio!E51+Agosto!E51+Septiembre!E51+'Octubre '!E51+Noviembre!E51+'Diciembre '!E51)</f>
        <v>0</v>
      </c>
      <c r="F51" s="186">
        <f>SUM(Enero!F51+Febrero!F51+'Marzo '!F51+'Abril '!F51+'Mayo '!F51+Junio!F51+Julio!F51+Agosto!F51+Septiembre!F51+'Octubre '!F51+Noviembre!F51+'Diciembre '!F51)</f>
        <v>0</v>
      </c>
      <c r="G51" s="186">
        <f>SUM(Enero!G51+Febrero!G51+'Marzo '!G51+'Abril '!G51+'Mayo '!G51+Junio!G51+Julio!G51+Agosto!G51+Septiembre!G51+'Octubre '!G51+Noviembre!G51+'Diciembre '!G51)</f>
        <v>0</v>
      </c>
      <c r="H51" s="186">
        <f>SUM(Enero!H51+Febrero!H51+'Marzo '!H51+'Abril '!H51+'Mayo '!H51+Junio!H51+Julio!H51+Agosto!H51+Septiembre!H51+'Octubre '!H51+Noviembre!H51+'Diciembre '!H51)</f>
        <v>0</v>
      </c>
      <c r="I51" s="33"/>
      <c r="J51" s="5"/>
      <c r="K51" s="5"/>
      <c r="N51" s="171"/>
      <c r="O51" s="6"/>
      <c r="Q51" s="5"/>
    </row>
    <row r="52" spans="1:17" x14ac:dyDescent="0.2">
      <c r="A52" s="214" t="s">
        <v>88</v>
      </c>
      <c r="B52" s="215" t="s">
        <v>89</v>
      </c>
      <c r="C52" s="185">
        <f t="shared" si="0"/>
        <v>0</v>
      </c>
      <c r="D52" s="186">
        <f>SUM(Enero!D52+Febrero!D52+'Marzo '!D52+'Abril '!D52+'Mayo '!D52+Junio!D52+Julio!D52+Agosto!D52+Septiembre!D52+'Octubre '!D52+Noviembre!D52+'Diciembre '!D52)</f>
        <v>0</v>
      </c>
      <c r="E52" s="186">
        <f>SUM(Enero!E52+Febrero!E52+'Marzo '!E52+'Abril '!E52+'Mayo '!E52+Junio!E52+Julio!E52+Agosto!E52+Septiembre!E52+'Octubre '!E52+Noviembre!E52+'Diciembre '!E52)</f>
        <v>0</v>
      </c>
      <c r="F52" s="186">
        <f>SUM(Enero!F52+Febrero!F52+'Marzo '!F52+'Abril '!F52+'Mayo '!F52+Junio!F52+Julio!F52+Agosto!F52+Septiembre!F52+'Octubre '!F52+Noviembre!F52+'Diciembre '!F52)</f>
        <v>0</v>
      </c>
      <c r="G52" s="186">
        <f>SUM(Enero!G52+Febrero!G52+'Marzo '!G52+'Abril '!G52+'Mayo '!G52+Junio!G52+Julio!G52+Agosto!G52+Septiembre!G52+'Octubre '!G52+Noviembre!G52+'Diciembre '!G52)</f>
        <v>0</v>
      </c>
      <c r="H52" s="186">
        <f>SUM(Enero!H52+Febrero!H52+'Marzo '!H52+'Abril '!H52+'Mayo '!H52+Junio!H52+Julio!H52+Agosto!H52+Septiembre!H52+'Octubre '!H52+Noviembre!H52+'Diciembre '!H52)</f>
        <v>0</v>
      </c>
      <c r="I52" s="33"/>
      <c r="J52" s="5"/>
      <c r="K52" s="5"/>
      <c r="N52" s="171"/>
      <c r="O52" s="6"/>
      <c r="Q52" s="5"/>
    </row>
    <row r="53" spans="1:17" x14ac:dyDescent="0.2">
      <c r="A53" s="214" t="s">
        <v>90</v>
      </c>
      <c r="B53" s="215" t="s">
        <v>91</v>
      </c>
      <c r="C53" s="185">
        <f t="shared" si="0"/>
        <v>0</v>
      </c>
      <c r="D53" s="186">
        <f>SUM(Enero!D53+Febrero!D53+'Marzo '!D53+'Abril '!D53+'Mayo '!D53+Junio!D53+Julio!D53+Agosto!D53+Septiembre!D53+'Octubre '!D53+Noviembre!D53+'Diciembre '!D53)</f>
        <v>0</v>
      </c>
      <c r="E53" s="186">
        <f>SUM(Enero!E53+Febrero!E53+'Marzo '!E53+'Abril '!E53+'Mayo '!E53+Junio!E53+Julio!E53+Agosto!E53+Septiembre!E53+'Octubre '!E53+Noviembre!E53+'Diciembre '!E53)</f>
        <v>0</v>
      </c>
      <c r="F53" s="186">
        <f>SUM(Enero!F53+Febrero!F53+'Marzo '!F53+'Abril '!F53+'Mayo '!F53+Junio!F53+Julio!F53+Agosto!F53+Septiembre!F53+'Octubre '!F53+Noviembre!F53+'Diciembre '!F53)</f>
        <v>0</v>
      </c>
      <c r="G53" s="186">
        <f>SUM(Enero!G53+Febrero!G53+'Marzo '!G53+'Abril '!G53+'Mayo '!G53+Junio!G53+Julio!G53+Agosto!G53+Septiembre!G53+'Octubre '!G53+Noviembre!G53+'Diciembre '!G53)</f>
        <v>0</v>
      </c>
      <c r="H53" s="186">
        <f>SUM(Enero!H53+Febrero!H53+'Marzo '!H53+'Abril '!H53+'Mayo '!H53+Junio!H53+Julio!H53+Agosto!H53+Septiembre!H53+'Octubre '!H53+Noviembre!H53+'Diciembre '!H53)</f>
        <v>0</v>
      </c>
      <c r="I53" s="33"/>
      <c r="J53" s="5"/>
      <c r="K53" s="5"/>
      <c r="N53" s="171"/>
      <c r="O53" s="6"/>
      <c r="Q53" s="5"/>
    </row>
    <row r="54" spans="1:17" x14ac:dyDescent="0.2">
      <c r="A54" s="214" t="s">
        <v>92</v>
      </c>
      <c r="B54" s="215" t="s">
        <v>93</v>
      </c>
      <c r="C54" s="185">
        <f t="shared" si="0"/>
        <v>0</v>
      </c>
      <c r="D54" s="186">
        <f>SUM(Enero!D54+Febrero!D54+'Marzo '!D54+'Abril '!D54+'Mayo '!D54+Junio!D54+Julio!D54+Agosto!D54+Septiembre!D54+'Octubre '!D54+Noviembre!D54+'Diciembre '!D54)</f>
        <v>0</v>
      </c>
      <c r="E54" s="186">
        <f>SUM(Enero!E54+Febrero!E54+'Marzo '!E54+'Abril '!E54+'Mayo '!E54+Junio!E54+Julio!E54+Agosto!E54+Septiembre!E54+'Octubre '!E54+Noviembre!E54+'Diciembre '!E54)</f>
        <v>0</v>
      </c>
      <c r="F54" s="186">
        <f>SUM(Enero!F54+Febrero!F54+'Marzo '!F54+'Abril '!F54+'Mayo '!F54+Junio!F54+Julio!F54+Agosto!F54+Septiembre!F54+'Octubre '!F54+Noviembre!F54+'Diciembre '!F54)</f>
        <v>0</v>
      </c>
      <c r="G54" s="186">
        <f>SUM(Enero!G54+Febrero!G54+'Marzo '!G54+'Abril '!G54+'Mayo '!G54+Junio!G54+Julio!G54+Agosto!G54+Septiembre!G54+'Octubre '!G54+Noviembre!G54+'Diciembre '!G54)</f>
        <v>0</v>
      </c>
      <c r="H54" s="186">
        <f>SUM(Enero!H54+Febrero!H54+'Marzo '!H54+'Abril '!H54+'Mayo '!H54+Junio!H54+Julio!H54+Agosto!H54+Septiembre!H54+'Octubre '!H54+Noviembre!H54+'Diciembre '!H54)</f>
        <v>0</v>
      </c>
      <c r="I54" s="33"/>
      <c r="J54" s="5"/>
      <c r="K54" s="5"/>
      <c r="N54" s="171"/>
      <c r="O54" s="6"/>
      <c r="Q54" s="5"/>
    </row>
    <row r="55" spans="1:17" x14ac:dyDescent="0.2">
      <c r="A55" s="214" t="s">
        <v>94</v>
      </c>
      <c r="B55" s="215" t="s">
        <v>95</v>
      </c>
      <c r="C55" s="185">
        <f t="shared" si="0"/>
        <v>0</v>
      </c>
      <c r="D55" s="186">
        <f>SUM(Enero!D55+Febrero!D55+'Marzo '!D55+'Abril '!D55+'Mayo '!D55+Junio!D55+Julio!D55+Agosto!D55+Septiembre!D55+'Octubre '!D55+Noviembre!D55+'Diciembre '!D55)</f>
        <v>0</v>
      </c>
      <c r="E55" s="186">
        <f>SUM(Enero!E55+Febrero!E55+'Marzo '!E55+'Abril '!E55+'Mayo '!E55+Junio!E55+Julio!E55+Agosto!E55+Septiembre!E55+'Octubre '!E55+Noviembre!E55+'Diciembre '!E55)</f>
        <v>0</v>
      </c>
      <c r="F55" s="186">
        <f>SUM(Enero!F55+Febrero!F55+'Marzo '!F55+'Abril '!F55+'Mayo '!F55+Junio!F55+Julio!F55+Agosto!F55+Septiembre!F55+'Octubre '!F55+Noviembre!F55+'Diciembre '!F55)</f>
        <v>0</v>
      </c>
      <c r="G55" s="186">
        <f>SUM(Enero!G55+Febrero!G55+'Marzo '!G55+'Abril '!G55+'Mayo '!G55+Junio!G55+Julio!G55+Agosto!G55+Septiembre!G55+'Octubre '!G55+Noviembre!G55+'Diciembre '!G55)</f>
        <v>0</v>
      </c>
      <c r="H55" s="186">
        <f>SUM(Enero!H55+Febrero!H55+'Marzo '!H55+'Abril '!H55+'Mayo '!H55+Junio!H55+Julio!H55+Agosto!H55+Septiembre!H55+'Octubre '!H55+Noviembre!H55+'Diciembre '!H55)</f>
        <v>0</v>
      </c>
      <c r="I55" s="33"/>
      <c r="J55" s="5"/>
      <c r="K55" s="5"/>
      <c r="N55" s="171"/>
      <c r="O55" s="6"/>
      <c r="Q55" s="5"/>
    </row>
    <row r="56" spans="1:17" x14ac:dyDescent="0.2">
      <c r="A56" s="214" t="s">
        <v>96</v>
      </c>
      <c r="B56" s="215" t="s">
        <v>97</v>
      </c>
      <c r="C56" s="185">
        <f t="shared" si="0"/>
        <v>0</v>
      </c>
      <c r="D56" s="186">
        <f>SUM(Enero!D56+Febrero!D56+'Marzo '!D56+'Abril '!D56+'Mayo '!D56+Junio!D56+Julio!D56+Agosto!D56+Septiembre!D56+'Octubre '!D56+Noviembre!D56+'Diciembre '!D56)</f>
        <v>0</v>
      </c>
      <c r="E56" s="186">
        <f>SUM(Enero!E56+Febrero!E56+'Marzo '!E56+'Abril '!E56+'Mayo '!E56+Junio!E56+Julio!E56+Agosto!E56+Septiembre!E56+'Octubre '!E56+Noviembre!E56+'Diciembre '!E56)</f>
        <v>0</v>
      </c>
      <c r="F56" s="186">
        <f>SUM(Enero!F56+Febrero!F56+'Marzo '!F56+'Abril '!F56+'Mayo '!F56+Junio!F56+Julio!F56+Agosto!F56+Septiembre!F56+'Octubre '!F56+Noviembre!F56+'Diciembre '!F56)</f>
        <v>0</v>
      </c>
      <c r="G56" s="186">
        <f>SUM(Enero!G56+Febrero!G56+'Marzo '!G56+'Abril '!G56+'Mayo '!G56+Junio!G56+Julio!G56+Agosto!G56+Septiembre!G56+'Octubre '!G56+Noviembre!G56+'Diciembre '!G56)</f>
        <v>0</v>
      </c>
      <c r="H56" s="186">
        <f>SUM(Enero!H56+Febrero!H56+'Marzo '!H56+'Abril '!H56+'Mayo '!H56+Junio!H56+Julio!H56+Agosto!H56+Septiembre!H56+'Octubre '!H56+Noviembre!H56+'Diciembre '!H56)</f>
        <v>0</v>
      </c>
      <c r="I56" s="33"/>
      <c r="J56" s="5"/>
      <c r="K56" s="5"/>
      <c r="N56" s="171"/>
      <c r="O56" s="6"/>
      <c r="Q56" s="5"/>
    </row>
    <row r="57" spans="1:17" x14ac:dyDescent="0.2">
      <c r="A57" s="214" t="s">
        <v>98</v>
      </c>
      <c r="B57" s="215" t="s">
        <v>99</v>
      </c>
      <c r="C57" s="185">
        <f t="shared" si="0"/>
        <v>0</v>
      </c>
      <c r="D57" s="186">
        <f>SUM(Enero!D57+Febrero!D57+'Marzo '!D57+'Abril '!D57+'Mayo '!D57+Junio!D57+Julio!D57+Agosto!D57+Septiembre!D57+'Octubre '!D57+Noviembre!D57+'Diciembre '!D57)</f>
        <v>0</v>
      </c>
      <c r="E57" s="186">
        <f>SUM(Enero!E57+Febrero!E57+'Marzo '!E57+'Abril '!E57+'Mayo '!E57+Junio!E57+Julio!E57+Agosto!E57+Septiembre!E57+'Octubre '!E57+Noviembre!E57+'Diciembre '!E57)</f>
        <v>0</v>
      </c>
      <c r="F57" s="186">
        <f>SUM(Enero!F57+Febrero!F57+'Marzo '!F57+'Abril '!F57+'Mayo '!F57+Junio!F57+Julio!F57+Agosto!F57+Septiembre!F57+'Octubre '!F57+Noviembre!F57+'Diciembre '!F57)</f>
        <v>0</v>
      </c>
      <c r="G57" s="186">
        <f>SUM(Enero!G57+Febrero!G57+'Marzo '!G57+'Abril '!G57+'Mayo '!G57+Junio!G57+Julio!G57+Agosto!G57+Septiembre!G57+'Octubre '!G57+Noviembre!G57+'Diciembre '!G57)</f>
        <v>0</v>
      </c>
      <c r="H57" s="186">
        <f>SUM(Enero!H57+Febrero!H57+'Marzo '!H57+'Abril '!H57+'Mayo '!H57+Junio!H57+Julio!H57+Agosto!H57+Septiembre!H57+'Octubre '!H57+Noviembre!H57+'Diciembre '!H57)</f>
        <v>0</v>
      </c>
      <c r="I57" s="33"/>
      <c r="J57" s="5"/>
      <c r="K57" s="5"/>
      <c r="N57" s="171"/>
      <c r="O57" s="6"/>
      <c r="Q57" s="5"/>
    </row>
    <row r="58" spans="1:17" x14ac:dyDescent="0.2">
      <c r="A58" s="214" t="s">
        <v>100</v>
      </c>
      <c r="B58" s="215" t="s">
        <v>101</v>
      </c>
      <c r="C58" s="185">
        <f t="shared" si="0"/>
        <v>0</v>
      </c>
      <c r="D58" s="186">
        <f>SUM(Enero!D58+Febrero!D58+'Marzo '!D58+'Abril '!D58+'Mayo '!D58+Junio!D58+Julio!D58+Agosto!D58+Septiembre!D58+'Octubre '!D58+Noviembre!D58+'Diciembre '!D58)</f>
        <v>0</v>
      </c>
      <c r="E58" s="186">
        <f>SUM(Enero!E58+Febrero!E58+'Marzo '!E58+'Abril '!E58+'Mayo '!E58+Junio!E58+Julio!E58+Agosto!E58+Septiembre!E58+'Octubre '!E58+Noviembre!E58+'Diciembre '!E58)</f>
        <v>0</v>
      </c>
      <c r="F58" s="186">
        <f>SUM(Enero!F58+Febrero!F58+'Marzo '!F58+'Abril '!F58+'Mayo '!F58+Junio!F58+Julio!F58+Agosto!F58+Septiembre!F58+'Octubre '!F58+Noviembre!F58+'Diciembre '!F58)</f>
        <v>0</v>
      </c>
      <c r="G58" s="186">
        <f>SUM(Enero!G58+Febrero!G58+'Marzo '!G58+'Abril '!G58+'Mayo '!G58+Junio!G58+Julio!G58+Agosto!G58+Septiembre!G58+'Octubre '!G58+Noviembre!G58+'Diciembre '!G58)</f>
        <v>0</v>
      </c>
      <c r="H58" s="186">
        <f>SUM(Enero!H58+Febrero!H58+'Marzo '!H58+'Abril '!H58+'Mayo '!H58+Junio!H58+Julio!H58+Agosto!H58+Septiembre!H58+'Octubre '!H58+Noviembre!H58+'Diciembre '!H58)</f>
        <v>0</v>
      </c>
      <c r="I58" s="33"/>
      <c r="J58" s="5"/>
      <c r="K58" s="5"/>
      <c r="N58" s="171"/>
      <c r="O58" s="6"/>
      <c r="Q58" s="5"/>
    </row>
    <row r="59" spans="1:17" ht="34.5" x14ac:dyDescent="0.2">
      <c r="A59" s="214" t="s">
        <v>102</v>
      </c>
      <c r="B59" s="208" t="s">
        <v>103</v>
      </c>
      <c r="C59" s="185">
        <f t="shared" si="0"/>
        <v>0</v>
      </c>
      <c r="D59" s="186">
        <f>SUM(Enero!D59+Febrero!D59+'Marzo '!D59+'Abril '!D59+'Mayo '!D59+Junio!D59+Julio!D59+Agosto!D59+Septiembre!D59+'Octubre '!D59+Noviembre!D59+'Diciembre '!D59)</f>
        <v>0</v>
      </c>
      <c r="E59" s="186">
        <f>SUM(Enero!E59+Febrero!E59+'Marzo '!E59+'Abril '!E59+'Mayo '!E59+Junio!E59+Julio!E59+Agosto!E59+Septiembre!E59+'Octubre '!E59+Noviembre!E59+'Diciembre '!E59)</f>
        <v>0</v>
      </c>
      <c r="F59" s="186">
        <f>SUM(Enero!F59+Febrero!F59+'Marzo '!F59+'Abril '!F59+'Mayo '!F59+Junio!F59+Julio!F59+Agosto!F59+Septiembre!F59+'Octubre '!F59+Noviembre!F59+'Diciembre '!F59)</f>
        <v>0</v>
      </c>
      <c r="G59" s="186">
        <f>SUM(Enero!G59+Febrero!G59+'Marzo '!G59+'Abril '!G59+'Mayo '!G59+Junio!G59+Julio!G59+Agosto!G59+Septiembre!G59+'Octubre '!G59+Noviembre!G59+'Diciembre '!G59)</f>
        <v>0</v>
      </c>
      <c r="H59" s="186">
        <f>SUM(Enero!H59+Febrero!H59+'Marzo '!H59+'Abril '!H59+'Mayo '!H59+Junio!H59+Julio!H59+Agosto!H59+Septiembre!H59+'Octubre '!H59+Noviembre!H59+'Diciembre '!H59)</f>
        <v>0</v>
      </c>
      <c r="I59" s="33"/>
      <c r="J59" s="5"/>
      <c r="K59" s="5"/>
      <c r="N59" s="171"/>
      <c r="O59" s="6"/>
      <c r="Q59" s="5"/>
    </row>
    <row r="60" spans="1:17" x14ac:dyDescent="0.2">
      <c r="A60" s="214" t="s">
        <v>104</v>
      </c>
      <c r="B60" s="215" t="s">
        <v>105</v>
      </c>
      <c r="C60" s="185">
        <f t="shared" si="0"/>
        <v>0</v>
      </c>
      <c r="D60" s="186">
        <f>SUM(Enero!D60+Febrero!D60+'Marzo '!D60+'Abril '!D60+'Mayo '!D60+Junio!D60+Julio!D60+Agosto!D60+Septiembre!D60+'Octubre '!D60+Noviembre!D60+'Diciembre '!D60)</f>
        <v>0</v>
      </c>
      <c r="E60" s="186">
        <f>SUM(Enero!E60+Febrero!E60+'Marzo '!E60+'Abril '!E60+'Mayo '!E60+Junio!E60+Julio!E60+Agosto!E60+Septiembre!E60+'Octubre '!E60+Noviembre!E60+'Diciembre '!E60)</f>
        <v>0</v>
      </c>
      <c r="F60" s="186">
        <f>SUM(Enero!F60+Febrero!F60+'Marzo '!F60+'Abril '!F60+'Mayo '!F60+Junio!F60+Julio!F60+Agosto!F60+Septiembre!F60+'Octubre '!F60+Noviembre!F60+'Diciembre '!F60)</f>
        <v>0</v>
      </c>
      <c r="G60" s="186">
        <f>SUM(Enero!G60+Febrero!G60+'Marzo '!G60+'Abril '!G60+'Mayo '!G60+Junio!G60+Julio!G60+Agosto!G60+Septiembre!G60+'Octubre '!G60+Noviembre!G60+'Diciembre '!G60)</f>
        <v>0</v>
      </c>
      <c r="H60" s="186">
        <f>SUM(Enero!H60+Febrero!H60+'Marzo '!H60+'Abril '!H60+'Mayo '!H60+Junio!H60+Julio!H60+Agosto!H60+Septiembre!H60+'Octubre '!H60+Noviembre!H60+'Diciembre '!H60)</f>
        <v>0</v>
      </c>
      <c r="I60" s="33"/>
      <c r="J60" s="5"/>
      <c r="K60" s="5"/>
      <c r="N60" s="171"/>
      <c r="O60" s="6"/>
      <c r="Q60" s="5"/>
    </row>
    <row r="61" spans="1:17" x14ac:dyDescent="0.2">
      <c r="A61" s="214" t="s">
        <v>106</v>
      </c>
      <c r="B61" s="215" t="s">
        <v>107</v>
      </c>
      <c r="C61" s="185">
        <f t="shared" si="0"/>
        <v>0</v>
      </c>
      <c r="D61" s="186">
        <f>SUM(Enero!D61+Febrero!D61+'Marzo '!D61+'Abril '!D61+'Mayo '!D61+Junio!D61+Julio!D61+Agosto!D61+Septiembre!D61+'Octubre '!D61+Noviembre!D61+'Diciembre '!D61)</f>
        <v>0</v>
      </c>
      <c r="E61" s="186">
        <f>SUM(Enero!E61+Febrero!E61+'Marzo '!E61+'Abril '!E61+'Mayo '!E61+Junio!E61+Julio!E61+Agosto!E61+Septiembre!E61+'Octubre '!E61+Noviembre!E61+'Diciembre '!E61)</f>
        <v>0</v>
      </c>
      <c r="F61" s="186">
        <f>SUM(Enero!F61+Febrero!F61+'Marzo '!F61+'Abril '!F61+'Mayo '!F61+Junio!F61+Julio!F61+Agosto!F61+Septiembre!F61+'Octubre '!F61+Noviembre!F61+'Diciembre '!F61)</f>
        <v>0</v>
      </c>
      <c r="G61" s="186">
        <f>SUM(Enero!G61+Febrero!G61+'Marzo '!G61+'Abril '!G61+'Mayo '!G61+Junio!G61+Julio!G61+Agosto!G61+Septiembre!G61+'Octubre '!G61+Noviembre!G61+'Diciembre '!G61)</f>
        <v>0</v>
      </c>
      <c r="H61" s="186">
        <f>SUM(Enero!H61+Febrero!H61+'Marzo '!H61+'Abril '!H61+'Mayo '!H61+Junio!H61+Julio!H61+Agosto!H61+Septiembre!H61+'Octubre '!H61+Noviembre!H61+'Diciembre '!H61)</f>
        <v>0</v>
      </c>
      <c r="I61" s="33"/>
      <c r="J61" s="5"/>
      <c r="K61" s="5"/>
      <c r="N61" s="171"/>
      <c r="O61" s="6"/>
      <c r="Q61" s="5"/>
    </row>
    <row r="62" spans="1:17" x14ac:dyDescent="0.2">
      <c r="A62" s="214" t="s">
        <v>108</v>
      </c>
      <c r="B62" s="208" t="s">
        <v>109</v>
      </c>
      <c r="C62" s="185">
        <f t="shared" si="0"/>
        <v>0</v>
      </c>
      <c r="D62" s="186">
        <f>SUM(Enero!D62+Febrero!D62+'Marzo '!D62+'Abril '!D62+'Mayo '!D62+Junio!D62+Julio!D62+Agosto!D62+Septiembre!D62+'Octubre '!D62+Noviembre!D62+'Diciembre '!D62)</f>
        <v>0</v>
      </c>
      <c r="E62" s="186">
        <f>SUM(Enero!E62+Febrero!E62+'Marzo '!E62+'Abril '!E62+'Mayo '!E62+Junio!E62+Julio!E62+Agosto!E62+Septiembre!E62+'Octubre '!E62+Noviembre!E62+'Diciembre '!E62)</f>
        <v>0</v>
      </c>
      <c r="F62" s="186">
        <f>SUM(Enero!F62+Febrero!F62+'Marzo '!F62+'Abril '!F62+'Mayo '!F62+Junio!F62+Julio!F62+Agosto!F62+Septiembre!F62+'Octubre '!F62+Noviembre!F62+'Diciembre '!F62)</f>
        <v>0</v>
      </c>
      <c r="G62" s="186">
        <f>SUM(Enero!G62+Febrero!G62+'Marzo '!G62+'Abril '!G62+'Mayo '!G62+Junio!G62+Julio!G62+Agosto!G62+Septiembre!G62+'Octubre '!G62+Noviembre!G62+'Diciembre '!G62)</f>
        <v>0</v>
      </c>
      <c r="H62" s="186">
        <f>SUM(Enero!H62+Febrero!H62+'Marzo '!H62+'Abril '!H62+'Mayo '!H62+Junio!H62+Julio!H62+Agosto!H62+Septiembre!H62+'Octubre '!H62+Noviembre!H62+'Diciembre '!H62)</f>
        <v>0</v>
      </c>
      <c r="I62" s="33"/>
      <c r="J62" s="5"/>
      <c r="K62" s="5"/>
      <c r="N62" s="171"/>
      <c r="O62" s="6"/>
      <c r="Q62" s="5"/>
    </row>
    <row r="63" spans="1:17" x14ac:dyDescent="0.2">
      <c r="A63" s="214" t="s">
        <v>110</v>
      </c>
      <c r="B63" s="215" t="s">
        <v>111</v>
      </c>
      <c r="C63" s="185">
        <f t="shared" si="0"/>
        <v>0</v>
      </c>
      <c r="D63" s="186">
        <f>SUM(Enero!D63+Febrero!D63+'Marzo '!D63+'Abril '!D63+'Mayo '!D63+Junio!D63+Julio!D63+Agosto!D63+Septiembre!D63+'Octubre '!D63+Noviembre!D63+'Diciembre '!D63)</f>
        <v>0</v>
      </c>
      <c r="E63" s="186">
        <f>SUM(Enero!E63+Febrero!E63+'Marzo '!E63+'Abril '!E63+'Mayo '!E63+Junio!E63+Julio!E63+Agosto!E63+Septiembre!E63+'Octubre '!E63+Noviembre!E63+'Diciembre '!E63)</f>
        <v>0</v>
      </c>
      <c r="F63" s="186">
        <f>SUM(Enero!F63+Febrero!F63+'Marzo '!F63+'Abril '!F63+'Mayo '!F63+Junio!F63+Julio!F63+Agosto!F63+Septiembre!F63+'Octubre '!F63+Noviembre!F63+'Diciembre '!F63)</f>
        <v>0</v>
      </c>
      <c r="G63" s="186">
        <f>SUM(Enero!G63+Febrero!G63+'Marzo '!G63+'Abril '!G63+'Mayo '!G63+Junio!G63+Julio!G63+Agosto!G63+Septiembre!G63+'Octubre '!G63+Noviembre!G63+'Diciembre '!G63)</f>
        <v>0</v>
      </c>
      <c r="H63" s="186">
        <f>SUM(Enero!H63+Febrero!H63+'Marzo '!H63+'Abril '!H63+'Mayo '!H63+Junio!H63+Julio!H63+Agosto!H63+Septiembre!H63+'Octubre '!H63+Noviembre!H63+'Diciembre '!H63)</f>
        <v>0</v>
      </c>
      <c r="I63" s="33"/>
      <c r="J63" s="5"/>
      <c r="K63" s="5"/>
      <c r="N63" s="171"/>
      <c r="O63" s="6"/>
      <c r="Q63" s="5"/>
    </row>
    <row r="64" spans="1:17" x14ac:dyDescent="0.2">
      <c r="A64" s="214" t="s">
        <v>112</v>
      </c>
      <c r="B64" s="215" t="s">
        <v>113</v>
      </c>
      <c r="C64" s="185">
        <f t="shared" si="0"/>
        <v>0</v>
      </c>
      <c r="D64" s="186">
        <f>SUM(Enero!D64+Febrero!D64+'Marzo '!D64+'Abril '!D64+'Mayo '!D64+Junio!D64+Julio!D64+Agosto!D64+Septiembre!D64+'Octubre '!D64+Noviembre!D64+'Diciembre '!D64)</f>
        <v>0</v>
      </c>
      <c r="E64" s="186">
        <f>SUM(Enero!E64+Febrero!E64+'Marzo '!E64+'Abril '!E64+'Mayo '!E64+Junio!E64+Julio!E64+Agosto!E64+Septiembre!E64+'Octubre '!E64+Noviembre!E64+'Diciembre '!E64)</f>
        <v>0</v>
      </c>
      <c r="F64" s="186">
        <f>SUM(Enero!F64+Febrero!F64+'Marzo '!F64+'Abril '!F64+'Mayo '!F64+Junio!F64+Julio!F64+Agosto!F64+Septiembre!F64+'Octubre '!F64+Noviembre!F64+'Diciembre '!F64)</f>
        <v>0</v>
      </c>
      <c r="G64" s="186">
        <f>SUM(Enero!G64+Febrero!G64+'Marzo '!G64+'Abril '!G64+'Mayo '!G64+Junio!G64+Julio!G64+Agosto!G64+Septiembre!G64+'Octubre '!G64+Noviembre!G64+'Diciembre '!G64)</f>
        <v>0</v>
      </c>
      <c r="H64" s="186">
        <f>SUM(Enero!H64+Febrero!H64+'Marzo '!H64+'Abril '!H64+'Mayo '!H64+Junio!H64+Julio!H64+Agosto!H64+Septiembre!H64+'Octubre '!H64+Noviembre!H64+'Diciembre '!H64)</f>
        <v>0</v>
      </c>
      <c r="I64" s="33"/>
      <c r="J64" s="5"/>
      <c r="K64" s="5"/>
      <c r="N64" s="171"/>
      <c r="O64" s="6"/>
      <c r="Q64" s="5"/>
    </row>
    <row r="65" spans="1:17" x14ac:dyDescent="0.2">
      <c r="A65" s="214" t="s">
        <v>114</v>
      </c>
      <c r="B65" s="215" t="s">
        <v>115</v>
      </c>
      <c r="C65" s="185">
        <f t="shared" si="0"/>
        <v>0</v>
      </c>
      <c r="D65" s="186">
        <f>SUM(Enero!D65+Febrero!D65+'Marzo '!D65+'Abril '!D65+'Mayo '!D65+Junio!D65+Julio!D65+Agosto!D65+Septiembre!D65+'Octubre '!D65+Noviembre!D65+'Diciembre '!D65)</f>
        <v>0</v>
      </c>
      <c r="E65" s="186">
        <f>SUM(Enero!E65+Febrero!E65+'Marzo '!E65+'Abril '!E65+'Mayo '!E65+Junio!E65+Julio!E65+Agosto!E65+Septiembre!E65+'Octubre '!E65+Noviembre!E65+'Diciembre '!E65)</f>
        <v>0</v>
      </c>
      <c r="F65" s="186">
        <f>SUM(Enero!F65+Febrero!F65+'Marzo '!F65+'Abril '!F65+'Mayo '!F65+Junio!F65+Julio!F65+Agosto!F65+Septiembre!F65+'Octubre '!F65+Noviembre!F65+'Diciembre '!F65)</f>
        <v>0</v>
      </c>
      <c r="G65" s="186">
        <f>SUM(Enero!G65+Febrero!G65+'Marzo '!G65+'Abril '!G65+'Mayo '!G65+Junio!G65+Julio!G65+Agosto!G65+Septiembre!G65+'Octubre '!G65+Noviembre!G65+'Diciembre '!G65)</f>
        <v>0</v>
      </c>
      <c r="H65" s="186">
        <f>SUM(Enero!H65+Febrero!H65+'Marzo '!H65+'Abril '!H65+'Mayo '!H65+Junio!H65+Julio!H65+Agosto!H65+Septiembre!H65+'Octubre '!H65+Noviembre!H65+'Diciembre '!H65)</f>
        <v>0</v>
      </c>
      <c r="I65" s="33"/>
      <c r="J65" s="5"/>
      <c r="K65" s="5"/>
      <c r="N65" s="171"/>
      <c r="O65" s="6"/>
      <c r="Q65" s="5"/>
    </row>
    <row r="66" spans="1:17" x14ac:dyDescent="0.2">
      <c r="A66" s="214" t="s">
        <v>116</v>
      </c>
      <c r="B66" s="215" t="s">
        <v>117</v>
      </c>
      <c r="C66" s="185">
        <f t="shared" si="0"/>
        <v>0</v>
      </c>
      <c r="D66" s="186">
        <f>SUM(Enero!D66+Febrero!D66+'Marzo '!D66+'Abril '!D66+'Mayo '!D66+Junio!D66+Julio!D66+Agosto!D66+Septiembre!D66+'Octubre '!D66+Noviembre!D66+'Diciembre '!D66)</f>
        <v>0</v>
      </c>
      <c r="E66" s="186">
        <f>SUM(Enero!E66+Febrero!E66+'Marzo '!E66+'Abril '!E66+'Mayo '!E66+Junio!E66+Julio!E66+Agosto!E66+Septiembre!E66+'Octubre '!E66+Noviembre!E66+'Diciembre '!E66)</f>
        <v>0</v>
      </c>
      <c r="F66" s="186">
        <f>SUM(Enero!F66+Febrero!F66+'Marzo '!F66+'Abril '!F66+'Mayo '!F66+Junio!F66+Julio!F66+Agosto!F66+Septiembre!F66+'Octubre '!F66+Noviembre!F66+'Diciembre '!F66)</f>
        <v>0</v>
      </c>
      <c r="G66" s="186">
        <f>SUM(Enero!G66+Febrero!G66+'Marzo '!G66+'Abril '!G66+'Mayo '!G66+Junio!G66+Julio!G66+Agosto!G66+Septiembre!G66+'Octubre '!G66+Noviembre!G66+'Diciembre '!G66)</f>
        <v>0</v>
      </c>
      <c r="H66" s="186">
        <f>SUM(Enero!H66+Febrero!H66+'Marzo '!H66+'Abril '!H66+'Mayo '!H66+Junio!H66+Julio!H66+Agosto!H66+Septiembre!H66+'Octubre '!H66+Noviembre!H66+'Diciembre '!H66)</f>
        <v>0</v>
      </c>
      <c r="I66" s="33"/>
      <c r="J66" s="5"/>
      <c r="K66" s="5"/>
      <c r="N66" s="171"/>
      <c r="O66" s="6"/>
      <c r="Q66" s="5"/>
    </row>
    <row r="67" spans="1:17" ht="25.5" customHeight="1" x14ac:dyDescent="0.2">
      <c r="A67" s="214" t="s">
        <v>118</v>
      </c>
      <c r="B67" s="208" t="s">
        <v>119</v>
      </c>
      <c r="C67" s="185">
        <f t="shared" si="0"/>
        <v>0</v>
      </c>
      <c r="D67" s="186">
        <f>SUM(Enero!D67+Febrero!D67+'Marzo '!D67+'Abril '!D67+'Mayo '!D67+Junio!D67+Julio!D67+Agosto!D67+Septiembre!D67+'Octubre '!D67+Noviembre!D67+'Diciembre '!D67)</f>
        <v>0</v>
      </c>
      <c r="E67" s="186">
        <f>SUM(Enero!E67+Febrero!E67+'Marzo '!E67+'Abril '!E67+'Mayo '!E67+Junio!E67+Julio!E67+Agosto!E67+Septiembre!E67+'Octubre '!E67+Noviembre!E67+'Diciembre '!E67)</f>
        <v>0</v>
      </c>
      <c r="F67" s="186">
        <f>SUM(Enero!F67+Febrero!F67+'Marzo '!F67+'Abril '!F67+'Mayo '!F67+Junio!F67+Julio!F67+Agosto!F67+Septiembre!F67+'Octubre '!F67+Noviembre!F67+'Diciembre '!F67)</f>
        <v>0</v>
      </c>
      <c r="G67" s="186">
        <f>SUM(Enero!G67+Febrero!G67+'Marzo '!G67+'Abril '!G67+'Mayo '!G67+Junio!G67+Julio!G67+Agosto!G67+Septiembre!G67+'Octubre '!G67+Noviembre!G67+'Diciembre '!G67)</f>
        <v>0</v>
      </c>
      <c r="H67" s="186">
        <f>SUM(Enero!H67+Febrero!H67+'Marzo '!H67+'Abril '!H67+'Mayo '!H67+Junio!H67+Julio!H67+Agosto!H67+Septiembre!H67+'Octubre '!H67+Noviembre!H67+'Diciembre '!H67)</f>
        <v>0</v>
      </c>
      <c r="I67" s="33"/>
      <c r="J67" s="5"/>
      <c r="K67" s="5"/>
      <c r="N67" s="171"/>
      <c r="O67" s="6"/>
      <c r="Q67" s="5"/>
    </row>
    <row r="68" spans="1:17" x14ac:dyDescent="0.2">
      <c r="A68" s="214" t="s">
        <v>120</v>
      </c>
      <c r="B68" s="215" t="s">
        <v>121</v>
      </c>
      <c r="C68" s="185">
        <f t="shared" si="0"/>
        <v>0</v>
      </c>
      <c r="D68" s="186">
        <f>SUM(Enero!D68+Febrero!D68+'Marzo '!D68+'Abril '!D68+'Mayo '!D68+Junio!D68+Julio!D68+Agosto!D68+Septiembre!D68+'Octubre '!D68+Noviembre!D68+'Diciembre '!D68)</f>
        <v>0</v>
      </c>
      <c r="E68" s="186">
        <f>SUM(Enero!E68+Febrero!E68+'Marzo '!E68+'Abril '!E68+'Mayo '!E68+Junio!E68+Julio!E68+Agosto!E68+Septiembre!E68+'Octubre '!E68+Noviembre!E68+'Diciembre '!E68)</f>
        <v>0</v>
      </c>
      <c r="F68" s="186">
        <f>SUM(Enero!F68+Febrero!F68+'Marzo '!F68+'Abril '!F68+'Mayo '!F68+Junio!F68+Julio!F68+Agosto!F68+Septiembre!F68+'Octubre '!F68+Noviembre!F68+'Diciembre '!F68)</f>
        <v>0</v>
      </c>
      <c r="G68" s="186">
        <f>SUM(Enero!G68+Febrero!G68+'Marzo '!G68+'Abril '!G68+'Mayo '!G68+Junio!G68+Julio!G68+Agosto!G68+Septiembre!G68+'Octubre '!G68+Noviembre!G68+'Diciembre '!G68)</f>
        <v>0</v>
      </c>
      <c r="H68" s="186">
        <f>SUM(Enero!H68+Febrero!H68+'Marzo '!H68+'Abril '!H68+'Mayo '!H68+Junio!H68+Julio!H68+Agosto!H68+Septiembre!H68+'Octubre '!H68+Noviembre!H68+'Diciembre '!H68)</f>
        <v>0</v>
      </c>
      <c r="I68" s="33"/>
      <c r="J68" s="5"/>
      <c r="K68" s="5"/>
      <c r="N68" s="171"/>
      <c r="O68" s="6"/>
      <c r="Q68" s="5"/>
    </row>
    <row r="69" spans="1:17" x14ac:dyDescent="0.2">
      <c r="A69" s="214" t="s">
        <v>122</v>
      </c>
      <c r="B69" s="215" t="s">
        <v>123</v>
      </c>
      <c r="C69" s="185">
        <f t="shared" si="0"/>
        <v>0</v>
      </c>
      <c r="D69" s="186">
        <f>SUM(Enero!D69+Febrero!D69+'Marzo '!D69+'Abril '!D69+'Mayo '!D69+Junio!D69+Julio!D69+Agosto!D69+Septiembre!D69+'Octubre '!D69+Noviembre!D69+'Diciembre '!D69)</f>
        <v>0</v>
      </c>
      <c r="E69" s="186">
        <f>SUM(Enero!E69+Febrero!E69+'Marzo '!E69+'Abril '!E69+'Mayo '!E69+Junio!E69+Julio!E69+Agosto!E69+Septiembre!E69+'Octubre '!E69+Noviembre!E69+'Diciembre '!E69)</f>
        <v>0</v>
      </c>
      <c r="F69" s="186">
        <f>SUM(Enero!F69+Febrero!F69+'Marzo '!F69+'Abril '!F69+'Mayo '!F69+Junio!F69+Julio!F69+Agosto!F69+Septiembre!F69+'Octubre '!F69+Noviembre!F69+'Diciembre '!F69)</f>
        <v>0</v>
      </c>
      <c r="G69" s="186">
        <f>SUM(Enero!G69+Febrero!G69+'Marzo '!G69+'Abril '!G69+'Mayo '!G69+Junio!G69+Julio!G69+Agosto!G69+Septiembre!G69+'Octubre '!G69+Noviembre!G69+'Diciembre '!G69)</f>
        <v>0</v>
      </c>
      <c r="H69" s="186">
        <f>SUM(Enero!H69+Febrero!H69+'Marzo '!H69+'Abril '!H69+'Mayo '!H69+Junio!H69+Julio!H69+Agosto!H69+Septiembre!H69+'Octubre '!H69+Noviembre!H69+'Diciembre '!H69)</f>
        <v>0</v>
      </c>
      <c r="I69" s="33"/>
      <c r="J69" s="5"/>
      <c r="K69" s="5"/>
      <c r="N69" s="171"/>
      <c r="O69" s="6"/>
      <c r="Q69" s="5"/>
    </row>
    <row r="70" spans="1:17" x14ac:dyDescent="0.2">
      <c r="A70" s="214" t="s">
        <v>124</v>
      </c>
      <c r="B70" s="215" t="s">
        <v>125</v>
      </c>
      <c r="C70" s="185">
        <f t="shared" si="0"/>
        <v>0</v>
      </c>
      <c r="D70" s="186">
        <f>SUM(Enero!D70+Febrero!D70+'Marzo '!D70+'Abril '!D70+'Mayo '!D70+Junio!D70+Julio!D70+Agosto!D70+Septiembre!D70+'Octubre '!D70+Noviembre!D70+'Diciembre '!D70)</f>
        <v>0</v>
      </c>
      <c r="E70" s="186">
        <f>SUM(Enero!E70+Febrero!E70+'Marzo '!E70+'Abril '!E70+'Mayo '!E70+Junio!E70+Julio!E70+Agosto!E70+Septiembre!E70+'Octubre '!E70+Noviembre!E70+'Diciembre '!E70)</f>
        <v>0</v>
      </c>
      <c r="F70" s="186">
        <f>SUM(Enero!F70+Febrero!F70+'Marzo '!F70+'Abril '!F70+'Mayo '!F70+Junio!F70+Julio!F70+Agosto!F70+Septiembre!F70+'Octubre '!F70+Noviembre!F70+'Diciembre '!F70)</f>
        <v>0</v>
      </c>
      <c r="G70" s="186">
        <f>SUM(Enero!G70+Febrero!G70+'Marzo '!G70+'Abril '!G70+'Mayo '!G70+Junio!G70+Julio!G70+Agosto!G70+Septiembre!G70+'Octubre '!G70+Noviembre!G70+'Diciembre '!G70)</f>
        <v>0</v>
      </c>
      <c r="H70" s="186">
        <f>SUM(Enero!H70+Febrero!H70+'Marzo '!H70+'Abril '!H70+'Mayo '!H70+Junio!H70+Julio!H70+Agosto!H70+Septiembre!H70+'Octubre '!H70+Noviembre!H70+'Diciembre '!H70)</f>
        <v>0</v>
      </c>
      <c r="I70" s="33"/>
      <c r="J70" s="5"/>
      <c r="K70" s="5"/>
      <c r="N70" s="171"/>
      <c r="O70" s="6"/>
      <c r="Q70" s="5"/>
    </row>
    <row r="71" spans="1:17" x14ac:dyDescent="0.2">
      <c r="A71" s="214" t="s">
        <v>126</v>
      </c>
      <c r="B71" s="215" t="s">
        <v>127</v>
      </c>
      <c r="C71" s="185">
        <f t="shared" si="0"/>
        <v>0</v>
      </c>
      <c r="D71" s="186">
        <f>SUM(Enero!D71+Febrero!D71+'Marzo '!D71+'Abril '!D71+'Mayo '!D71+Junio!D71+Julio!D71+Agosto!D71+Septiembre!D71+'Octubre '!D71+Noviembre!D71+'Diciembre '!D71)</f>
        <v>0</v>
      </c>
      <c r="E71" s="186">
        <f>SUM(Enero!E71+Febrero!E71+'Marzo '!E71+'Abril '!E71+'Mayo '!E71+Junio!E71+Julio!E71+Agosto!E71+Septiembre!E71+'Octubre '!E71+Noviembre!E71+'Diciembre '!E71)</f>
        <v>0</v>
      </c>
      <c r="F71" s="186">
        <f>SUM(Enero!F71+Febrero!F71+'Marzo '!F71+'Abril '!F71+'Mayo '!F71+Junio!F71+Julio!F71+Agosto!F71+Septiembre!F71+'Octubre '!F71+Noviembre!F71+'Diciembre '!F71)</f>
        <v>0</v>
      </c>
      <c r="G71" s="186">
        <f>SUM(Enero!G71+Febrero!G71+'Marzo '!G71+'Abril '!G71+'Mayo '!G71+Junio!G71+Julio!G71+Agosto!G71+Septiembre!G71+'Octubre '!G71+Noviembre!G71+'Diciembre '!G71)</f>
        <v>0</v>
      </c>
      <c r="H71" s="186">
        <f>SUM(Enero!H71+Febrero!H71+'Marzo '!H71+'Abril '!H71+'Mayo '!H71+Junio!H71+Julio!H71+Agosto!H71+Septiembre!H71+'Octubre '!H71+Noviembre!H71+'Diciembre '!H71)</f>
        <v>0</v>
      </c>
      <c r="I71" s="33"/>
      <c r="J71" s="5"/>
      <c r="K71" s="5"/>
      <c r="N71" s="171"/>
      <c r="O71" s="6"/>
      <c r="Q71" s="5"/>
    </row>
    <row r="72" spans="1:17" x14ac:dyDescent="0.2">
      <c r="A72" s="214" t="s">
        <v>128</v>
      </c>
      <c r="B72" s="215" t="s">
        <v>129</v>
      </c>
      <c r="C72" s="185">
        <f t="shared" si="0"/>
        <v>0</v>
      </c>
      <c r="D72" s="186">
        <f>SUM(Enero!D72+Febrero!D72+'Marzo '!D72+'Abril '!D72+'Mayo '!D72+Junio!D72+Julio!D72+Agosto!D72+Septiembre!D72+'Octubre '!D72+Noviembre!D72+'Diciembre '!D72)</f>
        <v>0</v>
      </c>
      <c r="E72" s="186">
        <f>SUM(Enero!E72+Febrero!E72+'Marzo '!E72+'Abril '!E72+'Mayo '!E72+Junio!E72+Julio!E72+Agosto!E72+Septiembre!E72+'Octubre '!E72+Noviembre!E72+'Diciembre '!E72)</f>
        <v>0</v>
      </c>
      <c r="F72" s="186">
        <f>SUM(Enero!F72+Febrero!F72+'Marzo '!F72+'Abril '!F72+'Mayo '!F72+Junio!F72+Julio!F72+Agosto!F72+Septiembre!F72+'Octubre '!F72+Noviembre!F72+'Diciembre '!F72)</f>
        <v>0</v>
      </c>
      <c r="G72" s="186">
        <f>SUM(Enero!G72+Febrero!G72+'Marzo '!G72+'Abril '!G72+'Mayo '!G72+Junio!G72+Julio!G72+Agosto!G72+Septiembre!G72+'Octubre '!G72+Noviembre!G72+'Diciembre '!G72)</f>
        <v>0</v>
      </c>
      <c r="H72" s="186">
        <f>SUM(Enero!H72+Febrero!H72+'Marzo '!H72+'Abril '!H72+'Mayo '!H72+Junio!H72+Julio!H72+Agosto!H72+Septiembre!H72+'Octubre '!H72+Noviembre!H72+'Diciembre '!H72)</f>
        <v>0</v>
      </c>
      <c r="I72" s="33"/>
      <c r="J72" s="5"/>
      <c r="K72" s="5"/>
      <c r="N72" s="171"/>
      <c r="O72" s="6"/>
      <c r="Q72" s="5"/>
    </row>
    <row r="73" spans="1:17" x14ac:dyDescent="0.2">
      <c r="A73" s="214" t="s">
        <v>130</v>
      </c>
      <c r="B73" s="215" t="s">
        <v>131</v>
      </c>
      <c r="C73" s="185">
        <f t="shared" si="0"/>
        <v>0</v>
      </c>
      <c r="D73" s="186">
        <f>SUM(Enero!D73+Febrero!D73+'Marzo '!D73+'Abril '!D73+'Mayo '!D73+Junio!D73+Julio!D73+Agosto!D73+Septiembre!D73+'Octubre '!D73+Noviembre!D73+'Diciembre '!D73)</f>
        <v>0</v>
      </c>
      <c r="E73" s="186">
        <f>SUM(Enero!E73+Febrero!E73+'Marzo '!E73+'Abril '!E73+'Mayo '!E73+Junio!E73+Julio!E73+Agosto!E73+Septiembre!E73+'Octubre '!E73+Noviembre!E73+'Diciembre '!E73)</f>
        <v>0</v>
      </c>
      <c r="F73" s="186">
        <f>SUM(Enero!F73+Febrero!F73+'Marzo '!F73+'Abril '!F73+'Mayo '!F73+Junio!F73+Julio!F73+Agosto!F73+Septiembre!F73+'Octubre '!F73+Noviembre!F73+'Diciembre '!F73)</f>
        <v>0</v>
      </c>
      <c r="G73" s="186">
        <f>SUM(Enero!G73+Febrero!G73+'Marzo '!G73+'Abril '!G73+'Mayo '!G73+Junio!G73+Julio!G73+Agosto!G73+Septiembre!G73+'Octubre '!G73+Noviembre!G73+'Diciembre '!G73)</f>
        <v>0</v>
      </c>
      <c r="H73" s="186">
        <f>SUM(Enero!H73+Febrero!H73+'Marzo '!H73+'Abril '!H73+'Mayo '!H73+Junio!H73+Julio!H73+Agosto!H73+Septiembre!H73+'Octubre '!H73+Noviembre!H73+'Diciembre '!H73)</f>
        <v>0</v>
      </c>
      <c r="I73" s="33"/>
      <c r="J73" s="5"/>
      <c r="K73" s="5"/>
      <c r="N73" s="171"/>
      <c r="O73" s="6"/>
      <c r="Q73" s="5"/>
    </row>
    <row r="74" spans="1:17" x14ac:dyDescent="0.2">
      <c r="A74" s="214" t="s">
        <v>132</v>
      </c>
      <c r="B74" s="215" t="s">
        <v>133</v>
      </c>
      <c r="C74" s="185">
        <f t="shared" si="0"/>
        <v>0</v>
      </c>
      <c r="D74" s="186">
        <f>SUM(Enero!D74+Febrero!D74+'Marzo '!D74+'Abril '!D74+'Mayo '!D74+Junio!D74+Julio!D74+Agosto!D74+Septiembre!D74+'Octubre '!D74+Noviembre!D74+'Diciembre '!D74)</f>
        <v>0</v>
      </c>
      <c r="E74" s="186">
        <f>SUM(Enero!E74+Febrero!E74+'Marzo '!E74+'Abril '!E74+'Mayo '!E74+Junio!E74+Julio!E74+Agosto!E74+Septiembre!E74+'Octubre '!E74+Noviembre!E74+'Diciembre '!E74)</f>
        <v>0</v>
      </c>
      <c r="F74" s="186">
        <f>SUM(Enero!F74+Febrero!F74+'Marzo '!F74+'Abril '!F74+'Mayo '!F74+Junio!F74+Julio!F74+Agosto!F74+Septiembre!F74+'Octubre '!F74+Noviembre!F74+'Diciembre '!F74)</f>
        <v>0</v>
      </c>
      <c r="G74" s="186">
        <f>SUM(Enero!G74+Febrero!G74+'Marzo '!G74+'Abril '!G74+'Mayo '!G74+Junio!G74+Julio!G74+Agosto!G74+Septiembre!G74+'Octubre '!G74+Noviembre!G74+'Diciembre '!G74)</f>
        <v>0</v>
      </c>
      <c r="H74" s="186">
        <f>SUM(Enero!H74+Febrero!H74+'Marzo '!H74+'Abril '!H74+'Mayo '!H74+Junio!H74+Julio!H74+Agosto!H74+Septiembre!H74+'Octubre '!H74+Noviembre!H74+'Diciembre '!H74)</f>
        <v>0</v>
      </c>
      <c r="I74" s="33"/>
      <c r="J74" s="5"/>
      <c r="K74" s="5"/>
      <c r="N74" s="171"/>
      <c r="O74" s="6"/>
      <c r="Q74" s="5"/>
    </row>
    <row r="75" spans="1:17" x14ac:dyDescent="0.2">
      <c r="A75" s="214" t="s">
        <v>134</v>
      </c>
      <c r="B75" s="215" t="s">
        <v>135</v>
      </c>
      <c r="C75" s="185">
        <f t="shared" si="0"/>
        <v>0</v>
      </c>
      <c r="D75" s="186">
        <f>SUM(Enero!D75+Febrero!D75+'Marzo '!D75+'Abril '!D75+'Mayo '!D75+Junio!D75+Julio!D75+Agosto!D75+Septiembre!D75+'Octubre '!D75+Noviembre!D75+'Diciembre '!D75)</f>
        <v>0</v>
      </c>
      <c r="E75" s="186">
        <f>SUM(Enero!E75+Febrero!E75+'Marzo '!E75+'Abril '!E75+'Mayo '!E75+Junio!E75+Julio!E75+Agosto!E75+Septiembre!E75+'Octubre '!E75+Noviembre!E75+'Diciembre '!E75)</f>
        <v>0</v>
      </c>
      <c r="F75" s="186">
        <f>SUM(Enero!F75+Febrero!F75+'Marzo '!F75+'Abril '!F75+'Mayo '!F75+Junio!F75+Julio!F75+Agosto!F75+Septiembre!F75+'Octubre '!F75+Noviembre!F75+'Diciembre '!F75)</f>
        <v>0</v>
      </c>
      <c r="G75" s="186">
        <f>SUM(Enero!G75+Febrero!G75+'Marzo '!G75+'Abril '!G75+'Mayo '!G75+Junio!G75+Julio!G75+Agosto!G75+Septiembre!G75+'Octubre '!G75+Noviembre!G75+'Diciembre '!G75)</f>
        <v>0</v>
      </c>
      <c r="H75" s="186">
        <f>SUM(Enero!H75+Febrero!H75+'Marzo '!H75+'Abril '!H75+'Mayo '!H75+Junio!H75+Julio!H75+Agosto!H75+Septiembre!H75+'Octubre '!H75+Noviembre!H75+'Diciembre '!H75)</f>
        <v>0</v>
      </c>
      <c r="I75" s="33"/>
      <c r="J75" s="5"/>
      <c r="K75" s="5"/>
      <c r="N75" s="171"/>
      <c r="O75" s="6"/>
      <c r="Q75" s="5"/>
    </row>
    <row r="76" spans="1:17" x14ac:dyDescent="0.2">
      <c r="A76" s="214" t="s">
        <v>136</v>
      </c>
      <c r="B76" s="215" t="s">
        <v>137</v>
      </c>
      <c r="C76" s="185">
        <f t="shared" si="0"/>
        <v>0</v>
      </c>
      <c r="D76" s="186">
        <f>SUM(Enero!D76+Febrero!D76+'Marzo '!D76+'Abril '!D76+'Mayo '!D76+Junio!D76+Julio!D76+Agosto!D76+Septiembre!D76+'Octubre '!D76+Noviembre!D76+'Diciembre '!D76)</f>
        <v>0</v>
      </c>
      <c r="E76" s="186">
        <f>SUM(Enero!E76+Febrero!E76+'Marzo '!E76+'Abril '!E76+'Mayo '!E76+Junio!E76+Julio!E76+Agosto!E76+Septiembre!E76+'Octubre '!E76+Noviembre!E76+'Diciembre '!E76)</f>
        <v>0</v>
      </c>
      <c r="F76" s="186">
        <f>SUM(Enero!F76+Febrero!F76+'Marzo '!F76+'Abril '!F76+'Mayo '!F76+Junio!F76+Julio!F76+Agosto!F76+Septiembre!F76+'Octubre '!F76+Noviembre!F76+'Diciembre '!F76)</f>
        <v>0</v>
      </c>
      <c r="G76" s="186">
        <f>SUM(Enero!G76+Febrero!G76+'Marzo '!G76+'Abril '!G76+'Mayo '!G76+Junio!G76+Julio!G76+Agosto!G76+Septiembre!G76+'Octubre '!G76+Noviembre!G76+'Diciembre '!G76)</f>
        <v>0</v>
      </c>
      <c r="H76" s="186">
        <f>SUM(Enero!H76+Febrero!H76+'Marzo '!H76+'Abril '!H76+'Mayo '!H76+Junio!H76+Julio!H76+Agosto!H76+Septiembre!H76+'Octubre '!H76+Noviembre!H76+'Diciembre '!H76)</f>
        <v>0</v>
      </c>
      <c r="I76" s="33"/>
      <c r="J76" s="5"/>
      <c r="K76" s="5"/>
      <c r="N76" s="171"/>
      <c r="O76" s="6"/>
      <c r="Q76" s="5"/>
    </row>
    <row r="77" spans="1:17" x14ac:dyDescent="0.2">
      <c r="A77" s="214" t="s">
        <v>138</v>
      </c>
      <c r="B77" s="215" t="s">
        <v>139</v>
      </c>
      <c r="C77" s="185">
        <f t="shared" si="0"/>
        <v>0</v>
      </c>
      <c r="D77" s="186">
        <f>SUM(Enero!D77+Febrero!D77+'Marzo '!D77+'Abril '!D77+'Mayo '!D77+Junio!D77+Julio!D77+Agosto!D77+Septiembre!D77+'Octubre '!D77+Noviembre!D77+'Diciembre '!D77)</f>
        <v>0</v>
      </c>
      <c r="E77" s="186">
        <f>SUM(Enero!E77+Febrero!E77+'Marzo '!E77+'Abril '!E77+'Mayo '!E77+Junio!E77+Julio!E77+Agosto!E77+Septiembre!E77+'Octubre '!E77+Noviembre!E77+'Diciembre '!E77)</f>
        <v>0</v>
      </c>
      <c r="F77" s="186">
        <f>SUM(Enero!F77+Febrero!F77+'Marzo '!F77+'Abril '!F77+'Mayo '!F77+Junio!F77+Julio!F77+Agosto!F77+Septiembre!F77+'Octubre '!F77+Noviembre!F77+'Diciembre '!F77)</f>
        <v>0</v>
      </c>
      <c r="G77" s="186">
        <f>SUM(Enero!G77+Febrero!G77+'Marzo '!G77+'Abril '!G77+'Mayo '!G77+Junio!G77+Julio!G77+Agosto!G77+Septiembre!G77+'Octubre '!G77+Noviembre!G77+'Diciembre '!G77)</f>
        <v>0</v>
      </c>
      <c r="H77" s="186">
        <f>SUM(Enero!H77+Febrero!H77+'Marzo '!H77+'Abril '!H77+'Mayo '!H77+Junio!H77+Julio!H77+Agosto!H77+Septiembre!H77+'Octubre '!H77+Noviembre!H77+'Diciembre '!H77)</f>
        <v>0</v>
      </c>
      <c r="I77" s="33"/>
      <c r="J77" s="5"/>
      <c r="K77" s="5"/>
      <c r="N77" s="171"/>
      <c r="O77" s="6"/>
      <c r="Q77" s="5"/>
    </row>
    <row r="78" spans="1:17" x14ac:dyDescent="0.2">
      <c r="A78" s="216" t="s">
        <v>140</v>
      </c>
      <c r="B78" s="217" t="s">
        <v>141</v>
      </c>
      <c r="C78" s="218">
        <f t="shared" si="0"/>
        <v>0</v>
      </c>
      <c r="D78" s="186">
        <f>SUM(Enero!D78+Febrero!D78+'Marzo '!D78+'Abril '!D78+'Mayo '!D78+Junio!D78+Julio!D78+Agosto!D78+Septiembre!D78+'Octubre '!D78+Noviembre!D78+'Diciembre '!D78)</f>
        <v>0</v>
      </c>
      <c r="E78" s="186">
        <f>SUM(Enero!E78+Febrero!E78+'Marzo '!E78+'Abril '!E78+'Mayo '!E78+Junio!E78+Julio!E78+Agosto!E78+Septiembre!E78+'Octubre '!E78+Noviembre!E78+'Diciembre '!E78)</f>
        <v>0</v>
      </c>
      <c r="F78" s="186">
        <f>SUM(Enero!F78+Febrero!F78+'Marzo '!F78+'Abril '!F78+'Mayo '!F78+Junio!F78+Julio!F78+Agosto!F78+Septiembre!F78+'Octubre '!F78+Noviembre!F78+'Diciembre '!F78)</f>
        <v>0</v>
      </c>
      <c r="G78" s="186">
        <f>SUM(Enero!G78+Febrero!G78+'Marzo '!G78+'Abril '!G78+'Mayo '!G78+Junio!G78+Julio!G78+Agosto!G78+Septiembre!G78+'Octubre '!G78+Noviembre!G78+'Diciembre '!G78)</f>
        <v>0</v>
      </c>
      <c r="H78" s="186">
        <f>SUM(Enero!H78+Febrero!H78+'Marzo '!H78+'Abril '!H78+'Mayo '!H78+Junio!H78+Julio!H78+Agosto!H78+Septiembre!H78+'Octubre '!H78+Noviembre!H78+'Diciembre '!H78)</f>
        <v>0</v>
      </c>
      <c r="I78" s="33"/>
      <c r="J78" s="5"/>
      <c r="K78" s="5"/>
      <c r="N78" s="171"/>
      <c r="O78" s="6"/>
      <c r="Q78" s="5"/>
    </row>
    <row r="79" spans="1:17" x14ac:dyDescent="0.2">
      <c r="A79" s="174"/>
      <c r="B79" s="222"/>
      <c r="C79" s="69"/>
      <c r="D79" s="186">
        <f>SUM(Enero!D79+Febrero!D79+'Marzo '!D79+'Abril '!D79+'Mayo '!D79+Junio!D79+Julio!D79+Agosto!D79+Septiembre!D79+'Octubre '!D79+Noviembre!D79+'Diciembre '!D79)</f>
        <v>0</v>
      </c>
      <c r="E79" s="186">
        <f>SUM(Enero!E79+Febrero!E79+'Marzo '!E79+'Abril '!E79+'Mayo '!E79+Junio!E79+Julio!E79+Agosto!E79+Septiembre!E79+'Octubre '!E79+Noviembre!E79+'Diciembre '!E79)</f>
        <v>0</v>
      </c>
      <c r="F79" s="186">
        <f>SUM(Enero!F79+Febrero!F79+'Marzo '!F79+'Abril '!F79+'Mayo '!F79+Junio!F79+Julio!F79+Agosto!F79+Septiembre!F79+'Octubre '!F79+Noviembre!F79+'Diciembre '!F79)</f>
        <v>0</v>
      </c>
      <c r="G79" s="186">
        <f>SUM(Enero!G79+Febrero!G79+'Marzo '!G79+'Abril '!G79+'Mayo '!G79+Junio!G79+Julio!G79+Agosto!G79+Septiembre!G79+'Octubre '!G79+Noviembre!G79+'Diciembre '!G79)</f>
        <v>0</v>
      </c>
      <c r="H79" s="186">
        <f>SUM(Enero!H79+Febrero!H79+'Marzo '!H79+'Abril '!H79+'Mayo '!H79+Junio!H79+Julio!H79+Agosto!H79+Septiembre!H79+'Octubre '!H79+Noviembre!H79+'Diciembre '!H79)</f>
        <v>0</v>
      </c>
      <c r="I79" s="33"/>
      <c r="J79" s="5"/>
      <c r="K79" s="5"/>
      <c r="N79" s="171"/>
      <c r="O79" s="6"/>
      <c r="Q79" s="5"/>
    </row>
    <row r="80" spans="1:17" x14ac:dyDescent="0.2">
      <c r="A80" s="289" t="s">
        <v>142</v>
      </c>
      <c r="B80" s="290"/>
      <c r="C80" s="178">
        <f t="shared" ref="C80:C145" si="1">+SUM(D80:F80)</f>
        <v>11318</v>
      </c>
      <c r="D80" s="186">
        <f>SUM(Enero!D80+Febrero!D80+'Marzo '!D80+'Abril '!D80+'Mayo '!D80+Junio!D80+Julio!D80+Agosto!D80+Septiembre!D80+'Octubre '!D80+Noviembre!D80+'Diciembre '!D80)</f>
        <v>91</v>
      </c>
      <c r="E80" s="186">
        <f>SUM(Enero!E80+Febrero!E80+'Marzo '!E80+'Abril '!E80+'Mayo '!E80+Junio!E80+Julio!E80+Agosto!E80+Septiembre!E80+'Octubre '!E80+Noviembre!E80+'Diciembre '!E80)</f>
        <v>10794</v>
      </c>
      <c r="F80" s="186">
        <f>SUM(Enero!F80+Febrero!F80+'Marzo '!F80+'Abril '!F80+'Mayo '!F80+Junio!F80+Julio!F80+Agosto!F80+Septiembre!F80+'Octubre '!F80+Noviembre!F80+'Diciembre '!F80)</f>
        <v>433</v>
      </c>
      <c r="G80" s="186">
        <f>SUM(Enero!G80+Febrero!G80+'Marzo '!G80+'Abril '!G80+'Mayo '!G80+Junio!G80+Julio!G80+Agosto!G80+Septiembre!G80+'Octubre '!G80+Noviembre!G80+'Diciembre '!G80)</f>
        <v>0</v>
      </c>
      <c r="H80" s="186">
        <f>SUM(Enero!H80+Febrero!H80+'Marzo '!H80+'Abril '!H80+'Mayo '!H80+Junio!H80+Julio!H80+Agosto!H80+Septiembre!H80+'Octubre '!H80+Noviembre!H80+'Diciembre '!H80)</f>
        <v>0</v>
      </c>
      <c r="I80" s="33"/>
      <c r="J80" s="5"/>
      <c r="K80" s="5"/>
      <c r="N80" s="171"/>
      <c r="O80" s="6"/>
      <c r="Q80" s="5"/>
    </row>
    <row r="81" spans="1:17" x14ac:dyDescent="0.2">
      <c r="A81" s="211" t="s">
        <v>143</v>
      </c>
      <c r="B81" s="226" t="s">
        <v>144</v>
      </c>
      <c r="C81" s="203">
        <f t="shared" si="1"/>
        <v>163</v>
      </c>
      <c r="D81" s="186">
        <f>SUM(Enero!D81+Febrero!D81+'Marzo '!D81+'Abril '!D81+'Mayo '!D81+Junio!D81+Julio!D81+Agosto!D81+Septiembre!D81+'Octubre '!D81+Noviembre!D81+'Diciembre '!D81)</f>
        <v>0</v>
      </c>
      <c r="E81" s="186">
        <f>SUM(Enero!E81+Febrero!E81+'Marzo '!E81+'Abril '!E81+'Mayo '!E81+Junio!E81+Julio!E81+Agosto!E81+Septiembre!E81+'Octubre '!E81+Noviembre!E81+'Diciembre '!E81)</f>
        <v>163</v>
      </c>
      <c r="F81" s="186">
        <f>SUM(Enero!F81+Febrero!F81+'Marzo '!F81+'Abril '!F81+'Mayo '!F81+Junio!F81+Julio!F81+Agosto!F81+Septiembre!F81+'Octubre '!F81+Noviembre!F81+'Diciembre '!F81)</f>
        <v>0</v>
      </c>
      <c r="G81" s="186">
        <f>SUM(Enero!G81+Febrero!G81+'Marzo '!G81+'Abril '!G81+'Mayo '!G81+Junio!G81+Julio!G81+Agosto!G81+Septiembre!G81+'Octubre '!G81+Noviembre!G81+'Diciembre '!G81)</f>
        <v>0</v>
      </c>
      <c r="H81" s="186">
        <f>SUM(Enero!H81+Febrero!H81+'Marzo '!H81+'Abril '!H81+'Mayo '!H81+Junio!H81+Julio!H81+Agosto!H81+Septiembre!H81+'Octubre '!H81+Noviembre!H81+'Diciembre '!H81)</f>
        <v>0</v>
      </c>
      <c r="I81" s="33"/>
      <c r="J81" s="5"/>
      <c r="K81" s="5"/>
      <c r="N81" s="171"/>
      <c r="O81" s="6"/>
      <c r="Q81" s="5"/>
    </row>
    <row r="82" spans="1:17" x14ac:dyDescent="0.2">
      <c r="A82" s="214" t="s">
        <v>145</v>
      </c>
      <c r="B82" s="215" t="s">
        <v>146</v>
      </c>
      <c r="C82" s="185">
        <f t="shared" si="1"/>
        <v>775</v>
      </c>
      <c r="D82" s="186">
        <f>SUM(Enero!D82+Febrero!D82+'Marzo '!D82+'Abril '!D82+'Mayo '!D82+Junio!D82+Julio!D82+Agosto!D82+Septiembre!D82+'Octubre '!D82+Noviembre!D82+'Diciembre '!D82)</f>
        <v>0</v>
      </c>
      <c r="E82" s="186">
        <f>SUM(Enero!E82+Febrero!E82+'Marzo '!E82+'Abril '!E82+'Mayo '!E82+Junio!E82+Julio!E82+Agosto!E82+Septiembre!E82+'Octubre '!E82+Noviembre!E82+'Diciembre '!E82)</f>
        <v>775</v>
      </c>
      <c r="F82" s="186">
        <f>SUM(Enero!F82+Febrero!F82+'Marzo '!F82+'Abril '!F82+'Mayo '!F82+Junio!F82+Julio!F82+Agosto!F82+Septiembre!F82+'Octubre '!F82+Noviembre!F82+'Diciembre '!F82)</f>
        <v>0</v>
      </c>
      <c r="G82" s="186">
        <f>SUM(Enero!G82+Febrero!G82+'Marzo '!G82+'Abril '!G82+'Mayo '!G82+Junio!G82+Julio!G82+Agosto!G82+Septiembre!G82+'Octubre '!G82+Noviembre!G82+'Diciembre '!G82)</f>
        <v>0</v>
      </c>
      <c r="H82" s="186">
        <f>SUM(Enero!H82+Febrero!H82+'Marzo '!H82+'Abril '!H82+'Mayo '!H82+Junio!H82+Julio!H82+Agosto!H82+Septiembre!H82+'Octubre '!H82+Noviembre!H82+'Diciembre '!H82)</f>
        <v>0</v>
      </c>
      <c r="I82" s="33"/>
      <c r="J82" s="5"/>
      <c r="K82" s="5"/>
      <c r="N82" s="171"/>
      <c r="O82" s="6"/>
      <c r="Q82" s="5"/>
    </row>
    <row r="83" spans="1:17" x14ac:dyDescent="0.2">
      <c r="A83" s="214" t="s">
        <v>147</v>
      </c>
      <c r="B83" s="215" t="s">
        <v>148</v>
      </c>
      <c r="C83" s="185">
        <f t="shared" si="1"/>
        <v>0</v>
      </c>
      <c r="D83" s="186">
        <f>SUM(Enero!D83+Febrero!D83+'Marzo '!D83+'Abril '!D83+'Mayo '!D83+Junio!D83+Julio!D83+Agosto!D83+Septiembre!D83+'Octubre '!D83+Noviembre!D83+'Diciembre '!D83)</f>
        <v>0</v>
      </c>
      <c r="E83" s="186">
        <f>SUM(Enero!E83+Febrero!E83+'Marzo '!E83+'Abril '!E83+'Mayo '!E83+Junio!E83+Julio!E83+Agosto!E83+Septiembre!E83+'Octubre '!E83+Noviembre!E83+'Diciembre '!E83)</f>
        <v>0</v>
      </c>
      <c r="F83" s="186">
        <f>SUM(Enero!F83+Febrero!F83+'Marzo '!F83+'Abril '!F83+'Mayo '!F83+Junio!F83+Julio!F83+Agosto!F83+Septiembre!F83+'Octubre '!F83+Noviembre!F83+'Diciembre '!F83)</f>
        <v>0</v>
      </c>
      <c r="G83" s="186">
        <f>SUM(Enero!G83+Febrero!G83+'Marzo '!G83+'Abril '!G83+'Mayo '!G83+Junio!G83+Julio!G83+Agosto!G83+Septiembre!G83+'Octubre '!G83+Noviembre!G83+'Diciembre '!G83)</f>
        <v>0</v>
      </c>
      <c r="H83" s="186">
        <f>SUM(Enero!H83+Febrero!H83+'Marzo '!H83+'Abril '!H83+'Mayo '!H83+Junio!H83+Julio!H83+Agosto!H83+Septiembre!H83+'Octubre '!H83+Noviembre!H83+'Diciembre '!H83)</f>
        <v>0</v>
      </c>
      <c r="I83" s="33"/>
      <c r="J83" s="5"/>
      <c r="K83" s="5"/>
      <c r="N83" s="171"/>
      <c r="O83" s="6"/>
      <c r="Q83" s="5"/>
    </row>
    <row r="84" spans="1:17" x14ac:dyDescent="0.2">
      <c r="A84" s="214" t="s">
        <v>149</v>
      </c>
      <c r="B84" s="215" t="s">
        <v>150</v>
      </c>
      <c r="C84" s="185">
        <f t="shared" si="1"/>
        <v>1</v>
      </c>
      <c r="D84" s="186">
        <f>SUM(Enero!D84+Febrero!D84+'Marzo '!D84+'Abril '!D84+'Mayo '!D84+Junio!D84+Julio!D84+Agosto!D84+Septiembre!D84+'Octubre '!D84+Noviembre!D84+'Diciembre '!D84)</f>
        <v>0</v>
      </c>
      <c r="E84" s="186">
        <f>SUM(Enero!E84+Febrero!E84+'Marzo '!E84+'Abril '!E84+'Mayo '!E84+Junio!E84+Julio!E84+Agosto!E84+Septiembre!E84+'Octubre '!E84+Noviembre!E84+'Diciembre '!E84)</f>
        <v>1</v>
      </c>
      <c r="F84" s="186">
        <f>SUM(Enero!F84+Febrero!F84+'Marzo '!F84+'Abril '!F84+'Mayo '!F84+Junio!F84+Julio!F84+Agosto!F84+Septiembre!F84+'Octubre '!F84+Noviembre!F84+'Diciembre '!F84)</f>
        <v>0</v>
      </c>
      <c r="G84" s="186">
        <f>SUM(Enero!G84+Febrero!G84+'Marzo '!G84+'Abril '!G84+'Mayo '!G84+Junio!G84+Julio!G84+Agosto!G84+Septiembre!G84+'Octubre '!G84+Noviembre!G84+'Diciembre '!G84)</f>
        <v>0</v>
      </c>
      <c r="H84" s="186">
        <f>SUM(Enero!H84+Febrero!H84+'Marzo '!H84+'Abril '!H84+'Mayo '!H84+Junio!H84+Julio!H84+Agosto!H84+Septiembre!H84+'Octubre '!H84+Noviembre!H84+'Diciembre '!H84)</f>
        <v>0</v>
      </c>
      <c r="I84" s="33"/>
      <c r="J84" s="5"/>
      <c r="K84" s="5"/>
      <c r="N84" s="171"/>
      <c r="O84" s="6"/>
      <c r="Q84" s="5"/>
    </row>
    <row r="85" spans="1:17" x14ac:dyDescent="0.2">
      <c r="A85" s="214" t="s">
        <v>151</v>
      </c>
      <c r="B85" s="215" t="s">
        <v>152</v>
      </c>
      <c r="C85" s="185">
        <f t="shared" si="1"/>
        <v>1176</v>
      </c>
      <c r="D85" s="186">
        <f>SUM(Enero!D85+Febrero!D85+'Marzo '!D85+'Abril '!D85+'Mayo '!D85+Junio!D85+Julio!D85+Agosto!D85+Septiembre!D85+'Octubre '!D85+Noviembre!D85+'Diciembre '!D85)</f>
        <v>0</v>
      </c>
      <c r="E85" s="186">
        <f>SUM(Enero!E85+Febrero!E85+'Marzo '!E85+'Abril '!E85+'Mayo '!E85+Junio!E85+Julio!E85+Agosto!E85+Septiembre!E85+'Octubre '!E85+Noviembre!E85+'Diciembre '!E85)</f>
        <v>1176</v>
      </c>
      <c r="F85" s="186">
        <f>SUM(Enero!F85+Febrero!F85+'Marzo '!F85+'Abril '!F85+'Mayo '!F85+Junio!F85+Julio!F85+Agosto!F85+Septiembre!F85+'Octubre '!F85+Noviembre!F85+'Diciembre '!F85)</f>
        <v>0</v>
      </c>
      <c r="G85" s="186">
        <f>SUM(Enero!G85+Febrero!G85+'Marzo '!G85+'Abril '!G85+'Mayo '!G85+Junio!G85+Julio!G85+Agosto!G85+Septiembre!G85+'Octubre '!G85+Noviembre!G85+'Diciembre '!G85)</f>
        <v>0</v>
      </c>
      <c r="H85" s="186">
        <f>SUM(Enero!H85+Febrero!H85+'Marzo '!H85+'Abril '!H85+'Mayo '!H85+Junio!H85+Julio!H85+Agosto!H85+Septiembre!H85+'Octubre '!H85+Noviembre!H85+'Diciembre '!H85)</f>
        <v>0</v>
      </c>
      <c r="I85" s="33"/>
      <c r="J85" s="5"/>
      <c r="K85" s="5"/>
      <c r="N85" s="171"/>
      <c r="O85" s="6"/>
      <c r="Q85" s="5"/>
    </row>
    <row r="86" spans="1:17" x14ac:dyDescent="0.2">
      <c r="A86" s="214" t="s">
        <v>153</v>
      </c>
      <c r="B86" s="215" t="s">
        <v>154</v>
      </c>
      <c r="C86" s="185">
        <f t="shared" si="1"/>
        <v>23</v>
      </c>
      <c r="D86" s="186">
        <f>SUM(Enero!D86+Febrero!D86+'Marzo '!D86+'Abril '!D86+'Mayo '!D86+Junio!D86+Julio!D86+Agosto!D86+Septiembre!D86+'Octubre '!D86+Noviembre!D86+'Diciembre '!D86)</f>
        <v>0</v>
      </c>
      <c r="E86" s="186">
        <f>SUM(Enero!E86+Febrero!E86+'Marzo '!E86+'Abril '!E86+'Mayo '!E86+Junio!E86+Julio!E86+Agosto!E86+Septiembre!E86+'Octubre '!E86+Noviembre!E86+'Diciembre '!E86)</f>
        <v>23</v>
      </c>
      <c r="F86" s="186">
        <f>SUM(Enero!F86+Febrero!F86+'Marzo '!F86+'Abril '!F86+'Mayo '!F86+Junio!F86+Julio!F86+Agosto!F86+Septiembre!F86+'Octubre '!F86+Noviembre!F86+'Diciembre '!F86)</f>
        <v>0</v>
      </c>
      <c r="G86" s="186">
        <f>SUM(Enero!G86+Febrero!G86+'Marzo '!G86+'Abril '!G86+'Mayo '!G86+Junio!G86+Julio!G86+Agosto!G86+Septiembre!G86+'Octubre '!G86+Noviembre!G86+'Diciembre '!G86)</f>
        <v>0</v>
      </c>
      <c r="H86" s="186">
        <f>SUM(Enero!H86+Febrero!H86+'Marzo '!H86+'Abril '!H86+'Mayo '!H86+Junio!H86+Julio!H86+Agosto!H86+Septiembre!H86+'Octubre '!H86+Noviembre!H86+'Diciembre '!H86)</f>
        <v>0</v>
      </c>
      <c r="I86" s="33"/>
      <c r="J86" s="5"/>
      <c r="K86" s="5"/>
      <c r="N86" s="171"/>
      <c r="O86" s="6"/>
      <c r="Q86" s="5"/>
    </row>
    <row r="87" spans="1:17" x14ac:dyDescent="0.2">
      <c r="A87" s="214" t="s">
        <v>155</v>
      </c>
      <c r="B87" s="215" t="s">
        <v>156</v>
      </c>
      <c r="C87" s="185">
        <f t="shared" si="1"/>
        <v>0</v>
      </c>
      <c r="D87" s="186">
        <f>SUM(Enero!D87+Febrero!D87+'Marzo '!D87+'Abril '!D87+'Mayo '!D87+Junio!D87+Julio!D87+Agosto!D87+Septiembre!D87+'Octubre '!D87+Noviembre!D87+'Diciembre '!D87)</f>
        <v>0</v>
      </c>
      <c r="E87" s="186">
        <f>SUM(Enero!E87+Febrero!E87+'Marzo '!E87+'Abril '!E87+'Mayo '!E87+Junio!E87+Julio!E87+Agosto!E87+Septiembre!E87+'Octubre '!E87+Noviembre!E87+'Diciembre '!E87)</f>
        <v>0</v>
      </c>
      <c r="F87" s="186">
        <f>SUM(Enero!F87+Febrero!F87+'Marzo '!F87+'Abril '!F87+'Mayo '!F87+Junio!F87+Julio!F87+Agosto!F87+Septiembre!F87+'Octubre '!F87+Noviembre!F87+'Diciembre '!F87)</f>
        <v>0</v>
      </c>
      <c r="G87" s="186">
        <f>SUM(Enero!G87+Febrero!G87+'Marzo '!G87+'Abril '!G87+'Mayo '!G87+Junio!G87+Julio!G87+Agosto!G87+Septiembre!G87+'Octubre '!G87+Noviembre!G87+'Diciembre '!G87)</f>
        <v>0</v>
      </c>
      <c r="H87" s="186">
        <f>SUM(Enero!H87+Febrero!H87+'Marzo '!H87+'Abril '!H87+'Mayo '!H87+Junio!H87+Julio!H87+Agosto!H87+Septiembre!H87+'Octubre '!H87+Noviembre!H87+'Diciembre '!H87)</f>
        <v>0</v>
      </c>
      <c r="I87" s="33"/>
      <c r="J87" s="5"/>
      <c r="K87" s="5"/>
      <c r="N87" s="171"/>
      <c r="O87" s="6"/>
      <c r="Q87" s="5"/>
    </row>
    <row r="88" spans="1:17" x14ac:dyDescent="0.2">
      <c r="A88" s="214" t="s">
        <v>157</v>
      </c>
      <c r="B88" s="215" t="s">
        <v>158</v>
      </c>
      <c r="C88" s="185">
        <f t="shared" si="1"/>
        <v>0</v>
      </c>
      <c r="D88" s="186">
        <f>SUM(Enero!D88+Febrero!D88+'Marzo '!D88+'Abril '!D88+'Mayo '!D88+Junio!D88+Julio!D88+Agosto!D88+Septiembre!D88+'Octubre '!D88+Noviembre!D88+'Diciembre '!D88)</f>
        <v>0</v>
      </c>
      <c r="E88" s="186">
        <f>SUM(Enero!E88+Febrero!E88+'Marzo '!E88+'Abril '!E88+'Mayo '!E88+Junio!E88+Julio!E88+Agosto!E88+Septiembre!E88+'Octubre '!E88+Noviembre!E88+'Diciembre '!E88)</f>
        <v>0</v>
      </c>
      <c r="F88" s="186">
        <f>SUM(Enero!F88+Febrero!F88+'Marzo '!F88+'Abril '!F88+'Mayo '!F88+Junio!F88+Julio!F88+Agosto!F88+Septiembre!F88+'Octubre '!F88+Noviembre!F88+'Diciembre '!F88)</f>
        <v>0</v>
      </c>
      <c r="G88" s="186">
        <f>SUM(Enero!G88+Febrero!G88+'Marzo '!G88+'Abril '!G88+'Mayo '!G88+Junio!G88+Julio!G88+Agosto!G88+Septiembre!G88+'Octubre '!G88+Noviembre!G88+'Diciembre '!G88)</f>
        <v>0</v>
      </c>
      <c r="H88" s="186">
        <f>SUM(Enero!H88+Febrero!H88+'Marzo '!H88+'Abril '!H88+'Mayo '!H88+Junio!H88+Julio!H88+Agosto!H88+Septiembre!H88+'Octubre '!H88+Noviembre!H88+'Diciembre '!H88)</f>
        <v>0</v>
      </c>
      <c r="I88" s="33"/>
      <c r="J88" s="5"/>
      <c r="K88" s="5"/>
      <c r="N88" s="171"/>
      <c r="O88" s="6"/>
      <c r="Q88" s="5"/>
    </row>
    <row r="89" spans="1:17" x14ac:dyDescent="0.2">
      <c r="A89" s="214" t="s">
        <v>159</v>
      </c>
      <c r="B89" s="215" t="s">
        <v>160</v>
      </c>
      <c r="C89" s="185">
        <f t="shared" si="1"/>
        <v>0</v>
      </c>
      <c r="D89" s="186">
        <f>SUM(Enero!D89+Febrero!D89+'Marzo '!D89+'Abril '!D89+'Mayo '!D89+Junio!D89+Julio!D89+Agosto!D89+Septiembre!D89+'Octubre '!D89+Noviembre!D89+'Diciembre '!D89)</f>
        <v>0</v>
      </c>
      <c r="E89" s="186">
        <f>SUM(Enero!E89+Febrero!E89+'Marzo '!E89+'Abril '!E89+'Mayo '!E89+Junio!E89+Julio!E89+Agosto!E89+Septiembre!E89+'Octubre '!E89+Noviembre!E89+'Diciembre '!E89)</f>
        <v>0</v>
      </c>
      <c r="F89" s="186">
        <f>SUM(Enero!F89+Febrero!F89+'Marzo '!F89+'Abril '!F89+'Mayo '!F89+Junio!F89+Julio!F89+Agosto!F89+Septiembre!F89+'Octubre '!F89+Noviembre!F89+'Diciembre '!F89)</f>
        <v>0</v>
      </c>
      <c r="G89" s="186">
        <f>SUM(Enero!G89+Febrero!G89+'Marzo '!G89+'Abril '!G89+'Mayo '!G89+Junio!G89+Julio!G89+Agosto!G89+Septiembre!G89+'Octubre '!G89+Noviembre!G89+'Diciembre '!G89)</f>
        <v>0</v>
      </c>
      <c r="H89" s="186">
        <f>SUM(Enero!H89+Febrero!H89+'Marzo '!H89+'Abril '!H89+'Mayo '!H89+Junio!H89+Julio!H89+Agosto!H89+Septiembre!H89+'Octubre '!H89+Noviembre!H89+'Diciembre '!H89)</f>
        <v>0</v>
      </c>
      <c r="I89" s="33"/>
      <c r="J89" s="5"/>
      <c r="K89" s="5"/>
      <c r="N89" s="171"/>
      <c r="O89" s="6"/>
      <c r="Q89" s="5"/>
    </row>
    <row r="90" spans="1:17" x14ac:dyDescent="0.2">
      <c r="A90" s="214" t="s">
        <v>161</v>
      </c>
      <c r="B90" s="215" t="s">
        <v>162</v>
      </c>
      <c r="C90" s="185">
        <f t="shared" si="1"/>
        <v>276</v>
      </c>
      <c r="D90" s="186">
        <f>SUM(Enero!D90+Febrero!D90+'Marzo '!D90+'Abril '!D90+'Mayo '!D90+Junio!D90+Julio!D90+Agosto!D90+Septiembre!D90+'Octubre '!D90+Noviembre!D90+'Diciembre '!D90)</f>
        <v>0</v>
      </c>
      <c r="E90" s="186">
        <f>SUM(Enero!E90+Febrero!E90+'Marzo '!E90+'Abril '!E90+'Mayo '!E90+Junio!E90+Julio!E90+Agosto!E90+Septiembre!E90+'Octubre '!E90+Noviembre!E90+'Diciembre '!E90)</f>
        <v>276</v>
      </c>
      <c r="F90" s="186">
        <f>SUM(Enero!F90+Febrero!F90+'Marzo '!F90+'Abril '!F90+'Mayo '!F90+Junio!F90+Julio!F90+Agosto!F90+Septiembre!F90+'Octubre '!F90+Noviembre!F90+'Diciembre '!F90)</f>
        <v>0</v>
      </c>
      <c r="G90" s="186">
        <f>SUM(Enero!G90+Febrero!G90+'Marzo '!G90+'Abril '!G90+'Mayo '!G90+Junio!G90+Julio!G90+Agosto!G90+Septiembre!G90+'Octubre '!G90+Noviembre!G90+'Diciembre '!G90)</f>
        <v>0</v>
      </c>
      <c r="H90" s="186">
        <f>SUM(Enero!H90+Febrero!H90+'Marzo '!H90+'Abril '!H90+'Mayo '!H90+Junio!H90+Julio!H90+Agosto!H90+Septiembre!H90+'Octubre '!H90+Noviembre!H90+'Diciembre '!H90)</f>
        <v>0</v>
      </c>
      <c r="I90" s="33"/>
      <c r="J90" s="5"/>
      <c r="K90" s="5"/>
      <c r="N90" s="171"/>
      <c r="O90" s="6"/>
      <c r="Q90" s="5"/>
    </row>
    <row r="91" spans="1:17" x14ac:dyDescent="0.2">
      <c r="A91" s="214" t="s">
        <v>163</v>
      </c>
      <c r="B91" s="215" t="s">
        <v>164</v>
      </c>
      <c r="C91" s="185">
        <f t="shared" si="1"/>
        <v>3</v>
      </c>
      <c r="D91" s="186">
        <f>SUM(Enero!D91+Febrero!D91+'Marzo '!D91+'Abril '!D91+'Mayo '!D91+Junio!D91+Julio!D91+Agosto!D91+Septiembre!D91+'Octubre '!D91+Noviembre!D91+'Diciembre '!D91)</f>
        <v>0</v>
      </c>
      <c r="E91" s="186">
        <f>SUM(Enero!E91+Febrero!E91+'Marzo '!E91+'Abril '!E91+'Mayo '!E91+Junio!E91+Julio!E91+Agosto!E91+Septiembre!E91+'Octubre '!E91+Noviembre!E91+'Diciembre '!E91)</f>
        <v>3</v>
      </c>
      <c r="F91" s="186">
        <f>SUM(Enero!F91+Febrero!F91+'Marzo '!F91+'Abril '!F91+'Mayo '!F91+Junio!F91+Julio!F91+Agosto!F91+Septiembre!F91+'Octubre '!F91+Noviembre!F91+'Diciembre '!F91)</f>
        <v>0</v>
      </c>
      <c r="G91" s="186">
        <f>SUM(Enero!G91+Febrero!G91+'Marzo '!G91+'Abril '!G91+'Mayo '!G91+Junio!G91+Julio!G91+Agosto!G91+Septiembre!G91+'Octubre '!G91+Noviembre!G91+'Diciembre '!G91)</f>
        <v>0</v>
      </c>
      <c r="H91" s="186">
        <f>SUM(Enero!H91+Febrero!H91+'Marzo '!H91+'Abril '!H91+'Mayo '!H91+Junio!H91+Julio!H91+Agosto!H91+Septiembre!H91+'Octubre '!H91+Noviembre!H91+'Diciembre '!H91)</f>
        <v>0</v>
      </c>
      <c r="I91" s="33"/>
      <c r="J91" s="5"/>
      <c r="K91" s="5"/>
      <c r="N91" s="171"/>
      <c r="O91" s="6"/>
      <c r="Q91" s="5"/>
    </row>
    <row r="92" spans="1:17" x14ac:dyDescent="0.2">
      <c r="A92" s="214" t="s">
        <v>165</v>
      </c>
      <c r="B92" s="215" t="s">
        <v>166</v>
      </c>
      <c r="C92" s="185">
        <f t="shared" si="1"/>
        <v>0</v>
      </c>
      <c r="D92" s="186">
        <f>SUM(Enero!D92+Febrero!D92+'Marzo '!D92+'Abril '!D92+'Mayo '!D92+Junio!D92+Julio!D92+Agosto!D92+Septiembre!D92+'Octubre '!D92+Noviembre!D92+'Diciembre '!D92)</f>
        <v>0</v>
      </c>
      <c r="E92" s="186">
        <f>SUM(Enero!E92+Febrero!E92+'Marzo '!E92+'Abril '!E92+'Mayo '!E92+Junio!E92+Julio!E92+Agosto!E92+Septiembre!E92+'Octubre '!E92+Noviembre!E92+'Diciembre '!E92)</f>
        <v>0</v>
      </c>
      <c r="F92" s="186">
        <f>SUM(Enero!F92+Febrero!F92+'Marzo '!F92+'Abril '!F92+'Mayo '!F92+Junio!F92+Julio!F92+Agosto!F92+Septiembre!F92+'Octubre '!F92+Noviembre!F92+'Diciembre '!F92)</f>
        <v>0</v>
      </c>
      <c r="G92" s="186">
        <f>SUM(Enero!G92+Febrero!G92+'Marzo '!G92+'Abril '!G92+'Mayo '!G92+Junio!G92+Julio!G92+Agosto!G92+Septiembre!G92+'Octubre '!G92+Noviembre!G92+'Diciembre '!G92)</f>
        <v>0</v>
      </c>
      <c r="H92" s="186">
        <f>SUM(Enero!H92+Febrero!H92+'Marzo '!H92+'Abril '!H92+'Mayo '!H92+Junio!H92+Julio!H92+Agosto!H92+Septiembre!H92+'Octubre '!H92+Noviembre!H92+'Diciembre '!H92)</f>
        <v>0</v>
      </c>
      <c r="I92" s="33"/>
      <c r="J92" s="5"/>
      <c r="K92" s="5"/>
      <c r="N92" s="171"/>
      <c r="O92" s="6"/>
      <c r="Q92" s="5"/>
    </row>
    <row r="93" spans="1:17" x14ac:dyDescent="0.2">
      <c r="A93" s="214" t="s">
        <v>167</v>
      </c>
      <c r="B93" s="215" t="s">
        <v>168</v>
      </c>
      <c r="C93" s="185">
        <f t="shared" si="1"/>
        <v>76</v>
      </c>
      <c r="D93" s="186">
        <f>SUM(Enero!D93+Febrero!D93+'Marzo '!D93+'Abril '!D93+'Mayo '!D93+Junio!D93+Julio!D93+Agosto!D93+Septiembre!D93+'Octubre '!D93+Noviembre!D93+'Diciembre '!D93)</f>
        <v>76</v>
      </c>
      <c r="E93" s="186">
        <f>SUM(Enero!E93+Febrero!E93+'Marzo '!E93+'Abril '!E93+'Mayo '!E93+Junio!E93+Julio!E93+Agosto!E93+Septiembre!E93+'Octubre '!E93+Noviembre!E93+'Diciembre '!E93)</f>
        <v>0</v>
      </c>
      <c r="F93" s="186">
        <f>SUM(Enero!F93+Febrero!F93+'Marzo '!F93+'Abril '!F93+'Mayo '!F93+Junio!F93+Julio!F93+Agosto!F93+Septiembre!F93+'Octubre '!F93+Noviembre!F93+'Diciembre '!F93)</f>
        <v>0</v>
      </c>
      <c r="G93" s="186">
        <f>SUM(Enero!G93+Febrero!G93+'Marzo '!G93+'Abril '!G93+'Mayo '!G93+Junio!G93+Julio!G93+Agosto!G93+Septiembre!G93+'Octubre '!G93+Noviembre!G93+'Diciembre '!G93)</f>
        <v>0</v>
      </c>
      <c r="H93" s="186">
        <f>SUM(Enero!H93+Febrero!H93+'Marzo '!H93+'Abril '!H93+'Mayo '!H93+Junio!H93+Julio!H93+Agosto!H93+Septiembre!H93+'Octubre '!H93+Noviembre!H93+'Diciembre '!H93)</f>
        <v>0</v>
      </c>
      <c r="I93" s="33"/>
      <c r="J93" s="5"/>
      <c r="K93" s="5"/>
      <c r="N93" s="171"/>
      <c r="O93" s="6"/>
      <c r="Q93" s="5"/>
    </row>
    <row r="94" spans="1:17" x14ac:dyDescent="0.2">
      <c r="A94" s="214" t="s">
        <v>169</v>
      </c>
      <c r="B94" s="215" t="s">
        <v>170</v>
      </c>
      <c r="C94" s="185">
        <f t="shared" si="1"/>
        <v>0</v>
      </c>
      <c r="D94" s="186">
        <f>SUM(Enero!D94+Febrero!D94+'Marzo '!D94+'Abril '!D94+'Mayo '!D94+Junio!D94+Julio!D94+Agosto!D94+Septiembre!D94+'Octubre '!D94+Noviembre!D94+'Diciembre '!D94)</f>
        <v>0</v>
      </c>
      <c r="E94" s="186">
        <f>SUM(Enero!E94+Febrero!E94+'Marzo '!E94+'Abril '!E94+'Mayo '!E94+Junio!E94+Julio!E94+Agosto!E94+Septiembre!E94+'Octubre '!E94+Noviembre!E94+'Diciembre '!E94)</f>
        <v>0</v>
      </c>
      <c r="F94" s="186">
        <f>SUM(Enero!F94+Febrero!F94+'Marzo '!F94+'Abril '!F94+'Mayo '!F94+Junio!F94+Julio!F94+Agosto!F94+Septiembre!F94+'Octubre '!F94+Noviembre!F94+'Diciembre '!F94)</f>
        <v>0</v>
      </c>
      <c r="G94" s="186">
        <f>SUM(Enero!G94+Febrero!G94+'Marzo '!G94+'Abril '!G94+'Mayo '!G94+Junio!G94+Julio!G94+Agosto!G94+Septiembre!G94+'Octubre '!G94+Noviembre!G94+'Diciembre '!G94)</f>
        <v>0</v>
      </c>
      <c r="H94" s="186">
        <f>SUM(Enero!H94+Febrero!H94+'Marzo '!H94+'Abril '!H94+'Mayo '!H94+Junio!H94+Julio!H94+Agosto!H94+Septiembre!H94+'Octubre '!H94+Noviembre!H94+'Diciembre '!H94)</f>
        <v>0</v>
      </c>
      <c r="I94" s="33"/>
      <c r="J94" s="5"/>
      <c r="K94" s="5"/>
      <c r="N94" s="171"/>
      <c r="O94" s="6"/>
      <c r="Q94" s="5"/>
    </row>
    <row r="95" spans="1:17" x14ac:dyDescent="0.2">
      <c r="A95" s="214" t="s">
        <v>171</v>
      </c>
      <c r="B95" s="215" t="s">
        <v>172</v>
      </c>
      <c r="C95" s="185">
        <f t="shared" si="1"/>
        <v>5555</v>
      </c>
      <c r="D95" s="186">
        <f>SUM(Enero!D95+Febrero!D95+'Marzo '!D95+'Abril '!D95+'Mayo '!D95+Junio!D95+Julio!D95+Agosto!D95+Septiembre!D95+'Octubre '!D95+Noviembre!D95+'Diciembre '!D95)</f>
        <v>0</v>
      </c>
      <c r="E95" s="186">
        <f>SUM(Enero!E95+Febrero!E95+'Marzo '!E95+'Abril '!E95+'Mayo '!E95+Junio!E95+Julio!E95+Agosto!E95+Septiembre!E95+'Octubre '!E95+Noviembre!E95+'Diciembre '!E95)</f>
        <v>5555</v>
      </c>
      <c r="F95" s="186">
        <f>SUM(Enero!F95+Febrero!F95+'Marzo '!F95+'Abril '!F95+'Mayo '!F95+Junio!F95+Julio!F95+Agosto!F95+Septiembre!F95+'Octubre '!F95+Noviembre!F95+'Diciembre '!F95)</f>
        <v>0</v>
      </c>
      <c r="G95" s="186">
        <f>SUM(Enero!G95+Febrero!G95+'Marzo '!G95+'Abril '!G95+'Mayo '!G95+Junio!G95+Julio!G95+Agosto!G95+Septiembre!G95+'Octubre '!G95+Noviembre!G95+'Diciembre '!G95)</f>
        <v>0</v>
      </c>
      <c r="H95" s="186">
        <f>SUM(Enero!H95+Febrero!H95+'Marzo '!H95+'Abril '!H95+'Mayo '!H95+Junio!H95+Julio!H95+Agosto!H95+Septiembre!H95+'Octubre '!H95+Noviembre!H95+'Diciembre '!H95)</f>
        <v>0</v>
      </c>
      <c r="I95" s="33"/>
      <c r="J95" s="5"/>
      <c r="K95" s="5"/>
      <c r="N95" s="171"/>
      <c r="O95" s="6"/>
      <c r="Q95" s="5"/>
    </row>
    <row r="96" spans="1:17" x14ac:dyDescent="0.2">
      <c r="A96" s="214" t="s">
        <v>173</v>
      </c>
      <c r="B96" s="215" t="s">
        <v>174</v>
      </c>
      <c r="C96" s="185">
        <f t="shared" si="1"/>
        <v>370</v>
      </c>
      <c r="D96" s="186">
        <f>SUM(Enero!D96+Febrero!D96+'Marzo '!D96+'Abril '!D96+'Mayo '!D96+Junio!D96+Julio!D96+Agosto!D96+Septiembre!D96+'Octubre '!D96+Noviembre!D96+'Diciembre '!D96)</f>
        <v>0</v>
      </c>
      <c r="E96" s="186">
        <f>SUM(Enero!E96+Febrero!E96+'Marzo '!E96+'Abril '!E96+'Mayo '!E96+Junio!E96+Julio!E96+Agosto!E96+Septiembre!E96+'Octubre '!E96+Noviembre!E96+'Diciembre '!E96)</f>
        <v>370</v>
      </c>
      <c r="F96" s="186">
        <f>SUM(Enero!F96+Febrero!F96+'Marzo '!F96+'Abril '!F96+'Mayo '!F96+Junio!F96+Julio!F96+Agosto!F96+Septiembre!F96+'Octubre '!F96+Noviembre!F96+'Diciembre '!F96)</f>
        <v>0</v>
      </c>
      <c r="G96" s="186">
        <f>SUM(Enero!G96+Febrero!G96+'Marzo '!G96+'Abril '!G96+'Mayo '!G96+Junio!G96+Julio!G96+Agosto!G96+Septiembre!G96+'Octubre '!G96+Noviembre!G96+'Diciembre '!G96)</f>
        <v>0</v>
      </c>
      <c r="H96" s="186">
        <f>SUM(Enero!H96+Febrero!H96+'Marzo '!H96+'Abril '!H96+'Mayo '!H96+Junio!H96+Julio!H96+Agosto!H96+Septiembre!H96+'Octubre '!H96+Noviembre!H96+'Diciembre '!H96)</f>
        <v>0</v>
      </c>
      <c r="I96" s="33"/>
      <c r="J96" s="5"/>
      <c r="K96" s="5"/>
      <c r="N96" s="171"/>
      <c r="O96" s="6"/>
      <c r="Q96" s="5"/>
    </row>
    <row r="97" spans="1:17" x14ac:dyDescent="0.2">
      <c r="A97" s="214" t="s">
        <v>175</v>
      </c>
      <c r="B97" s="215" t="s">
        <v>176</v>
      </c>
      <c r="C97" s="185">
        <f t="shared" si="1"/>
        <v>0</v>
      </c>
      <c r="D97" s="186">
        <f>SUM(Enero!D97+Febrero!D97+'Marzo '!D97+'Abril '!D97+'Mayo '!D97+Junio!D97+Julio!D97+Agosto!D97+Septiembre!D97+'Octubre '!D97+Noviembre!D97+'Diciembre '!D97)</f>
        <v>0</v>
      </c>
      <c r="E97" s="186">
        <f>SUM(Enero!E97+Febrero!E97+'Marzo '!E97+'Abril '!E97+'Mayo '!E97+Junio!E97+Julio!E97+Agosto!E97+Septiembre!E97+'Octubre '!E97+Noviembre!E97+'Diciembre '!E97)</f>
        <v>0</v>
      </c>
      <c r="F97" s="186">
        <f>SUM(Enero!F97+Febrero!F97+'Marzo '!F97+'Abril '!F97+'Mayo '!F97+Junio!F97+Julio!F97+Agosto!F97+Septiembre!F97+'Octubre '!F97+Noviembre!F97+'Diciembre '!F97)</f>
        <v>0</v>
      </c>
      <c r="G97" s="186">
        <f>SUM(Enero!G97+Febrero!G97+'Marzo '!G97+'Abril '!G97+'Mayo '!G97+Junio!G97+Julio!G97+Agosto!G97+Septiembre!G97+'Octubre '!G97+Noviembre!G97+'Diciembre '!G97)</f>
        <v>0</v>
      </c>
      <c r="H97" s="186">
        <f>SUM(Enero!H97+Febrero!H97+'Marzo '!H97+'Abril '!H97+'Mayo '!H97+Junio!H97+Julio!H97+Agosto!H97+Septiembre!H97+'Octubre '!H97+Noviembre!H97+'Diciembre '!H97)</f>
        <v>0</v>
      </c>
      <c r="I97" s="33"/>
      <c r="J97" s="5"/>
      <c r="K97" s="5"/>
      <c r="N97" s="171"/>
      <c r="O97" s="6"/>
      <c r="Q97" s="5"/>
    </row>
    <row r="98" spans="1:17" x14ac:dyDescent="0.2">
      <c r="A98" s="214" t="s">
        <v>177</v>
      </c>
      <c r="B98" s="215" t="s">
        <v>178</v>
      </c>
      <c r="C98" s="185">
        <f t="shared" si="1"/>
        <v>0</v>
      </c>
      <c r="D98" s="186">
        <f>SUM(Enero!D98+Febrero!D98+'Marzo '!D98+'Abril '!D98+'Mayo '!D98+Junio!D98+Julio!D98+Agosto!D98+Septiembre!D98+'Octubre '!D98+Noviembre!D98+'Diciembre '!D98)</f>
        <v>0</v>
      </c>
      <c r="E98" s="186">
        <f>SUM(Enero!E98+Febrero!E98+'Marzo '!E98+'Abril '!E98+'Mayo '!E98+Junio!E98+Julio!E98+Agosto!E98+Septiembre!E98+'Octubre '!E98+Noviembre!E98+'Diciembre '!E98)</f>
        <v>0</v>
      </c>
      <c r="F98" s="186">
        <f>SUM(Enero!F98+Febrero!F98+'Marzo '!F98+'Abril '!F98+'Mayo '!F98+Junio!F98+Julio!F98+Agosto!F98+Septiembre!F98+'Octubre '!F98+Noviembre!F98+'Diciembre '!F98)</f>
        <v>0</v>
      </c>
      <c r="G98" s="186">
        <f>SUM(Enero!G98+Febrero!G98+'Marzo '!G98+'Abril '!G98+'Mayo '!G98+Junio!G98+Julio!G98+Agosto!G98+Septiembre!G98+'Octubre '!G98+Noviembre!G98+'Diciembre '!G98)</f>
        <v>0</v>
      </c>
      <c r="H98" s="186">
        <f>SUM(Enero!H98+Febrero!H98+'Marzo '!H98+'Abril '!H98+'Mayo '!H98+Junio!H98+Julio!H98+Agosto!H98+Septiembre!H98+'Octubre '!H98+Noviembre!H98+'Diciembre '!H98)</f>
        <v>0</v>
      </c>
      <c r="I98" s="33"/>
      <c r="J98" s="5"/>
      <c r="K98" s="5"/>
      <c r="N98" s="171"/>
      <c r="O98" s="6"/>
      <c r="Q98" s="5"/>
    </row>
    <row r="99" spans="1:17" x14ac:dyDescent="0.2">
      <c r="A99" s="214" t="s">
        <v>179</v>
      </c>
      <c r="B99" s="215" t="s">
        <v>180</v>
      </c>
      <c r="C99" s="185">
        <f t="shared" si="1"/>
        <v>0</v>
      </c>
      <c r="D99" s="186">
        <f>SUM(Enero!D99+Febrero!D99+'Marzo '!D99+'Abril '!D99+'Mayo '!D99+Junio!D99+Julio!D99+Agosto!D99+Septiembre!D99+'Octubre '!D99+Noviembre!D99+'Diciembre '!D99)</f>
        <v>0</v>
      </c>
      <c r="E99" s="186">
        <f>SUM(Enero!E99+Febrero!E99+'Marzo '!E99+'Abril '!E99+'Mayo '!E99+Junio!E99+Julio!E99+Agosto!E99+Septiembre!E99+'Octubre '!E99+Noviembre!E99+'Diciembre '!E99)</f>
        <v>0</v>
      </c>
      <c r="F99" s="186">
        <f>SUM(Enero!F99+Febrero!F99+'Marzo '!F99+'Abril '!F99+'Mayo '!F99+Junio!F99+Julio!F99+Agosto!F99+Septiembre!F99+'Octubre '!F99+Noviembre!F99+'Diciembre '!F99)</f>
        <v>0</v>
      </c>
      <c r="G99" s="186">
        <f>SUM(Enero!G99+Febrero!G99+'Marzo '!G99+'Abril '!G99+'Mayo '!G99+Junio!G99+Julio!G99+Agosto!G99+Septiembre!G99+'Octubre '!G99+Noviembre!G99+'Diciembre '!G99)</f>
        <v>0</v>
      </c>
      <c r="H99" s="186">
        <f>SUM(Enero!H99+Febrero!H99+'Marzo '!H99+'Abril '!H99+'Mayo '!H99+Junio!H99+Julio!H99+Agosto!H99+Septiembre!H99+'Octubre '!H99+Noviembre!H99+'Diciembre '!H99)</f>
        <v>0</v>
      </c>
      <c r="I99" s="33"/>
      <c r="J99" s="5"/>
      <c r="K99" s="5"/>
      <c r="N99" s="171"/>
      <c r="O99" s="6"/>
      <c r="Q99" s="5"/>
    </row>
    <row r="100" spans="1:17" x14ac:dyDescent="0.2">
      <c r="A100" s="214" t="s">
        <v>181</v>
      </c>
      <c r="B100" s="215" t="s">
        <v>182</v>
      </c>
      <c r="C100" s="185">
        <f t="shared" si="1"/>
        <v>1944</v>
      </c>
      <c r="D100" s="186">
        <f>SUM(Enero!D100+Febrero!D100+'Marzo '!D100+'Abril '!D100+'Mayo '!D100+Junio!D100+Julio!D100+Agosto!D100+Septiembre!D100+'Octubre '!D100+Noviembre!D100+'Diciembre '!D100)</f>
        <v>14</v>
      </c>
      <c r="E100" s="186">
        <f>SUM(Enero!E100+Febrero!E100+'Marzo '!E100+'Abril '!E100+'Mayo '!E100+Junio!E100+Julio!E100+Agosto!E100+Septiembre!E100+'Octubre '!E100+Noviembre!E100+'Diciembre '!E100)</f>
        <v>1930</v>
      </c>
      <c r="F100" s="186">
        <f>SUM(Enero!F100+Febrero!F100+'Marzo '!F100+'Abril '!F100+'Mayo '!F100+Junio!F100+Julio!F100+Agosto!F100+Septiembre!F100+'Octubre '!F100+Noviembre!F100+'Diciembre '!F100)</f>
        <v>0</v>
      </c>
      <c r="G100" s="186">
        <f>SUM(Enero!G100+Febrero!G100+'Marzo '!G100+'Abril '!G100+'Mayo '!G100+Junio!G100+Julio!G100+Agosto!G100+Septiembre!G100+'Octubre '!G100+Noviembre!G100+'Diciembre '!G100)</f>
        <v>0</v>
      </c>
      <c r="H100" s="186">
        <f>SUM(Enero!H100+Febrero!H100+'Marzo '!H100+'Abril '!H100+'Mayo '!H100+Junio!H100+Julio!H100+Agosto!H100+Septiembre!H100+'Octubre '!H100+Noviembre!H100+'Diciembre '!H100)</f>
        <v>0</v>
      </c>
      <c r="I100" s="33"/>
      <c r="J100" s="5"/>
      <c r="K100" s="5"/>
      <c r="N100" s="171"/>
      <c r="O100" s="6"/>
      <c r="Q100" s="5"/>
    </row>
    <row r="101" spans="1:17" x14ac:dyDescent="0.2">
      <c r="A101" s="214" t="s">
        <v>183</v>
      </c>
      <c r="B101" s="215" t="s">
        <v>184</v>
      </c>
      <c r="C101" s="185">
        <f t="shared" si="1"/>
        <v>243</v>
      </c>
      <c r="D101" s="186">
        <f>SUM(Enero!D101+Febrero!D101+'Marzo '!D101+'Abril '!D101+'Mayo '!D101+Junio!D101+Julio!D101+Agosto!D101+Septiembre!D101+'Octubre '!D101+Noviembre!D101+'Diciembre '!D101)</f>
        <v>0</v>
      </c>
      <c r="E101" s="186">
        <f>SUM(Enero!E101+Febrero!E101+'Marzo '!E101+'Abril '!E101+'Mayo '!E101+Junio!E101+Julio!E101+Agosto!E101+Septiembre!E101+'Octubre '!E101+Noviembre!E101+'Diciembre '!E101)</f>
        <v>243</v>
      </c>
      <c r="F101" s="186">
        <f>SUM(Enero!F101+Febrero!F101+'Marzo '!F101+'Abril '!F101+'Mayo '!F101+Junio!F101+Julio!F101+Agosto!F101+Septiembre!F101+'Octubre '!F101+Noviembre!F101+'Diciembre '!F101)</f>
        <v>0</v>
      </c>
      <c r="G101" s="186">
        <f>SUM(Enero!G101+Febrero!G101+'Marzo '!G101+'Abril '!G101+'Mayo '!G101+Junio!G101+Julio!G101+Agosto!G101+Septiembre!G101+'Octubre '!G101+Noviembre!G101+'Diciembre '!G101)</f>
        <v>0</v>
      </c>
      <c r="H101" s="186">
        <f>SUM(Enero!H101+Febrero!H101+'Marzo '!H101+'Abril '!H101+'Mayo '!H101+Junio!H101+Julio!H101+Agosto!H101+Septiembre!H101+'Octubre '!H101+Noviembre!H101+'Diciembre '!H101)</f>
        <v>0</v>
      </c>
      <c r="I101" s="33"/>
      <c r="J101" s="5"/>
      <c r="K101" s="5"/>
      <c r="N101" s="171"/>
      <c r="O101" s="6"/>
      <c r="Q101" s="5"/>
    </row>
    <row r="102" spans="1:17" x14ac:dyDescent="0.2">
      <c r="A102" s="214" t="s">
        <v>185</v>
      </c>
      <c r="B102" s="215" t="s">
        <v>186</v>
      </c>
      <c r="C102" s="185">
        <f t="shared" si="1"/>
        <v>0</v>
      </c>
      <c r="D102" s="186">
        <f>SUM(Enero!D102+Febrero!D102+'Marzo '!D102+'Abril '!D102+'Mayo '!D102+Junio!D102+Julio!D102+Agosto!D102+Septiembre!D102+'Octubre '!D102+Noviembre!D102+'Diciembre '!D102)</f>
        <v>0</v>
      </c>
      <c r="E102" s="186">
        <f>SUM(Enero!E102+Febrero!E102+'Marzo '!E102+'Abril '!E102+'Mayo '!E102+Junio!E102+Julio!E102+Agosto!E102+Septiembre!E102+'Octubre '!E102+Noviembre!E102+'Diciembre '!E102)</f>
        <v>0</v>
      </c>
      <c r="F102" s="186">
        <f>SUM(Enero!F102+Febrero!F102+'Marzo '!F102+'Abril '!F102+'Mayo '!F102+Junio!F102+Julio!F102+Agosto!F102+Septiembre!F102+'Octubre '!F102+Noviembre!F102+'Diciembre '!F102)</f>
        <v>0</v>
      </c>
      <c r="G102" s="186">
        <f>SUM(Enero!G102+Febrero!G102+'Marzo '!G102+'Abril '!G102+'Mayo '!G102+Junio!G102+Julio!G102+Agosto!G102+Septiembre!G102+'Octubre '!G102+Noviembre!G102+'Diciembre '!G102)</f>
        <v>0</v>
      </c>
      <c r="H102" s="186">
        <f>SUM(Enero!H102+Febrero!H102+'Marzo '!H102+'Abril '!H102+'Mayo '!H102+Junio!H102+Julio!H102+Agosto!H102+Septiembre!H102+'Octubre '!H102+Noviembre!H102+'Diciembre '!H102)</f>
        <v>0</v>
      </c>
      <c r="I102" s="33"/>
      <c r="J102" s="5"/>
      <c r="K102" s="5"/>
      <c r="N102" s="171"/>
      <c r="O102" s="6"/>
      <c r="Q102" s="5"/>
    </row>
    <row r="103" spans="1:17" x14ac:dyDescent="0.2">
      <c r="A103" s="214" t="s">
        <v>187</v>
      </c>
      <c r="B103" s="215" t="s">
        <v>188</v>
      </c>
      <c r="C103" s="185">
        <f t="shared" si="1"/>
        <v>0</v>
      </c>
      <c r="D103" s="186">
        <f>SUM(Enero!D103+Febrero!D103+'Marzo '!D103+'Abril '!D103+'Mayo '!D103+Junio!D103+Julio!D103+Agosto!D103+Septiembre!D103+'Octubre '!D103+Noviembre!D103+'Diciembre '!D103)</f>
        <v>0</v>
      </c>
      <c r="E103" s="186">
        <f>SUM(Enero!E103+Febrero!E103+'Marzo '!E103+'Abril '!E103+'Mayo '!E103+Junio!E103+Julio!E103+Agosto!E103+Septiembre!E103+'Octubre '!E103+Noviembre!E103+'Diciembre '!E103)</f>
        <v>0</v>
      </c>
      <c r="F103" s="186">
        <f>SUM(Enero!F103+Febrero!F103+'Marzo '!F103+'Abril '!F103+'Mayo '!F103+Junio!F103+Julio!F103+Agosto!F103+Septiembre!F103+'Octubre '!F103+Noviembre!F103+'Diciembre '!F103)</f>
        <v>0</v>
      </c>
      <c r="G103" s="186">
        <f>SUM(Enero!G103+Febrero!G103+'Marzo '!G103+'Abril '!G103+'Mayo '!G103+Junio!G103+Julio!G103+Agosto!G103+Septiembre!G103+'Octubre '!G103+Noviembre!G103+'Diciembre '!G103)</f>
        <v>0</v>
      </c>
      <c r="H103" s="186">
        <f>SUM(Enero!H103+Febrero!H103+'Marzo '!H103+'Abril '!H103+'Mayo '!H103+Junio!H103+Julio!H103+Agosto!H103+Septiembre!H103+'Octubre '!H103+Noviembre!H103+'Diciembre '!H103)</f>
        <v>0</v>
      </c>
      <c r="I103" s="33"/>
      <c r="J103" s="5"/>
      <c r="K103" s="5"/>
      <c r="N103" s="171"/>
      <c r="O103" s="6"/>
      <c r="Q103" s="5"/>
    </row>
    <row r="104" spans="1:17" x14ac:dyDescent="0.2">
      <c r="A104" s="214" t="s">
        <v>189</v>
      </c>
      <c r="B104" s="215" t="s">
        <v>190</v>
      </c>
      <c r="C104" s="185">
        <f t="shared" si="1"/>
        <v>0</v>
      </c>
      <c r="D104" s="186">
        <f>SUM(Enero!D104+Febrero!D104+'Marzo '!D104+'Abril '!D104+'Mayo '!D104+Junio!D104+Julio!D104+Agosto!D104+Septiembre!D104+'Octubre '!D104+Noviembre!D104+'Diciembre '!D104)</f>
        <v>0</v>
      </c>
      <c r="E104" s="186">
        <f>SUM(Enero!E104+Febrero!E104+'Marzo '!E104+'Abril '!E104+'Mayo '!E104+Junio!E104+Julio!E104+Agosto!E104+Septiembre!E104+'Octubre '!E104+Noviembre!E104+'Diciembre '!E104)</f>
        <v>0</v>
      </c>
      <c r="F104" s="186">
        <f>SUM(Enero!F104+Febrero!F104+'Marzo '!F104+'Abril '!F104+'Mayo '!F104+Junio!F104+Julio!F104+Agosto!F104+Septiembre!F104+'Octubre '!F104+Noviembre!F104+'Diciembre '!F104)</f>
        <v>0</v>
      </c>
      <c r="G104" s="186">
        <f>SUM(Enero!G104+Febrero!G104+'Marzo '!G104+'Abril '!G104+'Mayo '!G104+Junio!G104+Julio!G104+Agosto!G104+Septiembre!G104+'Octubre '!G104+Noviembre!G104+'Diciembre '!G104)</f>
        <v>0</v>
      </c>
      <c r="H104" s="186">
        <f>SUM(Enero!H104+Febrero!H104+'Marzo '!H104+'Abril '!H104+'Mayo '!H104+Junio!H104+Julio!H104+Agosto!H104+Septiembre!H104+'Octubre '!H104+Noviembre!H104+'Diciembre '!H104)</f>
        <v>0</v>
      </c>
      <c r="I104" s="33"/>
      <c r="J104" s="5"/>
      <c r="K104" s="5"/>
      <c r="N104" s="171"/>
      <c r="O104" s="6"/>
      <c r="Q104" s="5"/>
    </row>
    <row r="105" spans="1:17" x14ac:dyDescent="0.2">
      <c r="A105" s="214" t="s">
        <v>191</v>
      </c>
      <c r="B105" s="215" t="s">
        <v>192</v>
      </c>
      <c r="C105" s="185">
        <f t="shared" si="1"/>
        <v>0</v>
      </c>
      <c r="D105" s="186">
        <f>SUM(Enero!D105+Febrero!D105+'Marzo '!D105+'Abril '!D105+'Mayo '!D105+Junio!D105+Julio!D105+Agosto!D105+Septiembre!D105+'Octubre '!D105+Noviembre!D105+'Diciembre '!D105)</f>
        <v>0</v>
      </c>
      <c r="E105" s="186">
        <f>SUM(Enero!E105+Febrero!E105+'Marzo '!E105+'Abril '!E105+'Mayo '!E105+Junio!E105+Julio!E105+Agosto!E105+Septiembre!E105+'Octubre '!E105+Noviembre!E105+'Diciembre '!E105)</f>
        <v>0</v>
      </c>
      <c r="F105" s="186">
        <f>SUM(Enero!F105+Febrero!F105+'Marzo '!F105+'Abril '!F105+'Mayo '!F105+Junio!F105+Julio!F105+Agosto!F105+Septiembre!F105+'Octubre '!F105+Noviembre!F105+'Diciembre '!F105)</f>
        <v>0</v>
      </c>
      <c r="G105" s="186">
        <f>SUM(Enero!G105+Febrero!G105+'Marzo '!G105+'Abril '!G105+'Mayo '!G105+Junio!G105+Julio!G105+Agosto!G105+Septiembre!G105+'Octubre '!G105+Noviembre!G105+'Diciembre '!G105)</f>
        <v>0</v>
      </c>
      <c r="H105" s="186">
        <f>SUM(Enero!H105+Febrero!H105+'Marzo '!H105+'Abril '!H105+'Mayo '!H105+Junio!H105+Julio!H105+Agosto!H105+Septiembre!H105+'Octubre '!H105+Noviembre!H105+'Diciembre '!H105)</f>
        <v>0</v>
      </c>
      <c r="I105" s="33"/>
      <c r="J105" s="5"/>
      <c r="K105" s="5"/>
      <c r="N105" s="171"/>
      <c r="O105" s="6"/>
      <c r="Q105" s="5"/>
    </row>
    <row r="106" spans="1:17" x14ac:dyDescent="0.2">
      <c r="A106" s="214" t="s">
        <v>193</v>
      </c>
      <c r="B106" s="215" t="s">
        <v>194</v>
      </c>
      <c r="C106" s="185">
        <f t="shared" si="1"/>
        <v>417</v>
      </c>
      <c r="D106" s="186">
        <f>SUM(Enero!D106+Febrero!D106+'Marzo '!D106+'Abril '!D106+'Mayo '!D106+Junio!D106+Julio!D106+Agosto!D106+Septiembre!D106+'Octubre '!D106+Noviembre!D106+'Diciembre '!D106)</f>
        <v>0</v>
      </c>
      <c r="E106" s="186">
        <f>SUM(Enero!E106+Febrero!E106+'Marzo '!E106+'Abril '!E106+'Mayo '!E106+Junio!E106+Julio!E106+Agosto!E106+Septiembre!E106+'Octubre '!E106+Noviembre!E106+'Diciembre '!E106)</f>
        <v>0</v>
      </c>
      <c r="F106" s="186">
        <f>SUM(Enero!F106+Febrero!F106+'Marzo '!F106+'Abril '!F106+'Mayo '!F106+Junio!F106+Julio!F106+Agosto!F106+Septiembre!F106+'Octubre '!F106+Noviembre!F106+'Diciembre '!F106)</f>
        <v>417</v>
      </c>
      <c r="G106" s="186">
        <f>SUM(Enero!G106+Febrero!G106+'Marzo '!G106+'Abril '!G106+'Mayo '!G106+Junio!G106+Julio!G106+Agosto!G106+Septiembre!G106+'Octubre '!G106+Noviembre!G106+'Diciembre '!G106)</f>
        <v>0</v>
      </c>
      <c r="H106" s="186">
        <f>SUM(Enero!H106+Febrero!H106+'Marzo '!H106+'Abril '!H106+'Mayo '!H106+Junio!H106+Julio!H106+Agosto!H106+Septiembre!H106+'Octubre '!H106+Noviembre!H106+'Diciembre '!H106)</f>
        <v>0</v>
      </c>
      <c r="I106" s="33"/>
      <c r="J106" s="5"/>
      <c r="K106" s="5"/>
      <c r="N106" s="171"/>
      <c r="O106" s="6"/>
      <c r="Q106" s="5"/>
    </row>
    <row r="107" spans="1:17" x14ac:dyDescent="0.2">
      <c r="A107" s="214" t="s">
        <v>195</v>
      </c>
      <c r="B107" s="215" t="s">
        <v>196</v>
      </c>
      <c r="C107" s="185">
        <f t="shared" si="1"/>
        <v>16</v>
      </c>
      <c r="D107" s="186">
        <f>SUM(Enero!D107+Febrero!D107+'Marzo '!D107+'Abril '!D107+'Mayo '!D107+Junio!D107+Julio!D107+Agosto!D107+Septiembre!D107+'Octubre '!D107+Noviembre!D107+'Diciembre '!D107)</f>
        <v>0</v>
      </c>
      <c r="E107" s="186">
        <f>SUM(Enero!E107+Febrero!E107+'Marzo '!E107+'Abril '!E107+'Mayo '!E107+Junio!E107+Julio!E107+Agosto!E107+Septiembre!E107+'Octubre '!E107+Noviembre!E107+'Diciembre '!E107)</f>
        <v>0</v>
      </c>
      <c r="F107" s="186">
        <f>SUM(Enero!F107+Febrero!F107+'Marzo '!F107+'Abril '!F107+'Mayo '!F107+Junio!F107+Julio!F107+Agosto!F107+Septiembre!F107+'Octubre '!F107+Noviembre!F107+'Diciembre '!F107)</f>
        <v>16</v>
      </c>
      <c r="G107" s="186">
        <f>SUM(Enero!G107+Febrero!G107+'Marzo '!G107+'Abril '!G107+'Mayo '!G107+Junio!G107+Julio!G107+Agosto!G107+Septiembre!G107+'Octubre '!G107+Noviembre!G107+'Diciembre '!G107)</f>
        <v>0</v>
      </c>
      <c r="H107" s="186">
        <f>SUM(Enero!H107+Febrero!H107+'Marzo '!H107+'Abril '!H107+'Mayo '!H107+Junio!H107+Julio!H107+Agosto!H107+Septiembre!H107+'Octubre '!H107+Noviembre!H107+'Diciembre '!H107)</f>
        <v>0</v>
      </c>
      <c r="I107" s="33"/>
      <c r="J107" s="5"/>
      <c r="K107" s="5"/>
      <c r="N107" s="171"/>
      <c r="O107" s="6"/>
      <c r="Q107" s="5"/>
    </row>
    <row r="108" spans="1:17" x14ac:dyDescent="0.2">
      <c r="A108" s="214" t="s">
        <v>197</v>
      </c>
      <c r="B108" s="215" t="s">
        <v>198</v>
      </c>
      <c r="C108" s="185">
        <f t="shared" si="1"/>
        <v>0</v>
      </c>
      <c r="D108" s="186">
        <f>SUM(Enero!D108+Febrero!D108+'Marzo '!D108+'Abril '!D108+'Mayo '!D108+Junio!D108+Julio!D108+Agosto!D108+Septiembre!D108+'Octubre '!D108+Noviembre!D108+'Diciembre '!D108)</f>
        <v>0</v>
      </c>
      <c r="E108" s="186">
        <f>SUM(Enero!E108+Febrero!E108+'Marzo '!E108+'Abril '!E108+'Mayo '!E108+Junio!E108+Julio!E108+Agosto!E108+Septiembre!E108+'Octubre '!E108+Noviembre!E108+'Diciembre '!E108)</f>
        <v>0</v>
      </c>
      <c r="F108" s="186">
        <f>SUM(Enero!F108+Febrero!F108+'Marzo '!F108+'Abril '!F108+'Mayo '!F108+Junio!F108+Julio!F108+Agosto!F108+Septiembre!F108+'Octubre '!F108+Noviembre!F108+'Diciembre '!F108)</f>
        <v>0</v>
      </c>
      <c r="G108" s="186">
        <f>SUM(Enero!G108+Febrero!G108+'Marzo '!G108+'Abril '!G108+'Mayo '!G108+Junio!G108+Julio!G108+Agosto!G108+Septiembre!G108+'Octubre '!G108+Noviembre!G108+'Diciembre '!G108)</f>
        <v>0</v>
      </c>
      <c r="H108" s="186">
        <f>SUM(Enero!H108+Febrero!H108+'Marzo '!H108+'Abril '!H108+'Mayo '!H108+Junio!H108+Julio!H108+Agosto!H108+Septiembre!H108+'Octubre '!H108+Noviembre!H108+'Diciembre '!H108)</f>
        <v>0</v>
      </c>
      <c r="I108" s="33"/>
      <c r="J108" s="5"/>
      <c r="K108" s="5"/>
      <c r="N108" s="171"/>
      <c r="O108" s="6"/>
      <c r="Q108" s="5"/>
    </row>
    <row r="109" spans="1:17" x14ac:dyDescent="0.2">
      <c r="A109" s="214" t="s">
        <v>199</v>
      </c>
      <c r="B109" s="215" t="s">
        <v>200</v>
      </c>
      <c r="C109" s="185">
        <f t="shared" si="1"/>
        <v>0</v>
      </c>
      <c r="D109" s="186">
        <f>SUM(Enero!D109+Febrero!D109+'Marzo '!D109+'Abril '!D109+'Mayo '!D109+Junio!D109+Julio!D109+Agosto!D109+Septiembre!D109+'Octubre '!D109+Noviembre!D109+'Diciembre '!D109)</f>
        <v>0</v>
      </c>
      <c r="E109" s="186">
        <f>SUM(Enero!E109+Febrero!E109+'Marzo '!E109+'Abril '!E109+'Mayo '!E109+Junio!E109+Julio!E109+Agosto!E109+Septiembre!E109+'Octubre '!E109+Noviembre!E109+'Diciembre '!E109)</f>
        <v>0</v>
      </c>
      <c r="F109" s="186">
        <f>SUM(Enero!F109+Febrero!F109+'Marzo '!F109+'Abril '!F109+'Mayo '!F109+Junio!F109+Julio!F109+Agosto!F109+Septiembre!F109+'Octubre '!F109+Noviembre!F109+'Diciembre '!F109)</f>
        <v>0</v>
      </c>
      <c r="G109" s="186">
        <f>SUM(Enero!G109+Febrero!G109+'Marzo '!G109+'Abril '!G109+'Mayo '!G109+Junio!G109+Julio!G109+Agosto!G109+Septiembre!G109+'Octubre '!G109+Noviembre!G109+'Diciembre '!G109)</f>
        <v>0</v>
      </c>
      <c r="H109" s="186">
        <f>SUM(Enero!H109+Febrero!H109+'Marzo '!H109+'Abril '!H109+'Mayo '!H109+Junio!H109+Julio!H109+Agosto!H109+Septiembre!H109+'Octubre '!H109+Noviembre!H109+'Diciembre '!H109)</f>
        <v>0</v>
      </c>
      <c r="I109" s="33"/>
      <c r="J109" s="5"/>
      <c r="K109" s="5"/>
      <c r="N109" s="171"/>
      <c r="O109" s="6"/>
      <c r="Q109" s="5"/>
    </row>
    <row r="110" spans="1:17" x14ac:dyDescent="0.2">
      <c r="A110" s="214" t="s">
        <v>201</v>
      </c>
      <c r="B110" s="215" t="s">
        <v>202</v>
      </c>
      <c r="C110" s="185">
        <f t="shared" si="1"/>
        <v>0</v>
      </c>
      <c r="D110" s="186">
        <f>SUM(Enero!D110+Febrero!D110+'Marzo '!D110+'Abril '!D110+'Mayo '!D110+Junio!D110+Julio!D110+Agosto!D110+Septiembre!D110+'Octubre '!D110+Noviembre!D110+'Diciembre '!D110)</f>
        <v>0</v>
      </c>
      <c r="E110" s="186">
        <f>SUM(Enero!E110+Febrero!E110+'Marzo '!E110+'Abril '!E110+'Mayo '!E110+Junio!E110+Julio!E110+Agosto!E110+Septiembre!E110+'Octubre '!E110+Noviembre!E110+'Diciembre '!E110)</f>
        <v>0</v>
      </c>
      <c r="F110" s="186">
        <f>SUM(Enero!F110+Febrero!F110+'Marzo '!F110+'Abril '!F110+'Mayo '!F110+Junio!F110+Julio!F110+Agosto!F110+Septiembre!F110+'Octubre '!F110+Noviembre!F110+'Diciembre '!F110)</f>
        <v>0</v>
      </c>
      <c r="G110" s="186">
        <f>SUM(Enero!G110+Febrero!G110+'Marzo '!G110+'Abril '!G110+'Mayo '!G110+Junio!G110+Julio!G110+Agosto!G110+Septiembre!G110+'Octubre '!G110+Noviembre!G110+'Diciembre '!G110)</f>
        <v>0</v>
      </c>
      <c r="H110" s="186">
        <f>SUM(Enero!H110+Febrero!H110+'Marzo '!H110+'Abril '!H110+'Mayo '!H110+Junio!H110+Julio!H110+Agosto!H110+Septiembre!H110+'Octubre '!H110+Noviembre!H110+'Diciembre '!H110)</f>
        <v>0</v>
      </c>
      <c r="I110" s="33"/>
      <c r="J110" s="5"/>
      <c r="K110" s="5"/>
      <c r="N110" s="171"/>
      <c r="O110" s="6"/>
      <c r="Q110" s="5"/>
    </row>
    <row r="111" spans="1:17" x14ac:dyDescent="0.2">
      <c r="A111" s="214" t="s">
        <v>203</v>
      </c>
      <c r="B111" s="215" t="s">
        <v>204</v>
      </c>
      <c r="C111" s="185">
        <f t="shared" si="1"/>
        <v>0</v>
      </c>
      <c r="D111" s="186">
        <f>SUM(Enero!D111+Febrero!D111+'Marzo '!D111+'Abril '!D111+'Mayo '!D111+Junio!D111+Julio!D111+Agosto!D111+Septiembre!D111+'Octubre '!D111+Noviembre!D111+'Diciembre '!D111)</f>
        <v>0</v>
      </c>
      <c r="E111" s="186">
        <f>SUM(Enero!E111+Febrero!E111+'Marzo '!E111+'Abril '!E111+'Mayo '!E111+Junio!E111+Julio!E111+Agosto!E111+Septiembre!E111+'Octubre '!E111+Noviembre!E111+'Diciembre '!E111)</f>
        <v>0</v>
      </c>
      <c r="F111" s="186">
        <f>SUM(Enero!F111+Febrero!F111+'Marzo '!F111+'Abril '!F111+'Mayo '!F111+Junio!F111+Julio!F111+Agosto!F111+Septiembre!F111+'Octubre '!F111+Noviembre!F111+'Diciembre '!F111)</f>
        <v>0</v>
      </c>
      <c r="G111" s="186">
        <f>SUM(Enero!G111+Febrero!G111+'Marzo '!G111+'Abril '!G111+'Mayo '!G111+Junio!G111+Julio!G111+Agosto!G111+Septiembre!G111+'Octubre '!G111+Noviembre!G111+'Diciembre '!G111)</f>
        <v>0</v>
      </c>
      <c r="H111" s="186">
        <f>SUM(Enero!H111+Febrero!H111+'Marzo '!H111+'Abril '!H111+'Mayo '!H111+Junio!H111+Julio!H111+Agosto!H111+Septiembre!H111+'Octubre '!H111+Noviembre!H111+'Diciembre '!H111)</f>
        <v>0</v>
      </c>
      <c r="I111" s="33"/>
      <c r="J111" s="5"/>
      <c r="K111" s="5"/>
      <c r="N111" s="171"/>
      <c r="O111" s="6"/>
      <c r="Q111" s="5"/>
    </row>
    <row r="112" spans="1:17" x14ac:dyDescent="0.2">
      <c r="A112" s="214" t="s">
        <v>205</v>
      </c>
      <c r="B112" s="215" t="s">
        <v>206</v>
      </c>
      <c r="C112" s="185">
        <f t="shared" si="1"/>
        <v>0</v>
      </c>
      <c r="D112" s="186">
        <f>SUM(Enero!D112+Febrero!D112+'Marzo '!D112+'Abril '!D112+'Mayo '!D112+Junio!D112+Julio!D112+Agosto!D112+Septiembre!D112+'Octubre '!D112+Noviembre!D112+'Diciembre '!D112)</f>
        <v>0</v>
      </c>
      <c r="E112" s="186">
        <f>SUM(Enero!E112+Febrero!E112+'Marzo '!E112+'Abril '!E112+'Mayo '!E112+Junio!E112+Julio!E112+Agosto!E112+Septiembre!E112+'Octubre '!E112+Noviembre!E112+'Diciembre '!E112)</f>
        <v>0</v>
      </c>
      <c r="F112" s="186">
        <f>SUM(Enero!F112+Febrero!F112+'Marzo '!F112+'Abril '!F112+'Mayo '!F112+Junio!F112+Julio!F112+Agosto!F112+Septiembre!F112+'Octubre '!F112+Noviembre!F112+'Diciembre '!F112)</f>
        <v>0</v>
      </c>
      <c r="G112" s="186">
        <f>SUM(Enero!G112+Febrero!G112+'Marzo '!G112+'Abril '!G112+'Mayo '!G112+Junio!G112+Julio!G112+Agosto!G112+Septiembre!G112+'Octubre '!G112+Noviembre!G112+'Diciembre '!G112)</f>
        <v>0</v>
      </c>
      <c r="H112" s="186">
        <f>SUM(Enero!H112+Febrero!H112+'Marzo '!H112+'Abril '!H112+'Mayo '!H112+Junio!H112+Julio!H112+Agosto!H112+Septiembre!H112+'Octubre '!H112+Noviembre!H112+'Diciembre '!H112)</f>
        <v>0</v>
      </c>
      <c r="I112" s="33"/>
      <c r="J112" s="5"/>
      <c r="K112" s="5"/>
      <c r="N112" s="171"/>
      <c r="O112" s="6"/>
      <c r="Q112" s="5"/>
    </row>
    <row r="113" spans="1:17" x14ac:dyDescent="0.2">
      <c r="A113" s="214" t="s">
        <v>207</v>
      </c>
      <c r="B113" s="215" t="s">
        <v>208</v>
      </c>
      <c r="C113" s="185">
        <f t="shared" si="1"/>
        <v>0</v>
      </c>
      <c r="D113" s="186">
        <f>SUM(Enero!D113+Febrero!D113+'Marzo '!D113+'Abril '!D113+'Mayo '!D113+Junio!D113+Julio!D113+Agosto!D113+Septiembre!D113+'Octubre '!D113+Noviembre!D113+'Diciembre '!D113)</f>
        <v>0</v>
      </c>
      <c r="E113" s="186">
        <f>SUM(Enero!E113+Febrero!E113+'Marzo '!E113+'Abril '!E113+'Mayo '!E113+Junio!E113+Julio!E113+Agosto!E113+Septiembre!E113+'Octubre '!E113+Noviembre!E113+'Diciembre '!E113)</f>
        <v>0</v>
      </c>
      <c r="F113" s="186">
        <f>SUM(Enero!F113+Febrero!F113+'Marzo '!F113+'Abril '!F113+'Mayo '!F113+Junio!F113+Julio!F113+Agosto!F113+Septiembre!F113+'Octubre '!F113+Noviembre!F113+'Diciembre '!F113)</f>
        <v>0</v>
      </c>
      <c r="G113" s="186">
        <f>SUM(Enero!G113+Febrero!G113+'Marzo '!G113+'Abril '!G113+'Mayo '!G113+Junio!G113+Julio!G113+Agosto!G113+Septiembre!G113+'Octubre '!G113+Noviembre!G113+'Diciembre '!G113)</f>
        <v>0</v>
      </c>
      <c r="H113" s="186">
        <f>SUM(Enero!H113+Febrero!H113+'Marzo '!H113+'Abril '!H113+'Mayo '!H113+Junio!H113+Julio!H113+Agosto!H113+Septiembre!H113+'Octubre '!H113+Noviembre!H113+'Diciembre '!H113)</f>
        <v>0</v>
      </c>
      <c r="I113" s="33"/>
      <c r="J113" s="5"/>
      <c r="K113" s="5"/>
      <c r="N113" s="171"/>
      <c r="O113" s="6"/>
      <c r="Q113" s="5"/>
    </row>
    <row r="114" spans="1:17" x14ac:dyDescent="0.2">
      <c r="A114" s="214" t="s">
        <v>209</v>
      </c>
      <c r="B114" s="215" t="s">
        <v>210</v>
      </c>
      <c r="C114" s="185">
        <f t="shared" si="1"/>
        <v>0</v>
      </c>
      <c r="D114" s="186">
        <f>SUM(Enero!D114+Febrero!D114+'Marzo '!D114+'Abril '!D114+'Mayo '!D114+Junio!D114+Julio!D114+Agosto!D114+Septiembre!D114+'Octubre '!D114+Noviembre!D114+'Diciembre '!D114)</f>
        <v>0</v>
      </c>
      <c r="E114" s="186">
        <f>SUM(Enero!E114+Febrero!E114+'Marzo '!E114+'Abril '!E114+'Mayo '!E114+Junio!E114+Julio!E114+Agosto!E114+Septiembre!E114+'Octubre '!E114+Noviembre!E114+'Diciembre '!E114)</f>
        <v>0</v>
      </c>
      <c r="F114" s="186">
        <f>SUM(Enero!F114+Febrero!F114+'Marzo '!F114+'Abril '!F114+'Mayo '!F114+Junio!F114+Julio!F114+Agosto!F114+Septiembre!F114+'Octubre '!F114+Noviembre!F114+'Diciembre '!F114)</f>
        <v>0</v>
      </c>
      <c r="G114" s="186">
        <f>SUM(Enero!G114+Febrero!G114+'Marzo '!G114+'Abril '!G114+'Mayo '!G114+Junio!G114+Julio!G114+Agosto!G114+Septiembre!G114+'Octubre '!G114+Noviembre!G114+'Diciembre '!G114)</f>
        <v>0</v>
      </c>
      <c r="H114" s="186">
        <f>SUM(Enero!H114+Febrero!H114+'Marzo '!H114+'Abril '!H114+'Mayo '!H114+Junio!H114+Julio!H114+Agosto!H114+Septiembre!H114+'Octubre '!H114+Noviembre!H114+'Diciembre '!H114)</f>
        <v>0</v>
      </c>
      <c r="I114" s="33"/>
      <c r="J114" s="5"/>
      <c r="K114" s="5"/>
      <c r="N114" s="171"/>
      <c r="O114" s="6"/>
      <c r="Q114" s="5"/>
    </row>
    <row r="115" spans="1:17" x14ac:dyDescent="0.2">
      <c r="A115" s="214" t="s">
        <v>211</v>
      </c>
      <c r="B115" s="215" t="s">
        <v>212</v>
      </c>
      <c r="C115" s="185">
        <f t="shared" si="1"/>
        <v>1</v>
      </c>
      <c r="D115" s="186">
        <f>SUM(Enero!D115+Febrero!D115+'Marzo '!D115+'Abril '!D115+'Mayo '!D115+Junio!D115+Julio!D115+Agosto!D115+Septiembre!D115+'Octubre '!D115+Noviembre!D115+'Diciembre '!D115)</f>
        <v>1</v>
      </c>
      <c r="E115" s="186">
        <f>SUM(Enero!E115+Febrero!E115+'Marzo '!E115+'Abril '!E115+'Mayo '!E115+Junio!E115+Julio!E115+Agosto!E115+Septiembre!E115+'Octubre '!E115+Noviembre!E115+'Diciembre '!E115)</f>
        <v>0</v>
      </c>
      <c r="F115" s="186">
        <f>SUM(Enero!F115+Febrero!F115+'Marzo '!F115+'Abril '!F115+'Mayo '!F115+Junio!F115+Julio!F115+Agosto!F115+Septiembre!F115+'Octubre '!F115+Noviembre!F115+'Diciembre '!F115)</f>
        <v>0</v>
      </c>
      <c r="G115" s="186">
        <f>SUM(Enero!G115+Febrero!G115+'Marzo '!G115+'Abril '!G115+'Mayo '!G115+Junio!G115+Julio!G115+Agosto!G115+Septiembre!G115+'Octubre '!G115+Noviembre!G115+'Diciembre '!G115)</f>
        <v>0</v>
      </c>
      <c r="H115" s="186">
        <f>SUM(Enero!H115+Febrero!H115+'Marzo '!H115+'Abril '!H115+'Mayo '!H115+Junio!H115+Julio!H115+Agosto!H115+Septiembre!H115+'Octubre '!H115+Noviembre!H115+'Diciembre '!H115)</f>
        <v>0</v>
      </c>
      <c r="I115" s="33"/>
      <c r="J115" s="5"/>
      <c r="K115" s="5"/>
      <c r="N115" s="171"/>
      <c r="O115" s="6"/>
      <c r="Q115" s="5"/>
    </row>
    <row r="116" spans="1:17" x14ac:dyDescent="0.2">
      <c r="A116" s="214" t="s">
        <v>213</v>
      </c>
      <c r="B116" s="215" t="s">
        <v>214</v>
      </c>
      <c r="C116" s="185">
        <f t="shared" si="1"/>
        <v>0</v>
      </c>
      <c r="D116" s="186">
        <f>SUM(Enero!D116+Febrero!D116+'Marzo '!D116+'Abril '!D116+'Mayo '!D116+Junio!D116+Julio!D116+Agosto!D116+Septiembre!D116+'Octubre '!D116+Noviembre!D116+'Diciembre '!D116)</f>
        <v>0</v>
      </c>
      <c r="E116" s="186">
        <f>SUM(Enero!E116+Febrero!E116+'Marzo '!E116+'Abril '!E116+'Mayo '!E116+Junio!E116+Julio!E116+Agosto!E116+Septiembre!E116+'Octubre '!E116+Noviembre!E116+'Diciembre '!E116)</f>
        <v>0</v>
      </c>
      <c r="F116" s="186">
        <f>SUM(Enero!F116+Febrero!F116+'Marzo '!F116+'Abril '!F116+'Mayo '!F116+Junio!F116+Julio!F116+Agosto!F116+Septiembre!F116+'Octubre '!F116+Noviembre!F116+'Diciembre '!F116)</f>
        <v>0</v>
      </c>
      <c r="G116" s="186">
        <f>SUM(Enero!G116+Febrero!G116+'Marzo '!G116+'Abril '!G116+'Mayo '!G116+Junio!G116+Julio!G116+Agosto!G116+Septiembre!G116+'Octubre '!G116+Noviembre!G116+'Diciembre '!G116)</f>
        <v>0</v>
      </c>
      <c r="H116" s="186">
        <f>SUM(Enero!H116+Febrero!H116+'Marzo '!H116+'Abril '!H116+'Mayo '!H116+Junio!H116+Julio!H116+Agosto!H116+Septiembre!H116+'Octubre '!H116+Noviembre!H116+'Diciembre '!H116)</f>
        <v>0</v>
      </c>
      <c r="I116" s="33"/>
      <c r="J116" s="5"/>
      <c r="K116" s="5"/>
      <c r="N116" s="171"/>
      <c r="O116" s="6"/>
      <c r="Q116" s="5"/>
    </row>
    <row r="117" spans="1:17" x14ac:dyDescent="0.2">
      <c r="A117" s="214" t="s">
        <v>215</v>
      </c>
      <c r="B117" s="215" t="s">
        <v>216</v>
      </c>
      <c r="C117" s="185">
        <f t="shared" si="1"/>
        <v>0</v>
      </c>
      <c r="D117" s="186">
        <f>SUM(Enero!D117+Febrero!D117+'Marzo '!D117+'Abril '!D117+'Mayo '!D117+Junio!D117+Julio!D117+Agosto!D117+Septiembre!D117+'Octubre '!D117+Noviembre!D117+'Diciembre '!D117)</f>
        <v>0</v>
      </c>
      <c r="E117" s="186">
        <f>SUM(Enero!E117+Febrero!E117+'Marzo '!E117+'Abril '!E117+'Mayo '!E117+Junio!E117+Julio!E117+Agosto!E117+Septiembre!E117+'Octubre '!E117+Noviembre!E117+'Diciembre '!E117)</f>
        <v>0</v>
      </c>
      <c r="F117" s="186">
        <f>SUM(Enero!F117+Febrero!F117+'Marzo '!F117+'Abril '!F117+'Mayo '!F117+Junio!F117+Julio!F117+Agosto!F117+Septiembre!F117+'Octubre '!F117+Noviembre!F117+'Diciembre '!F117)</f>
        <v>0</v>
      </c>
      <c r="G117" s="186">
        <f>SUM(Enero!G117+Febrero!G117+'Marzo '!G117+'Abril '!G117+'Mayo '!G117+Junio!G117+Julio!G117+Agosto!G117+Septiembre!G117+'Octubre '!G117+Noviembre!G117+'Diciembre '!G117)</f>
        <v>0</v>
      </c>
      <c r="H117" s="186">
        <f>SUM(Enero!H117+Febrero!H117+'Marzo '!H117+'Abril '!H117+'Mayo '!H117+Junio!H117+Julio!H117+Agosto!H117+Septiembre!H117+'Octubre '!H117+Noviembre!H117+'Diciembre '!H117)</f>
        <v>0</v>
      </c>
      <c r="I117" s="33"/>
      <c r="J117" s="5"/>
      <c r="K117" s="5"/>
      <c r="N117" s="171"/>
      <c r="O117" s="6"/>
      <c r="Q117" s="5"/>
    </row>
    <row r="118" spans="1:17" x14ac:dyDescent="0.2">
      <c r="A118" s="214" t="s">
        <v>217</v>
      </c>
      <c r="B118" s="215" t="s">
        <v>218</v>
      </c>
      <c r="C118" s="185">
        <f>+SUM(D118:F118)</f>
        <v>0</v>
      </c>
      <c r="D118" s="186">
        <f>SUM(Enero!D118+Febrero!D118+'Marzo '!D118+'Abril '!D118+'Mayo '!D118+Junio!D118+Julio!D118+Agosto!D118+Septiembre!D118+'Octubre '!D118+Noviembre!D118+'Diciembre '!D118)</f>
        <v>0</v>
      </c>
      <c r="E118" s="186">
        <f>SUM(Enero!E118+Febrero!E118+'Marzo '!E118+'Abril '!E118+'Mayo '!E118+Junio!E118+Julio!E118+Agosto!E118+Septiembre!E118+'Octubre '!E118+Noviembre!E118+'Diciembre '!E118)</f>
        <v>0</v>
      </c>
      <c r="F118" s="186">
        <f>SUM(Enero!F118+Febrero!F118+'Marzo '!F118+'Abril '!F118+'Mayo '!F118+Junio!F118+Julio!F118+Agosto!F118+Septiembre!F118+'Octubre '!F118+Noviembre!F118+'Diciembre '!F118)</f>
        <v>0</v>
      </c>
      <c r="G118" s="186">
        <f>SUM(Enero!G118+Febrero!G118+'Marzo '!G118+'Abril '!G118+'Mayo '!G118+Junio!G118+Julio!G118+Agosto!G118+Septiembre!G118+'Octubre '!G118+Noviembre!G118+'Diciembre '!G118)</f>
        <v>0</v>
      </c>
      <c r="H118" s="186">
        <f>SUM(Enero!H118+Febrero!H118+'Marzo '!H118+'Abril '!H118+'Mayo '!H118+Junio!H118+Julio!H118+Agosto!H118+Septiembre!H118+'Octubre '!H118+Noviembre!H118+'Diciembre '!H118)</f>
        <v>0</v>
      </c>
      <c r="I118" s="33"/>
      <c r="J118" s="5"/>
      <c r="K118" s="5"/>
      <c r="N118" s="171"/>
      <c r="O118" s="6"/>
      <c r="Q118" s="5"/>
    </row>
    <row r="119" spans="1:17" x14ac:dyDescent="0.2">
      <c r="A119" s="214" t="s">
        <v>145</v>
      </c>
      <c r="B119" s="215" t="s">
        <v>219</v>
      </c>
      <c r="C119" s="185">
        <f>+SUM(D119:F119)</f>
        <v>279</v>
      </c>
      <c r="D119" s="186">
        <f>SUM(Enero!D119+Febrero!D119+'Marzo '!D119+'Abril '!D119+'Mayo '!D119+Junio!D119+Julio!D119+Agosto!D119+Septiembre!D119+'Octubre '!D119+Noviembre!D119+'Diciembre '!D119)</f>
        <v>0</v>
      </c>
      <c r="E119" s="186">
        <f>SUM(Enero!E119+Febrero!E119+'Marzo '!E119+'Abril '!E119+'Mayo '!E119+Junio!E119+Julio!E119+Agosto!E119+Septiembre!E119+'Octubre '!E119+Noviembre!E119+'Diciembre '!E119)</f>
        <v>279</v>
      </c>
      <c r="F119" s="186">
        <f>SUM(Enero!F119+Febrero!F119+'Marzo '!F119+'Abril '!F119+'Mayo '!F119+Junio!F119+Julio!F119+Agosto!F119+Septiembre!F119+'Octubre '!F119+Noviembre!F119+'Diciembre '!F119)</f>
        <v>0</v>
      </c>
      <c r="G119" s="186">
        <f>SUM(Enero!G119+Febrero!G119+'Marzo '!G119+'Abril '!G119+'Mayo '!G119+Junio!G119+Julio!G119+Agosto!G119+Septiembre!G119+'Octubre '!G119+Noviembre!G119+'Diciembre '!G119)</f>
        <v>0</v>
      </c>
      <c r="H119" s="186">
        <f>SUM(Enero!H119+Febrero!H119+'Marzo '!H119+'Abril '!H119+'Mayo '!H119+Junio!H119+Julio!H119+Agosto!H119+Septiembre!H119+'Octubre '!H119+Noviembre!H119+'Diciembre '!H119)</f>
        <v>0</v>
      </c>
      <c r="I119" s="33"/>
      <c r="J119" s="5"/>
      <c r="K119" s="5"/>
      <c r="N119" s="171"/>
      <c r="O119" s="6"/>
      <c r="Q119" s="5"/>
    </row>
    <row r="120" spans="1:17" x14ac:dyDescent="0.2">
      <c r="A120" s="216" t="s">
        <v>145</v>
      </c>
      <c r="B120" s="217" t="s">
        <v>220</v>
      </c>
      <c r="C120" s="218">
        <f t="shared" si="1"/>
        <v>0</v>
      </c>
      <c r="D120" s="186">
        <f>SUM(Enero!D120+Febrero!D120+'Marzo '!D120+'Abril '!D120+'Mayo '!D120+Junio!D120+Julio!D120+Agosto!D120+Septiembre!D120+'Octubre '!D120+Noviembre!D120+'Diciembre '!D120)</f>
        <v>0</v>
      </c>
      <c r="E120" s="186">
        <f>SUM(Enero!E120+Febrero!E120+'Marzo '!E120+'Abril '!E120+'Mayo '!E120+Junio!E120+Julio!E120+Agosto!E120+Septiembre!E120+'Octubre '!E120+Noviembre!E120+'Diciembre '!E120)</f>
        <v>0</v>
      </c>
      <c r="F120" s="186">
        <f>SUM(Enero!F120+Febrero!F120+'Marzo '!F120+'Abril '!F120+'Mayo '!F120+Junio!F120+Julio!F120+Agosto!F120+Septiembre!F120+'Octubre '!F120+Noviembre!F120+'Diciembre '!F120)</f>
        <v>0</v>
      </c>
      <c r="G120" s="186">
        <f>SUM(Enero!G120+Febrero!G120+'Marzo '!G120+'Abril '!G120+'Mayo '!G120+Junio!G120+Julio!G120+Agosto!G120+Septiembre!G120+'Octubre '!G120+Noviembre!G120+'Diciembre '!G120)</f>
        <v>0</v>
      </c>
      <c r="H120" s="186">
        <f>SUM(Enero!H120+Febrero!H120+'Marzo '!H120+'Abril '!H120+'Mayo '!H120+Junio!H120+Julio!H120+Agosto!H120+Septiembre!H120+'Octubre '!H120+Noviembre!H120+'Diciembre '!H120)</f>
        <v>0</v>
      </c>
      <c r="I120" s="33"/>
      <c r="J120" s="5"/>
      <c r="K120" s="5"/>
      <c r="N120" s="171"/>
      <c r="O120" s="6"/>
      <c r="Q120" s="5"/>
    </row>
    <row r="121" spans="1:17" x14ac:dyDescent="0.2">
      <c r="A121" s="174"/>
      <c r="B121" s="222"/>
      <c r="C121" s="69"/>
      <c r="D121" s="186">
        <f>SUM(Enero!D121+Febrero!D121+'Marzo '!D121+'Abril '!D121+'Mayo '!D121+Junio!D121+Julio!D121+Agosto!D121+Septiembre!D121+'Octubre '!D121+Noviembre!D121+'Diciembre '!D121)</f>
        <v>0</v>
      </c>
      <c r="E121" s="186">
        <f>SUM(Enero!E121+Febrero!E121+'Marzo '!E121+'Abril '!E121+'Mayo '!E121+Junio!E121+Julio!E121+Agosto!E121+Septiembre!E121+'Octubre '!E121+Noviembre!E121+'Diciembre '!E121)</f>
        <v>0</v>
      </c>
      <c r="F121" s="186">
        <f>SUM(Enero!F121+Febrero!F121+'Marzo '!F121+'Abril '!F121+'Mayo '!F121+Junio!F121+Julio!F121+Agosto!F121+Septiembre!F121+'Octubre '!F121+Noviembre!F121+'Diciembre '!F121)</f>
        <v>0</v>
      </c>
      <c r="G121" s="186">
        <f>SUM(Enero!G121+Febrero!G121+'Marzo '!G121+'Abril '!G121+'Mayo '!G121+Junio!G121+Julio!G121+Agosto!G121+Septiembre!G121+'Octubre '!G121+Noviembre!G121+'Diciembre '!G121)</f>
        <v>0</v>
      </c>
      <c r="H121" s="186">
        <f>SUM(Enero!H121+Febrero!H121+'Marzo '!H121+'Abril '!H121+'Mayo '!H121+Junio!H121+Julio!H121+Agosto!H121+Septiembre!H121+'Octubre '!H121+Noviembre!H121+'Diciembre '!H121)</f>
        <v>0</v>
      </c>
      <c r="I121" s="33"/>
      <c r="J121" s="5"/>
      <c r="K121" s="5"/>
      <c r="N121" s="171"/>
      <c r="O121" s="6"/>
      <c r="Q121" s="5"/>
    </row>
    <row r="122" spans="1:17" x14ac:dyDescent="0.2">
      <c r="A122" s="289" t="s">
        <v>221</v>
      </c>
      <c r="B122" s="290"/>
      <c r="C122" s="178">
        <f t="shared" si="1"/>
        <v>5529</v>
      </c>
      <c r="D122" s="186">
        <f>SUM(Enero!D122+Febrero!D122+'Marzo '!D122+'Abril '!D122+'Mayo '!D122+Junio!D122+Julio!D122+Agosto!D122+Septiembre!D122+'Octubre '!D122+Noviembre!D122+'Diciembre '!D122)</f>
        <v>1408</v>
      </c>
      <c r="E122" s="186">
        <f>SUM(Enero!E122+Febrero!E122+'Marzo '!E122+'Abril '!E122+'Mayo '!E122+Junio!E122+Julio!E122+Agosto!E122+Septiembre!E122+'Octubre '!E122+Noviembre!E122+'Diciembre '!E122)</f>
        <v>4009</v>
      </c>
      <c r="F122" s="186">
        <f>SUM(Enero!F122+Febrero!F122+'Marzo '!F122+'Abril '!F122+'Mayo '!F122+Junio!F122+Julio!F122+Agosto!F122+Septiembre!F122+'Octubre '!F122+Noviembre!F122+'Diciembre '!F122)</f>
        <v>112</v>
      </c>
      <c r="G122" s="186">
        <f>SUM(Enero!G122+Febrero!G122+'Marzo '!G122+'Abril '!G122+'Mayo '!G122+Junio!G122+Julio!G122+Agosto!G122+Septiembre!G122+'Octubre '!G122+Noviembre!G122+'Diciembre '!G122)</f>
        <v>0</v>
      </c>
      <c r="H122" s="186">
        <f>SUM(Enero!H122+Febrero!H122+'Marzo '!H122+'Abril '!H122+'Mayo '!H122+Junio!H122+Julio!H122+Agosto!H122+Septiembre!H122+'Octubre '!H122+Noviembre!H122+'Diciembre '!H122)</f>
        <v>0</v>
      </c>
      <c r="I122" s="33"/>
      <c r="J122" s="5"/>
      <c r="K122" s="5"/>
      <c r="N122" s="171"/>
      <c r="O122" s="6"/>
      <c r="Q122" s="5"/>
    </row>
    <row r="123" spans="1:17" x14ac:dyDescent="0.2">
      <c r="A123" s="211" t="s">
        <v>222</v>
      </c>
      <c r="B123" s="226" t="s">
        <v>223</v>
      </c>
      <c r="C123" s="203">
        <f t="shared" si="1"/>
        <v>0</v>
      </c>
      <c r="D123" s="186">
        <f>SUM(Enero!D123+Febrero!D123+'Marzo '!D123+'Abril '!D123+'Mayo '!D123+Junio!D123+Julio!D123+Agosto!D123+Septiembre!D123+'Octubre '!D123+Noviembre!D123+'Diciembre '!D123)</f>
        <v>0</v>
      </c>
      <c r="E123" s="186">
        <f>SUM(Enero!E123+Febrero!E123+'Marzo '!E123+'Abril '!E123+'Mayo '!E123+Junio!E123+Julio!E123+Agosto!E123+Septiembre!E123+'Octubre '!E123+Noviembre!E123+'Diciembre '!E123)</f>
        <v>0</v>
      </c>
      <c r="F123" s="186">
        <f>SUM(Enero!F123+Febrero!F123+'Marzo '!F123+'Abril '!F123+'Mayo '!F123+Junio!F123+Julio!F123+Agosto!F123+Septiembre!F123+'Octubre '!F123+Noviembre!F123+'Diciembre '!F123)</f>
        <v>0</v>
      </c>
      <c r="G123" s="186">
        <f>SUM(Enero!G123+Febrero!G123+'Marzo '!G123+'Abril '!G123+'Mayo '!G123+Junio!G123+Julio!G123+Agosto!G123+Septiembre!G123+'Octubre '!G123+Noviembre!G123+'Diciembre '!G123)</f>
        <v>0</v>
      </c>
      <c r="H123" s="186">
        <f>SUM(Enero!H123+Febrero!H123+'Marzo '!H123+'Abril '!H123+'Mayo '!H123+Junio!H123+Julio!H123+Agosto!H123+Septiembre!H123+'Octubre '!H123+Noviembre!H123+'Diciembre '!H123)</f>
        <v>0</v>
      </c>
      <c r="I123" s="33"/>
      <c r="J123" s="5"/>
      <c r="K123" s="5"/>
      <c r="N123" s="171"/>
      <c r="O123" s="6"/>
      <c r="Q123" s="5"/>
    </row>
    <row r="124" spans="1:17" x14ac:dyDescent="0.2">
      <c r="A124" s="214" t="s">
        <v>224</v>
      </c>
      <c r="B124" s="215" t="s">
        <v>225</v>
      </c>
      <c r="C124" s="185">
        <f t="shared" si="1"/>
        <v>0</v>
      </c>
      <c r="D124" s="186">
        <f>SUM(Enero!D124+Febrero!D124+'Marzo '!D124+'Abril '!D124+'Mayo '!D124+Junio!D124+Julio!D124+Agosto!D124+Septiembre!D124+'Octubre '!D124+Noviembre!D124+'Diciembre '!D124)</f>
        <v>0</v>
      </c>
      <c r="E124" s="186">
        <f>SUM(Enero!E124+Febrero!E124+'Marzo '!E124+'Abril '!E124+'Mayo '!E124+Junio!E124+Julio!E124+Agosto!E124+Septiembre!E124+'Octubre '!E124+Noviembre!E124+'Diciembre '!E124)</f>
        <v>0</v>
      </c>
      <c r="F124" s="186">
        <f>SUM(Enero!F124+Febrero!F124+'Marzo '!F124+'Abril '!F124+'Mayo '!F124+Junio!F124+Julio!F124+Agosto!F124+Septiembre!F124+'Octubre '!F124+Noviembre!F124+'Diciembre '!F124)</f>
        <v>0</v>
      </c>
      <c r="G124" s="186">
        <f>SUM(Enero!G124+Febrero!G124+'Marzo '!G124+'Abril '!G124+'Mayo '!G124+Junio!G124+Julio!G124+Agosto!G124+Septiembre!G124+'Octubre '!G124+Noviembre!G124+'Diciembre '!G124)</f>
        <v>0</v>
      </c>
      <c r="H124" s="186">
        <f>SUM(Enero!H124+Febrero!H124+'Marzo '!H124+'Abril '!H124+'Mayo '!H124+Junio!H124+Julio!H124+Agosto!H124+Septiembre!H124+'Octubre '!H124+Noviembre!H124+'Diciembre '!H124)</f>
        <v>0</v>
      </c>
      <c r="I124" s="33"/>
      <c r="J124" s="5"/>
      <c r="K124" s="5"/>
      <c r="N124" s="171"/>
      <c r="O124" s="6"/>
      <c r="Q124" s="5"/>
    </row>
    <row r="125" spans="1:17" x14ac:dyDescent="0.2">
      <c r="A125" s="214" t="s">
        <v>226</v>
      </c>
      <c r="B125" s="215" t="s">
        <v>227</v>
      </c>
      <c r="C125" s="185">
        <f t="shared" si="1"/>
        <v>69</v>
      </c>
      <c r="D125" s="186">
        <f>SUM(Enero!D125+Febrero!D125+'Marzo '!D125+'Abril '!D125+'Mayo '!D125+Junio!D125+Julio!D125+Agosto!D125+Septiembre!D125+'Octubre '!D125+Noviembre!D125+'Diciembre '!D125)</f>
        <v>0</v>
      </c>
      <c r="E125" s="186">
        <f>SUM(Enero!E125+Febrero!E125+'Marzo '!E125+'Abril '!E125+'Mayo '!E125+Junio!E125+Julio!E125+Agosto!E125+Septiembre!E125+'Octubre '!E125+Noviembre!E125+'Diciembre '!E125)</f>
        <v>69</v>
      </c>
      <c r="F125" s="186">
        <f>SUM(Enero!F125+Febrero!F125+'Marzo '!F125+'Abril '!F125+'Mayo '!F125+Junio!F125+Julio!F125+Agosto!F125+Septiembre!F125+'Octubre '!F125+Noviembre!F125+'Diciembre '!F125)</f>
        <v>0</v>
      </c>
      <c r="G125" s="186">
        <f>SUM(Enero!G125+Febrero!G125+'Marzo '!G125+'Abril '!G125+'Mayo '!G125+Junio!G125+Julio!G125+Agosto!G125+Septiembre!G125+'Octubre '!G125+Noviembre!G125+'Diciembre '!G125)</f>
        <v>0</v>
      </c>
      <c r="H125" s="186">
        <f>SUM(Enero!H125+Febrero!H125+'Marzo '!H125+'Abril '!H125+'Mayo '!H125+Junio!H125+Julio!H125+Agosto!H125+Septiembre!H125+'Octubre '!H125+Noviembre!H125+'Diciembre '!H125)</f>
        <v>0</v>
      </c>
      <c r="I125" s="33"/>
      <c r="J125" s="5"/>
      <c r="K125" s="5"/>
      <c r="N125" s="171"/>
      <c r="O125" s="6"/>
      <c r="Q125" s="5"/>
    </row>
    <row r="126" spans="1:17" x14ac:dyDescent="0.2">
      <c r="A126" s="214" t="s">
        <v>228</v>
      </c>
      <c r="B126" s="215" t="s">
        <v>229</v>
      </c>
      <c r="C126" s="185">
        <f t="shared" si="1"/>
        <v>1</v>
      </c>
      <c r="D126" s="186">
        <f>SUM(Enero!D126+Febrero!D126+'Marzo '!D126+'Abril '!D126+'Mayo '!D126+Junio!D126+Julio!D126+Agosto!D126+Septiembre!D126+'Octubre '!D126+Noviembre!D126+'Diciembre '!D126)</f>
        <v>0</v>
      </c>
      <c r="E126" s="186">
        <f>SUM(Enero!E126+Febrero!E126+'Marzo '!E126+'Abril '!E126+'Mayo '!E126+Junio!E126+Julio!E126+Agosto!E126+Septiembre!E126+'Octubre '!E126+Noviembre!E126+'Diciembre '!E126)</f>
        <v>1</v>
      </c>
      <c r="F126" s="186">
        <f>SUM(Enero!F126+Febrero!F126+'Marzo '!F126+'Abril '!F126+'Mayo '!F126+Junio!F126+Julio!F126+Agosto!F126+Septiembre!F126+'Octubre '!F126+Noviembre!F126+'Diciembre '!F126)</f>
        <v>0</v>
      </c>
      <c r="G126" s="186">
        <f>SUM(Enero!G126+Febrero!G126+'Marzo '!G126+'Abril '!G126+'Mayo '!G126+Junio!G126+Julio!G126+Agosto!G126+Septiembre!G126+'Octubre '!G126+Noviembre!G126+'Diciembre '!G126)</f>
        <v>0</v>
      </c>
      <c r="H126" s="186">
        <f>SUM(Enero!H126+Febrero!H126+'Marzo '!H126+'Abril '!H126+'Mayo '!H126+Junio!H126+Julio!H126+Agosto!H126+Septiembre!H126+'Octubre '!H126+Noviembre!H126+'Diciembre '!H126)</f>
        <v>0</v>
      </c>
      <c r="I126" s="33"/>
      <c r="J126" s="5"/>
      <c r="K126" s="5"/>
      <c r="N126" s="171"/>
      <c r="O126" s="6"/>
      <c r="Q126" s="5"/>
    </row>
    <row r="127" spans="1:17" x14ac:dyDescent="0.2">
      <c r="A127" s="214" t="s">
        <v>230</v>
      </c>
      <c r="B127" s="215" t="s">
        <v>231</v>
      </c>
      <c r="C127" s="185">
        <f t="shared" si="1"/>
        <v>0</v>
      </c>
      <c r="D127" s="186">
        <f>SUM(Enero!D127+Febrero!D127+'Marzo '!D127+'Abril '!D127+'Mayo '!D127+Junio!D127+Julio!D127+Agosto!D127+Septiembre!D127+'Octubre '!D127+Noviembre!D127+'Diciembre '!D127)</f>
        <v>0</v>
      </c>
      <c r="E127" s="186">
        <f>SUM(Enero!E127+Febrero!E127+'Marzo '!E127+'Abril '!E127+'Mayo '!E127+Junio!E127+Julio!E127+Agosto!E127+Septiembre!E127+'Octubre '!E127+Noviembre!E127+'Diciembre '!E127)</f>
        <v>0</v>
      </c>
      <c r="F127" s="186">
        <f>SUM(Enero!F127+Febrero!F127+'Marzo '!F127+'Abril '!F127+'Mayo '!F127+Junio!F127+Julio!F127+Agosto!F127+Septiembre!F127+'Octubre '!F127+Noviembre!F127+'Diciembre '!F127)</f>
        <v>0</v>
      </c>
      <c r="G127" s="186">
        <f>SUM(Enero!G127+Febrero!G127+'Marzo '!G127+'Abril '!G127+'Mayo '!G127+Junio!G127+Julio!G127+Agosto!G127+Septiembre!G127+'Octubre '!G127+Noviembre!G127+'Diciembre '!G127)</f>
        <v>0</v>
      </c>
      <c r="H127" s="186">
        <f>SUM(Enero!H127+Febrero!H127+'Marzo '!H127+'Abril '!H127+'Mayo '!H127+Junio!H127+Julio!H127+Agosto!H127+Septiembre!H127+'Octubre '!H127+Noviembre!H127+'Diciembre '!H127)</f>
        <v>0</v>
      </c>
      <c r="I127" s="33"/>
      <c r="J127" s="5"/>
      <c r="K127" s="5"/>
      <c r="N127" s="171"/>
      <c r="O127" s="6"/>
      <c r="Q127" s="5"/>
    </row>
    <row r="128" spans="1:17" x14ac:dyDescent="0.2">
      <c r="A128" s="214" t="s">
        <v>232</v>
      </c>
      <c r="B128" s="215" t="s">
        <v>233</v>
      </c>
      <c r="C128" s="185">
        <f t="shared" si="1"/>
        <v>0</v>
      </c>
      <c r="D128" s="186">
        <f>SUM(Enero!D128+Febrero!D128+'Marzo '!D128+'Abril '!D128+'Mayo '!D128+Junio!D128+Julio!D128+Agosto!D128+Septiembre!D128+'Octubre '!D128+Noviembre!D128+'Diciembre '!D128)</f>
        <v>0</v>
      </c>
      <c r="E128" s="186">
        <f>SUM(Enero!E128+Febrero!E128+'Marzo '!E128+'Abril '!E128+'Mayo '!E128+Junio!E128+Julio!E128+Agosto!E128+Septiembre!E128+'Octubre '!E128+Noviembre!E128+'Diciembre '!E128)</f>
        <v>0</v>
      </c>
      <c r="F128" s="186">
        <f>SUM(Enero!F128+Febrero!F128+'Marzo '!F128+'Abril '!F128+'Mayo '!F128+Junio!F128+Julio!F128+Agosto!F128+Septiembre!F128+'Octubre '!F128+Noviembre!F128+'Diciembre '!F128)</f>
        <v>0</v>
      </c>
      <c r="G128" s="186">
        <f>SUM(Enero!G128+Febrero!G128+'Marzo '!G128+'Abril '!G128+'Mayo '!G128+Junio!G128+Julio!G128+Agosto!G128+Septiembre!G128+'Octubre '!G128+Noviembre!G128+'Diciembre '!G128)</f>
        <v>0</v>
      </c>
      <c r="H128" s="186">
        <f>SUM(Enero!H128+Febrero!H128+'Marzo '!H128+'Abril '!H128+'Mayo '!H128+Junio!H128+Julio!H128+Agosto!H128+Septiembre!H128+'Octubre '!H128+Noviembre!H128+'Diciembre '!H128)</f>
        <v>0</v>
      </c>
      <c r="I128" s="33"/>
      <c r="J128" s="5"/>
      <c r="K128" s="5"/>
      <c r="N128" s="171"/>
      <c r="O128" s="6"/>
      <c r="Q128" s="5"/>
    </row>
    <row r="129" spans="1:17" x14ac:dyDescent="0.2">
      <c r="A129" s="214" t="s">
        <v>234</v>
      </c>
      <c r="B129" s="215" t="s">
        <v>235</v>
      </c>
      <c r="C129" s="185">
        <f t="shared" si="1"/>
        <v>2</v>
      </c>
      <c r="D129" s="186">
        <f>SUM(Enero!D129+Febrero!D129+'Marzo '!D129+'Abril '!D129+'Mayo '!D129+Junio!D129+Julio!D129+Agosto!D129+Septiembre!D129+'Octubre '!D129+Noviembre!D129+'Diciembre '!D129)</f>
        <v>2</v>
      </c>
      <c r="E129" s="186">
        <f>SUM(Enero!E129+Febrero!E129+'Marzo '!E129+'Abril '!E129+'Mayo '!E129+Junio!E129+Julio!E129+Agosto!E129+Septiembre!E129+'Octubre '!E129+Noviembre!E129+'Diciembre '!E129)</f>
        <v>0</v>
      </c>
      <c r="F129" s="186">
        <f>SUM(Enero!F129+Febrero!F129+'Marzo '!F129+'Abril '!F129+'Mayo '!F129+Junio!F129+Julio!F129+Agosto!F129+Septiembre!F129+'Octubre '!F129+Noviembre!F129+'Diciembre '!F129)</f>
        <v>0</v>
      </c>
      <c r="G129" s="186">
        <f>SUM(Enero!G129+Febrero!G129+'Marzo '!G129+'Abril '!G129+'Mayo '!G129+Junio!G129+Julio!G129+Agosto!G129+Septiembre!G129+'Octubre '!G129+Noviembre!G129+'Diciembre '!G129)</f>
        <v>0</v>
      </c>
      <c r="H129" s="186">
        <f>SUM(Enero!H129+Febrero!H129+'Marzo '!H129+'Abril '!H129+'Mayo '!H129+Junio!H129+Julio!H129+Agosto!H129+Septiembre!H129+'Octubre '!H129+Noviembre!H129+'Diciembre '!H129)</f>
        <v>0</v>
      </c>
      <c r="I129" s="33"/>
      <c r="J129" s="5"/>
      <c r="K129" s="5"/>
      <c r="N129" s="171"/>
      <c r="O129" s="6"/>
      <c r="Q129" s="5"/>
    </row>
    <row r="130" spans="1:17" x14ac:dyDescent="0.2">
      <c r="A130" s="214" t="s">
        <v>236</v>
      </c>
      <c r="B130" s="215" t="s">
        <v>237</v>
      </c>
      <c r="C130" s="185">
        <f t="shared" si="1"/>
        <v>654</v>
      </c>
      <c r="D130" s="186">
        <f>SUM(Enero!D130+Febrero!D130+'Marzo '!D130+'Abril '!D130+'Mayo '!D130+Junio!D130+Julio!D130+Agosto!D130+Septiembre!D130+'Octubre '!D130+Noviembre!D130+'Diciembre '!D130)</f>
        <v>0</v>
      </c>
      <c r="E130" s="186">
        <f>SUM(Enero!E130+Febrero!E130+'Marzo '!E130+'Abril '!E130+'Mayo '!E130+Junio!E130+Julio!E130+Agosto!E130+Septiembre!E130+'Octubre '!E130+Noviembre!E130+'Diciembre '!E130)</f>
        <v>654</v>
      </c>
      <c r="F130" s="186">
        <f>SUM(Enero!F130+Febrero!F130+'Marzo '!F130+'Abril '!F130+'Mayo '!F130+Junio!F130+Julio!F130+Agosto!F130+Septiembre!F130+'Octubre '!F130+Noviembre!F130+'Diciembre '!F130)</f>
        <v>0</v>
      </c>
      <c r="G130" s="186">
        <f>SUM(Enero!G130+Febrero!G130+'Marzo '!G130+'Abril '!G130+'Mayo '!G130+Junio!G130+Julio!G130+Agosto!G130+Septiembre!G130+'Octubre '!G130+Noviembre!G130+'Diciembre '!G130)</f>
        <v>0</v>
      </c>
      <c r="H130" s="186">
        <f>SUM(Enero!H130+Febrero!H130+'Marzo '!H130+'Abril '!H130+'Mayo '!H130+Junio!H130+Julio!H130+Agosto!H130+Septiembre!H130+'Octubre '!H130+Noviembre!H130+'Diciembre '!H130)</f>
        <v>0</v>
      </c>
      <c r="I130" s="33"/>
      <c r="J130" s="5"/>
      <c r="K130" s="5"/>
      <c r="N130" s="171"/>
      <c r="O130" s="6"/>
      <c r="Q130" s="5"/>
    </row>
    <row r="131" spans="1:17" x14ac:dyDescent="0.2">
      <c r="A131" s="214" t="s">
        <v>238</v>
      </c>
      <c r="B131" s="215" t="s">
        <v>239</v>
      </c>
      <c r="C131" s="185">
        <f t="shared" si="1"/>
        <v>2128</v>
      </c>
      <c r="D131" s="186">
        <f>SUM(Enero!D131+Febrero!D131+'Marzo '!D131+'Abril '!D131+'Mayo '!D131+Junio!D131+Julio!D131+Agosto!D131+Septiembre!D131+'Octubre '!D131+Noviembre!D131+'Diciembre '!D131)</f>
        <v>0</v>
      </c>
      <c r="E131" s="186">
        <f>SUM(Enero!E131+Febrero!E131+'Marzo '!E131+'Abril '!E131+'Mayo '!E131+Junio!E131+Julio!E131+Agosto!E131+Septiembre!E131+'Octubre '!E131+Noviembre!E131+'Diciembre '!E131)</f>
        <v>2128</v>
      </c>
      <c r="F131" s="186">
        <f>SUM(Enero!F131+Febrero!F131+'Marzo '!F131+'Abril '!F131+'Mayo '!F131+Junio!F131+Julio!F131+Agosto!F131+Septiembre!F131+'Octubre '!F131+Noviembre!F131+'Diciembre '!F131)</f>
        <v>0</v>
      </c>
      <c r="G131" s="186">
        <f>SUM(Enero!G131+Febrero!G131+'Marzo '!G131+'Abril '!G131+'Mayo '!G131+Junio!G131+Julio!G131+Agosto!G131+Septiembre!G131+'Octubre '!G131+Noviembre!G131+'Diciembre '!G131)</f>
        <v>0</v>
      </c>
      <c r="H131" s="186">
        <f>SUM(Enero!H131+Febrero!H131+'Marzo '!H131+'Abril '!H131+'Mayo '!H131+Junio!H131+Julio!H131+Agosto!H131+Septiembre!H131+'Octubre '!H131+Noviembre!H131+'Diciembre '!H131)</f>
        <v>0</v>
      </c>
      <c r="I131" s="33"/>
      <c r="J131" s="5"/>
      <c r="K131" s="5"/>
      <c r="N131" s="171"/>
      <c r="O131" s="6"/>
      <c r="Q131" s="5"/>
    </row>
    <row r="132" spans="1:17" x14ac:dyDescent="0.2">
      <c r="A132" s="214" t="s">
        <v>240</v>
      </c>
      <c r="B132" s="215" t="s">
        <v>241</v>
      </c>
      <c r="C132" s="185">
        <f t="shared" si="1"/>
        <v>59</v>
      </c>
      <c r="D132" s="186">
        <f>SUM(Enero!D132+Febrero!D132+'Marzo '!D132+'Abril '!D132+'Mayo '!D132+Junio!D132+Julio!D132+Agosto!D132+Septiembre!D132+'Octubre '!D132+Noviembre!D132+'Diciembre '!D132)</f>
        <v>0</v>
      </c>
      <c r="E132" s="186">
        <f>SUM(Enero!E132+Febrero!E132+'Marzo '!E132+'Abril '!E132+'Mayo '!E132+Junio!E132+Julio!E132+Agosto!E132+Septiembre!E132+'Octubre '!E132+Noviembre!E132+'Diciembre '!E132)</f>
        <v>59</v>
      </c>
      <c r="F132" s="186">
        <f>SUM(Enero!F132+Febrero!F132+'Marzo '!F132+'Abril '!F132+'Mayo '!F132+Junio!F132+Julio!F132+Agosto!F132+Septiembre!F132+'Octubre '!F132+Noviembre!F132+'Diciembre '!F132)</f>
        <v>0</v>
      </c>
      <c r="G132" s="186">
        <f>SUM(Enero!G132+Febrero!G132+'Marzo '!G132+'Abril '!G132+'Mayo '!G132+Junio!G132+Julio!G132+Agosto!G132+Septiembre!G132+'Octubre '!G132+Noviembre!G132+'Diciembre '!G132)</f>
        <v>0</v>
      </c>
      <c r="H132" s="186">
        <f>SUM(Enero!H132+Febrero!H132+'Marzo '!H132+'Abril '!H132+'Mayo '!H132+Junio!H132+Julio!H132+Agosto!H132+Septiembre!H132+'Octubre '!H132+Noviembre!H132+'Diciembre '!H132)</f>
        <v>0</v>
      </c>
      <c r="I132" s="33"/>
      <c r="J132" s="5"/>
      <c r="K132" s="5"/>
      <c r="N132" s="171"/>
      <c r="O132" s="6"/>
      <c r="Q132" s="5"/>
    </row>
    <row r="133" spans="1:17" x14ac:dyDescent="0.2">
      <c r="A133" s="214" t="s">
        <v>242</v>
      </c>
      <c r="B133" s="215" t="s">
        <v>243</v>
      </c>
      <c r="C133" s="185">
        <f t="shared" si="1"/>
        <v>57</v>
      </c>
      <c r="D133" s="186">
        <f>SUM(Enero!D133+Febrero!D133+'Marzo '!D133+'Abril '!D133+'Mayo '!D133+Junio!D133+Julio!D133+Agosto!D133+Septiembre!D133+'Octubre '!D133+Noviembre!D133+'Diciembre '!D133)</f>
        <v>0</v>
      </c>
      <c r="E133" s="186">
        <f>SUM(Enero!E133+Febrero!E133+'Marzo '!E133+'Abril '!E133+'Mayo '!E133+Junio!E133+Julio!E133+Agosto!E133+Septiembre!E133+'Octubre '!E133+Noviembre!E133+'Diciembre '!E133)</f>
        <v>57</v>
      </c>
      <c r="F133" s="186">
        <f>SUM(Enero!F133+Febrero!F133+'Marzo '!F133+'Abril '!F133+'Mayo '!F133+Junio!F133+Julio!F133+Agosto!F133+Septiembre!F133+'Octubre '!F133+Noviembre!F133+'Diciembre '!F133)</f>
        <v>0</v>
      </c>
      <c r="G133" s="186">
        <f>SUM(Enero!G133+Febrero!G133+'Marzo '!G133+'Abril '!G133+'Mayo '!G133+Junio!G133+Julio!G133+Agosto!G133+Septiembre!G133+'Octubre '!G133+Noviembre!G133+'Diciembre '!G133)</f>
        <v>0</v>
      </c>
      <c r="H133" s="186">
        <f>SUM(Enero!H133+Febrero!H133+'Marzo '!H133+'Abril '!H133+'Mayo '!H133+Junio!H133+Julio!H133+Agosto!H133+Septiembre!H133+'Octubre '!H133+Noviembre!H133+'Diciembre '!H133)</f>
        <v>0</v>
      </c>
      <c r="I133" s="33"/>
      <c r="J133" s="5"/>
      <c r="K133" s="5"/>
      <c r="N133" s="171"/>
      <c r="O133" s="6"/>
      <c r="Q133" s="5"/>
    </row>
    <row r="134" spans="1:17" x14ac:dyDescent="0.2">
      <c r="A134" s="214" t="s">
        <v>244</v>
      </c>
      <c r="B134" s="215" t="s">
        <v>245</v>
      </c>
      <c r="C134" s="185">
        <f t="shared" si="1"/>
        <v>4</v>
      </c>
      <c r="D134" s="186">
        <f>SUM(Enero!D134+Febrero!D134+'Marzo '!D134+'Abril '!D134+'Mayo '!D134+Junio!D134+Julio!D134+Agosto!D134+Septiembre!D134+'Octubre '!D134+Noviembre!D134+'Diciembre '!D134)</f>
        <v>0</v>
      </c>
      <c r="E134" s="186">
        <f>SUM(Enero!E134+Febrero!E134+'Marzo '!E134+'Abril '!E134+'Mayo '!E134+Junio!E134+Julio!E134+Agosto!E134+Septiembre!E134+'Octubre '!E134+Noviembre!E134+'Diciembre '!E134)</f>
        <v>4</v>
      </c>
      <c r="F134" s="186">
        <f>SUM(Enero!F134+Febrero!F134+'Marzo '!F134+'Abril '!F134+'Mayo '!F134+Junio!F134+Julio!F134+Agosto!F134+Septiembre!F134+'Octubre '!F134+Noviembre!F134+'Diciembre '!F134)</f>
        <v>0</v>
      </c>
      <c r="G134" s="186">
        <f>SUM(Enero!G134+Febrero!G134+'Marzo '!G134+'Abril '!G134+'Mayo '!G134+Junio!G134+Julio!G134+Agosto!G134+Septiembre!G134+'Octubre '!G134+Noviembre!G134+'Diciembre '!G134)</f>
        <v>0</v>
      </c>
      <c r="H134" s="186">
        <f>SUM(Enero!H134+Febrero!H134+'Marzo '!H134+'Abril '!H134+'Mayo '!H134+Junio!H134+Julio!H134+Agosto!H134+Septiembre!H134+'Octubre '!H134+Noviembre!H134+'Diciembre '!H134)</f>
        <v>0</v>
      </c>
      <c r="I134" s="33"/>
      <c r="J134" s="5"/>
      <c r="K134" s="5"/>
      <c r="N134" s="171"/>
      <c r="O134" s="6"/>
      <c r="Q134" s="5"/>
    </row>
    <row r="135" spans="1:17" x14ac:dyDescent="0.2">
      <c r="A135" s="214" t="s">
        <v>246</v>
      </c>
      <c r="B135" s="215" t="s">
        <v>247</v>
      </c>
      <c r="C135" s="185">
        <f t="shared" si="1"/>
        <v>0</v>
      </c>
      <c r="D135" s="186">
        <f>SUM(Enero!D135+Febrero!D135+'Marzo '!D135+'Abril '!D135+'Mayo '!D135+Junio!D135+Julio!D135+Agosto!D135+Septiembre!D135+'Octubre '!D135+Noviembre!D135+'Diciembre '!D135)</f>
        <v>0</v>
      </c>
      <c r="E135" s="186">
        <f>SUM(Enero!E135+Febrero!E135+'Marzo '!E135+'Abril '!E135+'Mayo '!E135+Junio!E135+Julio!E135+Agosto!E135+Septiembre!E135+'Octubre '!E135+Noviembre!E135+'Diciembre '!E135)</f>
        <v>0</v>
      </c>
      <c r="F135" s="186">
        <f>SUM(Enero!F135+Febrero!F135+'Marzo '!F135+'Abril '!F135+'Mayo '!F135+Junio!F135+Julio!F135+Agosto!F135+Septiembre!F135+'Octubre '!F135+Noviembre!F135+'Diciembre '!F135)</f>
        <v>0</v>
      </c>
      <c r="G135" s="186">
        <f>SUM(Enero!G135+Febrero!G135+'Marzo '!G135+'Abril '!G135+'Mayo '!G135+Junio!G135+Julio!G135+Agosto!G135+Septiembre!G135+'Octubre '!G135+Noviembre!G135+'Diciembre '!G135)</f>
        <v>0</v>
      </c>
      <c r="H135" s="186">
        <f>SUM(Enero!H135+Febrero!H135+'Marzo '!H135+'Abril '!H135+'Mayo '!H135+Junio!H135+Julio!H135+Agosto!H135+Septiembre!H135+'Octubre '!H135+Noviembre!H135+'Diciembre '!H135)</f>
        <v>0</v>
      </c>
      <c r="I135" s="33"/>
      <c r="J135" s="5"/>
      <c r="K135" s="5"/>
      <c r="N135" s="171"/>
      <c r="O135" s="6"/>
      <c r="Q135" s="5"/>
    </row>
    <row r="136" spans="1:17" x14ac:dyDescent="0.2">
      <c r="A136" s="214" t="s">
        <v>248</v>
      </c>
      <c r="B136" s="215" t="s">
        <v>249</v>
      </c>
      <c r="C136" s="185">
        <f t="shared" si="1"/>
        <v>0</v>
      </c>
      <c r="D136" s="186">
        <f>SUM(Enero!D136+Febrero!D136+'Marzo '!D136+'Abril '!D136+'Mayo '!D136+Junio!D136+Julio!D136+Agosto!D136+Septiembre!D136+'Octubre '!D136+Noviembre!D136+'Diciembre '!D136)</f>
        <v>0</v>
      </c>
      <c r="E136" s="186">
        <f>SUM(Enero!E136+Febrero!E136+'Marzo '!E136+'Abril '!E136+'Mayo '!E136+Junio!E136+Julio!E136+Agosto!E136+Septiembre!E136+'Octubre '!E136+Noviembre!E136+'Diciembre '!E136)</f>
        <v>0</v>
      </c>
      <c r="F136" s="186">
        <f>SUM(Enero!F136+Febrero!F136+'Marzo '!F136+'Abril '!F136+'Mayo '!F136+Junio!F136+Julio!F136+Agosto!F136+Septiembre!F136+'Octubre '!F136+Noviembre!F136+'Diciembre '!F136)</f>
        <v>0</v>
      </c>
      <c r="G136" s="186">
        <f>SUM(Enero!G136+Febrero!G136+'Marzo '!G136+'Abril '!G136+'Mayo '!G136+Junio!G136+Julio!G136+Agosto!G136+Septiembre!G136+'Octubre '!G136+Noviembre!G136+'Diciembre '!G136)</f>
        <v>0</v>
      </c>
      <c r="H136" s="186">
        <f>SUM(Enero!H136+Febrero!H136+'Marzo '!H136+'Abril '!H136+'Mayo '!H136+Junio!H136+Julio!H136+Agosto!H136+Septiembre!H136+'Octubre '!H136+Noviembre!H136+'Diciembre '!H136)</f>
        <v>0</v>
      </c>
      <c r="I136" s="33"/>
      <c r="J136" s="5"/>
      <c r="K136" s="5"/>
      <c r="N136" s="171"/>
      <c r="O136" s="6"/>
      <c r="Q136" s="5"/>
    </row>
    <row r="137" spans="1:17" x14ac:dyDescent="0.2">
      <c r="A137" s="214" t="s">
        <v>250</v>
      </c>
      <c r="B137" s="215" t="s">
        <v>251</v>
      </c>
      <c r="C137" s="185">
        <f t="shared" si="1"/>
        <v>0</v>
      </c>
      <c r="D137" s="186">
        <f>SUM(Enero!D137+Febrero!D137+'Marzo '!D137+'Abril '!D137+'Mayo '!D137+Junio!D137+Julio!D137+Agosto!D137+Septiembre!D137+'Octubre '!D137+Noviembre!D137+'Diciembre '!D137)</f>
        <v>0</v>
      </c>
      <c r="E137" s="186">
        <f>SUM(Enero!E137+Febrero!E137+'Marzo '!E137+'Abril '!E137+'Mayo '!E137+Junio!E137+Julio!E137+Agosto!E137+Septiembre!E137+'Octubre '!E137+Noviembre!E137+'Diciembre '!E137)</f>
        <v>0</v>
      </c>
      <c r="F137" s="186">
        <f>SUM(Enero!F137+Febrero!F137+'Marzo '!F137+'Abril '!F137+'Mayo '!F137+Junio!F137+Julio!F137+Agosto!F137+Septiembre!F137+'Octubre '!F137+Noviembre!F137+'Diciembre '!F137)</f>
        <v>0</v>
      </c>
      <c r="G137" s="186">
        <f>SUM(Enero!G137+Febrero!G137+'Marzo '!G137+'Abril '!G137+'Mayo '!G137+Junio!G137+Julio!G137+Agosto!G137+Septiembre!G137+'Octubre '!G137+Noviembre!G137+'Diciembre '!G137)</f>
        <v>0</v>
      </c>
      <c r="H137" s="186">
        <f>SUM(Enero!H137+Febrero!H137+'Marzo '!H137+'Abril '!H137+'Mayo '!H137+Junio!H137+Julio!H137+Agosto!H137+Septiembre!H137+'Octubre '!H137+Noviembre!H137+'Diciembre '!H137)</f>
        <v>0</v>
      </c>
      <c r="I137" s="33"/>
      <c r="J137" s="5"/>
      <c r="K137" s="5"/>
      <c r="N137" s="171"/>
      <c r="O137" s="6"/>
      <c r="Q137" s="5"/>
    </row>
    <row r="138" spans="1:17" x14ac:dyDescent="0.2">
      <c r="A138" s="214" t="s">
        <v>252</v>
      </c>
      <c r="B138" s="215" t="s">
        <v>253</v>
      </c>
      <c r="C138" s="185">
        <f t="shared" si="1"/>
        <v>0</v>
      </c>
      <c r="D138" s="186">
        <f>SUM(Enero!D138+Febrero!D138+'Marzo '!D138+'Abril '!D138+'Mayo '!D138+Junio!D138+Julio!D138+Agosto!D138+Septiembre!D138+'Octubre '!D138+Noviembre!D138+'Diciembre '!D138)</f>
        <v>0</v>
      </c>
      <c r="E138" s="186">
        <f>SUM(Enero!E138+Febrero!E138+'Marzo '!E138+'Abril '!E138+'Mayo '!E138+Junio!E138+Julio!E138+Agosto!E138+Septiembre!E138+'Octubre '!E138+Noviembre!E138+'Diciembre '!E138)</f>
        <v>0</v>
      </c>
      <c r="F138" s="186">
        <f>SUM(Enero!F138+Febrero!F138+'Marzo '!F138+'Abril '!F138+'Mayo '!F138+Junio!F138+Julio!F138+Agosto!F138+Septiembre!F138+'Octubre '!F138+Noviembre!F138+'Diciembre '!F138)</f>
        <v>0</v>
      </c>
      <c r="G138" s="186">
        <f>SUM(Enero!G138+Febrero!G138+'Marzo '!G138+'Abril '!G138+'Mayo '!G138+Junio!G138+Julio!G138+Agosto!G138+Septiembre!G138+'Octubre '!G138+Noviembre!G138+'Diciembre '!G138)</f>
        <v>0</v>
      </c>
      <c r="H138" s="186">
        <f>SUM(Enero!H138+Febrero!H138+'Marzo '!H138+'Abril '!H138+'Mayo '!H138+Junio!H138+Julio!H138+Agosto!H138+Septiembre!H138+'Octubre '!H138+Noviembre!H138+'Diciembre '!H138)</f>
        <v>0</v>
      </c>
      <c r="I138" s="33"/>
      <c r="J138" s="5"/>
      <c r="K138" s="5"/>
      <c r="N138" s="171"/>
      <c r="O138" s="6"/>
      <c r="Q138" s="5"/>
    </row>
    <row r="139" spans="1:17" x14ac:dyDescent="0.2">
      <c r="A139" s="214" t="s">
        <v>254</v>
      </c>
      <c r="B139" s="215" t="s">
        <v>255</v>
      </c>
      <c r="C139" s="185">
        <f t="shared" si="1"/>
        <v>0</v>
      </c>
      <c r="D139" s="186">
        <f>SUM(Enero!D139+Febrero!D139+'Marzo '!D139+'Abril '!D139+'Mayo '!D139+Junio!D139+Julio!D139+Agosto!D139+Septiembre!D139+'Octubre '!D139+Noviembre!D139+'Diciembre '!D139)</f>
        <v>0</v>
      </c>
      <c r="E139" s="186">
        <f>SUM(Enero!E139+Febrero!E139+'Marzo '!E139+'Abril '!E139+'Mayo '!E139+Junio!E139+Julio!E139+Agosto!E139+Septiembre!E139+'Octubre '!E139+Noviembre!E139+'Diciembre '!E139)</f>
        <v>0</v>
      </c>
      <c r="F139" s="186">
        <f>SUM(Enero!F139+Febrero!F139+'Marzo '!F139+'Abril '!F139+'Mayo '!F139+Junio!F139+Julio!F139+Agosto!F139+Septiembre!F139+'Octubre '!F139+Noviembre!F139+'Diciembre '!F139)</f>
        <v>0</v>
      </c>
      <c r="G139" s="186">
        <f>SUM(Enero!G139+Febrero!G139+'Marzo '!G139+'Abril '!G139+'Mayo '!G139+Junio!G139+Julio!G139+Agosto!G139+Septiembre!G139+'Octubre '!G139+Noviembre!G139+'Diciembre '!G139)</f>
        <v>0</v>
      </c>
      <c r="H139" s="186">
        <f>SUM(Enero!H139+Febrero!H139+'Marzo '!H139+'Abril '!H139+'Mayo '!H139+Junio!H139+Julio!H139+Agosto!H139+Septiembre!H139+'Octubre '!H139+Noviembre!H139+'Diciembre '!H139)</f>
        <v>0</v>
      </c>
      <c r="I139" s="33"/>
      <c r="J139" s="5"/>
      <c r="K139" s="5"/>
      <c r="N139" s="171"/>
      <c r="O139" s="6"/>
      <c r="Q139" s="5"/>
    </row>
    <row r="140" spans="1:17" x14ac:dyDescent="0.2">
      <c r="A140" s="214" t="s">
        <v>256</v>
      </c>
      <c r="B140" s="215" t="s">
        <v>257</v>
      </c>
      <c r="C140" s="185">
        <f t="shared" si="1"/>
        <v>74</v>
      </c>
      <c r="D140" s="186">
        <f>SUM(Enero!D140+Febrero!D140+'Marzo '!D140+'Abril '!D140+'Mayo '!D140+Junio!D140+Julio!D140+Agosto!D140+Septiembre!D140+'Octubre '!D140+Noviembre!D140+'Diciembre '!D140)</f>
        <v>0</v>
      </c>
      <c r="E140" s="186">
        <f>SUM(Enero!E140+Febrero!E140+'Marzo '!E140+'Abril '!E140+'Mayo '!E140+Junio!E140+Julio!E140+Agosto!E140+Septiembre!E140+'Octubre '!E140+Noviembre!E140+'Diciembre '!E140)</f>
        <v>74</v>
      </c>
      <c r="F140" s="186">
        <f>SUM(Enero!F140+Febrero!F140+'Marzo '!F140+'Abril '!F140+'Mayo '!F140+Junio!F140+Julio!F140+Agosto!F140+Septiembre!F140+'Octubre '!F140+Noviembre!F140+'Diciembre '!F140)</f>
        <v>0</v>
      </c>
      <c r="G140" s="186">
        <f>SUM(Enero!G140+Febrero!G140+'Marzo '!G140+'Abril '!G140+'Mayo '!G140+Junio!G140+Julio!G140+Agosto!G140+Septiembre!G140+'Octubre '!G140+Noviembre!G140+'Diciembre '!G140)</f>
        <v>0</v>
      </c>
      <c r="H140" s="186">
        <f>SUM(Enero!H140+Febrero!H140+'Marzo '!H140+'Abril '!H140+'Mayo '!H140+Junio!H140+Julio!H140+Agosto!H140+Septiembre!H140+'Octubre '!H140+Noviembre!H140+'Diciembre '!H140)</f>
        <v>0</v>
      </c>
      <c r="I140" s="33"/>
      <c r="J140" s="5"/>
      <c r="K140" s="5"/>
      <c r="N140" s="171"/>
      <c r="O140" s="6"/>
      <c r="Q140" s="5"/>
    </row>
    <row r="141" spans="1:17" x14ac:dyDescent="0.2">
      <c r="A141" s="214" t="s">
        <v>258</v>
      </c>
      <c r="B141" s="215" t="s">
        <v>259</v>
      </c>
      <c r="C141" s="185">
        <f t="shared" si="1"/>
        <v>1</v>
      </c>
      <c r="D141" s="186">
        <f>SUM(Enero!D141+Febrero!D141+'Marzo '!D141+'Abril '!D141+'Mayo '!D141+Junio!D141+Julio!D141+Agosto!D141+Septiembre!D141+'Octubre '!D141+Noviembre!D141+'Diciembre '!D141)</f>
        <v>0</v>
      </c>
      <c r="E141" s="186">
        <f>SUM(Enero!E141+Febrero!E141+'Marzo '!E141+'Abril '!E141+'Mayo '!E141+Junio!E141+Julio!E141+Agosto!E141+Septiembre!E141+'Octubre '!E141+Noviembre!E141+'Diciembre '!E141)</f>
        <v>1</v>
      </c>
      <c r="F141" s="186">
        <f>SUM(Enero!F141+Febrero!F141+'Marzo '!F141+'Abril '!F141+'Mayo '!F141+Junio!F141+Julio!F141+Agosto!F141+Septiembre!F141+'Octubre '!F141+Noviembre!F141+'Diciembre '!F141)</f>
        <v>0</v>
      </c>
      <c r="G141" s="186">
        <f>SUM(Enero!G141+Febrero!G141+'Marzo '!G141+'Abril '!G141+'Mayo '!G141+Junio!G141+Julio!G141+Agosto!G141+Septiembre!G141+'Octubre '!G141+Noviembre!G141+'Diciembre '!G141)</f>
        <v>0</v>
      </c>
      <c r="H141" s="186">
        <f>SUM(Enero!H141+Febrero!H141+'Marzo '!H141+'Abril '!H141+'Mayo '!H141+Junio!H141+Julio!H141+Agosto!H141+Septiembre!H141+'Octubre '!H141+Noviembre!H141+'Diciembre '!H141)</f>
        <v>0</v>
      </c>
      <c r="I141" s="33"/>
      <c r="J141" s="5"/>
      <c r="K141" s="5"/>
      <c r="N141" s="171"/>
      <c r="O141" s="6"/>
      <c r="Q141" s="5"/>
    </row>
    <row r="142" spans="1:17" x14ac:dyDescent="0.2">
      <c r="A142" s="214" t="s">
        <v>260</v>
      </c>
      <c r="B142" s="215" t="s">
        <v>261</v>
      </c>
      <c r="C142" s="185">
        <f t="shared" si="1"/>
        <v>46</v>
      </c>
      <c r="D142" s="186">
        <f>SUM(Enero!D142+Febrero!D142+'Marzo '!D142+'Abril '!D142+'Mayo '!D142+Junio!D142+Julio!D142+Agosto!D142+Septiembre!D142+'Octubre '!D142+Noviembre!D142+'Diciembre '!D142)</f>
        <v>6</v>
      </c>
      <c r="E142" s="186">
        <f>SUM(Enero!E142+Febrero!E142+'Marzo '!E142+'Abril '!E142+'Mayo '!E142+Junio!E142+Julio!E142+Agosto!E142+Septiembre!E142+'Octubre '!E142+Noviembre!E142+'Diciembre '!E142)</f>
        <v>2</v>
      </c>
      <c r="F142" s="186">
        <f>SUM(Enero!F142+Febrero!F142+'Marzo '!F142+'Abril '!F142+'Mayo '!F142+Junio!F142+Julio!F142+Agosto!F142+Septiembre!F142+'Octubre '!F142+Noviembre!F142+'Diciembre '!F142)</f>
        <v>38</v>
      </c>
      <c r="G142" s="186">
        <f>SUM(Enero!G142+Febrero!G142+'Marzo '!G142+'Abril '!G142+'Mayo '!G142+Junio!G142+Julio!G142+Agosto!G142+Septiembre!G142+'Octubre '!G142+Noviembre!G142+'Diciembre '!G142)</f>
        <v>0</v>
      </c>
      <c r="H142" s="186">
        <f>SUM(Enero!H142+Febrero!H142+'Marzo '!H142+'Abril '!H142+'Mayo '!H142+Junio!H142+Julio!H142+Agosto!H142+Septiembre!H142+'Octubre '!H142+Noviembre!H142+'Diciembre '!H142)</f>
        <v>0</v>
      </c>
      <c r="I142" s="33"/>
      <c r="J142" s="5"/>
      <c r="K142" s="5"/>
      <c r="N142" s="171"/>
      <c r="O142" s="6"/>
      <c r="Q142" s="5"/>
    </row>
    <row r="143" spans="1:17" x14ac:dyDescent="0.2">
      <c r="A143" s="214" t="s">
        <v>262</v>
      </c>
      <c r="B143" s="215" t="s">
        <v>263</v>
      </c>
      <c r="C143" s="185">
        <f t="shared" si="1"/>
        <v>1361</v>
      </c>
      <c r="D143" s="186">
        <f>SUM(Enero!D143+Febrero!D143+'Marzo '!D143+'Abril '!D143+'Mayo '!D143+Junio!D143+Julio!D143+Agosto!D143+Septiembre!D143+'Octubre '!D143+Noviembre!D143+'Diciembre '!D143)</f>
        <v>1360</v>
      </c>
      <c r="E143" s="186">
        <f>SUM(Enero!E143+Febrero!E143+'Marzo '!E143+'Abril '!E143+'Mayo '!E143+Junio!E143+Julio!E143+Agosto!E143+Septiembre!E143+'Octubre '!E143+Noviembre!E143+'Diciembre '!E143)</f>
        <v>0</v>
      </c>
      <c r="F143" s="186">
        <f>SUM(Enero!F143+Febrero!F143+'Marzo '!F143+'Abril '!F143+'Mayo '!F143+Junio!F143+Julio!F143+Agosto!F143+Septiembre!F143+'Octubre '!F143+Noviembre!F143+'Diciembre '!F143)</f>
        <v>1</v>
      </c>
      <c r="G143" s="186">
        <f>SUM(Enero!G143+Febrero!G143+'Marzo '!G143+'Abril '!G143+'Mayo '!G143+Junio!G143+Julio!G143+Agosto!G143+Septiembre!G143+'Octubre '!G143+Noviembre!G143+'Diciembre '!G143)</f>
        <v>0</v>
      </c>
      <c r="H143" s="186">
        <f>SUM(Enero!H143+Febrero!H143+'Marzo '!H143+'Abril '!H143+'Mayo '!H143+Junio!H143+Julio!H143+Agosto!H143+Septiembre!H143+'Octubre '!H143+Noviembre!H143+'Diciembre '!H143)</f>
        <v>0</v>
      </c>
      <c r="I143" s="33"/>
      <c r="J143" s="5"/>
      <c r="K143" s="5"/>
      <c r="N143" s="171"/>
      <c r="O143" s="6"/>
      <c r="Q143" s="5"/>
    </row>
    <row r="144" spans="1:17" x14ac:dyDescent="0.2">
      <c r="A144" s="214" t="s">
        <v>264</v>
      </c>
      <c r="B144" s="215" t="s">
        <v>265</v>
      </c>
      <c r="C144" s="185">
        <f t="shared" si="1"/>
        <v>0</v>
      </c>
      <c r="D144" s="186">
        <f>SUM(Enero!D144+Febrero!D144+'Marzo '!D144+'Abril '!D144+'Mayo '!D144+Junio!D144+Julio!D144+Agosto!D144+Septiembre!D144+'Octubre '!D144+Noviembre!D144+'Diciembre '!D144)</f>
        <v>0</v>
      </c>
      <c r="E144" s="186">
        <f>SUM(Enero!E144+Febrero!E144+'Marzo '!E144+'Abril '!E144+'Mayo '!E144+Junio!E144+Julio!E144+Agosto!E144+Septiembre!E144+'Octubre '!E144+Noviembre!E144+'Diciembre '!E144)</f>
        <v>0</v>
      </c>
      <c r="F144" s="186">
        <f>SUM(Enero!F144+Febrero!F144+'Marzo '!F144+'Abril '!F144+'Mayo '!F144+Junio!F144+Julio!F144+Agosto!F144+Septiembre!F144+'Octubre '!F144+Noviembre!F144+'Diciembre '!F144)</f>
        <v>0</v>
      </c>
      <c r="G144" s="186">
        <f>SUM(Enero!G144+Febrero!G144+'Marzo '!G144+'Abril '!G144+'Mayo '!G144+Junio!G144+Julio!G144+Agosto!G144+Septiembre!G144+'Octubre '!G144+Noviembre!G144+'Diciembre '!G144)</f>
        <v>0</v>
      </c>
      <c r="H144" s="186">
        <f>SUM(Enero!H144+Febrero!H144+'Marzo '!H144+'Abril '!H144+'Mayo '!H144+Junio!H144+Julio!H144+Agosto!H144+Septiembre!H144+'Octubre '!H144+Noviembre!H144+'Diciembre '!H144)</f>
        <v>0</v>
      </c>
      <c r="I144" s="33"/>
      <c r="J144" s="5"/>
      <c r="K144" s="5"/>
      <c r="N144" s="171"/>
      <c r="O144" s="6"/>
      <c r="Q144" s="5"/>
    </row>
    <row r="145" spans="1:17" x14ac:dyDescent="0.2">
      <c r="A145" s="214" t="s">
        <v>266</v>
      </c>
      <c r="B145" s="215" t="s">
        <v>267</v>
      </c>
      <c r="C145" s="185">
        <f t="shared" si="1"/>
        <v>27</v>
      </c>
      <c r="D145" s="186">
        <f>SUM(Enero!D145+Febrero!D145+'Marzo '!D145+'Abril '!D145+'Mayo '!D145+Junio!D145+Julio!D145+Agosto!D145+Septiembre!D145+'Octubre '!D145+Noviembre!D145+'Diciembre '!D145)</f>
        <v>0</v>
      </c>
      <c r="E145" s="186">
        <f>SUM(Enero!E145+Febrero!E145+'Marzo '!E145+'Abril '!E145+'Mayo '!E145+Junio!E145+Julio!E145+Agosto!E145+Septiembre!E145+'Octubre '!E145+Noviembre!E145+'Diciembre '!E145)</f>
        <v>27</v>
      </c>
      <c r="F145" s="186">
        <f>SUM(Enero!F145+Febrero!F145+'Marzo '!F145+'Abril '!F145+'Mayo '!F145+Junio!F145+Julio!F145+Agosto!F145+Septiembre!F145+'Octubre '!F145+Noviembre!F145+'Diciembre '!F145)</f>
        <v>0</v>
      </c>
      <c r="G145" s="186">
        <f>SUM(Enero!G145+Febrero!G145+'Marzo '!G145+'Abril '!G145+'Mayo '!G145+Junio!G145+Julio!G145+Agosto!G145+Septiembre!G145+'Octubre '!G145+Noviembre!G145+'Diciembre '!G145)</f>
        <v>0</v>
      </c>
      <c r="H145" s="186">
        <f>SUM(Enero!H145+Febrero!H145+'Marzo '!H145+'Abril '!H145+'Mayo '!H145+Junio!H145+Julio!H145+Agosto!H145+Septiembre!H145+'Octubre '!H145+Noviembre!H145+'Diciembre '!H145)</f>
        <v>0</v>
      </c>
      <c r="I145" s="33"/>
      <c r="J145" s="5"/>
      <c r="K145" s="5"/>
      <c r="N145" s="171"/>
      <c r="O145" s="6"/>
      <c r="Q145" s="5"/>
    </row>
    <row r="146" spans="1:17" x14ac:dyDescent="0.2">
      <c r="A146" s="214" t="s">
        <v>268</v>
      </c>
      <c r="B146" s="215" t="s">
        <v>269</v>
      </c>
      <c r="C146" s="185">
        <f t="shared" ref="C146:C209" si="2">+SUM(D146:F146)</f>
        <v>11</v>
      </c>
      <c r="D146" s="186">
        <f>SUM(Enero!D146+Febrero!D146+'Marzo '!D146+'Abril '!D146+'Mayo '!D146+Junio!D146+Julio!D146+Agosto!D146+Septiembre!D146+'Octubre '!D146+Noviembre!D146+'Diciembre '!D146)</f>
        <v>0</v>
      </c>
      <c r="E146" s="186">
        <f>SUM(Enero!E146+Febrero!E146+'Marzo '!E146+'Abril '!E146+'Mayo '!E146+Junio!E146+Julio!E146+Agosto!E146+Septiembre!E146+'Octubre '!E146+Noviembre!E146+'Diciembre '!E146)</f>
        <v>1</v>
      </c>
      <c r="F146" s="186">
        <f>SUM(Enero!F146+Febrero!F146+'Marzo '!F146+'Abril '!F146+'Mayo '!F146+Junio!F146+Julio!F146+Agosto!F146+Septiembre!F146+'Octubre '!F146+Noviembre!F146+'Diciembre '!F146)</f>
        <v>10</v>
      </c>
      <c r="G146" s="186">
        <f>SUM(Enero!G146+Febrero!G146+'Marzo '!G146+'Abril '!G146+'Mayo '!G146+Junio!G146+Julio!G146+Agosto!G146+Septiembre!G146+'Octubre '!G146+Noviembre!G146+'Diciembre '!G146)</f>
        <v>0</v>
      </c>
      <c r="H146" s="186">
        <f>SUM(Enero!H146+Febrero!H146+'Marzo '!H146+'Abril '!H146+'Mayo '!H146+Junio!H146+Julio!H146+Agosto!H146+Septiembre!H146+'Octubre '!H146+Noviembre!H146+'Diciembre '!H146)</f>
        <v>0</v>
      </c>
      <c r="I146" s="33"/>
      <c r="J146" s="5"/>
      <c r="K146" s="5"/>
      <c r="N146" s="171"/>
      <c r="O146" s="6"/>
      <c r="Q146" s="5"/>
    </row>
    <row r="147" spans="1:17" x14ac:dyDescent="0.2">
      <c r="A147" s="214" t="s">
        <v>270</v>
      </c>
      <c r="B147" s="215" t="s">
        <v>271</v>
      </c>
      <c r="C147" s="185">
        <f t="shared" si="2"/>
        <v>16</v>
      </c>
      <c r="D147" s="186">
        <f>SUM(Enero!D147+Febrero!D147+'Marzo '!D147+'Abril '!D147+'Mayo '!D147+Junio!D147+Julio!D147+Agosto!D147+Septiembre!D147+'Octubre '!D147+Noviembre!D147+'Diciembre '!D147)</f>
        <v>1</v>
      </c>
      <c r="E147" s="186">
        <f>SUM(Enero!E147+Febrero!E147+'Marzo '!E147+'Abril '!E147+'Mayo '!E147+Junio!E147+Julio!E147+Agosto!E147+Septiembre!E147+'Octubre '!E147+Noviembre!E147+'Diciembre '!E147)</f>
        <v>0</v>
      </c>
      <c r="F147" s="186">
        <f>SUM(Enero!F147+Febrero!F147+'Marzo '!F147+'Abril '!F147+'Mayo '!F147+Junio!F147+Julio!F147+Agosto!F147+Septiembre!F147+'Octubre '!F147+Noviembre!F147+'Diciembre '!F147)</f>
        <v>15</v>
      </c>
      <c r="G147" s="186">
        <f>SUM(Enero!G147+Febrero!G147+'Marzo '!G147+'Abril '!G147+'Mayo '!G147+Junio!G147+Julio!G147+Agosto!G147+Septiembre!G147+'Octubre '!G147+Noviembre!G147+'Diciembre '!G147)</f>
        <v>0</v>
      </c>
      <c r="H147" s="186">
        <f>SUM(Enero!H147+Febrero!H147+'Marzo '!H147+'Abril '!H147+'Mayo '!H147+Junio!H147+Julio!H147+Agosto!H147+Septiembre!H147+'Octubre '!H147+Noviembre!H147+'Diciembre '!H147)</f>
        <v>0</v>
      </c>
      <c r="I147" s="33"/>
      <c r="J147" s="5"/>
      <c r="K147" s="5"/>
      <c r="N147" s="171"/>
      <c r="O147" s="6"/>
      <c r="Q147" s="5"/>
    </row>
    <row r="148" spans="1:17" x14ac:dyDescent="0.2">
      <c r="A148" s="214" t="s">
        <v>272</v>
      </c>
      <c r="B148" s="215" t="s">
        <v>273</v>
      </c>
      <c r="C148" s="185">
        <f t="shared" si="2"/>
        <v>0</v>
      </c>
      <c r="D148" s="186">
        <f>SUM(Enero!D148+Febrero!D148+'Marzo '!D148+'Abril '!D148+'Mayo '!D148+Junio!D148+Julio!D148+Agosto!D148+Septiembre!D148+'Octubre '!D148+Noviembre!D148+'Diciembre '!D148)</f>
        <v>0</v>
      </c>
      <c r="E148" s="186">
        <f>SUM(Enero!E148+Febrero!E148+'Marzo '!E148+'Abril '!E148+'Mayo '!E148+Junio!E148+Julio!E148+Agosto!E148+Septiembre!E148+'Octubre '!E148+Noviembre!E148+'Diciembre '!E148)</f>
        <v>0</v>
      </c>
      <c r="F148" s="186">
        <f>SUM(Enero!F148+Febrero!F148+'Marzo '!F148+'Abril '!F148+'Mayo '!F148+Junio!F148+Julio!F148+Agosto!F148+Septiembre!F148+'Octubre '!F148+Noviembre!F148+'Diciembre '!F148)</f>
        <v>0</v>
      </c>
      <c r="G148" s="186">
        <f>SUM(Enero!G148+Febrero!G148+'Marzo '!G148+'Abril '!G148+'Mayo '!G148+Junio!G148+Julio!G148+Agosto!G148+Septiembre!G148+'Octubre '!G148+Noviembre!G148+'Diciembre '!G148)</f>
        <v>0</v>
      </c>
      <c r="H148" s="186">
        <f>SUM(Enero!H148+Febrero!H148+'Marzo '!H148+'Abril '!H148+'Mayo '!H148+Junio!H148+Julio!H148+Agosto!H148+Septiembre!H148+'Octubre '!H148+Noviembre!H148+'Diciembre '!H148)</f>
        <v>0</v>
      </c>
      <c r="I148" s="33"/>
      <c r="J148" s="5"/>
      <c r="K148" s="5"/>
      <c r="N148" s="171"/>
      <c r="O148" s="6"/>
      <c r="Q148" s="5"/>
    </row>
    <row r="149" spans="1:17" x14ac:dyDescent="0.2">
      <c r="A149" s="214" t="s">
        <v>274</v>
      </c>
      <c r="B149" s="215" t="s">
        <v>275</v>
      </c>
      <c r="C149" s="185">
        <f t="shared" si="2"/>
        <v>19</v>
      </c>
      <c r="D149" s="186">
        <f>SUM(Enero!D149+Febrero!D149+'Marzo '!D149+'Abril '!D149+'Mayo '!D149+Junio!D149+Julio!D149+Agosto!D149+Septiembre!D149+'Octubre '!D149+Noviembre!D149+'Diciembre '!D149)</f>
        <v>1</v>
      </c>
      <c r="E149" s="186">
        <f>SUM(Enero!E149+Febrero!E149+'Marzo '!E149+'Abril '!E149+'Mayo '!E149+Junio!E149+Julio!E149+Agosto!E149+Septiembre!E149+'Octubre '!E149+Noviembre!E149+'Diciembre '!E149)</f>
        <v>18</v>
      </c>
      <c r="F149" s="186">
        <f>SUM(Enero!F149+Febrero!F149+'Marzo '!F149+'Abril '!F149+'Mayo '!F149+Junio!F149+Julio!F149+Agosto!F149+Septiembre!F149+'Octubre '!F149+Noviembre!F149+'Diciembre '!F149)</f>
        <v>0</v>
      </c>
      <c r="G149" s="186">
        <f>SUM(Enero!G149+Febrero!G149+'Marzo '!G149+'Abril '!G149+'Mayo '!G149+Junio!G149+Julio!G149+Agosto!G149+Septiembre!G149+'Octubre '!G149+Noviembre!G149+'Diciembre '!G149)</f>
        <v>0</v>
      </c>
      <c r="H149" s="186">
        <f>SUM(Enero!H149+Febrero!H149+'Marzo '!H149+'Abril '!H149+'Mayo '!H149+Junio!H149+Julio!H149+Agosto!H149+Septiembre!H149+'Octubre '!H149+Noviembre!H149+'Diciembre '!H149)</f>
        <v>0</v>
      </c>
      <c r="I149" s="33"/>
      <c r="J149" s="5"/>
      <c r="K149" s="5"/>
      <c r="N149" s="171"/>
      <c r="O149" s="6"/>
      <c r="Q149" s="5"/>
    </row>
    <row r="150" spans="1:17" x14ac:dyDescent="0.2">
      <c r="A150" s="214" t="s">
        <v>276</v>
      </c>
      <c r="B150" s="215" t="s">
        <v>277</v>
      </c>
      <c r="C150" s="185">
        <f t="shared" si="2"/>
        <v>0</v>
      </c>
      <c r="D150" s="186">
        <f>SUM(Enero!D150+Febrero!D150+'Marzo '!D150+'Abril '!D150+'Mayo '!D150+Junio!D150+Julio!D150+Agosto!D150+Septiembre!D150+'Octubre '!D150+Noviembre!D150+'Diciembre '!D150)</f>
        <v>0</v>
      </c>
      <c r="E150" s="186">
        <f>SUM(Enero!E150+Febrero!E150+'Marzo '!E150+'Abril '!E150+'Mayo '!E150+Junio!E150+Julio!E150+Agosto!E150+Septiembre!E150+'Octubre '!E150+Noviembre!E150+'Diciembre '!E150)</f>
        <v>0</v>
      </c>
      <c r="F150" s="186">
        <f>SUM(Enero!F150+Febrero!F150+'Marzo '!F150+'Abril '!F150+'Mayo '!F150+Junio!F150+Julio!F150+Agosto!F150+Septiembre!F150+'Octubre '!F150+Noviembre!F150+'Diciembre '!F150)</f>
        <v>0</v>
      </c>
      <c r="G150" s="186">
        <f>SUM(Enero!G150+Febrero!G150+'Marzo '!G150+'Abril '!G150+'Mayo '!G150+Junio!G150+Julio!G150+Agosto!G150+Septiembre!G150+'Octubre '!G150+Noviembre!G150+'Diciembre '!G150)</f>
        <v>0</v>
      </c>
      <c r="H150" s="186">
        <f>SUM(Enero!H150+Febrero!H150+'Marzo '!H150+'Abril '!H150+'Mayo '!H150+Junio!H150+Julio!H150+Agosto!H150+Septiembre!H150+'Octubre '!H150+Noviembre!H150+'Diciembre '!H150)</f>
        <v>0</v>
      </c>
      <c r="I150" s="33"/>
      <c r="J150" s="5"/>
      <c r="K150" s="5"/>
      <c r="N150" s="171"/>
      <c r="O150" s="6"/>
      <c r="Q150" s="5"/>
    </row>
    <row r="151" spans="1:17" x14ac:dyDescent="0.2">
      <c r="A151" s="214" t="s">
        <v>278</v>
      </c>
      <c r="B151" s="215" t="s">
        <v>279</v>
      </c>
      <c r="C151" s="185">
        <f t="shared" si="2"/>
        <v>0</v>
      </c>
      <c r="D151" s="186">
        <f>SUM(Enero!D151+Febrero!D151+'Marzo '!D151+'Abril '!D151+'Mayo '!D151+Junio!D151+Julio!D151+Agosto!D151+Septiembre!D151+'Octubre '!D151+Noviembre!D151+'Diciembre '!D151)</f>
        <v>0</v>
      </c>
      <c r="E151" s="186">
        <f>SUM(Enero!E151+Febrero!E151+'Marzo '!E151+'Abril '!E151+'Mayo '!E151+Junio!E151+Julio!E151+Agosto!E151+Septiembre!E151+'Octubre '!E151+Noviembre!E151+'Diciembre '!E151)</f>
        <v>0</v>
      </c>
      <c r="F151" s="186">
        <f>SUM(Enero!F151+Febrero!F151+'Marzo '!F151+'Abril '!F151+'Mayo '!F151+Junio!F151+Julio!F151+Agosto!F151+Septiembre!F151+'Octubre '!F151+Noviembre!F151+'Diciembre '!F151)</f>
        <v>0</v>
      </c>
      <c r="G151" s="186">
        <f>SUM(Enero!G151+Febrero!G151+'Marzo '!G151+'Abril '!G151+'Mayo '!G151+Junio!G151+Julio!G151+Agosto!G151+Septiembre!G151+'Octubre '!G151+Noviembre!G151+'Diciembre '!G151)</f>
        <v>0</v>
      </c>
      <c r="H151" s="186">
        <f>SUM(Enero!H151+Febrero!H151+'Marzo '!H151+'Abril '!H151+'Mayo '!H151+Junio!H151+Julio!H151+Agosto!H151+Septiembre!H151+'Octubre '!H151+Noviembre!H151+'Diciembre '!H151)</f>
        <v>0</v>
      </c>
      <c r="I151" s="33"/>
      <c r="J151" s="5"/>
      <c r="K151" s="5"/>
      <c r="N151" s="171"/>
      <c r="O151" s="6"/>
      <c r="Q151" s="5"/>
    </row>
    <row r="152" spans="1:17" x14ac:dyDescent="0.2">
      <c r="A152" s="214" t="s">
        <v>280</v>
      </c>
      <c r="B152" s="215" t="s">
        <v>281</v>
      </c>
      <c r="C152" s="185">
        <f t="shared" si="2"/>
        <v>0</v>
      </c>
      <c r="D152" s="186">
        <f>SUM(Enero!D152+Febrero!D152+'Marzo '!D152+'Abril '!D152+'Mayo '!D152+Junio!D152+Julio!D152+Agosto!D152+Septiembre!D152+'Octubre '!D152+Noviembre!D152+'Diciembre '!D152)</f>
        <v>0</v>
      </c>
      <c r="E152" s="186">
        <f>SUM(Enero!E152+Febrero!E152+'Marzo '!E152+'Abril '!E152+'Mayo '!E152+Junio!E152+Julio!E152+Agosto!E152+Septiembre!E152+'Octubre '!E152+Noviembre!E152+'Diciembre '!E152)</f>
        <v>0</v>
      </c>
      <c r="F152" s="186">
        <f>SUM(Enero!F152+Febrero!F152+'Marzo '!F152+'Abril '!F152+'Mayo '!F152+Junio!F152+Julio!F152+Agosto!F152+Septiembre!F152+'Octubre '!F152+Noviembre!F152+'Diciembre '!F152)</f>
        <v>0</v>
      </c>
      <c r="G152" s="186">
        <f>SUM(Enero!G152+Febrero!G152+'Marzo '!G152+'Abril '!G152+'Mayo '!G152+Junio!G152+Julio!G152+Agosto!G152+Septiembre!G152+'Octubre '!G152+Noviembre!G152+'Diciembre '!G152)</f>
        <v>0</v>
      </c>
      <c r="H152" s="186">
        <f>SUM(Enero!H152+Febrero!H152+'Marzo '!H152+'Abril '!H152+'Mayo '!H152+Junio!H152+Julio!H152+Agosto!H152+Septiembre!H152+'Octubre '!H152+Noviembre!H152+'Diciembre '!H152)</f>
        <v>0</v>
      </c>
      <c r="I152" s="33"/>
      <c r="J152" s="5"/>
      <c r="K152" s="5"/>
      <c r="N152" s="171"/>
      <c r="O152" s="6"/>
      <c r="Q152" s="5"/>
    </row>
    <row r="153" spans="1:17" x14ac:dyDescent="0.2">
      <c r="A153" s="214" t="s">
        <v>282</v>
      </c>
      <c r="B153" s="215" t="s">
        <v>283</v>
      </c>
      <c r="C153" s="185">
        <f t="shared" si="2"/>
        <v>212</v>
      </c>
      <c r="D153" s="186">
        <f>SUM(Enero!D153+Febrero!D153+'Marzo '!D153+'Abril '!D153+'Mayo '!D153+Junio!D153+Julio!D153+Agosto!D153+Septiembre!D153+'Octubre '!D153+Noviembre!D153+'Diciembre '!D153)</f>
        <v>0</v>
      </c>
      <c r="E153" s="186">
        <f>SUM(Enero!E153+Febrero!E153+'Marzo '!E153+'Abril '!E153+'Mayo '!E153+Junio!E153+Julio!E153+Agosto!E153+Septiembre!E153+'Octubre '!E153+Noviembre!E153+'Diciembre '!E153)</f>
        <v>212</v>
      </c>
      <c r="F153" s="186">
        <f>SUM(Enero!F153+Febrero!F153+'Marzo '!F153+'Abril '!F153+'Mayo '!F153+Junio!F153+Julio!F153+Agosto!F153+Septiembre!F153+'Octubre '!F153+Noviembre!F153+'Diciembre '!F153)</f>
        <v>0</v>
      </c>
      <c r="G153" s="186">
        <f>SUM(Enero!G153+Febrero!G153+'Marzo '!G153+'Abril '!G153+'Mayo '!G153+Junio!G153+Julio!G153+Agosto!G153+Septiembre!G153+'Octubre '!G153+Noviembre!G153+'Diciembre '!G153)</f>
        <v>0</v>
      </c>
      <c r="H153" s="186">
        <f>SUM(Enero!H153+Febrero!H153+'Marzo '!H153+'Abril '!H153+'Mayo '!H153+Junio!H153+Julio!H153+Agosto!H153+Septiembre!H153+'Octubre '!H153+Noviembre!H153+'Diciembre '!H153)</f>
        <v>0</v>
      </c>
      <c r="I153" s="33"/>
      <c r="J153" s="5"/>
      <c r="K153" s="5"/>
      <c r="N153" s="171"/>
      <c r="O153" s="6"/>
      <c r="Q153" s="5"/>
    </row>
    <row r="154" spans="1:17" x14ac:dyDescent="0.2">
      <c r="A154" s="214" t="s">
        <v>284</v>
      </c>
      <c r="B154" s="215" t="s">
        <v>285</v>
      </c>
      <c r="C154" s="185">
        <f t="shared" si="2"/>
        <v>0</v>
      </c>
      <c r="D154" s="186">
        <f>SUM(Enero!D154+Febrero!D154+'Marzo '!D154+'Abril '!D154+'Mayo '!D154+Junio!D154+Julio!D154+Agosto!D154+Septiembre!D154+'Octubre '!D154+Noviembre!D154+'Diciembre '!D154)</f>
        <v>0</v>
      </c>
      <c r="E154" s="186">
        <f>SUM(Enero!E154+Febrero!E154+'Marzo '!E154+'Abril '!E154+'Mayo '!E154+Junio!E154+Julio!E154+Agosto!E154+Septiembre!E154+'Octubre '!E154+Noviembre!E154+'Diciembre '!E154)</f>
        <v>0</v>
      </c>
      <c r="F154" s="186">
        <f>SUM(Enero!F154+Febrero!F154+'Marzo '!F154+'Abril '!F154+'Mayo '!F154+Junio!F154+Julio!F154+Agosto!F154+Septiembre!F154+'Octubre '!F154+Noviembre!F154+'Diciembre '!F154)</f>
        <v>0</v>
      </c>
      <c r="G154" s="186">
        <f>SUM(Enero!G154+Febrero!G154+'Marzo '!G154+'Abril '!G154+'Mayo '!G154+Junio!G154+Julio!G154+Agosto!G154+Septiembre!G154+'Octubre '!G154+Noviembre!G154+'Diciembre '!G154)</f>
        <v>0</v>
      </c>
      <c r="H154" s="186">
        <f>SUM(Enero!H154+Febrero!H154+'Marzo '!H154+'Abril '!H154+'Mayo '!H154+Junio!H154+Julio!H154+Agosto!H154+Septiembre!H154+'Octubre '!H154+Noviembre!H154+'Diciembre '!H154)</f>
        <v>0</v>
      </c>
      <c r="I154" s="33"/>
      <c r="J154" s="5"/>
      <c r="K154" s="5"/>
      <c r="N154" s="171"/>
      <c r="O154" s="6"/>
      <c r="Q154" s="5"/>
    </row>
    <row r="155" spans="1:17" x14ac:dyDescent="0.2">
      <c r="A155" s="214" t="s">
        <v>286</v>
      </c>
      <c r="B155" s="215" t="s">
        <v>281</v>
      </c>
      <c r="C155" s="185">
        <f t="shared" si="2"/>
        <v>30</v>
      </c>
      <c r="D155" s="186">
        <f>SUM(Enero!D155+Febrero!D155+'Marzo '!D155+'Abril '!D155+'Mayo '!D155+Junio!D155+Julio!D155+Agosto!D155+Septiembre!D155+'Octubre '!D155+Noviembre!D155+'Diciembre '!D155)</f>
        <v>0</v>
      </c>
      <c r="E155" s="186">
        <f>SUM(Enero!E155+Febrero!E155+'Marzo '!E155+'Abril '!E155+'Mayo '!E155+Junio!E155+Julio!E155+Agosto!E155+Septiembre!E155+'Octubre '!E155+Noviembre!E155+'Diciembre '!E155)</f>
        <v>4</v>
      </c>
      <c r="F155" s="186">
        <f>SUM(Enero!F155+Febrero!F155+'Marzo '!F155+'Abril '!F155+'Mayo '!F155+Junio!F155+Julio!F155+Agosto!F155+Septiembre!F155+'Octubre '!F155+Noviembre!F155+'Diciembre '!F155)</f>
        <v>26</v>
      </c>
      <c r="G155" s="186">
        <f>SUM(Enero!G155+Febrero!G155+'Marzo '!G155+'Abril '!G155+'Mayo '!G155+Junio!G155+Julio!G155+Agosto!G155+Septiembre!G155+'Octubre '!G155+Noviembre!G155+'Diciembre '!G155)</f>
        <v>0</v>
      </c>
      <c r="H155" s="186">
        <f>SUM(Enero!H155+Febrero!H155+'Marzo '!H155+'Abril '!H155+'Mayo '!H155+Junio!H155+Julio!H155+Agosto!H155+Septiembre!H155+'Octubre '!H155+Noviembre!H155+'Diciembre '!H155)</f>
        <v>0</v>
      </c>
      <c r="I155" s="33"/>
      <c r="J155" s="5"/>
      <c r="K155" s="5"/>
      <c r="N155" s="171"/>
      <c r="O155" s="6"/>
      <c r="Q155" s="5"/>
    </row>
    <row r="156" spans="1:17" x14ac:dyDescent="0.2">
      <c r="A156" s="214" t="s">
        <v>287</v>
      </c>
      <c r="B156" s="215" t="s">
        <v>279</v>
      </c>
      <c r="C156" s="185">
        <f t="shared" si="2"/>
        <v>39</v>
      </c>
      <c r="D156" s="186">
        <f>SUM(Enero!D156+Febrero!D156+'Marzo '!D156+'Abril '!D156+'Mayo '!D156+Junio!D156+Julio!D156+Agosto!D156+Septiembre!D156+'Octubre '!D156+Noviembre!D156+'Diciembre '!D156)</f>
        <v>3</v>
      </c>
      <c r="E156" s="186">
        <f>SUM(Enero!E156+Febrero!E156+'Marzo '!E156+'Abril '!E156+'Mayo '!E156+Junio!E156+Julio!E156+Agosto!E156+Septiembre!E156+'Octubre '!E156+Noviembre!E156+'Diciembre '!E156)</f>
        <v>18</v>
      </c>
      <c r="F156" s="186">
        <f>SUM(Enero!F156+Febrero!F156+'Marzo '!F156+'Abril '!F156+'Mayo '!F156+Junio!F156+Julio!F156+Agosto!F156+Septiembre!F156+'Octubre '!F156+Noviembre!F156+'Diciembre '!F156)</f>
        <v>18</v>
      </c>
      <c r="G156" s="186">
        <f>SUM(Enero!G156+Febrero!G156+'Marzo '!G156+'Abril '!G156+'Mayo '!G156+Junio!G156+Julio!G156+Agosto!G156+Septiembre!G156+'Octubre '!G156+Noviembre!G156+'Diciembre '!G156)</f>
        <v>0</v>
      </c>
      <c r="H156" s="186">
        <f>SUM(Enero!H156+Febrero!H156+'Marzo '!H156+'Abril '!H156+'Mayo '!H156+Junio!H156+Julio!H156+Agosto!H156+Septiembre!H156+'Octubre '!H156+Noviembre!H156+'Diciembre '!H156)</f>
        <v>0</v>
      </c>
      <c r="I156" s="33"/>
      <c r="J156" s="5"/>
      <c r="K156" s="5"/>
      <c r="N156" s="171"/>
      <c r="O156" s="6"/>
      <c r="Q156" s="5"/>
    </row>
    <row r="157" spans="1:17" x14ac:dyDescent="0.2">
      <c r="A157" s="214" t="s">
        <v>288</v>
      </c>
      <c r="B157" s="215" t="s">
        <v>289</v>
      </c>
      <c r="C157" s="185">
        <f t="shared" si="2"/>
        <v>0</v>
      </c>
      <c r="D157" s="186">
        <f>SUM(Enero!D157+Febrero!D157+'Marzo '!D157+'Abril '!D157+'Mayo '!D157+Junio!D157+Julio!D157+Agosto!D157+Septiembre!D157+'Octubre '!D157+Noviembre!D157+'Diciembre '!D157)</f>
        <v>0</v>
      </c>
      <c r="E157" s="186">
        <f>SUM(Enero!E157+Febrero!E157+'Marzo '!E157+'Abril '!E157+'Mayo '!E157+Junio!E157+Julio!E157+Agosto!E157+Septiembre!E157+'Octubre '!E157+Noviembre!E157+'Diciembre '!E157)</f>
        <v>0</v>
      </c>
      <c r="F157" s="186">
        <f>SUM(Enero!F157+Febrero!F157+'Marzo '!F157+'Abril '!F157+'Mayo '!F157+Junio!F157+Julio!F157+Agosto!F157+Septiembre!F157+'Octubre '!F157+Noviembre!F157+'Diciembre '!F157)</f>
        <v>0</v>
      </c>
      <c r="G157" s="186">
        <f>SUM(Enero!G157+Febrero!G157+'Marzo '!G157+'Abril '!G157+'Mayo '!G157+Junio!G157+Julio!G157+Agosto!G157+Septiembre!G157+'Octubre '!G157+Noviembre!G157+'Diciembre '!G157)</f>
        <v>0</v>
      </c>
      <c r="H157" s="186">
        <f>SUM(Enero!H157+Febrero!H157+'Marzo '!H157+'Abril '!H157+'Mayo '!H157+Junio!H157+Julio!H157+Agosto!H157+Septiembre!H157+'Octubre '!H157+Noviembre!H157+'Diciembre '!H157)</f>
        <v>0</v>
      </c>
      <c r="I157" s="33"/>
      <c r="J157" s="5"/>
      <c r="K157" s="5"/>
      <c r="N157" s="171"/>
      <c r="O157" s="6"/>
      <c r="Q157" s="5"/>
    </row>
    <row r="158" spans="1:17" x14ac:dyDescent="0.2">
      <c r="A158" s="214" t="s">
        <v>290</v>
      </c>
      <c r="B158" s="215" t="s">
        <v>291</v>
      </c>
      <c r="C158" s="185">
        <f t="shared" si="2"/>
        <v>0</v>
      </c>
      <c r="D158" s="186">
        <f>SUM(Enero!D158+Febrero!D158+'Marzo '!D158+'Abril '!D158+'Mayo '!D158+Junio!D158+Julio!D158+Agosto!D158+Septiembre!D158+'Octubre '!D158+Noviembre!D158+'Diciembre '!D158)</f>
        <v>0</v>
      </c>
      <c r="E158" s="186">
        <f>SUM(Enero!E158+Febrero!E158+'Marzo '!E158+'Abril '!E158+'Mayo '!E158+Junio!E158+Julio!E158+Agosto!E158+Septiembre!E158+'Octubre '!E158+Noviembre!E158+'Diciembre '!E158)</f>
        <v>0</v>
      </c>
      <c r="F158" s="186">
        <f>SUM(Enero!F158+Febrero!F158+'Marzo '!F158+'Abril '!F158+'Mayo '!F158+Junio!F158+Julio!F158+Agosto!F158+Septiembre!F158+'Octubre '!F158+Noviembre!F158+'Diciembre '!F158)</f>
        <v>0</v>
      </c>
      <c r="G158" s="186">
        <f>SUM(Enero!G158+Febrero!G158+'Marzo '!G158+'Abril '!G158+'Mayo '!G158+Junio!G158+Julio!G158+Agosto!G158+Septiembre!G158+'Octubre '!G158+Noviembre!G158+'Diciembre '!G158)</f>
        <v>0</v>
      </c>
      <c r="H158" s="186">
        <f>SUM(Enero!H158+Febrero!H158+'Marzo '!H158+'Abril '!H158+'Mayo '!H158+Junio!H158+Julio!H158+Agosto!H158+Septiembre!H158+'Octubre '!H158+Noviembre!H158+'Diciembre '!H158)</f>
        <v>0</v>
      </c>
      <c r="I158" s="33"/>
      <c r="J158" s="5"/>
      <c r="K158" s="5"/>
      <c r="N158" s="171"/>
      <c r="O158" s="6"/>
      <c r="Q158" s="5"/>
    </row>
    <row r="159" spans="1:17" x14ac:dyDescent="0.2">
      <c r="A159" s="214" t="s">
        <v>292</v>
      </c>
      <c r="B159" s="215" t="s">
        <v>293</v>
      </c>
      <c r="C159" s="185">
        <f t="shared" si="2"/>
        <v>125</v>
      </c>
      <c r="D159" s="186">
        <f>SUM(Enero!D159+Febrero!D159+'Marzo '!D159+'Abril '!D159+'Mayo '!D159+Junio!D159+Julio!D159+Agosto!D159+Septiembre!D159+'Octubre '!D159+Noviembre!D159+'Diciembre '!D159)</f>
        <v>0</v>
      </c>
      <c r="E159" s="186">
        <f>SUM(Enero!E159+Febrero!E159+'Marzo '!E159+'Abril '!E159+'Mayo '!E159+Junio!E159+Julio!E159+Agosto!E159+Septiembre!E159+'Octubre '!E159+Noviembre!E159+'Diciembre '!E159)</f>
        <v>125</v>
      </c>
      <c r="F159" s="186">
        <f>SUM(Enero!F159+Febrero!F159+'Marzo '!F159+'Abril '!F159+'Mayo '!F159+Junio!F159+Julio!F159+Agosto!F159+Septiembre!F159+'Octubre '!F159+Noviembre!F159+'Diciembre '!F159)</f>
        <v>0</v>
      </c>
      <c r="G159" s="186">
        <f>SUM(Enero!G159+Febrero!G159+'Marzo '!G159+'Abril '!G159+'Mayo '!G159+Junio!G159+Julio!G159+Agosto!G159+Septiembre!G159+'Octubre '!G159+Noviembre!G159+'Diciembre '!G159)</f>
        <v>0</v>
      </c>
      <c r="H159" s="186">
        <f>SUM(Enero!H159+Febrero!H159+'Marzo '!H159+'Abril '!H159+'Mayo '!H159+Junio!H159+Julio!H159+Agosto!H159+Septiembre!H159+'Octubre '!H159+Noviembre!H159+'Diciembre '!H159)</f>
        <v>0</v>
      </c>
      <c r="I159" s="33"/>
      <c r="J159" s="5"/>
      <c r="K159" s="5"/>
      <c r="N159" s="171"/>
      <c r="O159" s="6"/>
      <c r="Q159" s="5"/>
    </row>
    <row r="160" spans="1:17" x14ac:dyDescent="0.2">
      <c r="A160" s="214" t="s">
        <v>294</v>
      </c>
      <c r="B160" s="215" t="s">
        <v>295</v>
      </c>
      <c r="C160" s="185">
        <f t="shared" si="2"/>
        <v>454</v>
      </c>
      <c r="D160" s="186">
        <f>SUM(Enero!D160+Febrero!D160+'Marzo '!D160+'Abril '!D160+'Mayo '!D160+Junio!D160+Julio!D160+Agosto!D160+Septiembre!D160+'Octubre '!D160+Noviembre!D160+'Diciembre '!D160)</f>
        <v>31</v>
      </c>
      <c r="E160" s="186">
        <f>SUM(Enero!E160+Febrero!E160+'Marzo '!E160+'Abril '!E160+'Mayo '!E160+Junio!E160+Julio!E160+Agosto!E160+Septiembre!E160+'Octubre '!E160+Noviembre!E160+'Diciembre '!E160)</f>
        <v>419</v>
      </c>
      <c r="F160" s="186">
        <f>SUM(Enero!F160+Febrero!F160+'Marzo '!F160+'Abril '!F160+'Mayo '!F160+Junio!F160+Julio!F160+Agosto!F160+Septiembre!F160+'Octubre '!F160+Noviembre!F160+'Diciembre '!F160)</f>
        <v>4</v>
      </c>
      <c r="G160" s="186">
        <f>SUM(Enero!G160+Febrero!G160+'Marzo '!G160+'Abril '!G160+'Mayo '!G160+Junio!G160+Julio!G160+Agosto!G160+Septiembre!G160+'Octubre '!G160+Noviembre!G160+'Diciembre '!G160)</f>
        <v>0</v>
      </c>
      <c r="H160" s="186">
        <f>SUM(Enero!H160+Febrero!H160+'Marzo '!H160+'Abril '!H160+'Mayo '!H160+Junio!H160+Julio!H160+Agosto!H160+Septiembre!H160+'Octubre '!H160+Noviembre!H160+'Diciembre '!H160)</f>
        <v>0</v>
      </c>
      <c r="I160" s="33"/>
      <c r="J160" s="5"/>
      <c r="K160" s="5"/>
      <c r="N160" s="171"/>
      <c r="O160" s="6"/>
      <c r="Q160" s="5"/>
    </row>
    <row r="161" spans="1:17" x14ac:dyDescent="0.2">
      <c r="A161" s="214" t="s">
        <v>296</v>
      </c>
      <c r="B161" s="208" t="s">
        <v>297</v>
      </c>
      <c r="C161" s="185">
        <f t="shared" si="2"/>
        <v>61</v>
      </c>
      <c r="D161" s="186">
        <f>SUM(Enero!D161+Febrero!D161+'Marzo '!D161+'Abril '!D161+'Mayo '!D161+Junio!D161+Julio!D161+Agosto!D161+Septiembre!D161+'Octubre '!D161+Noviembre!D161+'Diciembre '!D161)</f>
        <v>0</v>
      </c>
      <c r="E161" s="186">
        <f>SUM(Enero!E161+Febrero!E161+'Marzo '!E161+'Abril '!E161+'Mayo '!E161+Junio!E161+Julio!E161+Agosto!E161+Septiembre!E161+'Octubre '!E161+Noviembre!E161+'Diciembre '!E161)</f>
        <v>61</v>
      </c>
      <c r="F161" s="186">
        <f>SUM(Enero!F161+Febrero!F161+'Marzo '!F161+'Abril '!F161+'Mayo '!F161+Junio!F161+Julio!F161+Agosto!F161+Septiembre!F161+'Octubre '!F161+Noviembre!F161+'Diciembre '!F161)</f>
        <v>0</v>
      </c>
      <c r="G161" s="186">
        <f>SUM(Enero!G161+Febrero!G161+'Marzo '!G161+'Abril '!G161+'Mayo '!G161+Junio!G161+Julio!G161+Agosto!G161+Septiembre!G161+'Octubre '!G161+Noviembre!G161+'Diciembre '!G161)</f>
        <v>0</v>
      </c>
      <c r="H161" s="186">
        <f>SUM(Enero!H161+Febrero!H161+'Marzo '!H161+'Abril '!H161+'Mayo '!H161+Junio!H161+Julio!H161+Agosto!H161+Septiembre!H161+'Octubre '!H161+Noviembre!H161+'Diciembre '!H161)</f>
        <v>0</v>
      </c>
      <c r="I161" s="33"/>
      <c r="J161" s="5"/>
      <c r="K161" s="5"/>
      <c r="N161" s="171"/>
      <c r="O161" s="6"/>
      <c r="Q161" s="5"/>
    </row>
    <row r="162" spans="1:17" x14ac:dyDescent="0.2">
      <c r="A162" s="216" t="s">
        <v>298</v>
      </c>
      <c r="B162" s="229" t="s">
        <v>299</v>
      </c>
      <c r="C162" s="218">
        <f t="shared" si="2"/>
        <v>79</v>
      </c>
      <c r="D162" s="186">
        <f>SUM(Enero!D162+Febrero!D162+'Marzo '!D162+'Abril '!D162+'Mayo '!D162+Junio!D162+Julio!D162+Agosto!D162+Septiembre!D162+'Octubre '!D162+Noviembre!D162+'Diciembre '!D162)</f>
        <v>4</v>
      </c>
      <c r="E162" s="186">
        <f>SUM(Enero!E162+Febrero!E162+'Marzo '!E162+'Abril '!E162+'Mayo '!E162+Junio!E162+Julio!E162+Agosto!E162+Septiembre!E162+'Octubre '!E162+Noviembre!E162+'Diciembre '!E162)</f>
        <v>75</v>
      </c>
      <c r="F162" s="186">
        <f>SUM(Enero!F162+Febrero!F162+'Marzo '!F162+'Abril '!F162+'Mayo '!F162+Junio!F162+Julio!F162+Agosto!F162+Septiembre!F162+'Octubre '!F162+Noviembre!F162+'Diciembre '!F162)</f>
        <v>0</v>
      </c>
      <c r="G162" s="186">
        <f>SUM(Enero!G162+Febrero!G162+'Marzo '!G162+'Abril '!G162+'Mayo '!G162+Junio!G162+Julio!G162+Agosto!G162+Septiembre!G162+'Octubre '!G162+Noviembre!G162+'Diciembre '!G162)</f>
        <v>0</v>
      </c>
      <c r="H162" s="186">
        <f>SUM(Enero!H162+Febrero!H162+'Marzo '!H162+'Abril '!H162+'Mayo '!H162+Junio!H162+Julio!H162+Agosto!H162+Septiembre!H162+'Octubre '!H162+Noviembre!H162+'Diciembre '!H162)</f>
        <v>0</v>
      </c>
      <c r="I162" s="33"/>
      <c r="J162" s="5"/>
      <c r="K162" s="5"/>
      <c r="N162" s="171"/>
      <c r="O162" s="6"/>
      <c r="Q162" s="5"/>
    </row>
    <row r="163" spans="1:17" x14ac:dyDescent="0.2">
      <c r="A163" s="230"/>
      <c r="B163" s="231"/>
      <c r="C163" s="69"/>
      <c r="D163" s="186">
        <f>SUM(Enero!D163+Febrero!D163+'Marzo '!D163+'Abril '!D163+'Mayo '!D163+Junio!D163+Julio!D163+Agosto!D163+Septiembre!D163+'Octubre '!D163+Noviembre!D163+'Diciembre '!D163)</f>
        <v>0</v>
      </c>
      <c r="E163" s="186">
        <f>SUM(Enero!E163+Febrero!E163+'Marzo '!E163+'Abril '!E163+'Mayo '!E163+Junio!E163+Julio!E163+Agosto!E163+Septiembre!E163+'Octubre '!E163+Noviembre!E163+'Diciembre '!E163)</f>
        <v>0</v>
      </c>
      <c r="F163" s="186">
        <f>SUM(Enero!F163+Febrero!F163+'Marzo '!F163+'Abril '!F163+'Mayo '!F163+Junio!F163+Julio!F163+Agosto!F163+Septiembre!F163+'Octubre '!F163+Noviembre!F163+'Diciembre '!F163)</f>
        <v>0</v>
      </c>
      <c r="G163" s="186">
        <f>SUM(Enero!G163+Febrero!G163+'Marzo '!G163+'Abril '!G163+'Mayo '!G163+Junio!G163+Julio!G163+Agosto!G163+Septiembre!G163+'Octubre '!G163+Noviembre!G163+'Diciembre '!G163)</f>
        <v>0</v>
      </c>
      <c r="H163" s="186">
        <f>SUM(Enero!H163+Febrero!H163+'Marzo '!H163+'Abril '!H163+'Mayo '!H163+Junio!H163+Julio!H163+Agosto!H163+Septiembre!H163+'Octubre '!H163+Noviembre!H163+'Diciembre '!H163)</f>
        <v>0</v>
      </c>
      <c r="I163" s="33"/>
      <c r="J163" s="5"/>
      <c r="K163" s="5"/>
      <c r="N163" s="171"/>
      <c r="O163" s="6"/>
      <c r="Q163" s="5"/>
    </row>
    <row r="164" spans="1:17" ht="15" customHeight="1" x14ac:dyDescent="0.2">
      <c r="A164" s="319" t="s">
        <v>300</v>
      </c>
      <c r="B164" s="320"/>
      <c r="C164" s="178">
        <f t="shared" si="2"/>
        <v>555</v>
      </c>
      <c r="D164" s="186">
        <f>SUM(Enero!D164+Febrero!D164+'Marzo '!D164+'Abril '!D164+'Mayo '!D164+Junio!D164+Julio!D164+Agosto!D164+Septiembre!D164+'Octubre '!D164+Noviembre!D164+'Diciembre '!D164)</f>
        <v>555</v>
      </c>
      <c r="E164" s="186">
        <f>SUM(Enero!E164+Febrero!E164+'Marzo '!E164+'Abril '!E164+'Mayo '!E164+Junio!E164+Julio!E164+Agosto!E164+Septiembre!E164+'Octubre '!E164+Noviembre!E164+'Diciembre '!E164)</f>
        <v>0</v>
      </c>
      <c r="F164" s="186">
        <f>SUM(Enero!F164+Febrero!F164+'Marzo '!F164+'Abril '!F164+'Mayo '!F164+Junio!F164+Julio!F164+Agosto!F164+Septiembre!F164+'Octubre '!F164+Noviembre!F164+'Diciembre '!F164)</f>
        <v>0</v>
      </c>
      <c r="G164" s="186">
        <f>SUM(Enero!G164+Febrero!G164+'Marzo '!G164+'Abril '!G164+'Mayo '!G164+Junio!G164+Julio!G164+Agosto!G164+Septiembre!G164+'Octubre '!G164+Noviembre!G164+'Diciembre '!G164)</f>
        <v>0</v>
      </c>
      <c r="H164" s="186">
        <f>SUM(Enero!H164+Febrero!H164+'Marzo '!H164+'Abril '!H164+'Mayo '!H164+Junio!H164+Julio!H164+Agosto!H164+Septiembre!H164+'Octubre '!H164+Noviembre!H164+'Diciembre '!H164)</f>
        <v>0</v>
      </c>
      <c r="I164" s="33"/>
      <c r="J164" s="5"/>
      <c r="K164" s="5"/>
      <c r="N164" s="171"/>
      <c r="O164" s="6"/>
      <c r="Q164" s="5"/>
    </row>
    <row r="165" spans="1:17" x14ac:dyDescent="0.2">
      <c r="A165" s="211" t="s">
        <v>301</v>
      </c>
      <c r="B165" s="226" t="s">
        <v>302</v>
      </c>
      <c r="C165" s="203">
        <f t="shared" si="2"/>
        <v>13</v>
      </c>
      <c r="D165" s="186">
        <f>SUM(Enero!D165+Febrero!D165+'Marzo '!D165+'Abril '!D165+'Mayo '!D165+Junio!D165+Julio!D165+Agosto!D165+Septiembre!D165+'Octubre '!D165+Noviembre!D165+'Diciembre '!D165)</f>
        <v>13</v>
      </c>
      <c r="E165" s="186">
        <f>SUM(Enero!E165+Febrero!E165+'Marzo '!E165+'Abril '!E165+'Mayo '!E165+Junio!E165+Julio!E165+Agosto!E165+Septiembre!E165+'Octubre '!E165+Noviembre!E165+'Diciembre '!E165)</f>
        <v>0</v>
      </c>
      <c r="F165" s="186">
        <f>SUM(Enero!F165+Febrero!F165+'Marzo '!F165+'Abril '!F165+'Mayo '!F165+Junio!F165+Julio!F165+Agosto!F165+Septiembre!F165+'Octubre '!F165+Noviembre!F165+'Diciembre '!F165)</f>
        <v>0</v>
      </c>
      <c r="G165" s="186">
        <f>SUM(Enero!G165+Febrero!G165+'Marzo '!G165+'Abril '!G165+'Mayo '!G165+Junio!G165+Julio!G165+Agosto!G165+Septiembre!G165+'Octubre '!G165+Noviembre!G165+'Diciembre '!G165)</f>
        <v>0</v>
      </c>
      <c r="H165" s="186">
        <f>SUM(Enero!H165+Febrero!H165+'Marzo '!H165+'Abril '!H165+'Mayo '!H165+Junio!H165+Julio!H165+Agosto!H165+Septiembre!H165+'Octubre '!H165+Noviembre!H165+'Diciembre '!H165)</f>
        <v>0</v>
      </c>
      <c r="I165" s="33"/>
      <c r="J165" s="5"/>
      <c r="K165" s="5"/>
      <c r="N165" s="171"/>
      <c r="O165" s="6"/>
      <c r="Q165" s="5"/>
    </row>
    <row r="166" spans="1:17" x14ac:dyDescent="0.2">
      <c r="A166" s="214" t="s">
        <v>303</v>
      </c>
      <c r="B166" s="233" t="s">
        <v>304</v>
      </c>
      <c r="C166" s="185">
        <f t="shared" si="2"/>
        <v>0</v>
      </c>
      <c r="D166" s="186">
        <f>SUM(Enero!D166+Febrero!D166+'Marzo '!D166+'Abril '!D166+'Mayo '!D166+Junio!D166+Julio!D166+Agosto!D166+Septiembre!D166+'Octubre '!D166+Noviembre!D166+'Diciembre '!D166)</f>
        <v>0</v>
      </c>
      <c r="E166" s="186">
        <f>SUM(Enero!E166+Febrero!E166+'Marzo '!E166+'Abril '!E166+'Mayo '!E166+Junio!E166+Julio!E166+Agosto!E166+Septiembre!E166+'Octubre '!E166+Noviembre!E166+'Diciembre '!E166)</f>
        <v>0</v>
      </c>
      <c r="F166" s="186">
        <f>SUM(Enero!F166+Febrero!F166+'Marzo '!F166+'Abril '!F166+'Mayo '!F166+Junio!F166+Julio!F166+Agosto!F166+Septiembre!F166+'Octubre '!F166+Noviembre!F166+'Diciembre '!F166)</f>
        <v>0</v>
      </c>
      <c r="G166" s="186">
        <f>SUM(Enero!G166+Febrero!G166+'Marzo '!G166+'Abril '!G166+'Mayo '!G166+Junio!G166+Julio!G166+Agosto!G166+Septiembre!G166+'Octubre '!G166+Noviembre!G166+'Diciembre '!G166)</f>
        <v>0</v>
      </c>
      <c r="H166" s="186">
        <f>SUM(Enero!H166+Febrero!H166+'Marzo '!H166+'Abril '!H166+'Mayo '!H166+Junio!H166+Julio!H166+Agosto!H166+Septiembre!H166+'Octubre '!H166+Noviembre!H166+'Diciembre '!H166)</f>
        <v>0</v>
      </c>
      <c r="I166" s="33"/>
      <c r="J166" s="5"/>
      <c r="K166" s="5"/>
      <c r="N166" s="171"/>
      <c r="O166" s="6"/>
      <c r="Q166" s="5"/>
    </row>
    <row r="167" spans="1:17" x14ac:dyDescent="0.2">
      <c r="A167" s="214" t="s">
        <v>305</v>
      </c>
      <c r="B167" s="208" t="s">
        <v>306</v>
      </c>
      <c r="C167" s="185">
        <f t="shared" si="2"/>
        <v>541</v>
      </c>
      <c r="D167" s="186">
        <f>SUM(Enero!D167+Febrero!D167+'Marzo '!D167+'Abril '!D167+'Mayo '!D167+Junio!D167+Julio!D167+Agosto!D167+Septiembre!D167+'Octubre '!D167+Noviembre!D167+'Diciembre '!D167)</f>
        <v>541</v>
      </c>
      <c r="E167" s="186">
        <f>SUM(Enero!E167+Febrero!E167+'Marzo '!E167+'Abril '!E167+'Mayo '!E167+Junio!E167+Julio!E167+Agosto!E167+Septiembre!E167+'Octubre '!E167+Noviembre!E167+'Diciembre '!E167)</f>
        <v>0</v>
      </c>
      <c r="F167" s="186">
        <f>SUM(Enero!F167+Febrero!F167+'Marzo '!F167+'Abril '!F167+'Mayo '!F167+Junio!F167+Julio!F167+Agosto!F167+Septiembre!F167+'Octubre '!F167+Noviembre!F167+'Diciembre '!F167)</f>
        <v>0</v>
      </c>
      <c r="G167" s="186">
        <f>SUM(Enero!G167+Febrero!G167+'Marzo '!G167+'Abril '!G167+'Mayo '!G167+Junio!G167+Julio!G167+Agosto!G167+Septiembre!G167+'Octubre '!G167+Noviembre!G167+'Diciembre '!G167)</f>
        <v>0</v>
      </c>
      <c r="H167" s="186">
        <f>SUM(Enero!H167+Febrero!H167+'Marzo '!H167+'Abril '!H167+'Mayo '!H167+Junio!H167+Julio!H167+Agosto!H167+Septiembre!H167+'Octubre '!H167+Noviembre!H167+'Diciembre '!H167)</f>
        <v>0</v>
      </c>
      <c r="I167" s="33"/>
      <c r="J167" s="5"/>
      <c r="K167" s="5"/>
      <c r="N167" s="171"/>
      <c r="O167" s="6"/>
      <c r="Q167" s="5"/>
    </row>
    <row r="168" spans="1:17" x14ac:dyDescent="0.2">
      <c r="A168" s="234" t="s">
        <v>307</v>
      </c>
      <c r="B168" s="208" t="s">
        <v>308</v>
      </c>
      <c r="C168" s="185">
        <f t="shared" si="2"/>
        <v>0</v>
      </c>
      <c r="D168" s="186">
        <f>SUM(Enero!D168+Febrero!D168+'Marzo '!D168+'Abril '!D168+'Mayo '!D168+Junio!D168+Julio!D168+Agosto!D168+Septiembre!D168+'Octubre '!D168+Noviembre!D168+'Diciembre '!D168)</f>
        <v>0</v>
      </c>
      <c r="E168" s="186">
        <f>SUM(Enero!E168+Febrero!E168+'Marzo '!E168+'Abril '!E168+'Mayo '!E168+Junio!E168+Julio!E168+Agosto!E168+Septiembre!E168+'Octubre '!E168+Noviembre!E168+'Diciembre '!E168)</f>
        <v>0</v>
      </c>
      <c r="F168" s="186">
        <f>SUM(Enero!F168+Febrero!F168+'Marzo '!F168+'Abril '!F168+'Mayo '!F168+Junio!F168+Julio!F168+Agosto!F168+Septiembre!F168+'Octubre '!F168+Noviembre!F168+'Diciembre '!F168)</f>
        <v>0</v>
      </c>
      <c r="G168" s="186">
        <f>SUM(Enero!G168+Febrero!G168+'Marzo '!G168+'Abril '!G168+'Mayo '!G168+Junio!G168+Julio!G168+Agosto!G168+Septiembre!G168+'Octubre '!G168+Noviembre!G168+'Diciembre '!G168)</f>
        <v>0</v>
      </c>
      <c r="H168" s="186">
        <f>SUM(Enero!H168+Febrero!H168+'Marzo '!H168+'Abril '!H168+'Mayo '!H168+Junio!H168+Julio!H168+Agosto!H168+Septiembre!H168+'Octubre '!H168+Noviembre!H168+'Diciembre '!H168)</f>
        <v>0</v>
      </c>
      <c r="I168" s="33"/>
      <c r="J168" s="5"/>
      <c r="K168" s="5"/>
      <c r="N168" s="171"/>
      <c r="O168" s="6"/>
      <c r="Q168" s="5"/>
    </row>
    <row r="169" spans="1:17" x14ac:dyDescent="0.2">
      <c r="A169" s="214" t="s">
        <v>309</v>
      </c>
      <c r="B169" s="215" t="s">
        <v>310</v>
      </c>
      <c r="C169" s="185">
        <f t="shared" si="2"/>
        <v>1</v>
      </c>
      <c r="D169" s="186">
        <f>SUM(Enero!D169+Febrero!D169+'Marzo '!D169+'Abril '!D169+'Mayo '!D169+Junio!D169+Julio!D169+Agosto!D169+Septiembre!D169+'Octubre '!D169+Noviembre!D169+'Diciembre '!D169)</f>
        <v>1</v>
      </c>
      <c r="E169" s="186">
        <f>SUM(Enero!E169+Febrero!E169+'Marzo '!E169+'Abril '!E169+'Mayo '!E169+Junio!E169+Julio!E169+Agosto!E169+Septiembre!E169+'Octubre '!E169+Noviembre!E169+'Diciembre '!E169)</f>
        <v>0</v>
      </c>
      <c r="F169" s="186">
        <f>SUM(Enero!F169+Febrero!F169+'Marzo '!F169+'Abril '!F169+'Mayo '!F169+Junio!F169+Julio!F169+Agosto!F169+Septiembre!F169+'Octubre '!F169+Noviembre!F169+'Diciembre '!F169)</f>
        <v>0</v>
      </c>
      <c r="G169" s="186">
        <f>SUM(Enero!G169+Febrero!G169+'Marzo '!G169+'Abril '!G169+'Mayo '!G169+Junio!G169+Julio!G169+Agosto!G169+Septiembre!G169+'Octubre '!G169+Noviembre!G169+'Diciembre '!G169)</f>
        <v>0</v>
      </c>
      <c r="H169" s="186">
        <f>SUM(Enero!H169+Febrero!H169+'Marzo '!H169+'Abril '!H169+'Mayo '!H169+Junio!H169+Julio!H169+Agosto!H169+Septiembre!H169+'Octubre '!H169+Noviembre!H169+'Diciembre '!H169)</f>
        <v>0</v>
      </c>
      <c r="I169" s="33"/>
      <c r="J169" s="5"/>
      <c r="K169" s="5"/>
      <c r="N169" s="171"/>
      <c r="O169" s="6"/>
      <c r="Q169" s="5"/>
    </row>
    <row r="170" spans="1:17" x14ac:dyDescent="0.2">
      <c r="A170" s="214" t="s">
        <v>311</v>
      </c>
      <c r="B170" s="215" t="s">
        <v>312</v>
      </c>
      <c r="C170" s="185">
        <f t="shared" si="2"/>
        <v>0</v>
      </c>
      <c r="D170" s="186">
        <f>SUM(Enero!D170+Febrero!D170+'Marzo '!D170+'Abril '!D170+'Mayo '!D170+Junio!D170+Julio!D170+Agosto!D170+Septiembre!D170+'Octubre '!D170+Noviembre!D170+'Diciembre '!D170)</f>
        <v>0</v>
      </c>
      <c r="E170" s="186">
        <f>SUM(Enero!E170+Febrero!E170+'Marzo '!E170+'Abril '!E170+'Mayo '!E170+Junio!E170+Julio!E170+Agosto!E170+Septiembre!E170+'Octubre '!E170+Noviembre!E170+'Diciembre '!E170)</f>
        <v>0</v>
      </c>
      <c r="F170" s="186">
        <f>SUM(Enero!F170+Febrero!F170+'Marzo '!F170+'Abril '!F170+'Mayo '!F170+Junio!F170+Julio!F170+Agosto!F170+Septiembre!F170+'Octubre '!F170+Noviembre!F170+'Diciembre '!F170)</f>
        <v>0</v>
      </c>
      <c r="G170" s="186">
        <f>SUM(Enero!G170+Febrero!G170+'Marzo '!G170+'Abril '!G170+'Mayo '!G170+Junio!G170+Julio!G170+Agosto!G170+Septiembre!G170+'Octubre '!G170+Noviembre!G170+'Diciembre '!G170)</f>
        <v>0</v>
      </c>
      <c r="H170" s="186">
        <f>SUM(Enero!H170+Febrero!H170+'Marzo '!H170+'Abril '!H170+'Mayo '!H170+Junio!H170+Julio!H170+Agosto!H170+Septiembre!H170+'Octubre '!H170+Noviembre!H170+'Diciembre '!H170)</f>
        <v>0</v>
      </c>
      <c r="I170" s="33"/>
      <c r="J170" s="5"/>
      <c r="K170" s="5"/>
      <c r="N170" s="171"/>
      <c r="O170" s="6"/>
      <c r="Q170" s="5"/>
    </row>
    <row r="171" spans="1:17" x14ac:dyDescent="0.2">
      <c r="A171" s="214" t="s">
        <v>313</v>
      </c>
      <c r="B171" s="215" t="s">
        <v>314</v>
      </c>
      <c r="C171" s="185">
        <f t="shared" si="2"/>
        <v>0</v>
      </c>
      <c r="D171" s="186">
        <f>SUM(Enero!D171+Febrero!D171+'Marzo '!D171+'Abril '!D171+'Mayo '!D171+Junio!D171+Julio!D171+Agosto!D171+Septiembre!D171+'Octubre '!D171+Noviembre!D171+'Diciembre '!D171)</f>
        <v>0</v>
      </c>
      <c r="E171" s="186">
        <f>SUM(Enero!E171+Febrero!E171+'Marzo '!E171+'Abril '!E171+'Mayo '!E171+Junio!E171+Julio!E171+Agosto!E171+Septiembre!E171+'Octubre '!E171+Noviembre!E171+'Diciembre '!E171)</f>
        <v>0</v>
      </c>
      <c r="F171" s="186">
        <f>SUM(Enero!F171+Febrero!F171+'Marzo '!F171+'Abril '!F171+'Mayo '!F171+Junio!F171+Julio!F171+Agosto!F171+Septiembre!F171+'Octubre '!F171+Noviembre!F171+'Diciembre '!F171)</f>
        <v>0</v>
      </c>
      <c r="G171" s="186">
        <f>SUM(Enero!G171+Febrero!G171+'Marzo '!G171+'Abril '!G171+'Mayo '!G171+Junio!G171+Julio!G171+Agosto!G171+Septiembre!G171+'Octubre '!G171+Noviembre!G171+'Diciembre '!G171)</f>
        <v>0</v>
      </c>
      <c r="H171" s="186">
        <f>SUM(Enero!H171+Febrero!H171+'Marzo '!H171+'Abril '!H171+'Mayo '!H171+Junio!H171+Julio!H171+Agosto!H171+Septiembre!H171+'Octubre '!H171+Noviembre!H171+'Diciembre '!H171)</f>
        <v>0</v>
      </c>
      <c r="I171" s="33"/>
      <c r="J171" s="5"/>
      <c r="K171" s="5"/>
      <c r="N171" s="171"/>
      <c r="O171" s="6"/>
      <c r="Q171" s="5"/>
    </row>
    <row r="172" spans="1:17" x14ac:dyDescent="0.2">
      <c r="A172" s="214" t="s">
        <v>315</v>
      </c>
      <c r="B172" s="215" t="s">
        <v>316</v>
      </c>
      <c r="C172" s="185">
        <f t="shared" si="2"/>
        <v>0</v>
      </c>
      <c r="D172" s="186">
        <f>SUM(Enero!D172+Febrero!D172+'Marzo '!D172+'Abril '!D172+'Mayo '!D172+Junio!D172+Julio!D172+Agosto!D172+Septiembre!D172+'Octubre '!D172+Noviembre!D172+'Diciembre '!D172)</f>
        <v>0</v>
      </c>
      <c r="E172" s="186">
        <f>SUM(Enero!E172+Febrero!E172+'Marzo '!E172+'Abril '!E172+'Mayo '!E172+Junio!E172+Julio!E172+Agosto!E172+Septiembre!E172+'Octubre '!E172+Noviembre!E172+'Diciembre '!E172)</f>
        <v>0</v>
      </c>
      <c r="F172" s="186">
        <f>SUM(Enero!F172+Febrero!F172+'Marzo '!F172+'Abril '!F172+'Mayo '!F172+Junio!F172+Julio!F172+Agosto!F172+Septiembre!F172+'Octubre '!F172+Noviembre!F172+'Diciembre '!F172)</f>
        <v>0</v>
      </c>
      <c r="G172" s="186">
        <f>SUM(Enero!G172+Febrero!G172+'Marzo '!G172+'Abril '!G172+'Mayo '!G172+Junio!G172+Julio!G172+Agosto!G172+Septiembre!G172+'Octubre '!G172+Noviembre!G172+'Diciembre '!G172)</f>
        <v>0</v>
      </c>
      <c r="H172" s="186">
        <f>SUM(Enero!H172+Febrero!H172+'Marzo '!H172+'Abril '!H172+'Mayo '!H172+Junio!H172+Julio!H172+Agosto!H172+Septiembre!H172+'Octubre '!H172+Noviembre!H172+'Diciembre '!H172)</f>
        <v>0</v>
      </c>
      <c r="I172" s="33"/>
      <c r="J172" s="5"/>
      <c r="K172" s="5"/>
      <c r="N172" s="171"/>
      <c r="O172" s="6"/>
      <c r="Q172" s="5"/>
    </row>
    <row r="173" spans="1:17" x14ac:dyDescent="0.2">
      <c r="A173" s="214" t="s">
        <v>317</v>
      </c>
      <c r="B173" s="215" t="s">
        <v>318</v>
      </c>
      <c r="C173" s="185">
        <f t="shared" si="2"/>
        <v>0</v>
      </c>
      <c r="D173" s="186">
        <f>SUM(Enero!D173+Febrero!D173+'Marzo '!D173+'Abril '!D173+'Mayo '!D173+Junio!D173+Julio!D173+Agosto!D173+Septiembre!D173+'Octubre '!D173+Noviembre!D173+'Diciembre '!D173)</f>
        <v>0</v>
      </c>
      <c r="E173" s="186">
        <f>SUM(Enero!E173+Febrero!E173+'Marzo '!E173+'Abril '!E173+'Mayo '!E173+Junio!E173+Julio!E173+Agosto!E173+Septiembre!E173+'Octubre '!E173+Noviembre!E173+'Diciembre '!E173)</f>
        <v>0</v>
      </c>
      <c r="F173" s="186">
        <f>SUM(Enero!F173+Febrero!F173+'Marzo '!F173+'Abril '!F173+'Mayo '!F173+Junio!F173+Julio!F173+Agosto!F173+Septiembre!F173+'Octubre '!F173+Noviembre!F173+'Diciembre '!F173)</f>
        <v>0</v>
      </c>
      <c r="G173" s="186">
        <f>SUM(Enero!G173+Febrero!G173+'Marzo '!G173+'Abril '!G173+'Mayo '!G173+Junio!G173+Julio!G173+Agosto!G173+Septiembre!G173+'Octubre '!G173+Noviembre!G173+'Diciembre '!G173)</f>
        <v>0</v>
      </c>
      <c r="H173" s="186">
        <f>SUM(Enero!H173+Febrero!H173+'Marzo '!H173+'Abril '!H173+'Mayo '!H173+Junio!H173+Julio!H173+Agosto!H173+Septiembre!H173+'Octubre '!H173+Noviembre!H173+'Diciembre '!H173)</f>
        <v>0</v>
      </c>
      <c r="I173" s="33"/>
      <c r="J173" s="5"/>
      <c r="K173" s="5"/>
      <c r="N173" s="171"/>
      <c r="O173" s="6"/>
      <c r="Q173" s="5"/>
    </row>
    <row r="174" spans="1:17" x14ac:dyDescent="0.2">
      <c r="A174" s="214" t="s">
        <v>319</v>
      </c>
      <c r="B174" s="215" t="s">
        <v>320</v>
      </c>
      <c r="C174" s="185">
        <f t="shared" si="2"/>
        <v>0</v>
      </c>
      <c r="D174" s="186">
        <f>SUM(Enero!D174+Febrero!D174+'Marzo '!D174+'Abril '!D174+'Mayo '!D174+Junio!D174+Julio!D174+Agosto!D174+Septiembre!D174+'Octubre '!D174+Noviembre!D174+'Diciembre '!D174)</f>
        <v>0</v>
      </c>
      <c r="E174" s="186">
        <f>SUM(Enero!E174+Febrero!E174+'Marzo '!E174+'Abril '!E174+'Mayo '!E174+Junio!E174+Julio!E174+Agosto!E174+Septiembre!E174+'Octubre '!E174+Noviembre!E174+'Diciembre '!E174)</f>
        <v>0</v>
      </c>
      <c r="F174" s="186">
        <f>SUM(Enero!F174+Febrero!F174+'Marzo '!F174+'Abril '!F174+'Mayo '!F174+Junio!F174+Julio!F174+Agosto!F174+Septiembre!F174+'Octubre '!F174+Noviembre!F174+'Diciembre '!F174)</f>
        <v>0</v>
      </c>
      <c r="G174" s="186">
        <f>SUM(Enero!G174+Febrero!G174+'Marzo '!G174+'Abril '!G174+'Mayo '!G174+Junio!G174+Julio!G174+Agosto!G174+Septiembre!G174+'Octubre '!G174+Noviembre!G174+'Diciembre '!G174)</f>
        <v>0</v>
      </c>
      <c r="H174" s="186">
        <f>SUM(Enero!H174+Febrero!H174+'Marzo '!H174+'Abril '!H174+'Mayo '!H174+Junio!H174+Julio!H174+Agosto!H174+Septiembre!H174+'Octubre '!H174+Noviembre!H174+'Diciembre '!H174)</f>
        <v>0</v>
      </c>
      <c r="I174" s="33"/>
      <c r="J174" s="5"/>
      <c r="K174" s="5"/>
      <c r="N174" s="171"/>
      <c r="O174" s="6"/>
      <c r="Q174" s="5"/>
    </row>
    <row r="175" spans="1:17" x14ac:dyDescent="0.2">
      <c r="A175" s="214" t="s">
        <v>321</v>
      </c>
      <c r="B175" s="215" t="s">
        <v>322</v>
      </c>
      <c r="C175" s="185">
        <f t="shared" si="2"/>
        <v>0</v>
      </c>
      <c r="D175" s="186">
        <f>SUM(Enero!D175+Febrero!D175+'Marzo '!D175+'Abril '!D175+'Mayo '!D175+Junio!D175+Julio!D175+Agosto!D175+Septiembre!D175+'Octubre '!D175+Noviembre!D175+'Diciembre '!D175)</f>
        <v>0</v>
      </c>
      <c r="E175" s="186">
        <f>SUM(Enero!E175+Febrero!E175+'Marzo '!E175+'Abril '!E175+'Mayo '!E175+Junio!E175+Julio!E175+Agosto!E175+Septiembre!E175+'Octubre '!E175+Noviembre!E175+'Diciembre '!E175)</f>
        <v>0</v>
      </c>
      <c r="F175" s="186">
        <f>SUM(Enero!F175+Febrero!F175+'Marzo '!F175+'Abril '!F175+'Mayo '!F175+Junio!F175+Julio!F175+Agosto!F175+Septiembre!F175+'Octubre '!F175+Noviembre!F175+'Diciembre '!F175)</f>
        <v>0</v>
      </c>
      <c r="G175" s="186">
        <f>SUM(Enero!G175+Febrero!G175+'Marzo '!G175+'Abril '!G175+'Mayo '!G175+Junio!G175+Julio!G175+Agosto!G175+Septiembre!G175+'Octubre '!G175+Noviembre!G175+'Diciembre '!G175)</f>
        <v>0</v>
      </c>
      <c r="H175" s="186">
        <f>SUM(Enero!H175+Febrero!H175+'Marzo '!H175+'Abril '!H175+'Mayo '!H175+Junio!H175+Julio!H175+Agosto!H175+Septiembre!H175+'Octubre '!H175+Noviembre!H175+'Diciembre '!H175)</f>
        <v>0</v>
      </c>
      <c r="I175" s="33"/>
      <c r="J175" s="5"/>
      <c r="K175" s="5"/>
      <c r="N175" s="171"/>
      <c r="O175" s="6"/>
      <c r="Q175" s="5"/>
    </row>
    <row r="176" spans="1:17" x14ac:dyDescent="0.2">
      <c r="A176" s="214" t="s">
        <v>323</v>
      </c>
      <c r="B176" s="215" t="s">
        <v>324</v>
      </c>
      <c r="C176" s="185">
        <f t="shared" si="2"/>
        <v>0</v>
      </c>
      <c r="D176" s="186">
        <f>SUM(Enero!D176+Febrero!D176+'Marzo '!D176+'Abril '!D176+'Mayo '!D176+Junio!D176+Julio!D176+Agosto!D176+Septiembre!D176+'Octubre '!D176+Noviembre!D176+'Diciembre '!D176)</f>
        <v>0</v>
      </c>
      <c r="E176" s="186">
        <f>SUM(Enero!E176+Febrero!E176+'Marzo '!E176+'Abril '!E176+'Mayo '!E176+Junio!E176+Julio!E176+Agosto!E176+Septiembre!E176+'Octubre '!E176+Noviembre!E176+'Diciembre '!E176)</f>
        <v>0</v>
      </c>
      <c r="F176" s="186">
        <f>SUM(Enero!F176+Febrero!F176+'Marzo '!F176+'Abril '!F176+'Mayo '!F176+Junio!F176+Julio!F176+Agosto!F176+Septiembre!F176+'Octubre '!F176+Noviembre!F176+'Diciembre '!F176)</f>
        <v>0</v>
      </c>
      <c r="G176" s="186">
        <f>SUM(Enero!G176+Febrero!G176+'Marzo '!G176+'Abril '!G176+'Mayo '!G176+Junio!G176+Julio!G176+Agosto!G176+Septiembre!G176+'Octubre '!G176+Noviembre!G176+'Diciembre '!G176)</f>
        <v>0</v>
      </c>
      <c r="H176" s="186">
        <f>SUM(Enero!H176+Febrero!H176+'Marzo '!H176+'Abril '!H176+'Mayo '!H176+Junio!H176+Julio!H176+Agosto!H176+Septiembre!H176+'Octubre '!H176+Noviembre!H176+'Diciembre '!H176)</f>
        <v>0</v>
      </c>
      <c r="I176" s="33"/>
      <c r="J176" s="5"/>
      <c r="K176" s="5"/>
      <c r="N176" s="171"/>
      <c r="O176" s="6"/>
      <c r="Q176" s="5"/>
    </row>
    <row r="177" spans="1:17" x14ac:dyDescent="0.2">
      <c r="A177" s="214" t="s">
        <v>325</v>
      </c>
      <c r="B177" s="215" t="s">
        <v>326</v>
      </c>
      <c r="C177" s="185">
        <f t="shared" si="2"/>
        <v>0</v>
      </c>
      <c r="D177" s="186">
        <f>SUM(Enero!D177+Febrero!D177+'Marzo '!D177+'Abril '!D177+'Mayo '!D177+Junio!D177+Julio!D177+Agosto!D177+Septiembre!D177+'Octubre '!D177+Noviembre!D177+'Diciembre '!D177)</f>
        <v>0</v>
      </c>
      <c r="E177" s="186">
        <f>SUM(Enero!E177+Febrero!E177+'Marzo '!E177+'Abril '!E177+'Mayo '!E177+Junio!E177+Julio!E177+Agosto!E177+Septiembre!E177+'Octubre '!E177+Noviembre!E177+'Diciembre '!E177)</f>
        <v>0</v>
      </c>
      <c r="F177" s="186">
        <f>SUM(Enero!F177+Febrero!F177+'Marzo '!F177+'Abril '!F177+'Mayo '!F177+Junio!F177+Julio!F177+Agosto!F177+Septiembre!F177+'Octubre '!F177+Noviembre!F177+'Diciembre '!F177)</f>
        <v>0</v>
      </c>
      <c r="G177" s="186">
        <f>SUM(Enero!G177+Febrero!G177+'Marzo '!G177+'Abril '!G177+'Mayo '!G177+Junio!G177+Julio!G177+Agosto!G177+Septiembre!G177+'Octubre '!G177+Noviembre!G177+'Diciembre '!G177)</f>
        <v>0</v>
      </c>
      <c r="H177" s="186">
        <f>SUM(Enero!H177+Febrero!H177+'Marzo '!H177+'Abril '!H177+'Mayo '!H177+Junio!H177+Julio!H177+Agosto!H177+Septiembre!H177+'Octubre '!H177+Noviembre!H177+'Diciembre '!H177)</f>
        <v>0</v>
      </c>
      <c r="I177" s="33"/>
      <c r="J177" s="5"/>
      <c r="K177" s="5"/>
      <c r="N177" s="171"/>
      <c r="O177" s="6"/>
      <c r="Q177" s="5"/>
    </row>
    <row r="178" spans="1:17" x14ac:dyDescent="0.2">
      <c r="A178" s="214" t="s">
        <v>327</v>
      </c>
      <c r="B178" s="215" t="s">
        <v>328</v>
      </c>
      <c r="C178" s="185">
        <f t="shared" si="2"/>
        <v>0</v>
      </c>
      <c r="D178" s="186">
        <f>SUM(Enero!D178+Febrero!D178+'Marzo '!D178+'Abril '!D178+'Mayo '!D178+Junio!D178+Julio!D178+Agosto!D178+Septiembre!D178+'Octubre '!D178+Noviembre!D178+'Diciembre '!D178)</f>
        <v>0</v>
      </c>
      <c r="E178" s="186">
        <f>SUM(Enero!E178+Febrero!E178+'Marzo '!E178+'Abril '!E178+'Mayo '!E178+Junio!E178+Julio!E178+Agosto!E178+Septiembre!E178+'Octubre '!E178+Noviembre!E178+'Diciembre '!E178)</f>
        <v>0</v>
      </c>
      <c r="F178" s="186">
        <f>SUM(Enero!F178+Febrero!F178+'Marzo '!F178+'Abril '!F178+'Mayo '!F178+Junio!F178+Julio!F178+Agosto!F178+Septiembre!F178+'Octubre '!F178+Noviembre!F178+'Diciembre '!F178)</f>
        <v>0</v>
      </c>
      <c r="G178" s="186">
        <f>SUM(Enero!G178+Febrero!G178+'Marzo '!G178+'Abril '!G178+'Mayo '!G178+Junio!G178+Julio!G178+Agosto!G178+Septiembre!G178+'Octubre '!G178+Noviembre!G178+'Diciembre '!G178)</f>
        <v>0</v>
      </c>
      <c r="H178" s="186">
        <f>SUM(Enero!H178+Febrero!H178+'Marzo '!H178+'Abril '!H178+'Mayo '!H178+Junio!H178+Julio!H178+Agosto!H178+Septiembre!H178+'Octubre '!H178+Noviembre!H178+'Diciembre '!H178)</f>
        <v>0</v>
      </c>
      <c r="I178" s="33"/>
      <c r="J178" s="5"/>
      <c r="K178" s="5"/>
      <c r="N178" s="171"/>
      <c r="O178" s="6"/>
      <c r="Q178" s="5"/>
    </row>
    <row r="179" spans="1:17" x14ac:dyDescent="0.2">
      <c r="A179" s="235" t="s">
        <v>329</v>
      </c>
      <c r="B179" s="236" t="s">
        <v>330</v>
      </c>
      <c r="C179" s="218">
        <f t="shared" si="2"/>
        <v>0</v>
      </c>
      <c r="D179" s="186">
        <f>SUM(Enero!D179+Febrero!D179+'Marzo '!D179+'Abril '!D179+'Mayo '!D179+Junio!D179+Julio!D179+Agosto!D179+Septiembre!D179+'Octubre '!D179+Noviembre!D179+'Diciembre '!D179)</f>
        <v>0</v>
      </c>
      <c r="E179" s="186">
        <f>SUM(Enero!E179+Febrero!E179+'Marzo '!E179+'Abril '!E179+'Mayo '!E179+Junio!E179+Julio!E179+Agosto!E179+Septiembre!E179+'Octubre '!E179+Noviembre!E179+'Diciembre '!E179)</f>
        <v>0</v>
      </c>
      <c r="F179" s="186">
        <f>SUM(Enero!F179+Febrero!F179+'Marzo '!F179+'Abril '!F179+'Mayo '!F179+Junio!F179+Julio!F179+Agosto!F179+Septiembre!F179+'Octubre '!F179+Noviembre!F179+'Diciembre '!F179)</f>
        <v>0</v>
      </c>
      <c r="G179" s="186">
        <f>SUM(Enero!G179+Febrero!G179+'Marzo '!G179+'Abril '!G179+'Mayo '!G179+Junio!G179+Julio!G179+Agosto!G179+Septiembre!G179+'Octubre '!G179+Noviembre!G179+'Diciembre '!G179)</f>
        <v>0</v>
      </c>
      <c r="H179" s="186">
        <f>SUM(Enero!H179+Febrero!H179+'Marzo '!H179+'Abril '!H179+'Mayo '!H179+Junio!H179+Julio!H179+Agosto!H179+Septiembre!H179+'Octubre '!H179+Noviembre!H179+'Diciembre '!H179)</f>
        <v>0</v>
      </c>
      <c r="I179" s="33"/>
      <c r="J179" s="5"/>
      <c r="K179" s="5"/>
      <c r="N179" s="171"/>
      <c r="O179" s="6"/>
      <c r="Q179" s="5"/>
    </row>
    <row r="180" spans="1:17" x14ac:dyDescent="0.2">
      <c r="A180" s="174"/>
      <c r="B180" s="222"/>
      <c r="C180" s="69"/>
      <c r="D180" s="186">
        <f>SUM(Enero!D180+Febrero!D180+'Marzo '!D180+'Abril '!D180+'Mayo '!D180+Junio!D180+Julio!D180+Agosto!D180+Septiembre!D180+'Octubre '!D180+Noviembre!D180+'Diciembre '!D180)</f>
        <v>0</v>
      </c>
      <c r="E180" s="186">
        <f>SUM(Enero!E180+Febrero!E180+'Marzo '!E180+'Abril '!E180+'Mayo '!E180+Junio!E180+Julio!E180+Agosto!E180+Septiembre!E180+'Octubre '!E180+Noviembre!E180+'Diciembre '!E180)</f>
        <v>0</v>
      </c>
      <c r="F180" s="186">
        <f>SUM(Enero!F180+Febrero!F180+'Marzo '!F180+'Abril '!F180+'Mayo '!F180+Junio!F180+Julio!F180+Agosto!F180+Septiembre!F180+'Octubre '!F180+Noviembre!F180+'Diciembre '!F180)</f>
        <v>0</v>
      </c>
      <c r="G180" s="186">
        <f>SUM(Enero!G180+Febrero!G180+'Marzo '!G180+'Abril '!G180+'Mayo '!G180+Junio!G180+Julio!G180+Agosto!G180+Septiembre!G180+'Octubre '!G180+Noviembre!G180+'Diciembre '!G180)</f>
        <v>0</v>
      </c>
      <c r="H180" s="186">
        <f>SUM(Enero!H180+Febrero!H180+'Marzo '!H180+'Abril '!H180+'Mayo '!H180+Junio!H180+Julio!H180+Agosto!H180+Septiembre!H180+'Octubre '!H180+Noviembre!H180+'Diciembre '!H180)</f>
        <v>0</v>
      </c>
      <c r="I180" s="33"/>
      <c r="J180" s="5"/>
      <c r="K180" s="5"/>
      <c r="N180" s="171"/>
      <c r="O180" s="6"/>
      <c r="Q180" s="5"/>
    </row>
    <row r="181" spans="1:17" x14ac:dyDescent="0.2">
      <c r="A181" s="289" t="s">
        <v>331</v>
      </c>
      <c r="B181" s="290"/>
      <c r="C181" s="178">
        <f t="shared" si="2"/>
        <v>94660</v>
      </c>
      <c r="D181" s="186">
        <f>SUM(Enero!D181+Febrero!D181+'Marzo '!D181+'Abril '!D181+'Mayo '!D181+Junio!D181+Julio!D181+Agosto!D181+Septiembre!D181+'Octubre '!D181+Noviembre!D181+'Diciembre '!D181)</f>
        <v>88201</v>
      </c>
      <c r="E181" s="186">
        <f>SUM(Enero!E181+Febrero!E181+'Marzo '!E181+'Abril '!E181+'Mayo '!E181+Junio!E181+Julio!E181+Agosto!E181+Septiembre!E181+'Octubre '!E181+Noviembre!E181+'Diciembre '!E181)</f>
        <v>1344</v>
      </c>
      <c r="F181" s="186">
        <f>SUM(Enero!F181+Febrero!F181+'Marzo '!F181+'Abril '!F181+'Mayo '!F181+Junio!F181+Julio!F181+Agosto!F181+Septiembre!F181+'Octubre '!F181+Noviembre!F181+'Diciembre '!F181)</f>
        <v>5115</v>
      </c>
      <c r="G181" s="186">
        <f>SUM(Enero!G181+Febrero!G181+'Marzo '!G181+'Abril '!G181+'Mayo '!G181+Junio!G181+Julio!G181+Agosto!G181+Septiembre!G181+'Octubre '!G181+Noviembre!G181+'Diciembre '!G181)</f>
        <v>0</v>
      </c>
      <c r="H181" s="186">
        <f>SUM(Enero!H181+Febrero!H181+'Marzo '!H181+'Abril '!H181+'Mayo '!H181+Junio!H181+Julio!H181+Agosto!H181+Septiembre!H181+'Octubre '!H181+Noviembre!H181+'Diciembre '!H181)</f>
        <v>0</v>
      </c>
      <c r="I181" s="33"/>
      <c r="J181" s="5"/>
      <c r="K181" s="5"/>
      <c r="N181" s="171"/>
      <c r="O181" s="6"/>
      <c r="Q181" s="5"/>
    </row>
    <row r="182" spans="1:17" x14ac:dyDescent="0.2">
      <c r="A182" s="214" t="s">
        <v>332</v>
      </c>
      <c r="B182" s="240" t="s">
        <v>333</v>
      </c>
      <c r="C182" s="185">
        <f t="shared" si="2"/>
        <v>0</v>
      </c>
      <c r="D182" s="186">
        <f>SUM(Enero!D182+Febrero!D182+'Marzo '!D182+'Abril '!D182+'Mayo '!D182+Junio!D182+Julio!D182+Agosto!D182+Septiembre!D182+'Octubre '!D182+Noviembre!D182+'Diciembre '!D182)</f>
        <v>0</v>
      </c>
      <c r="E182" s="186">
        <f>SUM(Enero!E182+Febrero!E182+'Marzo '!E182+'Abril '!E182+'Mayo '!E182+Junio!E182+Julio!E182+Agosto!E182+Septiembre!E182+'Octubre '!E182+Noviembre!E182+'Diciembre '!E182)</f>
        <v>0</v>
      </c>
      <c r="F182" s="186">
        <f>SUM(Enero!F182+Febrero!F182+'Marzo '!F182+'Abril '!F182+'Mayo '!F182+Junio!F182+Julio!F182+Agosto!F182+Septiembre!F182+'Octubre '!F182+Noviembre!F182+'Diciembre '!F182)</f>
        <v>0</v>
      </c>
      <c r="G182" s="186">
        <f>SUM(Enero!G182+Febrero!G182+'Marzo '!G182+'Abril '!G182+'Mayo '!G182+Junio!G182+Julio!G182+Agosto!G182+Septiembre!G182+'Octubre '!G182+Noviembre!G182+'Diciembre '!G182)</f>
        <v>0</v>
      </c>
      <c r="H182" s="186">
        <f>SUM(Enero!H182+Febrero!H182+'Marzo '!H182+'Abril '!H182+'Mayo '!H182+Junio!H182+Julio!H182+Agosto!H182+Septiembre!H182+'Octubre '!H182+Noviembre!H182+'Diciembre '!H182)</f>
        <v>0</v>
      </c>
      <c r="I182" s="33"/>
      <c r="J182" s="5"/>
      <c r="K182" s="5"/>
      <c r="N182" s="171"/>
      <c r="O182" s="6"/>
      <c r="Q182" s="5"/>
    </row>
    <row r="183" spans="1:17" x14ac:dyDescent="0.2">
      <c r="A183" s="214" t="s">
        <v>334</v>
      </c>
      <c r="B183" s="241" t="s">
        <v>335</v>
      </c>
      <c r="C183" s="185">
        <f t="shared" si="2"/>
        <v>0</v>
      </c>
      <c r="D183" s="186">
        <f>SUM(Enero!D183+Febrero!D183+'Marzo '!D183+'Abril '!D183+'Mayo '!D183+Junio!D183+Julio!D183+Agosto!D183+Septiembre!D183+'Octubre '!D183+Noviembre!D183+'Diciembre '!D183)</f>
        <v>0</v>
      </c>
      <c r="E183" s="186">
        <f>SUM(Enero!E183+Febrero!E183+'Marzo '!E183+'Abril '!E183+'Mayo '!E183+Junio!E183+Julio!E183+Agosto!E183+Septiembre!E183+'Octubre '!E183+Noviembre!E183+'Diciembre '!E183)</f>
        <v>0</v>
      </c>
      <c r="F183" s="186">
        <f>SUM(Enero!F183+Febrero!F183+'Marzo '!F183+'Abril '!F183+'Mayo '!F183+Junio!F183+Julio!F183+Agosto!F183+Septiembre!F183+'Octubre '!F183+Noviembre!F183+'Diciembre '!F183)</f>
        <v>0</v>
      </c>
      <c r="G183" s="186">
        <f>SUM(Enero!G183+Febrero!G183+'Marzo '!G183+'Abril '!G183+'Mayo '!G183+Junio!G183+Julio!G183+Agosto!G183+Septiembre!G183+'Octubre '!G183+Noviembre!G183+'Diciembre '!G183)</f>
        <v>0</v>
      </c>
      <c r="H183" s="186">
        <f>SUM(Enero!H183+Febrero!H183+'Marzo '!H183+'Abril '!H183+'Mayo '!H183+Junio!H183+Julio!H183+Agosto!H183+Septiembre!H183+'Octubre '!H183+Noviembre!H183+'Diciembre '!H183)</f>
        <v>0</v>
      </c>
      <c r="I183" s="33"/>
      <c r="J183" s="5"/>
      <c r="K183" s="5"/>
      <c r="N183" s="171"/>
      <c r="O183" s="6"/>
      <c r="Q183" s="5"/>
    </row>
    <row r="184" spans="1:17" x14ac:dyDescent="0.2">
      <c r="A184" s="214" t="s">
        <v>336</v>
      </c>
      <c r="B184" s="241" t="s">
        <v>337</v>
      </c>
      <c r="C184" s="185">
        <f t="shared" si="2"/>
        <v>0</v>
      </c>
      <c r="D184" s="186">
        <f>SUM(Enero!D184+Febrero!D184+'Marzo '!D184+'Abril '!D184+'Mayo '!D184+Junio!D184+Julio!D184+Agosto!D184+Septiembre!D184+'Octubre '!D184+Noviembre!D184+'Diciembre '!D184)</f>
        <v>0</v>
      </c>
      <c r="E184" s="186">
        <f>SUM(Enero!E184+Febrero!E184+'Marzo '!E184+'Abril '!E184+'Mayo '!E184+Junio!E184+Julio!E184+Agosto!E184+Septiembre!E184+'Octubre '!E184+Noviembre!E184+'Diciembre '!E184)</f>
        <v>0</v>
      </c>
      <c r="F184" s="186">
        <f>SUM(Enero!F184+Febrero!F184+'Marzo '!F184+'Abril '!F184+'Mayo '!F184+Junio!F184+Julio!F184+Agosto!F184+Septiembre!F184+'Octubre '!F184+Noviembre!F184+'Diciembre '!F184)</f>
        <v>0</v>
      </c>
      <c r="G184" s="186">
        <f>SUM(Enero!G184+Febrero!G184+'Marzo '!G184+'Abril '!G184+'Mayo '!G184+Junio!G184+Julio!G184+Agosto!G184+Septiembre!G184+'Octubre '!G184+Noviembre!G184+'Diciembre '!G184)</f>
        <v>0</v>
      </c>
      <c r="H184" s="186">
        <f>SUM(Enero!H184+Febrero!H184+'Marzo '!H184+'Abril '!H184+'Mayo '!H184+Junio!H184+Julio!H184+Agosto!H184+Septiembre!H184+'Octubre '!H184+Noviembre!H184+'Diciembre '!H184)</f>
        <v>0</v>
      </c>
      <c r="I184" s="33"/>
      <c r="J184" s="5"/>
      <c r="K184" s="5"/>
      <c r="N184" s="171"/>
      <c r="O184" s="6"/>
      <c r="Q184" s="5"/>
    </row>
    <row r="185" spans="1:17" ht="13.5" customHeight="1" x14ac:dyDescent="0.2">
      <c r="A185" s="214" t="s">
        <v>338</v>
      </c>
      <c r="B185" s="241" t="s">
        <v>339</v>
      </c>
      <c r="C185" s="185">
        <f t="shared" si="2"/>
        <v>31</v>
      </c>
      <c r="D185" s="186">
        <f>SUM(Enero!D185+Febrero!D185+'Marzo '!D185+'Abril '!D185+'Mayo '!D185+Junio!D185+Julio!D185+Agosto!D185+Septiembre!D185+'Octubre '!D185+Noviembre!D185+'Diciembre '!D185)</f>
        <v>6</v>
      </c>
      <c r="E185" s="186">
        <f>SUM(Enero!E185+Febrero!E185+'Marzo '!E185+'Abril '!E185+'Mayo '!E185+Junio!E185+Julio!E185+Agosto!E185+Septiembre!E185+'Octubre '!E185+Noviembre!E185+'Diciembre '!E185)</f>
        <v>25</v>
      </c>
      <c r="F185" s="186">
        <f>SUM(Enero!F185+Febrero!F185+'Marzo '!F185+'Abril '!F185+'Mayo '!F185+Junio!F185+Julio!F185+Agosto!F185+Septiembre!F185+'Octubre '!F185+Noviembre!F185+'Diciembre '!F185)</f>
        <v>0</v>
      </c>
      <c r="G185" s="186">
        <f>SUM(Enero!G185+Febrero!G185+'Marzo '!G185+'Abril '!G185+'Mayo '!G185+Junio!G185+Julio!G185+Agosto!G185+Septiembre!G185+'Octubre '!G185+Noviembre!G185+'Diciembre '!G185)</f>
        <v>0</v>
      </c>
      <c r="H185" s="186">
        <f>SUM(Enero!H185+Febrero!H185+'Marzo '!H185+'Abril '!H185+'Mayo '!H185+Junio!H185+Julio!H185+Agosto!H185+Septiembre!H185+'Octubre '!H185+Noviembre!H185+'Diciembre '!H185)</f>
        <v>0</v>
      </c>
      <c r="I185" s="33"/>
      <c r="J185" s="5"/>
      <c r="K185" s="5"/>
      <c r="N185" s="171"/>
      <c r="O185" s="6"/>
      <c r="Q185" s="5"/>
    </row>
    <row r="186" spans="1:17" x14ac:dyDescent="0.2">
      <c r="A186" s="214" t="s">
        <v>340</v>
      </c>
      <c r="B186" s="215" t="s">
        <v>341</v>
      </c>
      <c r="C186" s="185">
        <f t="shared" si="2"/>
        <v>3853</v>
      </c>
      <c r="D186" s="186">
        <f>SUM(Enero!D186+Febrero!D186+'Marzo '!D186+'Abril '!D186+'Mayo '!D186+Junio!D186+Julio!D186+Agosto!D186+Septiembre!D186+'Octubre '!D186+Noviembre!D186+'Diciembre '!D186)</f>
        <v>3853</v>
      </c>
      <c r="E186" s="186">
        <f>SUM(Enero!E186+Febrero!E186+'Marzo '!E186+'Abril '!E186+'Mayo '!E186+Junio!E186+Julio!E186+Agosto!E186+Septiembre!E186+'Octubre '!E186+Noviembre!E186+'Diciembre '!E186)</f>
        <v>0</v>
      </c>
      <c r="F186" s="186">
        <f>SUM(Enero!F186+Febrero!F186+'Marzo '!F186+'Abril '!F186+'Mayo '!F186+Junio!F186+Julio!F186+Agosto!F186+Septiembre!F186+'Octubre '!F186+Noviembre!F186+'Diciembre '!F186)</f>
        <v>0</v>
      </c>
      <c r="G186" s="186">
        <f>SUM(Enero!G186+Febrero!G186+'Marzo '!G186+'Abril '!G186+'Mayo '!G186+Junio!G186+Julio!G186+Agosto!G186+Septiembre!G186+'Octubre '!G186+Noviembre!G186+'Diciembre '!G186)</f>
        <v>0</v>
      </c>
      <c r="H186" s="186">
        <f>SUM(Enero!H186+Febrero!H186+'Marzo '!H186+'Abril '!H186+'Mayo '!H186+Junio!H186+Julio!H186+Agosto!H186+Septiembre!H186+'Octubre '!H186+Noviembre!H186+'Diciembre '!H186)</f>
        <v>0</v>
      </c>
      <c r="I186" s="33"/>
      <c r="J186" s="5"/>
      <c r="K186" s="5"/>
      <c r="N186" s="171"/>
      <c r="O186" s="6"/>
      <c r="Q186" s="5"/>
    </row>
    <row r="187" spans="1:17" x14ac:dyDescent="0.2">
      <c r="A187" s="214" t="s">
        <v>342</v>
      </c>
      <c r="B187" s="215" t="s">
        <v>343</v>
      </c>
      <c r="C187" s="185">
        <f t="shared" si="2"/>
        <v>7</v>
      </c>
      <c r="D187" s="186">
        <f>SUM(Enero!D187+Febrero!D187+'Marzo '!D187+'Abril '!D187+'Mayo '!D187+Junio!D187+Julio!D187+Agosto!D187+Septiembre!D187+'Octubre '!D187+Noviembre!D187+'Diciembre '!D187)</f>
        <v>7</v>
      </c>
      <c r="E187" s="186">
        <f>SUM(Enero!E187+Febrero!E187+'Marzo '!E187+'Abril '!E187+'Mayo '!E187+Junio!E187+Julio!E187+Agosto!E187+Septiembre!E187+'Octubre '!E187+Noviembre!E187+'Diciembre '!E187)</f>
        <v>0</v>
      </c>
      <c r="F187" s="186">
        <f>SUM(Enero!F187+Febrero!F187+'Marzo '!F187+'Abril '!F187+'Mayo '!F187+Junio!F187+Julio!F187+Agosto!F187+Septiembre!F187+'Octubre '!F187+Noviembre!F187+'Diciembre '!F187)</f>
        <v>0</v>
      </c>
      <c r="G187" s="186">
        <f>SUM(Enero!G187+Febrero!G187+'Marzo '!G187+'Abril '!G187+'Mayo '!G187+Junio!G187+Julio!G187+Agosto!G187+Septiembre!G187+'Octubre '!G187+Noviembre!G187+'Diciembre '!G187)</f>
        <v>0</v>
      </c>
      <c r="H187" s="186">
        <f>SUM(Enero!H187+Febrero!H187+'Marzo '!H187+'Abril '!H187+'Mayo '!H187+Junio!H187+Julio!H187+Agosto!H187+Septiembre!H187+'Octubre '!H187+Noviembre!H187+'Diciembre '!H187)</f>
        <v>0</v>
      </c>
      <c r="I187" s="33"/>
      <c r="J187" s="5"/>
      <c r="K187" s="5"/>
      <c r="N187" s="171"/>
      <c r="O187" s="6"/>
      <c r="Q187" s="5"/>
    </row>
    <row r="188" spans="1:17" x14ac:dyDescent="0.2">
      <c r="A188" s="214" t="s">
        <v>344</v>
      </c>
      <c r="B188" s="215" t="s">
        <v>345</v>
      </c>
      <c r="C188" s="185">
        <f t="shared" si="2"/>
        <v>26</v>
      </c>
      <c r="D188" s="186">
        <f>SUM(Enero!D188+Febrero!D188+'Marzo '!D188+'Abril '!D188+'Mayo '!D188+Junio!D188+Julio!D188+Agosto!D188+Septiembre!D188+'Octubre '!D188+Noviembre!D188+'Diciembre '!D188)</f>
        <v>26</v>
      </c>
      <c r="E188" s="186">
        <f>SUM(Enero!E188+Febrero!E188+'Marzo '!E188+'Abril '!E188+'Mayo '!E188+Junio!E188+Julio!E188+Agosto!E188+Septiembre!E188+'Octubre '!E188+Noviembre!E188+'Diciembre '!E188)</f>
        <v>0</v>
      </c>
      <c r="F188" s="186">
        <f>SUM(Enero!F188+Febrero!F188+'Marzo '!F188+'Abril '!F188+'Mayo '!F188+Junio!F188+Julio!F188+Agosto!F188+Septiembre!F188+'Octubre '!F188+Noviembre!F188+'Diciembre '!F188)</f>
        <v>0</v>
      </c>
      <c r="G188" s="186">
        <f>SUM(Enero!G188+Febrero!G188+'Marzo '!G188+'Abril '!G188+'Mayo '!G188+Junio!G188+Julio!G188+Agosto!G188+Septiembre!G188+'Octubre '!G188+Noviembre!G188+'Diciembre '!G188)</f>
        <v>0</v>
      </c>
      <c r="H188" s="186">
        <f>SUM(Enero!H188+Febrero!H188+'Marzo '!H188+'Abril '!H188+'Mayo '!H188+Junio!H188+Julio!H188+Agosto!H188+Septiembre!H188+'Octubre '!H188+Noviembre!H188+'Diciembre '!H188)</f>
        <v>0</v>
      </c>
      <c r="I188" s="33"/>
      <c r="J188" s="5"/>
      <c r="K188" s="5"/>
      <c r="N188" s="171"/>
      <c r="O188" s="6"/>
      <c r="Q188" s="5"/>
    </row>
    <row r="189" spans="1:17" x14ac:dyDescent="0.2">
      <c r="A189" s="214" t="s">
        <v>346</v>
      </c>
      <c r="B189" s="215" t="s">
        <v>347</v>
      </c>
      <c r="C189" s="185">
        <f t="shared" si="2"/>
        <v>0</v>
      </c>
      <c r="D189" s="186">
        <f>SUM(Enero!D189+Febrero!D189+'Marzo '!D189+'Abril '!D189+'Mayo '!D189+Junio!D189+Julio!D189+Agosto!D189+Septiembre!D189+'Octubre '!D189+Noviembre!D189+'Diciembre '!D189)</f>
        <v>0</v>
      </c>
      <c r="E189" s="186">
        <f>SUM(Enero!E189+Febrero!E189+'Marzo '!E189+'Abril '!E189+'Mayo '!E189+Junio!E189+Julio!E189+Agosto!E189+Septiembre!E189+'Octubre '!E189+Noviembre!E189+'Diciembre '!E189)</f>
        <v>0</v>
      </c>
      <c r="F189" s="186">
        <f>SUM(Enero!F189+Febrero!F189+'Marzo '!F189+'Abril '!F189+'Mayo '!F189+Junio!F189+Julio!F189+Agosto!F189+Septiembre!F189+'Octubre '!F189+Noviembre!F189+'Diciembre '!F189)</f>
        <v>0</v>
      </c>
      <c r="G189" s="186">
        <f>SUM(Enero!G189+Febrero!G189+'Marzo '!G189+'Abril '!G189+'Mayo '!G189+Junio!G189+Julio!G189+Agosto!G189+Septiembre!G189+'Octubre '!G189+Noviembre!G189+'Diciembre '!G189)</f>
        <v>0</v>
      </c>
      <c r="H189" s="186">
        <f>SUM(Enero!H189+Febrero!H189+'Marzo '!H189+'Abril '!H189+'Mayo '!H189+Junio!H189+Julio!H189+Agosto!H189+Septiembre!H189+'Octubre '!H189+Noviembre!H189+'Diciembre '!H189)</f>
        <v>0</v>
      </c>
      <c r="I189" s="33"/>
      <c r="J189" s="5"/>
      <c r="K189" s="5"/>
      <c r="N189" s="171"/>
      <c r="O189" s="6"/>
      <c r="Q189" s="5"/>
    </row>
    <row r="190" spans="1:17" x14ac:dyDescent="0.2">
      <c r="A190" s="214" t="s">
        <v>348</v>
      </c>
      <c r="B190" s="215" t="s">
        <v>349</v>
      </c>
      <c r="C190" s="185">
        <f t="shared" si="2"/>
        <v>9</v>
      </c>
      <c r="D190" s="186">
        <f>SUM(Enero!D190+Febrero!D190+'Marzo '!D190+'Abril '!D190+'Mayo '!D190+Junio!D190+Julio!D190+Agosto!D190+Septiembre!D190+'Octubre '!D190+Noviembre!D190+'Diciembre '!D190)</f>
        <v>9</v>
      </c>
      <c r="E190" s="186">
        <f>SUM(Enero!E190+Febrero!E190+'Marzo '!E190+'Abril '!E190+'Mayo '!E190+Junio!E190+Julio!E190+Agosto!E190+Septiembre!E190+'Octubre '!E190+Noviembre!E190+'Diciembre '!E190)</f>
        <v>0</v>
      </c>
      <c r="F190" s="186">
        <f>SUM(Enero!F190+Febrero!F190+'Marzo '!F190+'Abril '!F190+'Mayo '!F190+Junio!F190+Julio!F190+Agosto!F190+Septiembre!F190+'Octubre '!F190+Noviembre!F190+'Diciembre '!F190)</f>
        <v>0</v>
      </c>
      <c r="G190" s="186">
        <f>SUM(Enero!G190+Febrero!G190+'Marzo '!G190+'Abril '!G190+'Mayo '!G190+Junio!G190+Julio!G190+Agosto!G190+Septiembre!G190+'Octubre '!G190+Noviembre!G190+'Diciembre '!G190)</f>
        <v>0</v>
      </c>
      <c r="H190" s="186">
        <f>SUM(Enero!H190+Febrero!H190+'Marzo '!H190+'Abril '!H190+'Mayo '!H190+Junio!H190+Julio!H190+Agosto!H190+Septiembre!H190+'Octubre '!H190+Noviembre!H190+'Diciembre '!H190)</f>
        <v>0</v>
      </c>
      <c r="I190" s="33"/>
      <c r="J190" s="5"/>
      <c r="K190" s="5"/>
      <c r="N190" s="171"/>
      <c r="O190" s="6"/>
      <c r="Q190" s="5"/>
    </row>
    <row r="191" spans="1:17" x14ac:dyDescent="0.2">
      <c r="A191" s="214" t="s">
        <v>350</v>
      </c>
      <c r="B191" s="215" t="s">
        <v>351</v>
      </c>
      <c r="C191" s="185">
        <f t="shared" si="2"/>
        <v>0</v>
      </c>
      <c r="D191" s="186">
        <f>SUM(Enero!D191+Febrero!D191+'Marzo '!D191+'Abril '!D191+'Mayo '!D191+Junio!D191+Julio!D191+Agosto!D191+Septiembre!D191+'Octubre '!D191+Noviembre!D191+'Diciembre '!D191)</f>
        <v>0</v>
      </c>
      <c r="E191" s="186">
        <f>SUM(Enero!E191+Febrero!E191+'Marzo '!E191+'Abril '!E191+'Mayo '!E191+Junio!E191+Julio!E191+Agosto!E191+Septiembre!E191+'Octubre '!E191+Noviembre!E191+'Diciembre '!E191)</f>
        <v>0</v>
      </c>
      <c r="F191" s="186">
        <f>SUM(Enero!F191+Febrero!F191+'Marzo '!F191+'Abril '!F191+'Mayo '!F191+Junio!F191+Julio!F191+Agosto!F191+Septiembre!F191+'Octubre '!F191+Noviembre!F191+'Diciembre '!F191)</f>
        <v>0</v>
      </c>
      <c r="G191" s="186">
        <f>SUM(Enero!G191+Febrero!G191+'Marzo '!G191+'Abril '!G191+'Mayo '!G191+Junio!G191+Julio!G191+Agosto!G191+Septiembre!G191+'Octubre '!G191+Noviembre!G191+'Diciembre '!G191)</f>
        <v>0</v>
      </c>
      <c r="H191" s="186">
        <f>SUM(Enero!H191+Febrero!H191+'Marzo '!H191+'Abril '!H191+'Mayo '!H191+Junio!H191+Julio!H191+Agosto!H191+Septiembre!H191+'Octubre '!H191+Noviembre!H191+'Diciembre '!H191)</f>
        <v>0</v>
      </c>
      <c r="I191" s="33"/>
      <c r="J191" s="5"/>
      <c r="K191" s="5"/>
      <c r="N191" s="171"/>
      <c r="O191" s="6"/>
      <c r="Q191" s="5"/>
    </row>
    <row r="192" spans="1:17" x14ac:dyDescent="0.2">
      <c r="A192" s="214" t="s">
        <v>352</v>
      </c>
      <c r="B192" s="215" t="s">
        <v>353</v>
      </c>
      <c r="C192" s="185">
        <f t="shared" si="2"/>
        <v>0</v>
      </c>
      <c r="D192" s="186">
        <f>SUM(Enero!D192+Febrero!D192+'Marzo '!D192+'Abril '!D192+'Mayo '!D192+Junio!D192+Julio!D192+Agosto!D192+Septiembre!D192+'Octubre '!D192+Noviembre!D192+'Diciembre '!D192)</f>
        <v>0</v>
      </c>
      <c r="E192" s="186">
        <f>SUM(Enero!E192+Febrero!E192+'Marzo '!E192+'Abril '!E192+'Mayo '!E192+Junio!E192+Julio!E192+Agosto!E192+Septiembre!E192+'Octubre '!E192+Noviembre!E192+'Diciembre '!E192)</f>
        <v>0</v>
      </c>
      <c r="F192" s="186">
        <f>SUM(Enero!F192+Febrero!F192+'Marzo '!F192+'Abril '!F192+'Mayo '!F192+Junio!F192+Julio!F192+Agosto!F192+Septiembre!F192+'Octubre '!F192+Noviembre!F192+'Diciembre '!F192)</f>
        <v>0</v>
      </c>
      <c r="G192" s="186">
        <f>SUM(Enero!G192+Febrero!G192+'Marzo '!G192+'Abril '!G192+'Mayo '!G192+Junio!G192+Julio!G192+Agosto!G192+Septiembre!G192+'Octubre '!G192+Noviembre!G192+'Diciembre '!G192)</f>
        <v>0</v>
      </c>
      <c r="H192" s="186">
        <f>SUM(Enero!H192+Febrero!H192+'Marzo '!H192+'Abril '!H192+'Mayo '!H192+Junio!H192+Julio!H192+Agosto!H192+Septiembre!H192+'Octubre '!H192+Noviembre!H192+'Diciembre '!H192)</f>
        <v>0</v>
      </c>
      <c r="I192" s="33"/>
      <c r="J192" s="5"/>
      <c r="K192" s="5"/>
      <c r="N192" s="171"/>
      <c r="O192" s="6"/>
      <c r="Q192" s="5"/>
    </row>
    <row r="193" spans="1:17" x14ac:dyDescent="0.2">
      <c r="A193" s="214" t="s">
        <v>354</v>
      </c>
      <c r="B193" s="215" t="s">
        <v>355</v>
      </c>
      <c r="C193" s="185">
        <f t="shared" si="2"/>
        <v>7</v>
      </c>
      <c r="D193" s="186">
        <f>SUM(Enero!D193+Febrero!D193+'Marzo '!D193+'Abril '!D193+'Mayo '!D193+Junio!D193+Julio!D193+Agosto!D193+Septiembre!D193+'Octubre '!D193+Noviembre!D193+'Diciembre '!D193)</f>
        <v>7</v>
      </c>
      <c r="E193" s="186">
        <f>SUM(Enero!E193+Febrero!E193+'Marzo '!E193+'Abril '!E193+'Mayo '!E193+Junio!E193+Julio!E193+Agosto!E193+Septiembre!E193+'Octubre '!E193+Noviembre!E193+'Diciembre '!E193)</f>
        <v>0</v>
      </c>
      <c r="F193" s="186">
        <f>SUM(Enero!F193+Febrero!F193+'Marzo '!F193+'Abril '!F193+'Mayo '!F193+Junio!F193+Julio!F193+Agosto!F193+Septiembre!F193+'Octubre '!F193+Noviembre!F193+'Diciembre '!F193)</f>
        <v>0</v>
      </c>
      <c r="G193" s="186">
        <f>SUM(Enero!G193+Febrero!G193+'Marzo '!G193+'Abril '!G193+'Mayo '!G193+Junio!G193+Julio!G193+Agosto!G193+Septiembre!G193+'Octubre '!G193+Noviembre!G193+'Diciembre '!G193)</f>
        <v>0</v>
      </c>
      <c r="H193" s="186">
        <f>SUM(Enero!H193+Febrero!H193+'Marzo '!H193+'Abril '!H193+'Mayo '!H193+Junio!H193+Julio!H193+Agosto!H193+Septiembre!H193+'Octubre '!H193+Noviembre!H193+'Diciembre '!H193)</f>
        <v>0</v>
      </c>
      <c r="I193" s="33"/>
      <c r="J193" s="5"/>
      <c r="K193" s="5"/>
      <c r="N193" s="171"/>
      <c r="O193" s="6"/>
      <c r="Q193" s="5"/>
    </row>
    <row r="194" spans="1:17" x14ac:dyDescent="0.2">
      <c r="A194" s="214" t="s">
        <v>356</v>
      </c>
      <c r="B194" s="215" t="s">
        <v>357</v>
      </c>
      <c r="C194" s="185">
        <f t="shared" si="2"/>
        <v>0</v>
      </c>
      <c r="D194" s="186">
        <f>SUM(Enero!D194+Febrero!D194+'Marzo '!D194+'Abril '!D194+'Mayo '!D194+Junio!D194+Julio!D194+Agosto!D194+Septiembre!D194+'Octubre '!D194+Noviembre!D194+'Diciembre '!D194)</f>
        <v>0</v>
      </c>
      <c r="E194" s="186">
        <f>SUM(Enero!E194+Febrero!E194+'Marzo '!E194+'Abril '!E194+'Mayo '!E194+Junio!E194+Julio!E194+Agosto!E194+Septiembre!E194+'Octubre '!E194+Noviembre!E194+'Diciembre '!E194)</f>
        <v>0</v>
      </c>
      <c r="F194" s="186">
        <f>SUM(Enero!F194+Febrero!F194+'Marzo '!F194+'Abril '!F194+'Mayo '!F194+Junio!F194+Julio!F194+Agosto!F194+Septiembre!F194+'Octubre '!F194+Noviembre!F194+'Diciembre '!F194)</f>
        <v>0</v>
      </c>
      <c r="G194" s="186">
        <f>SUM(Enero!G194+Febrero!G194+'Marzo '!G194+'Abril '!G194+'Mayo '!G194+Junio!G194+Julio!G194+Agosto!G194+Septiembre!G194+'Octubre '!G194+Noviembre!G194+'Diciembre '!G194)</f>
        <v>0</v>
      </c>
      <c r="H194" s="186">
        <f>SUM(Enero!H194+Febrero!H194+'Marzo '!H194+'Abril '!H194+'Mayo '!H194+Junio!H194+Julio!H194+Agosto!H194+Septiembre!H194+'Octubre '!H194+Noviembre!H194+'Diciembre '!H194)</f>
        <v>0</v>
      </c>
      <c r="I194" s="33"/>
      <c r="J194" s="5"/>
      <c r="K194" s="5"/>
      <c r="N194" s="171"/>
      <c r="O194" s="6"/>
      <c r="Q194" s="5"/>
    </row>
    <row r="195" spans="1:17" ht="23.25" x14ac:dyDescent="0.2">
      <c r="A195" s="214" t="s">
        <v>358</v>
      </c>
      <c r="B195" s="208" t="s">
        <v>359</v>
      </c>
      <c r="C195" s="185">
        <f t="shared" si="2"/>
        <v>0</v>
      </c>
      <c r="D195" s="186">
        <f>SUM(Enero!D195+Febrero!D195+'Marzo '!D195+'Abril '!D195+'Mayo '!D195+Junio!D195+Julio!D195+Agosto!D195+Septiembre!D195+'Octubre '!D195+Noviembre!D195+'Diciembre '!D195)</f>
        <v>0</v>
      </c>
      <c r="E195" s="186">
        <f>SUM(Enero!E195+Febrero!E195+'Marzo '!E195+'Abril '!E195+'Mayo '!E195+Junio!E195+Julio!E195+Agosto!E195+Septiembre!E195+'Octubre '!E195+Noviembre!E195+'Diciembre '!E195)</f>
        <v>0</v>
      </c>
      <c r="F195" s="186">
        <f>SUM(Enero!F195+Febrero!F195+'Marzo '!F195+'Abril '!F195+'Mayo '!F195+Junio!F195+Julio!F195+Agosto!F195+Septiembre!F195+'Octubre '!F195+Noviembre!F195+'Diciembre '!F195)</f>
        <v>0</v>
      </c>
      <c r="G195" s="186">
        <f>SUM(Enero!G195+Febrero!G195+'Marzo '!G195+'Abril '!G195+'Mayo '!G195+Junio!G195+Julio!G195+Agosto!G195+Septiembre!G195+'Octubre '!G195+Noviembre!G195+'Diciembre '!G195)</f>
        <v>0</v>
      </c>
      <c r="H195" s="186">
        <f>SUM(Enero!H195+Febrero!H195+'Marzo '!H195+'Abril '!H195+'Mayo '!H195+Junio!H195+Julio!H195+Agosto!H195+Septiembre!H195+'Octubre '!H195+Noviembre!H195+'Diciembre '!H195)</f>
        <v>0</v>
      </c>
      <c r="I195" s="33"/>
      <c r="J195" s="5"/>
      <c r="K195" s="5"/>
      <c r="N195" s="171"/>
      <c r="O195" s="6"/>
      <c r="Q195" s="5"/>
    </row>
    <row r="196" spans="1:17" x14ac:dyDescent="0.2">
      <c r="A196" s="214" t="s">
        <v>360</v>
      </c>
      <c r="B196" s="208" t="s">
        <v>361</v>
      </c>
      <c r="C196" s="185">
        <f t="shared" si="2"/>
        <v>0</v>
      </c>
      <c r="D196" s="186">
        <f>SUM(Enero!D196+Febrero!D196+'Marzo '!D196+'Abril '!D196+'Mayo '!D196+Junio!D196+Julio!D196+Agosto!D196+Septiembre!D196+'Octubre '!D196+Noviembre!D196+'Diciembre '!D196)</f>
        <v>0</v>
      </c>
      <c r="E196" s="186">
        <f>SUM(Enero!E196+Febrero!E196+'Marzo '!E196+'Abril '!E196+'Mayo '!E196+Junio!E196+Julio!E196+Agosto!E196+Septiembre!E196+'Octubre '!E196+Noviembre!E196+'Diciembre '!E196)</f>
        <v>0</v>
      </c>
      <c r="F196" s="186">
        <f>SUM(Enero!F196+Febrero!F196+'Marzo '!F196+'Abril '!F196+'Mayo '!F196+Junio!F196+Julio!F196+Agosto!F196+Septiembre!F196+'Octubre '!F196+Noviembre!F196+'Diciembre '!F196)</f>
        <v>0</v>
      </c>
      <c r="G196" s="186">
        <f>SUM(Enero!G196+Febrero!G196+'Marzo '!G196+'Abril '!G196+'Mayo '!G196+Junio!G196+Julio!G196+Agosto!G196+Septiembre!G196+'Octubre '!G196+Noviembre!G196+'Diciembre '!G196)</f>
        <v>0</v>
      </c>
      <c r="H196" s="186">
        <f>SUM(Enero!H196+Febrero!H196+'Marzo '!H196+'Abril '!H196+'Mayo '!H196+Junio!H196+Julio!H196+Agosto!H196+Septiembre!H196+'Octubre '!H196+Noviembre!H196+'Diciembre '!H196)</f>
        <v>0</v>
      </c>
      <c r="I196" s="33"/>
      <c r="J196" s="5"/>
      <c r="K196" s="5"/>
      <c r="N196" s="171"/>
      <c r="O196" s="6"/>
      <c r="Q196" s="5"/>
    </row>
    <row r="197" spans="1:17" x14ac:dyDescent="0.2">
      <c r="A197" s="214" t="s">
        <v>362</v>
      </c>
      <c r="B197" s="215" t="s">
        <v>363</v>
      </c>
      <c r="C197" s="185">
        <f t="shared" si="2"/>
        <v>0</v>
      </c>
      <c r="D197" s="186">
        <f>SUM(Enero!D197+Febrero!D197+'Marzo '!D197+'Abril '!D197+'Mayo '!D197+Junio!D197+Julio!D197+Agosto!D197+Septiembre!D197+'Octubre '!D197+Noviembre!D197+'Diciembre '!D197)</f>
        <v>0</v>
      </c>
      <c r="E197" s="186">
        <f>SUM(Enero!E197+Febrero!E197+'Marzo '!E197+'Abril '!E197+'Mayo '!E197+Junio!E197+Julio!E197+Agosto!E197+Septiembre!E197+'Octubre '!E197+Noviembre!E197+'Diciembre '!E197)</f>
        <v>0</v>
      </c>
      <c r="F197" s="186">
        <f>SUM(Enero!F197+Febrero!F197+'Marzo '!F197+'Abril '!F197+'Mayo '!F197+Junio!F197+Julio!F197+Agosto!F197+Septiembre!F197+'Octubre '!F197+Noviembre!F197+'Diciembre '!F197)</f>
        <v>0</v>
      </c>
      <c r="G197" s="186">
        <f>SUM(Enero!G197+Febrero!G197+'Marzo '!G197+'Abril '!G197+'Mayo '!G197+Junio!G197+Julio!G197+Agosto!G197+Septiembre!G197+'Octubre '!G197+Noviembre!G197+'Diciembre '!G197)</f>
        <v>0</v>
      </c>
      <c r="H197" s="186">
        <f>SUM(Enero!H197+Febrero!H197+'Marzo '!H197+'Abril '!H197+'Mayo '!H197+Junio!H197+Julio!H197+Agosto!H197+Septiembre!H197+'Octubre '!H197+Noviembre!H197+'Diciembre '!H197)</f>
        <v>0</v>
      </c>
      <c r="I197" s="33"/>
      <c r="J197" s="5"/>
      <c r="K197" s="5"/>
      <c r="N197" s="171"/>
      <c r="O197" s="6"/>
      <c r="Q197" s="5"/>
    </row>
    <row r="198" spans="1:17" x14ac:dyDescent="0.2">
      <c r="A198" s="214" t="s">
        <v>364</v>
      </c>
      <c r="B198" s="215" t="s">
        <v>365</v>
      </c>
      <c r="C198" s="185">
        <f t="shared" si="2"/>
        <v>0</v>
      </c>
      <c r="D198" s="186">
        <f>SUM(Enero!D198+Febrero!D198+'Marzo '!D198+'Abril '!D198+'Mayo '!D198+Junio!D198+Julio!D198+Agosto!D198+Septiembre!D198+'Octubre '!D198+Noviembre!D198+'Diciembre '!D198)</f>
        <v>0</v>
      </c>
      <c r="E198" s="186">
        <f>SUM(Enero!E198+Febrero!E198+'Marzo '!E198+'Abril '!E198+'Mayo '!E198+Junio!E198+Julio!E198+Agosto!E198+Septiembre!E198+'Octubre '!E198+Noviembre!E198+'Diciembre '!E198)</f>
        <v>0</v>
      </c>
      <c r="F198" s="186">
        <f>SUM(Enero!F198+Febrero!F198+'Marzo '!F198+'Abril '!F198+'Mayo '!F198+Junio!F198+Julio!F198+Agosto!F198+Septiembre!F198+'Octubre '!F198+Noviembre!F198+'Diciembre '!F198)</f>
        <v>0</v>
      </c>
      <c r="G198" s="186">
        <f>SUM(Enero!G198+Febrero!G198+'Marzo '!G198+'Abril '!G198+'Mayo '!G198+Junio!G198+Julio!G198+Agosto!G198+Septiembre!G198+'Octubre '!G198+Noviembre!G198+'Diciembre '!G198)</f>
        <v>0</v>
      </c>
      <c r="H198" s="186">
        <f>SUM(Enero!H198+Febrero!H198+'Marzo '!H198+'Abril '!H198+'Mayo '!H198+Junio!H198+Julio!H198+Agosto!H198+Septiembre!H198+'Octubre '!H198+Noviembre!H198+'Diciembre '!H198)</f>
        <v>0</v>
      </c>
      <c r="I198" s="33"/>
      <c r="J198" s="5"/>
      <c r="K198" s="5"/>
      <c r="N198" s="171"/>
      <c r="O198" s="6"/>
      <c r="Q198" s="5"/>
    </row>
    <row r="199" spans="1:17" x14ac:dyDescent="0.2">
      <c r="A199" s="214" t="s">
        <v>366</v>
      </c>
      <c r="B199" s="215" t="s">
        <v>367</v>
      </c>
      <c r="C199" s="185">
        <f t="shared" si="2"/>
        <v>44</v>
      </c>
      <c r="D199" s="186">
        <f>SUM(Enero!D199+Febrero!D199+'Marzo '!D199+'Abril '!D199+'Mayo '!D199+Junio!D199+Julio!D199+Agosto!D199+Septiembre!D199+'Octubre '!D199+Noviembre!D199+'Diciembre '!D199)</f>
        <v>29</v>
      </c>
      <c r="E199" s="186">
        <f>SUM(Enero!E199+Febrero!E199+'Marzo '!E199+'Abril '!E199+'Mayo '!E199+Junio!E199+Julio!E199+Agosto!E199+Septiembre!E199+'Octubre '!E199+Noviembre!E199+'Diciembre '!E199)</f>
        <v>7</v>
      </c>
      <c r="F199" s="186">
        <f>SUM(Enero!F199+Febrero!F199+'Marzo '!F199+'Abril '!F199+'Mayo '!F199+Junio!F199+Julio!F199+Agosto!F199+Septiembre!F199+'Octubre '!F199+Noviembre!F199+'Diciembre '!F199)</f>
        <v>8</v>
      </c>
      <c r="G199" s="186">
        <f>SUM(Enero!G199+Febrero!G199+'Marzo '!G199+'Abril '!G199+'Mayo '!G199+Junio!G199+Julio!G199+Agosto!G199+Septiembre!G199+'Octubre '!G199+Noviembre!G199+'Diciembre '!G199)</f>
        <v>0</v>
      </c>
      <c r="H199" s="186">
        <f>SUM(Enero!H199+Febrero!H199+'Marzo '!H199+'Abril '!H199+'Mayo '!H199+Junio!H199+Julio!H199+Agosto!H199+Septiembre!H199+'Octubre '!H199+Noviembre!H199+'Diciembre '!H199)</f>
        <v>0</v>
      </c>
      <c r="I199" s="33"/>
      <c r="J199" s="5"/>
      <c r="K199" s="5"/>
      <c r="N199" s="171"/>
      <c r="O199" s="6"/>
      <c r="Q199" s="5"/>
    </row>
    <row r="200" spans="1:17" x14ac:dyDescent="0.2">
      <c r="A200" s="214" t="s">
        <v>368</v>
      </c>
      <c r="B200" s="215" t="s">
        <v>369</v>
      </c>
      <c r="C200" s="185">
        <f t="shared" si="2"/>
        <v>23</v>
      </c>
      <c r="D200" s="186">
        <f>SUM(Enero!D200+Febrero!D200+'Marzo '!D200+'Abril '!D200+'Mayo '!D200+Junio!D200+Julio!D200+Agosto!D200+Septiembre!D200+'Octubre '!D200+Noviembre!D200+'Diciembre '!D200)</f>
        <v>23</v>
      </c>
      <c r="E200" s="186">
        <f>SUM(Enero!E200+Febrero!E200+'Marzo '!E200+'Abril '!E200+'Mayo '!E200+Junio!E200+Julio!E200+Agosto!E200+Septiembre!E200+'Octubre '!E200+Noviembre!E200+'Diciembre '!E200)</f>
        <v>0</v>
      </c>
      <c r="F200" s="186">
        <f>SUM(Enero!F200+Febrero!F200+'Marzo '!F200+'Abril '!F200+'Mayo '!F200+Junio!F200+Julio!F200+Agosto!F200+Septiembre!F200+'Octubre '!F200+Noviembre!F200+'Diciembre '!F200)</f>
        <v>0</v>
      </c>
      <c r="G200" s="186">
        <f>SUM(Enero!G200+Febrero!G200+'Marzo '!G200+'Abril '!G200+'Mayo '!G200+Junio!G200+Julio!G200+Agosto!G200+Septiembre!G200+'Octubre '!G200+Noviembre!G200+'Diciembre '!G200)</f>
        <v>0</v>
      </c>
      <c r="H200" s="186">
        <f>SUM(Enero!H200+Febrero!H200+'Marzo '!H200+'Abril '!H200+'Mayo '!H200+Junio!H200+Julio!H200+Agosto!H200+Septiembre!H200+'Octubre '!H200+Noviembre!H200+'Diciembre '!H200)</f>
        <v>0</v>
      </c>
      <c r="I200" s="33"/>
      <c r="J200" s="5"/>
      <c r="K200" s="5"/>
      <c r="N200" s="171"/>
      <c r="O200" s="6"/>
      <c r="Q200" s="5"/>
    </row>
    <row r="201" spans="1:17" x14ac:dyDescent="0.2">
      <c r="A201" s="214" t="s">
        <v>370</v>
      </c>
      <c r="B201" s="215" t="s">
        <v>371</v>
      </c>
      <c r="C201" s="185">
        <f t="shared" si="2"/>
        <v>262</v>
      </c>
      <c r="D201" s="186">
        <f>SUM(Enero!D201+Febrero!D201+'Marzo '!D201+'Abril '!D201+'Mayo '!D201+Junio!D201+Julio!D201+Agosto!D201+Septiembre!D201+'Octubre '!D201+Noviembre!D201+'Diciembre '!D201)</f>
        <v>259</v>
      </c>
      <c r="E201" s="186">
        <f>SUM(Enero!E201+Febrero!E201+'Marzo '!E201+'Abril '!E201+'Mayo '!E201+Junio!E201+Julio!E201+Agosto!E201+Septiembre!E201+'Octubre '!E201+Noviembre!E201+'Diciembre '!E201)</f>
        <v>0</v>
      </c>
      <c r="F201" s="186">
        <f>SUM(Enero!F201+Febrero!F201+'Marzo '!F201+'Abril '!F201+'Mayo '!F201+Junio!F201+Julio!F201+Agosto!F201+Septiembre!F201+'Octubre '!F201+Noviembre!F201+'Diciembre '!F201)</f>
        <v>3</v>
      </c>
      <c r="G201" s="186">
        <f>SUM(Enero!G201+Febrero!G201+'Marzo '!G201+'Abril '!G201+'Mayo '!G201+Junio!G201+Julio!G201+Agosto!G201+Septiembre!G201+'Octubre '!G201+Noviembre!G201+'Diciembre '!G201)</f>
        <v>0</v>
      </c>
      <c r="H201" s="186">
        <f>SUM(Enero!H201+Febrero!H201+'Marzo '!H201+'Abril '!H201+'Mayo '!H201+Junio!H201+Julio!H201+Agosto!H201+Septiembre!H201+'Octubre '!H201+Noviembre!H201+'Diciembre '!H201)</f>
        <v>0</v>
      </c>
      <c r="I201" s="33"/>
      <c r="J201" s="5"/>
      <c r="K201" s="5"/>
      <c r="N201" s="171"/>
      <c r="O201" s="6"/>
      <c r="Q201" s="5"/>
    </row>
    <row r="202" spans="1:17" x14ac:dyDescent="0.2">
      <c r="A202" s="214" t="s">
        <v>372</v>
      </c>
      <c r="B202" s="215" t="s">
        <v>373</v>
      </c>
      <c r="C202" s="185">
        <f t="shared" si="2"/>
        <v>0</v>
      </c>
      <c r="D202" s="186">
        <f>SUM(Enero!D202+Febrero!D202+'Marzo '!D202+'Abril '!D202+'Mayo '!D202+Junio!D202+Julio!D202+Agosto!D202+Septiembre!D202+'Octubre '!D202+Noviembre!D202+'Diciembre '!D202)</f>
        <v>0</v>
      </c>
      <c r="E202" s="186">
        <f>SUM(Enero!E202+Febrero!E202+'Marzo '!E202+'Abril '!E202+'Mayo '!E202+Junio!E202+Julio!E202+Agosto!E202+Septiembre!E202+'Octubre '!E202+Noviembre!E202+'Diciembre '!E202)</f>
        <v>0</v>
      </c>
      <c r="F202" s="186">
        <f>SUM(Enero!F202+Febrero!F202+'Marzo '!F202+'Abril '!F202+'Mayo '!F202+Junio!F202+Julio!F202+Agosto!F202+Septiembre!F202+'Octubre '!F202+Noviembre!F202+'Diciembre '!F202)</f>
        <v>0</v>
      </c>
      <c r="G202" s="186">
        <f>SUM(Enero!G202+Febrero!G202+'Marzo '!G202+'Abril '!G202+'Mayo '!G202+Junio!G202+Julio!G202+Agosto!G202+Septiembre!G202+'Octubre '!G202+Noviembre!G202+'Diciembre '!G202)</f>
        <v>0</v>
      </c>
      <c r="H202" s="186">
        <f>SUM(Enero!H202+Febrero!H202+'Marzo '!H202+'Abril '!H202+'Mayo '!H202+Junio!H202+Julio!H202+Agosto!H202+Septiembre!H202+'Octubre '!H202+Noviembre!H202+'Diciembre '!H202)</f>
        <v>0</v>
      </c>
      <c r="I202" s="33"/>
      <c r="J202" s="5"/>
      <c r="K202" s="5"/>
      <c r="N202" s="171"/>
      <c r="O202" s="6"/>
      <c r="Q202" s="5"/>
    </row>
    <row r="203" spans="1:17" x14ac:dyDescent="0.2">
      <c r="A203" s="214" t="s">
        <v>374</v>
      </c>
      <c r="B203" s="215" t="s">
        <v>375</v>
      </c>
      <c r="C203" s="185">
        <f t="shared" si="2"/>
        <v>1</v>
      </c>
      <c r="D203" s="186">
        <f>SUM(Enero!D203+Febrero!D203+'Marzo '!D203+'Abril '!D203+'Mayo '!D203+Junio!D203+Julio!D203+Agosto!D203+Septiembre!D203+'Octubre '!D203+Noviembre!D203+'Diciembre '!D203)</f>
        <v>0</v>
      </c>
      <c r="E203" s="186">
        <f>SUM(Enero!E203+Febrero!E203+'Marzo '!E203+'Abril '!E203+'Mayo '!E203+Junio!E203+Julio!E203+Agosto!E203+Septiembre!E203+'Octubre '!E203+Noviembre!E203+'Diciembre '!E203)</f>
        <v>0</v>
      </c>
      <c r="F203" s="186">
        <f>SUM(Enero!F203+Febrero!F203+'Marzo '!F203+'Abril '!F203+'Mayo '!F203+Junio!F203+Julio!F203+Agosto!F203+Septiembre!F203+'Octubre '!F203+Noviembre!F203+'Diciembre '!F203)</f>
        <v>1</v>
      </c>
      <c r="G203" s="186">
        <f>SUM(Enero!G203+Febrero!G203+'Marzo '!G203+'Abril '!G203+'Mayo '!G203+Junio!G203+Julio!G203+Agosto!G203+Septiembre!G203+'Octubre '!G203+Noviembre!G203+'Diciembre '!G203)</f>
        <v>0</v>
      </c>
      <c r="H203" s="186">
        <f>SUM(Enero!H203+Febrero!H203+'Marzo '!H203+'Abril '!H203+'Mayo '!H203+Junio!H203+Julio!H203+Agosto!H203+Septiembre!H203+'Octubre '!H203+Noviembre!H203+'Diciembre '!H203)</f>
        <v>0</v>
      </c>
      <c r="I203" s="33"/>
      <c r="J203" s="5"/>
      <c r="K203" s="5"/>
      <c r="N203" s="171"/>
      <c r="O203" s="6"/>
      <c r="Q203" s="5"/>
    </row>
    <row r="204" spans="1:17" x14ac:dyDescent="0.2">
      <c r="A204" s="214" t="s">
        <v>376</v>
      </c>
      <c r="B204" s="215" t="s">
        <v>377</v>
      </c>
      <c r="C204" s="185">
        <f t="shared" si="2"/>
        <v>0</v>
      </c>
      <c r="D204" s="186">
        <f>SUM(Enero!D204+Febrero!D204+'Marzo '!D204+'Abril '!D204+'Mayo '!D204+Junio!D204+Julio!D204+Agosto!D204+Septiembre!D204+'Octubre '!D204+Noviembre!D204+'Diciembre '!D204)</f>
        <v>0</v>
      </c>
      <c r="E204" s="186">
        <f>SUM(Enero!E204+Febrero!E204+'Marzo '!E204+'Abril '!E204+'Mayo '!E204+Junio!E204+Julio!E204+Agosto!E204+Septiembre!E204+'Octubre '!E204+Noviembre!E204+'Diciembre '!E204)</f>
        <v>0</v>
      </c>
      <c r="F204" s="186">
        <f>SUM(Enero!F204+Febrero!F204+'Marzo '!F204+'Abril '!F204+'Mayo '!F204+Junio!F204+Julio!F204+Agosto!F204+Septiembre!F204+'Octubre '!F204+Noviembre!F204+'Diciembre '!F204)</f>
        <v>0</v>
      </c>
      <c r="G204" s="186">
        <f>SUM(Enero!G204+Febrero!G204+'Marzo '!G204+'Abril '!G204+'Mayo '!G204+Junio!G204+Julio!G204+Agosto!G204+Septiembre!G204+'Octubre '!G204+Noviembre!G204+'Diciembre '!G204)</f>
        <v>0</v>
      </c>
      <c r="H204" s="186">
        <f>SUM(Enero!H204+Febrero!H204+'Marzo '!H204+'Abril '!H204+'Mayo '!H204+Junio!H204+Julio!H204+Agosto!H204+Septiembre!H204+'Octubre '!H204+Noviembre!H204+'Diciembre '!H204)</f>
        <v>0</v>
      </c>
      <c r="I204" s="33"/>
      <c r="J204" s="5"/>
      <c r="K204" s="5"/>
      <c r="N204" s="171"/>
      <c r="O204" s="6"/>
      <c r="Q204" s="5"/>
    </row>
    <row r="205" spans="1:17" x14ac:dyDescent="0.2">
      <c r="A205" s="214" t="s">
        <v>378</v>
      </c>
      <c r="B205" s="215" t="s">
        <v>379</v>
      </c>
      <c r="C205" s="185">
        <f t="shared" si="2"/>
        <v>0</v>
      </c>
      <c r="D205" s="186">
        <f>SUM(Enero!D205+Febrero!D205+'Marzo '!D205+'Abril '!D205+'Mayo '!D205+Junio!D205+Julio!D205+Agosto!D205+Septiembre!D205+'Octubre '!D205+Noviembre!D205+'Diciembre '!D205)</f>
        <v>0</v>
      </c>
      <c r="E205" s="186">
        <f>SUM(Enero!E205+Febrero!E205+'Marzo '!E205+'Abril '!E205+'Mayo '!E205+Junio!E205+Julio!E205+Agosto!E205+Septiembre!E205+'Octubre '!E205+Noviembre!E205+'Diciembre '!E205)</f>
        <v>0</v>
      </c>
      <c r="F205" s="186">
        <f>SUM(Enero!F205+Febrero!F205+'Marzo '!F205+'Abril '!F205+'Mayo '!F205+Junio!F205+Julio!F205+Agosto!F205+Septiembre!F205+'Octubre '!F205+Noviembre!F205+'Diciembre '!F205)</f>
        <v>0</v>
      </c>
      <c r="G205" s="186">
        <f>SUM(Enero!G205+Febrero!G205+'Marzo '!G205+'Abril '!G205+'Mayo '!G205+Junio!G205+Julio!G205+Agosto!G205+Septiembre!G205+'Octubre '!G205+Noviembre!G205+'Diciembre '!G205)</f>
        <v>0</v>
      </c>
      <c r="H205" s="186">
        <f>SUM(Enero!H205+Febrero!H205+'Marzo '!H205+'Abril '!H205+'Mayo '!H205+Junio!H205+Julio!H205+Agosto!H205+Septiembre!H205+'Octubre '!H205+Noviembre!H205+'Diciembre '!H205)</f>
        <v>0</v>
      </c>
      <c r="I205" s="33"/>
      <c r="J205" s="5"/>
      <c r="K205" s="5"/>
      <c r="N205" s="171"/>
      <c r="O205" s="6"/>
      <c r="Q205" s="5"/>
    </row>
    <row r="206" spans="1:17" x14ac:dyDescent="0.2">
      <c r="A206" s="214" t="s">
        <v>380</v>
      </c>
      <c r="B206" s="215" t="s">
        <v>381</v>
      </c>
      <c r="C206" s="185">
        <f t="shared" si="2"/>
        <v>0</v>
      </c>
      <c r="D206" s="186">
        <f>SUM(Enero!D206+Febrero!D206+'Marzo '!D206+'Abril '!D206+'Mayo '!D206+Junio!D206+Julio!D206+Agosto!D206+Septiembre!D206+'Octubre '!D206+Noviembre!D206+'Diciembre '!D206)</f>
        <v>0</v>
      </c>
      <c r="E206" s="186">
        <f>SUM(Enero!E206+Febrero!E206+'Marzo '!E206+'Abril '!E206+'Mayo '!E206+Junio!E206+Julio!E206+Agosto!E206+Septiembre!E206+'Octubre '!E206+Noviembre!E206+'Diciembre '!E206)</f>
        <v>0</v>
      </c>
      <c r="F206" s="186">
        <f>SUM(Enero!F206+Febrero!F206+'Marzo '!F206+'Abril '!F206+'Mayo '!F206+Junio!F206+Julio!F206+Agosto!F206+Septiembre!F206+'Octubre '!F206+Noviembre!F206+'Diciembre '!F206)</f>
        <v>0</v>
      </c>
      <c r="G206" s="186">
        <f>SUM(Enero!G206+Febrero!G206+'Marzo '!G206+'Abril '!G206+'Mayo '!G206+Junio!G206+Julio!G206+Agosto!G206+Septiembre!G206+'Octubre '!G206+Noviembre!G206+'Diciembre '!G206)</f>
        <v>0</v>
      </c>
      <c r="H206" s="186">
        <f>SUM(Enero!H206+Febrero!H206+'Marzo '!H206+'Abril '!H206+'Mayo '!H206+Junio!H206+Julio!H206+Agosto!H206+Septiembre!H206+'Octubre '!H206+Noviembre!H206+'Diciembre '!H206)</f>
        <v>0</v>
      </c>
      <c r="I206" s="33"/>
      <c r="J206" s="5"/>
      <c r="K206" s="5"/>
      <c r="N206" s="171"/>
      <c r="O206" s="6"/>
      <c r="Q206" s="5"/>
    </row>
    <row r="207" spans="1:17" x14ac:dyDescent="0.2">
      <c r="A207" s="214" t="s">
        <v>382</v>
      </c>
      <c r="B207" s="215" t="s">
        <v>383</v>
      </c>
      <c r="C207" s="185">
        <f t="shared" si="2"/>
        <v>0</v>
      </c>
      <c r="D207" s="186">
        <f>SUM(Enero!D207+Febrero!D207+'Marzo '!D207+'Abril '!D207+'Mayo '!D207+Junio!D207+Julio!D207+Agosto!D207+Septiembre!D207+'Octubre '!D207+Noviembre!D207+'Diciembre '!D207)</f>
        <v>0</v>
      </c>
      <c r="E207" s="186">
        <f>SUM(Enero!E207+Febrero!E207+'Marzo '!E207+'Abril '!E207+'Mayo '!E207+Junio!E207+Julio!E207+Agosto!E207+Septiembre!E207+'Octubre '!E207+Noviembre!E207+'Diciembre '!E207)</f>
        <v>0</v>
      </c>
      <c r="F207" s="186">
        <f>SUM(Enero!F207+Febrero!F207+'Marzo '!F207+'Abril '!F207+'Mayo '!F207+Junio!F207+Julio!F207+Agosto!F207+Septiembre!F207+'Octubre '!F207+Noviembre!F207+'Diciembre '!F207)</f>
        <v>0</v>
      </c>
      <c r="G207" s="186">
        <f>SUM(Enero!G207+Febrero!G207+'Marzo '!G207+'Abril '!G207+'Mayo '!G207+Junio!G207+Julio!G207+Agosto!G207+Septiembre!G207+'Octubre '!G207+Noviembre!G207+'Diciembre '!G207)</f>
        <v>0</v>
      </c>
      <c r="H207" s="186">
        <f>SUM(Enero!H207+Febrero!H207+'Marzo '!H207+'Abril '!H207+'Mayo '!H207+Junio!H207+Julio!H207+Agosto!H207+Septiembre!H207+'Octubre '!H207+Noviembre!H207+'Diciembre '!H207)</f>
        <v>0</v>
      </c>
      <c r="I207" s="33"/>
      <c r="J207" s="5"/>
      <c r="K207" s="5"/>
      <c r="N207" s="171"/>
      <c r="O207" s="6"/>
      <c r="Q207" s="5"/>
    </row>
    <row r="208" spans="1:17" x14ac:dyDescent="0.2">
      <c r="A208" s="214" t="s">
        <v>384</v>
      </c>
      <c r="B208" s="208" t="s">
        <v>385</v>
      </c>
      <c r="C208" s="185">
        <f t="shared" si="2"/>
        <v>0</v>
      </c>
      <c r="D208" s="186">
        <f>SUM(Enero!D208+Febrero!D208+'Marzo '!D208+'Abril '!D208+'Mayo '!D208+Junio!D208+Julio!D208+Agosto!D208+Septiembre!D208+'Octubre '!D208+Noviembre!D208+'Diciembre '!D208)</f>
        <v>0</v>
      </c>
      <c r="E208" s="186">
        <f>SUM(Enero!E208+Febrero!E208+'Marzo '!E208+'Abril '!E208+'Mayo '!E208+Junio!E208+Julio!E208+Agosto!E208+Septiembre!E208+'Octubre '!E208+Noviembre!E208+'Diciembre '!E208)</f>
        <v>0</v>
      </c>
      <c r="F208" s="186">
        <f>SUM(Enero!F208+Febrero!F208+'Marzo '!F208+'Abril '!F208+'Mayo '!F208+Junio!F208+Julio!F208+Agosto!F208+Septiembre!F208+'Octubre '!F208+Noviembre!F208+'Diciembre '!F208)</f>
        <v>0</v>
      </c>
      <c r="G208" s="186">
        <f>SUM(Enero!G208+Febrero!G208+'Marzo '!G208+'Abril '!G208+'Mayo '!G208+Junio!G208+Julio!G208+Agosto!G208+Septiembre!G208+'Octubre '!G208+Noviembre!G208+'Diciembre '!G208)</f>
        <v>0</v>
      </c>
      <c r="H208" s="186">
        <f>SUM(Enero!H208+Febrero!H208+'Marzo '!H208+'Abril '!H208+'Mayo '!H208+Junio!H208+Julio!H208+Agosto!H208+Septiembre!H208+'Octubre '!H208+Noviembre!H208+'Diciembre '!H208)</f>
        <v>0</v>
      </c>
      <c r="I208" s="33"/>
      <c r="J208" s="5"/>
      <c r="K208" s="5"/>
      <c r="N208" s="171"/>
      <c r="O208" s="6"/>
      <c r="Q208" s="5"/>
    </row>
    <row r="209" spans="1:17" x14ac:dyDescent="0.2">
      <c r="A209" s="214" t="s">
        <v>386</v>
      </c>
      <c r="B209" s="215" t="s">
        <v>387</v>
      </c>
      <c r="C209" s="185">
        <f t="shared" si="2"/>
        <v>284</v>
      </c>
      <c r="D209" s="186">
        <f>SUM(Enero!D209+Febrero!D209+'Marzo '!D209+'Abril '!D209+'Mayo '!D209+Junio!D209+Julio!D209+Agosto!D209+Septiembre!D209+'Octubre '!D209+Noviembre!D209+'Diciembre '!D209)</f>
        <v>5</v>
      </c>
      <c r="E209" s="186">
        <f>SUM(Enero!E209+Febrero!E209+'Marzo '!E209+'Abril '!E209+'Mayo '!E209+Junio!E209+Julio!E209+Agosto!E209+Septiembre!E209+'Octubre '!E209+Noviembre!E209+'Diciembre '!E209)</f>
        <v>279</v>
      </c>
      <c r="F209" s="186">
        <f>SUM(Enero!F209+Febrero!F209+'Marzo '!F209+'Abril '!F209+'Mayo '!F209+Junio!F209+Julio!F209+Agosto!F209+Septiembre!F209+'Octubre '!F209+Noviembre!F209+'Diciembre '!F209)</f>
        <v>0</v>
      </c>
      <c r="G209" s="186">
        <f>SUM(Enero!G209+Febrero!G209+'Marzo '!G209+'Abril '!G209+'Mayo '!G209+Junio!G209+Julio!G209+Agosto!G209+Septiembre!G209+'Octubre '!G209+Noviembre!G209+'Diciembre '!G209)</f>
        <v>0</v>
      </c>
      <c r="H209" s="186">
        <f>SUM(Enero!H209+Febrero!H209+'Marzo '!H209+'Abril '!H209+'Mayo '!H209+Junio!H209+Julio!H209+Agosto!H209+Septiembre!H209+'Octubre '!H209+Noviembre!H209+'Diciembre '!H209)</f>
        <v>0</v>
      </c>
      <c r="I209" s="33"/>
      <c r="J209" s="5"/>
      <c r="K209" s="5"/>
      <c r="N209" s="171"/>
      <c r="O209" s="6"/>
      <c r="Q209" s="5"/>
    </row>
    <row r="210" spans="1:17" x14ac:dyDescent="0.2">
      <c r="A210" s="214" t="s">
        <v>388</v>
      </c>
      <c r="B210" s="215" t="s">
        <v>389</v>
      </c>
      <c r="C210" s="185">
        <f t="shared" ref="C210:C273" si="3">+SUM(D210:F210)</f>
        <v>0</v>
      </c>
      <c r="D210" s="186">
        <f>SUM(Enero!D210+Febrero!D210+'Marzo '!D210+'Abril '!D210+'Mayo '!D210+Junio!D210+Julio!D210+Agosto!D210+Septiembre!D210+'Octubre '!D210+Noviembre!D210+'Diciembre '!D210)</f>
        <v>0</v>
      </c>
      <c r="E210" s="186">
        <f>SUM(Enero!E210+Febrero!E210+'Marzo '!E210+'Abril '!E210+'Mayo '!E210+Junio!E210+Julio!E210+Agosto!E210+Septiembre!E210+'Octubre '!E210+Noviembre!E210+'Diciembre '!E210)</f>
        <v>0</v>
      </c>
      <c r="F210" s="186">
        <f>SUM(Enero!F210+Febrero!F210+'Marzo '!F210+'Abril '!F210+'Mayo '!F210+Junio!F210+Julio!F210+Agosto!F210+Septiembre!F210+'Octubre '!F210+Noviembre!F210+'Diciembre '!F210)</f>
        <v>0</v>
      </c>
      <c r="G210" s="186">
        <f>SUM(Enero!G210+Febrero!G210+'Marzo '!G210+'Abril '!G210+'Mayo '!G210+Junio!G210+Julio!G210+Agosto!G210+Septiembre!G210+'Octubre '!G210+Noviembre!G210+'Diciembre '!G210)</f>
        <v>0</v>
      </c>
      <c r="H210" s="186">
        <f>SUM(Enero!H210+Febrero!H210+'Marzo '!H210+'Abril '!H210+'Mayo '!H210+Junio!H210+Julio!H210+Agosto!H210+Septiembre!H210+'Octubre '!H210+Noviembre!H210+'Diciembre '!H210)</f>
        <v>0</v>
      </c>
      <c r="I210" s="33"/>
      <c r="J210" s="5"/>
      <c r="K210" s="5"/>
      <c r="N210" s="171"/>
      <c r="O210" s="6"/>
      <c r="Q210" s="5"/>
    </row>
    <row r="211" spans="1:17" x14ac:dyDescent="0.2">
      <c r="A211" s="214" t="s">
        <v>390</v>
      </c>
      <c r="B211" s="215" t="s">
        <v>391</v>
      </c>
      <c r="C211" s="185">
        <f t="shared" si="3"/>
        <v>0</v>
      </c>
      <c r="D211" s="186">
        <f>SUM(Enero!D211+Febrero!D211+'Marzo '!D211+'Abril '!D211+'Mayo '!D211+Junio!D211+Julio!D211+Agosto!D211+Septiembre!D211+'Octubre '!D211+Noviembre!D211+'Diciembre '!D211)</f>
        <v>0</v>
      </c>
      <c r="E211" s="186">
        <f>SUM(Enero!E211+Febrero!E211+'Marzo '!E211+'Abril '!E211+'Mayo '!E211+Junio!E211+Julio!E211+Agosto!E211+Septiembre!E211+'Octubre '!E211+Noviembre!E211+'Diciembre '!E211)</f>
        <v>0</v>
      </c>
      <c r="F211" s="186">
        <f>SUM(Enero!F211+Febrero!F211+'Marzo '!F211+'Abril '!F211+'Mayo '!F211+Junio!F211+Julio!F211+Agosto!F211+Septiembre!F211+'Octubre '!F211+Noviembre!F211+'Diciembre '!F211)</f>
        <v>0</v>
      </c>
      <c r="G211" s="186">
        <f>SUM(Enero!G211+Febrero!G211+'Marzo '!G211+'Abril '!G211+'Mayo '!G211+Junio!G211+Julio!G211+Agosto!G211+Septiembre!G211+'Octubre '!G211+Noviembre!G211+'Diciembre '!G211)</f>
        <v>0</v>
      </c>
      <c r="H211" s="186">
        <f>SUM(Enero!H211+Febrero!H211+'Marzo '!H211+'Abril '!H211+'Mayo '!H211+Junio!H211+Julio!H211+Agosto!H211+Septiembre!H211+'Octubre '!H211+Noviembre!H211+'Diciembre '!H211)</f>
        <v>0</v>
      </c>
      <c r="I211" s="33"/>
      <c r="J211" s="5"/>
      <c r="K211" s="5"/>
      <c r="N211" s="171"/>
      <c r="O211" s="6"/>
      <c r="Q211" s="5"/>
    </row>
    <row r="212" spans="1:17" x14ac:dyDescent="0.2">
      <c r="A212" s="214" t="s">
        <v>392</v>
      </c>
      <c r="B212" s="215" t="s">
        <v>393</v>
      </c>
      <c r="C212" s="185">
        <f t="shared" si="3"/>
        <v>0</v>
      </c>
      <c r="D212" s="186">
        <f>SUM(Enero!D212+Febrero!D212+'Marzo '!D212+'Abril '!D212+'Mayo '!D212+Junio!D212+Julio!D212+Agosto!D212+Septiembre!D212+'Octubre '!D212+Noviembre!D212+'Diciembre '!D212)</f>
        <v>0</v>
      </c>
      <c r="E212" s="186">
        <f>SUM(Enero!E212+Febrero!E212+'Marzo '!E212+'Abril '!E212+'Mayo '!E212+Junio!E212+Julio!E212+Agosto!E212+Septiembre!E212+'Octubre '!E212+Noviembre!E212+'Diciembre '!E212)</f>
        <v>0</v>
      </c>
      <c r="F212" s="186">
        <f>SUM(Enero!F212+Febrero!F212+'Marzo '!F212+'Abril '!F212+'Mayo '!F212+Junio!F212+Julio!F212+Agosto!F212+Septiembre!F212+'Octubre '!F212+Noviembre!F212+'Diciembre '!F212)</f>
        <v>0</v>
      </c>
      <c r="G212" s="186">
        <f>SUM(Enero!G212+Febrero!G212+'Marzo '!G212+'Abril '!G212+'Mayo '!G212+Junio!G212+Julio!G212+Agosto!G212+Septiembre!G212+'Octubre '!G212+Noviembre!G212+'Diciembre '!G212)</f>
        <v>0</v>
      </c>
      <c r="H212" s="186">
        <f>SUM(Enero!H212+Febrero!H212+'Marzo '!H212+'Abril '!H212+'Mayo '!H212+Junio!H212+Julio!H212+Agosto!H212+Septiembre!H212+'Octubre '!H212+Noviembre!H212+'Diciembre '!H212)</f>
        <v>0</v>
      </c>
      <c r="I212" s="33"/>
      <c r="J212" s="5"/>
      <c r="K212" s="5"/>
      <c r="N212" s="171"/>
      <c r="O212" s="6"/>
      <c r="Q212" s="5"/>
    </row>
    <row r="213" spans="1:17" ht="23.25" x14ac:dyDescent="0.2">
      <c r="A213" s="214" t="s">
        <v>394</v>
      </c>
      <c r="B213" s="208" t="s">
        <v>395</v>
      </c>
      <c r="C213" s="185">
        <f t="shared" si="3"/>
        <v>0</v>
      </c>
      <c r="D213" s="186">
        <f>SUM(Enero!D213+Febrero!D213+'Marzo '!D213+'Abril '!D213+'Mayo '!D213+Junio!D213+Julio!D213+Agosto!D213+Septiembre!D213+'Octubre '!D213+Noviembre!D213+'Diciembre '!D213)</f>
        <v>0</v>
      </c>
      <c r="E213" s="186">
        <f>SUM(Enero!E213+Febrero!E213+'Marzo '!E213+'Abril '!E213+'Mayo '!E213+Junio!E213+Julio!E213+Agosto!E213+Septiembre!E213+'Octubre '!E213+Noviembre!E213+'Diciembre '!E213)</f>
        <v>0</v>
      </c>
      <c r="F213" s="186">
        <f>SUM(Enero!F213+Febrero!F213+'Marzo '!F213+'Abril '!F213+'Mayo '!F213+Junio!F213+Julio!F213+Agosto!F213+Septiembre!F213+'Octubre '!F213+Noviembre!F213+'Diciembre '!F213)</f>
        <v>0</v>
      </c>
      <c r="G213" s="186">
        <f>SUM(Enero!G213+Febrero!G213+'Marzo '!G213+'Abril '!G213+'Mayo '!G213+Junio!G213+Julio!G213+Agosto!G213+Septiembre!G213+'Octubre '!G213+Noviembre!G213+'Diciembre '!G213)</f>
        <v>0</v>
      </c>
      <c r="H213" s="186">
        <f>SUM(Enero!H213+Febrero!H213+'Marzo '!H213+'Abril '!H213+'Mayo '!H213+Junio!H213+Julio!H213+Agosto!H213+Septiembre!H213+'Octubre '!H213+Noviembre!H213+'Diciembre '!H213)</f>
        <v>0</v>
      </c>
      <c r="I213" s="33"/>
      <c r="J213" s="5"/>
      <c r="K213" s="5"/>
      <c r="N213" s="171"/>
      <c r="O213" s="6"/>
      <c r="Q213" s="5"/>
    </row>
    <row r="214" spans="1:17" x14ac:dyDescent="0.2">
      <c r="A214" s="214" t="s">
        <v>396</v>
      </c>
      <c r="B214" s="215" t="s">
        <v>397</v>
      </c>
      <c r="C214" s="185">
        <f t="shared" si="3"/>
        <v>0</v>
      </c>
      <c r="D214" s="186">
        <f>SUM(Enero!D214+Febrero!D214+'Marzo '!D214+'Abril '!D214+'Mayo '!D214+Junio!D214+Julio!D214+Agosto!D214+Septiembre!D214+'Octubre '!D214+Noviembre!D214+'Diciembre '!D214)</f>
        <v>0</v>
      </c>
      <c r="E214" s="186">
        <f>SUM(Enero!E214+Febrero!E214+'Marzo '!E214+'Abril '!E214+'Mayo '!E214+Junio!E214+Julio!E214+Agosto!E214+Septiembre!E214+'Octubre '!E214+Noviembre!E214+'Diciembre '!E214)</f>
        <v>0</v>
      </c>
      <c r="F214" s="186">
        <f>SUM(Enero!F214+Febrero!F214+'Marzo '!F214+'Abril '!F214+'Mayo '!F214+Junio!F214+Julio!F214+Agosto!F214+Septiembre!F214+'Octubre '!F214+Noviembre!F214+'Diciembre '!F214)</f>
        <v>0</v>
      </c>
      <c r="G214" s="186">
        <f>SUM(Enero!G214+Febrero!G214+'Marzo '!G214+'Abril '!G214+'Mayo '!G214+Junio!G214+Julio!G214+Agosto!G214+Septiembre!G214+'Octubre '!G214+Noviembre!G214+'Diciembre '!G214)</f>
        <v>0</v>
      </c>
      <c r="H214" s="186">
        <f>SUM(Enero!H214+Febrero!H214+'Marzo '!H214+'Abril '!H214+'Mayo '!H214+Junio!H214+Julio!H214+Agosto!H214+Septiembre!H214+'Octubre '!H214+Noviembre!H214+'Diciembre '!H214)</f>
        <v>0</v>
      </c>
      <c r="I214" s="33"/>
      <c r="J214" s="5"/>
      <c r="K214" s="5"/>
      <c r="N214" s="171"/>
      <c r="O214" s="6"/>
      <c r="Q214" s="5"/>
    </row>
    <row r="215" spans="1:17" x14ac:dyDescent="0.2">
      <c r="A215" s="214" t="s">
        <v>398</v>
      </c>
      <c r="B215" s="215" t="s">
        <v>399</v>
      </c>
      <c r="C215" s="185">
        <f t="shared" si="3"/>
        <v>0</v>
      </c>
      <c r="D215" s="186">
        <f>SUM(Enero!D215+Febrero!D215+'Marzo '!D215+'Abril '!D215+'Mayo '!D215+Junio!D215+Julio!D215+Agosto!D215+Septiembre!D215+'Octubre '!D215+Noviembre!D215+'Diciembre '!D215)</f>
        <v>0</v>
      </c>
      <c r="E215" s="186">
        <f>SUM(Enero!E215+Febrero!E215+'Marzo '!E215+'Abril '!E215+'Mayo '!E215+Junio!E215+Julio!E215+Agosto!E215+Septiembre!E215+'Octubre '!E215+Noviembre!E215+'Diciembre '!E215)</f>
        <v>0</v>
      </c>
      <c r="F215" s="186">
        <f>SUM(Enero!F215+Febrero!F215+'Marzo '!F215+'Abril '!F215+'Mayo '!F215+Junio!F215+Julio!F215+Agosto!F215+Septiembre!F215+'Octubre '!F215+Noviembre!F215+'Diciembre '!F215)</f>
        <v>0</v>
      </c>
      <c r="G215" s="186">
        <f>SUM(Enero!G215+Febrero!G215+'Marzo '!G215+'Abril '!G215+'Mayo '!G215+Junio!G215+Julio!G215+Agosto!G215+Septiembre!G215+'Octubre '!G215+Noviembre!G215+'Diciembre '!G215)</f>
        <v>0</v>
      </c>
      <c r="H215" s="186">
        <f>SUM(Enero!H215+Febrero!H215+'Marzo '!H215+'Abril '!H215+'Mayo '!H215+Junio!H215+Julio!H215+Agosto!H215+Septiembre!H215+'Octubre '!H215+Noviembre!H215+'Diciembre '!H215)</f>
        <v>0</v>
      </c>
      <c r="I215" s="33"/>
      <c r="J215" s="5"/>
      <c r="K215" s="5"/>
      <c r="N215" s="171"/>
      <c r="O215" s="6"/>
      <c r="Q215" s="5"/>
    </row>
    <row r="216" spans="1:17" x14ac:dyDescent="0.2">
      <c r="A216" s="214" t="s">
        <v>400</v>
      </c>
      <c r="B216" s="215" t="s">
        <v>401</v>
      </c>
      <c r="C216" s="185">
        <f t="shared" si="3"/>
        <v>0</v>
      </c>
      <c r="D216" s="186">
        <f>SUM(Enero!D216+Febrero!D216+'Marzo '!D216+'Abril '!D216+'Mayo '!D216+Junio!D216+Julio!D216+Agosto!D216+Septiembre!D216+'Octubre '!D216+Noviembre!D216+'Diciembre '!D216)</f>
        <v>0</v>
      </c>
      <c r="E216" s="186">
        <f>SUM(Enero!E216+Febrero!E216+'Marzo '!E216+'Abril '!E216+'Mayo '!E216+Junio!E216+Julio!E216+Agosto!E216+Septiembre!E216+'Octubre '!E216+Noviembre!E216+'Diciembre '!E216)</f>
        <v>0</v>
      </c>
      <c r="F216" s="186">
        <f>SUM(Enero!F216+Febrero!F216+'Marzo '!F216+'Abril '!F216+'Mayo '!F216+Junio!F216+Julio!F216+Agosto!F216+Septiembre!F216+'Octubre '!F216+Noviembre!F216+'Diciembre '!F216)</f>
        <v>0</v>
      </c>
      <c r="G216" s="186">
        <f>SUM(Enero!G216+Febrero!G216+'Marzo '!G216+'Abril '!G216+'Mayo '!G216+Junio!G216+Julio!G216+Agosto!G216+Septiembre!G216+'Octubre '!G216+Noviembre!G216+'Diciembre '!G216)</f>
        <v>0</v>
      </c>
      <c r="H216" s="186">
        <f>SUM(Enero!H216+Febrero!H216+'Marzo '!H216+'Abril '!H216+'Mayo '!H216+Junio!H216+Julio!H216+Agosto!H216+Septiembre!H216+'Octubre '!H216+Noviembre!H216+'Diciembre '!H216)</f>
        <v>0</v>
      </c>
      <c r="I216" s="33"/>
      <c r="J216" s="5"/>
      <c r="K216" s="5"/>
      <c r="N216" s="171"/>
      <c r="O216" s="6"/>
      <c r="Q216" s="5"/>
    </row>
    <row r="217" spans="1:17" x14ac:dyDescent="0.2">
      <c r="A217" s="214" t="s">
        <v>402</v>
      </c>
      <c r="B217" s="215" t="s">
        <v>403</v>
      </c>
      <c r="C217" s="185">
        <f t="shared" si="3"/>
        <v>0</v>
      </c>
      <c r="D217" s="186">
        <f>SUM(Enero!D217+Febrero!D217+'Marzo '!D217+'Abril '!D217+'Mayo '!D217+Junio!D217+Julio!D217+Agosto!D217+Septiembre!D217+'Octubre '!D217+Noviembre!D217+'Diciembre '!D217)</f>
        <v>0</v>
      </c>
      <c r="E217" s="186">
        <f>SUM(Enero!E217+Febrero!E217+'Marzo '!E217+'Abril '!E217+'Mayo '!E217+Junio!E217+Julio!E217+Agosto!E217+Septiembre!E217+'Octubre '!E217+Noviembre!E217+'Diciembre '!E217)</f>
        <v>0</v>
      </c>
      <c r="F217" s="186">
        <f>SUM(Enero!F217+Febrero!F217+'Marzo '!F217+'Abril '!F217+'Mayo '!F217+Junio!F217+Julio!F217+Agosto!F217+Septiembre!F217+'Octubre '!F217+Noviembre!F217+'Diciembre '!F217)</f>
        <v>0</v>
      </c>
      <c r="G217" s="186">
        <f>SUM(Enero!G217+Febrero!G217+'Marzo '!G217+'Abril '!G217+'Mayo '!G217+Junio!G217+Julio!G217+Agosto!G217+Septiembre!G217+'Octubre '!G217+Noviembre!G217+'Diciembre '!G217)</f>
        <v>0</v>
      </c>
      <c r="H217" s="186">
        <f>SUM(Enero!H217+Febrero!H217+'Marzo '!H217+'Abril '!H217+'Mayo '!H217+Junio!H217+Julio!H217+Agosto!H217+Septiembre!H217+'Octubre '!H217+Noviembre!H217+'Diciembre '!H217)</f>
        <v>0</v>
      </c>
      <c r="I217" s="33"/>
      <c r="J217" s="5"/>
      <c r="K217" s="5"/>
      <c r="N217" s="171"/>
      <c r="O217" s="6"/>
      <c r="Q217" s="5"/>
    </row>
    <row r="218" spans="1:17" x14ac:dyDescent="0.2">
      <c r="A218" s="214" t="s">
        <v>404</v>
      </c>
      <c r="B218" s="215" t="s">
        <v>405</v>
      </c>
      <c r="C218" s="185">
        <f t="shared" si="3"/>
        <v>0</v>
      </c>
      <c r="D218" s="186">
        <f>SUM(Enero!D218+Febrero!D218+'Marzo '!D218+'Abril '!D218+'Mayo '!D218+Junio!D218+Julio!D218+Agosto!D218+Septiembre!D218+'Octubre '!D218+Noviembre!D218+'Diciembre '!D218)</f>
        <v>0</v>
      </c>
      <c r="E218" s="186">
        <f>SUM(Enero!E218+Febrero!E218+'Marzo '!E218+'Abril '!E218+'Mayo '!E218+Junio!E218+Julio!E218+Agosto!E218+Septiembre!E218+'Octubre '!E218+Noviembre!E218+'Diciembre '!E218)</f>
        <v>0</v>
      </c>
      <c r="F218" s="186">
        <f>SUM(Enero!F218+Febrero!F218+'Marzo '!F218+'Abril '!F218+'Mayo '!F218+Junio!F218+Julio!F218+Agosto!F218+Septiembre!F218+'Octubre '!F218+Noviembre!F218+'Diciembre '!F218)</f>
        <v>0</v>
      </c>
      <c r="G218" s="186">
        <f>SUM(Enero!G218+Febrero!G218+'Marzo '!G218+'Abril '!G218+'Mayo '!G218+Junio!G218+Julio!G218+Agosto!G218+Septiembre!G218+'Octubre '!G218+Noviembre!G218+'Diciembre '!G218)</f>
        <v>0</v>
      </c>
      <c r="H218" s="186">
        <f>SUM(Enero!H218+Febrero!H218+'Marzo '!H218+'Abril '!H218+'Mayo '!H218+Junio!H218+Julio!H218+Agosto!H218+Septiembre!H218+'Octubre '!H218+Noviembre!H218+'Diciembre '!H218)</f>
        <v>0</v>
      </c>
      <c r="I218" s="33"/>
      <c r="J218" s="5"/>
      <c r="K218" s="5"/>
      <c r="N218" s="171"/>
      <c r="O218" s="6"/>
      <c r="Q218" s="5"/>
    </row>
    <row r="219" spans="1:17" x14ac:dyDescent="0.2">
      <c r="A219" s="214" t="s">
        <v>406</v>
      </c>
      <c r="B219" s="215" t="s">
        <v>407</v>
      </c>
      <c r="C219" s="185">
        <f t="shared" si="3"/>
        <v>0</v>
      </c>
      <c r="D219" s="186">
        <f>SUM(Enero!D219+Febrero!D219+'Marzo '!D219+'Abril '!D219+'Mayo '!D219+Junio!D219+Julio!D219+Agosto!D219+Septiembre!D219+'Octubre '!D219+Noviembre!D219+'Diciembre '!D219)</f>
        <v>0</v>
      </c>
      <c r="E219" s="186">
        <f>SUM(Enero!E219+Febrero!E219+'Marzo '!E219+'Abril '!E219+'Mayo '!E219+Junio!E219+Julio!E219+Agosto!E219+Septiembre!E219+'Octubre '!E219+Noviembre!E219+'Diciembre '!E219)</f>
        <v>0</v>
      </c>
      <c r="F219" s="186">
        <f>SUM(Enero!F219+Febrero!F219+'Marzo '!F219+'Abril '!F219+'Mayo '!F219+Junio!F219+Julio!F219+Agosto!F219+Septiembre!F219+'Octubre '!F219+Noviembre!F219+'Diciembre '!F219)</f>
        <v>0</v>
      </c>
      <c r="G219" s="186">
        <f>SUM(Enero!G219+Febrero!G219+'Marzo '!G219+'Abril '!G219+'Mayo '!G219+Junio!G219+Julio!G219+Agosto!G219+Septiembre!G219+'Octubre '!G219+Noviembre!G219+'Diciembre '!G219)</f>
        <v>0</v>
      </c>
      <c r="H219" s="186">
        <f>SUM(Enero!H219+Febrero!H219+'Marzo '!H219+'Abril '!H219+'Mayo '!H219+Junio!H219+Julio!H219+Agosto!H219+Septiembre!H219+'Octubre '!H219+Noviembre!H219+'Diciembre '!H219)</f>
        <v>0</v>
      </c>
      <c r="I219" s="33"/>
      <c r="J219" s="5"/>
      <c r="K219" s="5"/>
      <c r="N219" s="171"/>
      <c r="O219" s="6"/>
      <c r="Q219" s="5"/>
    </row>
    <row r="220" spans="1:17" x14ac:dyDescent="0.2">
      <c r="A220" s="214" t="s">
        <v>408</v>
      </c>
      <c r="B220" s="215" t="s">
        <v>409</v>
      </c>
      <c r="C220" s="185">
        <f t="shared" si="3"/>
        <v>0</v>
      </c>
      <c r="D220" s="186">
        <f>SUM(Enero!D220+Febrero!D220+'Marzo '!D220+'Abril '!D220+'Mayo '!D220+Junio!D220+Julio!D220+Agosto!D220+Septiembre!D220+'Octubre '!D220+Noviembre!D220+'Diciembre '!D220)</f>
        <v>0</v>
      </c>
      <c r="E220" s="186">
        <f>SUM(Enero!E220+Febrero!E220+'Marzo '!E220+'Abril '!E220+'Mayo '!E220+Junio!E220+Julio!E220+Agosto!E220+Septiembre!E220+'Octubre '!E220+Noviembre!E220+'Diciembre '!E220)</f>
        <v>0</v>
      </c>
      <c r="F220" s="186">
        <f>SUM(Enero!F220+Febrero!F220+'Marzo '!F220+'Abril '!F220+'Mayo '!F220+Junio!F220+Julio!F220+Agosto!F220+Septiembre!F220+'Octubre '!F220+Noviembre!F220+'Diciembre '!F220)</f>
        <v>0</v>
      </c>
      <c r="G220" s="186">
        <f>SUM(Enero!G220+Febrero!G220+'Marzo '!G220+'Abril '!G220+'Mayo '!G220+Junio!G220+Julio!G220+Agosto!G220+Septiembre!G220+'Octubre '!G220+Noviembre!G220+'Diciembre '!G220)</f>
        <v>0</v>
      </c>
      <c r="H220" s="186">
        <f>SUM(Enero!H220+Febrero!H220+'Marzo '!H220+'Abril '!H220+'Mayo '!H220+Junio!H220+Julio!H220+Agosto!H220+Septiembre!H220+'Octubre '!H220+Noviembre!H220+'Diciembre '!H220)</f>
        <v>0</v>
      </c>
      <c r="I220" s="33"/>
      <c r="J220" s="5"/>
      <c r="K220" s="5"/>
      <c r="N220" s="171"/>
      <c r="O220" s="6"/>
      <c r="Q220" s="5"/>
    </row>
    <row r="221" spans="1:17" x14ac:dyDescent="0.2">
      <c r="A221" s="214" t="s">
        <v>410</v>
      </c>
      <c r="B221" s="215" t="s">
        <v>411</v>
      </c>
      <c r="C221" s="185">
        <f t="shared" si="3"/>
        <v>0</v>
      </c>
      <c r="D221" s="186">
        <f>SUM(Enero!D221+Febrero!D221+'Marzo '!D221+'Abril '!D221+'Mayo '!D221+Junio!D221+Julio!D221+Agosto!D221+Septiembre!D221+'Octubre '!D221+Noviembre!D221+'Diciembre '!D221)</f>
        <v>0</v>
      </c>
      <c r="E221" s="186">
        <f>SUM(Enero!E221+Febrero!E221+'Marzo '!E221+'Abril '!E221+'Mayo '!E221+Junio!E221+Julio!E221+Agosto!E221+Septiembre!E221+'Octubre '!E221+Noviembre!E221+'Diciembre '!E221)</f>
        <v>0</v>
      </c>
      <c r="F221" s="186">
        <f>SUM(Enero!F221+Febrero!F221+'Marzo '!F221+'Abril '!F221+'Mayo '!F221+Junio!F221+Julio!F221+Agosto!F221+Septiembre!F221+'Octubre '!F221+Noviembre!F221+'Diciembre '!F221)</f>
        <v>0</v>
      </c>
      <c r="G221" s="186">
        <f>SUM(Enero!G221+Febrero!G221+'Marzo '!G221+'Abril '!G221+'Mayo '!G221+Junio!G221+Julio!G221+Agosto!G221+Septiembre!G221+'Octubre '!G221+Noviembre!G221+'Diciembre '!G221)</f>
        <v>0</v>
      </c>
      <c r="H221" s="186">
        <f>SUM(Enero!H221+Febrero!H221+'Marzo '!H221+'Abril '!H221+'Mayo '!H221+Junio!H221+Julio!H221+Agosto!H221+Septiembre!H221+'Octubre '!H221+Noviembre!H221+'Diciembre '!H221)</f>
        <v>0</v>
      </c>
      <c r="I221" s="33"/>
      <c r="J221" s="5"/>
      <c r="K221" s="5"/>
      <c r="N221" s="171"/>
      <c r="O221" s="6"/>
      <c r="Q221" s="5"/>
    </row>
    <row r="222" spans="1:17" x14ac:dyDescent="0.2">
      <c r="A222" s="214" t="s">
        <v>412</v>
      </c>
      <c r="B222" s="215" t="s">
        <v>413</v>
      </c>
      <c r="C222" s="185">
        <f t="shared" si="3"/>
        <v>0</v>
      </c>
      <c r="D222" s="186">
        <f>SUM(Enero!D222+Febrero!D222+'Marzo '!D222+'Abril '!D222+'Mayo '!D222+Junio!D222+Julio!D222+Agosto!D222+Septiembre!D222+'Octubre '!D222+Noviembre!D222+'Diciembre '!D222)</f>
        <v>0</v>
      </c>
      <c r="E222" s="186">
        <f>SUM(Enero!E222+Febrero!E222+'Marzo '!E222+'Abril '!E222+'Mayo '!E222+Junio!E222+Julio!E222+Agosto!E222+Septiembre!E222+'Octubre '!E222+Noviembre!E222+'Diciembre '!E222)</f>
        <v>0</v>
      </c>
      <c r="F222" s="186">
        <f>SUM(Enero!F222+Febrero!F222+'Marzo '!F222+'Abril '!F222+'Mayo '!F222+Junio!F222+Julio!F222+Agosto!F222+Septiembre!F222+'Octubre '!F222+Noviembre!F222+'Diciembre '!F222)</f>
        <v>0</v>
      </c>
      <c r="G222" s="186">
        <f>SUM(Enero!G222+Febrero!G222+'Marzo '!G222+'Abril '!G222+'Mayo '!G222+Junio!G222+Julio!G222+Agosto!G222+Septiembre!G222+'Octubre '!G222+Noviembre!G222+'Diciembre '!G222)</f>
        <v>0</v>
      </c>
      <c r="H222" s="186">
        <f>SUM(Enero!H222+Febrero!H222+'Marzo '!H222+'Abril '!H222+'Mayo '!H222+Junio!H222+Julio!H222+Agosto!H222+Septiembre!H222+'Octubre '!H222+Noviembre!H222+'Diciembre '!H222)</f>
        <v>0</v>
      </c>
      <c r="I222" s="33"/>
      <c r="J222" s="5"/>
      <c r="K222" s="5"/>
      <c r="N222" s="171"/>
      <c r="O222" s="6"/>
      <c r="Q222" s="5"/>
    </row>
    <row r="223" spans="1:17" x14ac:dyDescent="0.2">
      <c r="A223" s="214" t="s">
        <v>414</v>
      </c>
      <c r="B223" s="215" t="s">
        <v>415</v>
      </c>
      <c r="C223" s="185">
        <f t="shared" si="3"/>
        <v>0</v>
      </c>
      <c r="D223" s="186">
        <f>SUM(Enero!D223+Febrero!D223+'Marzo '!D223+'Abril '!D223+'Mayo '!D223+Junio!D223+Julio!D223+Agosto!D223+Septiembre!D223+'Octubre '!D223+Noviembre!D223+'Diciembre '!D223)</f>
        <v>0</v>
      </c>
      <c r="E223" s="186">
        <f>SUM(Enero!E223+Febrero!E223+'Marzo '!E223+'Abril '!E223+'Mayo '!E223+Junio!E223+Julio!E223+Agosto!E223+Septiembre!E223+'Octubre '!E223+Noviembre!E223+'Diciembre '!E223)</f>
        <v>0</v>
      </c>
      <c r="F223" s="186">
        <f>SUM(Enero!F223+Febrero!F223+'Marzo '!F223+'Abril '!F223+'Mayo '!F223+Junio!F223+Julio!F223+Agosto!F223+Septiembre!F223+'Octubre '!F223+Noviembre!F223+'Diciembre '!F223)</f>
        <v>0</v>
      </c>
      <c r="G223" s="186">
        <f>SUM(Enero!G223+Febrero!G223+'Marzo '!G223+'Abril '!G223+'Mayo '!G223+Junio!G223+Julio!G223+Agosto!G223+Septiembre!G223+'Octubre '!G223+Noviembre!G223+'Diciembre '!G223)</f>
        <v>0</v>
      </c>
      <c r="H223" s="186">
        <f>SUM(Enero!H223+Febrero!H223+'Marzo '!H223+'Abril '!H223+'Mayo '!H223+Junio!H223+Julio!H223+Agosto!H223+Septiembre!H223+'Octubre '!H223+Noviembre!H223+'Diciembre '!H223)</f>
        <v>0</v>
      </c>
      <c r="I223" s="33"/>
      <c r="J223" s="5"/>
      <c r="K223" s="5"/>
      <c r="N223" s="171"/>
      <c r="O223" s="6"/>
      <c r="Q223" s="5"/>
    </row>
    <row r="224" spans="1:17" x14ac:dyDescent="0.2">
      <c r="A224" s="214" t="s">
        <v>416</v>
      </c>
      <c r="B224" s="215" t="s">
        <v>417</v>
      </c>
      <c r="C224" s="185">
        <f t="shared" si="3"/>
        <v>0</v>
      </c>
      <c r="D224" s="186">
        <f>SUM(Enero!D224+Febrero!D224+'Marzo '!D224+'Abril '!D224+'Mayo '!D224+Junio!D224+Julio!D224+Agosto!D224+Septiembre!D224+'Octubre '!D224+Noviembre!D224+'Diciembre '!D224)</f>
        <v>0</v>
      </c>
      <c r="E224" s="186">
        <f>SUM(Enero!E224+Febrero!E224+'Marzo '!E224+'Abril '!E224+'Mayo '!E224+Junio!E224+Julio!E224+Agosto!E224+Septiembre!E224+'Octubre '!E224+Noviembre!E224+'Diciembre '!E224)</f>
        <v>0</v>
      </c>
      <c r="F224" s="186">
        <f>SUM(Enero!F224+Febrero!F224+'Marzo '!F224+'Abril '!F224+'Mayo '!F224+Junio!F224+Julio!F224+Agosto!F224+Septiembre!F224+'Octubre '!F224+Noviembre!F224+'Diciembre '!F224)</f>
        <v>0</v>
      </c>
      <c r="G224" s="186">
        <f>SUM(Enero!G224+Febrero!G224+'Marzo '!G224+'Abril '!G224+'Mayo '!G224+Junio!G224+Julio!G224+Agosto!G224+Septiembre!G224+'Octubre '!G224+Noviembre!G224+'Diciembre '!G224)</f>
        <v>0</v>
      </c>
      <c r="H224" s="186">
        <f>SUM(Enero!H224+Febrero!H224+'Marzo '!H224+'Abril '!H224+'Mayo '!H224+Junio!H224+Julio!H224+Agosto!H224+Septiembre!H224+'Octubre '!H224+Noviembre!H224+'Diciembre '!H224)</f>
        <v>0</v>
      </c>
      <c r="I224" s="33"/>
      <c r="J224" s="5"/>
      <c r="K224" s="5"/>
      <c r="N224" s="171"/>
      <c r="O224" s="6"/>
      <c r="Q224" s="5"/>
    </row>
    <row r="225" spans="1:17" x14ac:dyDescent="0.2">
      <c r="A225" s="214" t="s">
        <v>418</v>
      </c>
      <c r="B225" s="215" t="s">
        <v>419</v>
      </c>
      <c r="C225" s="185">
        <f t="shared" si="3"/>
        <v>0</v>
      </c>
      <c r="D225" s="186">
        <f>SUM(Enero!D225+Febrero!D225+'Marzo '!D225+'Abril '!D225+'Mayo '!D225+Junio!D225+Julio!D225+Agosto!D225+Septiembre!D225+'Octubre '!D225+Noviembre!D225+'Diciembre '!D225)</f>
        <v>0</v>
      </c>
      <c r="E225" s="186">
        <f>SUM(Enero!E225+Febrero!E225+'Marzo '!E225+'Abril '!E225+'Mayo '!E225+Junio!E225+Julio!E225+Agosto!E225+Septiembre!E225+'Octubre '!E225+Noviembre!E225+'Diciembre '!E225)</f>
        <v>0</v>
      </c>
      <c r="F225" s="186">
        <f>SUM(Enero!F225+Febrero!F225+'Marzo '!F225+'Abril '!F225+'Mayo '!F225+Junio!F225+Julio!F225+Agosto!F225+Septiembre!F225+'Octubre '!F225+Noviembre!F225+'Diciembre '!F225)</f>
        <v>0</v>
      </c>
      <c r="G225" s="186">
        <f>SUM(Enero!G225+Febrero!G225+'Marzo '!G225+'Abril '!G225+'Mayo '!G225+Junio!G225+Julio!G225+Agosto!G225+Septiembre!G225+'Octubre '!G225+Noviembre!G225+'Diciembre '!G225)</f>
        <v>0</v>
      </c>
      <c r="H225" s="186">
        <f>SUM(Enero!H225+Febrero!H225+'Marzo '!H225+'Abril '!H225+'Mayo '!H225+Junio!H225+Julio!H225+Agosto!H225+Septiembre!H225+'Octubre '!H225+Noviembre!H225+'Diciembre '!H225)</f>
        <v>0</v>
      </c>
      <c r="I225" s="33"/>
      <c r="J225" s="5"/>
      <c r="K225" s="5"/>
      <c r="N225" s="171"/>
      <c r="O225" s="6"/>
      <c r="Q225" s="5"/>
    </row>
    <row r="226" spans="1:17" x14ac:dyDescent="0.2">
      <c r="A226" s="214" t="s">
        <v>420</v>
      </c>
      <c r="B226" s="215" t="s">
        <v>421</v>
      </c>
      <c r="C226" s="185">
        <f t="shared" si="3"/>
        <v>0</v>
      </c>
      <c r="D226" s="186">
        <f>SUM(Enero!D226+Febrero!D226+'Marzo '!D226+'Abril '!D226+'Mayo '!D226+Junio!D226+Julio!D226+Agosto!D226+Septiembre!D226+'Octubre '!D226+Noviembre!D226+'Diciembre '!D226)</f>
        <v>0</v>
      </c>
      <c r="E226" s="186">
        <f>SUM(Enero!E226+Febrero!E226+'Marzo '!E226+'Abril '!E226+'Mayo '!E226+Junio!E226+Julio!E226+Agosto!E226+Septiembre!E226+'Octubre '!E226+Noviembre!E226+'Diciembre '!E226)</f>
        <v>0</v>
      </c>
      <c r="F226" s="186">
        <f>SUM(Enero!F226+Febrero!F226+'Marzo '!F226+'Abril '!F226+'Mayo '!F226+Junio!F226+Julio!F226+Agosto!F226+Septiembre!F226+'Octubre '!F226+Noviembre!F226+'Diciembre '!F226)</f>
        <v>0</v>
      </c>
      <c r="G226" s="186">
        <f>SUM(Enero!G226+Febrero!G226+'Marzo '!G226+'Abril '!G226+'Mayo '!G226+Junio!G226+Julio!G226+Agosto!G226+Septiembre!G226+'Octubre '!G226+Noviembre!G226+'Diciembre '!G226)</f>
        <v>0</v>
      </c>
      <c r="H226" s="186">
        <f>SUM(Enero!H226+Febrero!H226+'Marzo '!H226+'Abril '!H226+'Mayo '!H226+Junio!H226+Julio!H226+Agosto!H226+Septiembre!H226+'Octubre '!H226+Noviembre!H226+'Diciembre '!H226)</f>
        <v>0</v>
      </c>
      <c r="I226" s="33"/>
      <c r="J226" s="5"/>
      <c r="K226" s="5"/>
      <c r="N226" s="171"/>
      <c r="O226" s="6"/>
      <c r="Q226" s="5"/>
    </row>
    <row r="227" spans="1:17" x14ac:dyDescent="0.2">
      <c r="A227" s="214" t="s">
        <v>422</v>
      </c>
      <c r="B227" s="215" t="s">
        <v>423</v>
      </c>
      <c r="C227" s="185">
        <f t="shared" si="3"/>
        <v>0</v>
      </c>
      <c r="D227" s="186">
        <f>SUM(Enero!D227+Febrero!D227+'Marzo '!D227+'Abril '!D227+'Mayo '!D227+Junio!D227+Julio!D227+Agosto!D227+Septiembre!D227+'Octubre '!D227+Noviembre!D227+'Diciembre '!D227)</f>
        <v>0</v>
      </c>
      <c r="E227" s="186">
        <f>SUM(Enero!E227+Febrero!E227+'Marzo '!E227+'Abril '!E227+'Mayo '!E227+Junio!E227+Julio!E227+Agosto!E227+Septiembre!E227+'Octubre '!E227+Noviembre!E227+'Diciembre '!E227)</f>
        <v>0</v>
      </c>
      <c r="F227" s="186">
        <f>SUM(Enero!F227+Febrero!F227+'Marzo '!F227+'Abril '!F227+'Mayo '!F227+Junio!F227+Julio!F227+Agosto!F227+Septiembre!F227+'Octubre '!F227+Noviembre!F227+'Diciembre '!F227)</f>
        <v>0</v>
      </c>
      <c r="G227" s="186">
        <f>SUM(Enero!G227+Febrero!G227+'Marzo '!G227+'Abril '!G227+'Mayo '!G227+Junio!G227+Julio!G227+Agosto!G227+Septiembre!G227+'Octubre '!G227+Noviembre!G227+'Diciembre '!G227)</f>
        <v>0</v>
      </c>
      <c r="H227" s="186">
        <f>SUM(Enero!H227+Febrero!H227+'Marzo '!H227+'Abril '!H227+'Mayo '!H227+Junio!H227+Julio!H227+Agosto!H227+Septiembre!H227+'Octubre '!H227+Noviembre!H227+'Diciembre '!H227)</f>
        <v>0</v>
      </c>
      <c r="I227" s="33"/>
      <c r="J227" s="5"/>
      <c r="K227" s="5"/>
      <c r="N227" s="171"/>
      <c r="O227" s="6"/>
      <c r="Q227" s="5"/>
    </row>
    <row r="228" spans="1:17" x14ac:dyDescent="0.2">
      <c r="A228" s="214" t="s">
        <v>424</v>
      </c>
      <c r="B228" s="215" t="s">
        <v>425</v>
      </c>
      <c r="C228" s="185">
        <f t="shared" si="3"/>
        <v>0</v>
      </c>
      <c r="D228" s="186">
        <f>SUM(Enero!D228+Febrero!D228+'Marzo '!D228+'Abril '!D228+'Mayo '!D228+Junio!D228+Julio!D228+Agosto!D228+Septiembre!D228+'Octubre '!D228+Noviembre!D228+'Diciembre '!D228)</f>
        <v>0</v>
      </c>
      <c r="E228" s="186">
        <f>SUM(Enero!E228+Febrero!E228+'Marzo '!E228+'Abril '!E228+'Mayo '!E228+Junio!E228+Julio!E228+Agosto!E228+Septiembre!E228+'Octubre '!E228+Noviembre!E228+'Diciembre '!E228)</f>
        <v>0</v>
      </c>
      <c r="F228" s="186">
        <f>SUM(Enero!F228+Febrero!F228+'Marzo '!F228+'Abril '!F228+'Mayo '!F228+Junio!F228+Julio!F228+Agosto!F228+Septiembre!F228+'Octubre '!F228+Noviembre!F228+'Diciembre '!F228)</f>
        <v>0</v>
      </c>
      <c r="G228" s="186">
        <f>SUM(Enero!G228+Febrero!G228+'Marzo '!G228+'Abril '!G228+'Mayo '!G228+Junio!G228+Julio!G228+Agosto!G228+Septiembre!G228+'Octubre '!G228+Noviembre!G228+'Diciembre '!G228)</f>
        <v>0</v>
      </c>
      <c r="H228" s="186">
        <f>SUM(Enero!H228+Febrero!H228+'Marzo '!H228+'Abril '!H228+'Mayo '!H228+Junio!H228+Julio!H228+Agosto!H228+Septiembre!H228+'Octubre '!H228+Noviembre!H228+'Diciembre '!H228)</f>
        <v>0</v>
      </c>
      <c r="I228" s="33"/>
      <c r="J228" s="5"/>
      <c r="K228" s="5"/>
      <c r="N228" s="171"/>
      <c r="O228" s="6"/>
      <c r="Q228" s="5"/>
    </row>
    <row r="229" spans="1:17" x14ac:dyDescent="0.2">
      <c r="A229" s="214" t="s">
        <v>426</v>
      </c>
      <c r="B229" s="215" t="s">
        <v>427</v>
      </c>
      <c r="C229" s="185">
        <f t="shared" si="3"/>
        <v>0</v>
      </c>
      <c r="D229" s="186">
        <f>SUM(Enero!D229+Febrero!D229+'Marzo '!D229+'Abril '!D229+'Mayo '!D229+Junio!D229+Julio!D229+Agosto!D229+Septiembre!D229+'Octubre '!D229+Noviembre!D229+'Diciembre '!D229)</f>
        <v>0</v>
      </c>
      <c r="E229" s="186">
        <f>SUM(Enero!E229+Febrero!E229+'Marzo '!E229+'Abril '!E229+'Mayo '!E229+Junio!E229+Julio!E229+Agosto!E229+Septiembre!E229+'Octubre '!E229+Noviembre!E229+'Diciembre '!E229)</f>
        <v>0</v>
      </c>
      <c r="F229" s="186">
        <f>SUM(Enero!F229+Febrero!F229+'Marzo '!F229+'Abril '!F229+'Mayo '!F229+Junio!F229+Julio!F229+Agosto!F229+Septiembre!F229+'Octubre '!F229+Noviembre!F229+'Diciembre '!F229)</f>
        <v>0</v>
      </c>
      <c r="G229" s="186">
        <f>SUM(Enero!G229+Febrero!G229+'Marzo '!G229+'Abril '!G229+'Mayo '!G229+Junio!G229+Julio!G229+Agosto!G229+Septiembre!G229+'Octubre '!G229+Noviembre!G229+'Diciembre '!G229)</f>
        <v>0</v>
      </c>
      <c r="H229" s="186">
        <f>SUM(Enero!H229+Febrero!H229+'Marzo '!H229+'Abril '!H229+'Mayo '!H229+Junio!H229+Julio!H229+Agosto!H229+Septiembre!H229+'Octubre '!H229+Noviembre!H229+'Diciembre '!H229)</f>
        <v>0</v>
      </c>
      <c r="I229" s="33"/>
      <c r="J229" s="5"/>
      <c r="K229" s="5"/>
      <c r="N229" s="171"/>
      <c r="O229" s="6"/>
      <c r="Q229" s="5"/>
    </row>
    <row r="230" spans="1:17" ht="23.25" x14ac:dyDescent="0.2">
      <c r="A230" s="214" t="s">
        <v>428</v>
      </c>
      <c r="B230" s="208" t="s">
        <v>429</v>
      </c>
      <c r="C230" s="185">
        <f t="shared" si="3"/>
        <v>0</v>
      </c>
      <c r="D230" s="186">
        <f>SUM(Enero!D230+Febrero!D230+'Marzo '!D230+'Abril '!D230+'Mayo '!D230+Junio!D230+Julio!D230+Agosto!D230+Septiembre!D230+'Octubre '!D230+Noviembre!D230+'Diciembre '!D230)</f>
        <v>0</v>
      </c>
      <c r="E230" s="186">
        <f>SUM(Enero!E230+Febrero!E230+'Marzo '!E230+'Abril '!E230+'Mayo '!E230+Junio!E230+Julio!E230+Agosto!E230+Septiembre!E230+'Octubre '!E230+Noviembre!E230+'Diciembre '!E230)</f>
        <v>0</v>
      </c>
      <c r="F230" s="186">
        <f>SUM(Enero!F230+Febrero!F230+'Marzo '!F230+'Abril '!F230+'Mayo '!F230+Junio!F230+Julio!F230+Agosto!F230+Septiembre!F230+'Octubre '!F230+Noviembre!F230+'Diciembre '!F230)</f>
        <v>0</v>
      </c>
      <c r="G230" s="186">
        <f>SUM(Enero!G230+Febrero!G230+'Marzo '!G230+'Abril '!G230+'Mayo '!G230+Junio!G230+Julio!G230+Agosto!G230+Septiembre!G230+'Octubre '!G230+Noviembre!G230+'Diciembre '!G230)</f>
        <v>0</v>
      </c>
      <c r="H230" s="186">
        <f>SUM(Enero!H230+Febrero!H230+'Marzo '!H230+'Abril '!H230+'Mayo '!H230+Junio!H230+Julio!H230+Agosto!H230+Septiembre!H230+'Octubre '!H230+Noviembre!H230+'Diciembre '!H230)</f>
        <v>0</v>
      </c>
      <c r="I230" s="33"/>
      <c r="J230" s="5"/>
      <c r="K230" s="5"/>
      <c r="N230" s="171"/>
      <c r="O230" s="6"/>
      <c r="Q230" s="5"/>
    </row>
    <row r="231" spans="1:17" x14ac:dyDescent="0.2">
      <c r="A231" s="214" t="s">
        <v>430</v>
      </c>
      <c r="B231" s="215" t="s">
        <v>431</v>
      </c>
      <c r="C231" s="185">
        <f t="shared" si="3"/>
        <v>0</v>
      </c>
      <c r="D231" s="186">
        <f>SUM(Enero!D231+Febrero!D231+'Marzo '!D231+'Abril '!D231+'Mayo '!D231+Junio!D231+Julio!D231+Agosto!D231+Septiembre!D231+'Octubre '!D231+Noviembre!D231+'Diciembre '!D231)</f>
        <v>0</v>
      </c>
      <c r="E231" s="186">
        <f>SUM(Enero!E231+Febrero!E231+'Marzo '!E231+'Abril '!E231+'Mayo '!E231+Junio!E231+Julio!E231+Agosto!E231+Septiembre!E231+'Octubre '!E231+Noviembre!E231+'Diciembre '!E231)</f>
        <v>0</v>
      </c>
      <c r="F231" s="186">
        <f>SUM(Enero!F231+Febrero!F231+'Marzo '!F231+'Abril '!F231+'Mayo '!F231+Junio!F231+Julio!F231+Agosto!F231+Septiembre!F231+'Octubre '!F231+Noviembre!F231+'Diciembre '!F231)</f>
        <v>0</v>
      </c>
      <c r="G231" s="186">
        <f>SUM(Enero!G231+Febrero!G231+'Marzo '!G231+'Abril '!G231+'Mayo '!G231+Junio!G231+Julio!G231+Agosto!G231+Septiembre!G231+'Octubre '!G231+Noviembre!G231+'Diciembre '!G231)</f>
        <v>0</v>
      </c>
      <c r="H231" s="186">
        <f>SUM(Enero!H231+Febrero!H231+'Marzo '!H231+'Abril '!H231+'Mayo '!H231+Junio!H231+Julio!H231+Agosto!H231+Septiembre!H231+'Octubre '!H231+Noviembre!H231+'Diciembre '!H231)</f>
        <v>0</v>
      </c>
      <c r="I231" s="33"/>
      <c r="J231" s="5"/>
      <c r="K231" s="5"/>
      <c r="N231" s="171"/>
      <c r="O231" s="6"/>
      <c r="Q231" s="5"/>
    </row>
    <row r="232" spans="1:17" x14ac:dyDescent="0.2">
      <c r="A232" s="214" t="s">
        <v>432</v>
      </c>
      <c r="B232" s="215" t="s">
        <v>433</v>
      </c>
      <c r="C232" s="185">
        <f t="shared" si="3"/>
        <v>0</v>
      </c>
      <c r="D232" s="186">
        <f>SUM(Enero!D232+Febrero!D232+'Marzo '!D232+'Abril '!D232+'Mayo '!D232+Junio!D232+Julio!D232+Agosto!D232+Septiembre!D232+'Octubre '!D232+Noviembre!D232+'Diciembre '!D232)</f>
        <v>0</v>
      </c>
      <c r="E232" s="186">
        <f>SUM(Enero!E232+Febrero!E232+'Marzo '!E232+'Abril '!E232+'Mayo '!E232+Junio!E232+Julio!E232+Agosto!E232+Septiembre!E232+'Octubre '!E232+Noviembre!E232+'Diciembre '!E232)</f>
        <v>0</v>
      </c>
      <c r="F232" s="186">
        <f>SUM(Enero!F232+Febrero!F232+'Marzo '!F232+'Abril '!F232+'Mayo '!F232+Junio!F232+Julio!F232+Agosto!F232+Septiembre!F232+'Octubre '!F232+Noviembre!F232+'Diciembre '!F232)</f>
        <v>0</v>
      </c>
      <c r="G232" s="186">
        <f>SUM(Enero!G232+Febrero!G232+'Marzo '!G232+'Abril '!G232+'Mayo '!G232+Junio!G232+Julio!G232+Agosto!G232+Septiembre!G232+'Octubre '!G232+Noviembre!G232+'Diciembre '!G232)</f>
        <v>0</v>
      </c>
      <c r="H232" s="186">
        <f>SUM(Enero!H232+Febrero!H232+'Marzo '!H232+'Abril '!H232+'Mayo '!H232+Junio!H232+Julio!H232+Agosto!H232+Septiembre!H232+'Octubre '!H232+Noviembre!H232+'Diciembre '!H232)</f>
        <v>0</v>
      </c>
      <c r="I232" s="33"/>
      <c r="J232" s="5"/>
      <c r="K232" s="5"/>
      <c r="N232" s="171"/>
      <c r="O232" s="6"/>
      <c r="Q232" s="5"/>
    </row>
    <row r="233" spans="1:17" x14ac:dyDescent="0.2">
      <c r="A233" s="214" t="s">
        <v>434</v>
      </c>
      <c r="B233" s="215" t="s">
        <v>435</v>
      </c>
      <c r="C233" s="185">
        <f t="shared" si="3"/>
        <v>76</v>
      </c>
      <c r="D233" s="186">
        <f>SUM(Enero!D233+Febrero!D233+'Marzo '!D233+'Abril '!D233+'Mayo '!D233+Junio!D233+Julio!D233+Agosto!D233+Septiembre!D233+'Octubre '!D233+Noviembre!D233+'Diciembre '!D233)</f>
        <v>62</v>
      </c>
      <c r="E233" s="186">
        <f>SUM(Enero!E233+Febrero!E233+'Marzo '!E233+'Abril '!E233+'Mayo '!E233+Junio!E233+Julio!E233+Agosto!E233+Septiembre!E233+'Octubre '!E233+Noviembre!E233+'Diciembre '!E233)</f>
        <v>0</v>
      </c>
      <c r="F233" s="186">
        <f>SUM(Enero!F233+Febrero!F233+'Marzo '!F233+'Abril '!F233+'Mayo '!F233+Junio!F233+Julio!F233+Agosto!F233+Septiembre!F233+'Octubre '!F233+Noviembre!F233+'Diciembre '!F233)</f>
        <v>14</v>
      </c>
      <c r="G233" s="186">
        <f>SUM(Enero!G233+Febrero!G233+'Marzo '!G233+'Abril '!G233+'Mayo '!G233+Junio!G233+Julio!G233+Agosto!G233+Septiembre!G233+'Octubre '!G233+Noviembre!G233+'Diciembre '!G233)</f>
        <v>0</v>
      </c>
      <c r="H233" s="186">
        <f>SUM(Enero!H233+Febrero!H233+'Marzo '!H233+'Abril '!H233+'Mayo '!H233+Junio!H233+Julio!H233+Agosto!H233+Septiembre!H233+'Octubre '!H233+Noviembre!H233+'Diciembre '!H233)</f>
        <v>0</v>
      </c>
      <c r="I233" s="33"/>
      <c r="J233" s="5"/>
      <c r="K233" s="5"/>
      <c r="N233" s="171"/>
      <c r="O233" s="6"/>
      <c r="Q233" s="5"/>
    </row>
    <row r="234" spans="1:17" x14ac:dyDescent="0.2">
      <c r="A234" s="214" t="s">
        <v>436</v>
      </c>
      <c r="B234" s="215" t="s">
        <v>437</v>
      </c>
      <c r="C234" s="185">
        <f t="shared" si="3"/>
        <v>0</v>
      </c>
      <c r="D234" s="186">
        <f>SUM(Enero!D234+Febrero!D234+'Marzo '!D234+'Abril '!D234+'Mayo '!D234+Junio!D234+Julio!D234+Agosto!D234+Septiembre!D234+'Octubre '!D234+Noviembre!D234+'Diciembre '!D234)</f>
        <v>0</v>
      </c>
      <c r="E234" s="186">
        <f>SUM(Enero!E234+Febrero!E234+'Marzo '!E234+'Abril '!E234+'Mayo '!E234+Junio!E234+Julio!E234+Agosto!E234+Septiembre!E234+'Octubre '!E234+Noviembre!E234+'Diciembre '!E234)</f>
        <v>0</v>
      </c>
      <c r="F234" s="186">
        <f>SUM(Enero!F234+Febrero!F234+'Marzo '!F234+'Abril '!F234+'Mayo '!F234+Junio!F234+Julio!F234+Agosto!F234+Septiembre!F234+'Octubre '!F234+Noviembre!F234+'Diciembre '!F234)</f>
        <v>0</v>
      </c>
      <c r="G234" s="186">
        <f>SUM(Enero!G234+Febrero!G234+'Marzo '!G234+'Abril '!G234+'Mayo '!G234+Junio!G234+Julio!G234+Agosto!G234+Septiembre!G234+'Octubre '!G234+Noviembre!G234+'Diciembre '!G234)</f>
        <v>0</v>
      </c>
      <c r="H234" s="186">
        <f>SUM(Enero!H234+Febrero!H234+'Marzo '!H234+'Abril '!H234+'Mayo '!H234+Junio!H234+Julio!H234+Agosto!H234+Septiembre!H234+'Octubre '!H234+Noviembre!H234+'Diciembre '!H234)</f>
        <v>0</v>
      </c>
      <c r="I234" s="33"/>
      <c r="J234" s="5"/>
      <c r="K234" s="5"/>
      <c r="N234" s="171"/>
      <c r="O234" s="6"/>
      <c r="Q234" s="5"/>
    </row>
    <row r="235" spans="1:17" x14ac:dyDescent="0.2">
      <c r="A235" s="214" t="s">
        <v>438</v>
      </c>
      <c r="B235" s="215" t="s">
        <v>439</v>
      </c>
      <c r="C235" s="185">
        <f t="shared" si="3"/>
        <v>2740</v>
      </c>
      <c r="D235" s="186">
        <f>SUM(Enero!D235+Febrero!D235+'Marzo '!D235+'Abril '!D235+'Mayo '!D235+Junio!D235+Julio!D235+Agosto!D235+Septiembre!D235+'Octubre '!D235+Noviembre!D235+'Diciembre '!D235)</f>
        <v>2738</v>
      </c>
      <c r="E235" s="186">
        <f>SUM(Enero!E235+Febrero!E235+'Marzo '!E235+'Abril '!E235+'Mayo '!E235+Junio!E235+Julio!E235+Agosto!E235+Septiembre!E235+'Octubre '!E235+Noviembre!E235+'Diciembre '!E235)</f>
        <v>2</v>
      </c>
      <c r="F235" s="186">
        <f>SUM(Enero!F235+Febrero!F235+'Marzo '!F235+'Abril '!F235+'Mayo '!F235+Junio!F235+Julio!F235+Agosto!F235+Septiembre!F235+'Octubre '!F235+Noviembre!F235+'Diciembre '!F235)</f>
        <v>0</v>
      </c>
      <c r="G235" s="186">
        <f>SUM(Enero!G235+Febrero!G235+'Marzo '!G235+'Abril '!G235+'Mayo '!G235+Junio!G235+Julio!G235+Agosto!G235+Septiembre!G235+'Octubre '!G235+Noviembre!G235+'Diciembre '!G235)</f>
        <v>0</v>
      </c>
      <c r="H235" s="186">
        <f>SUM(Enero!H235+Febrero!H235+'Marzo '!H235+'Abril '!H235+'Mayo '!H235+Junio!H235+Julio!H235+Agosto!H235+Septiembre!H235+'Octubre '!H235+Noviembre!H235+'Diciembre '!H235)</f>
        <v>0</v>
      </c>
      <c r="I235" s="33"/>
      <c r="J235" s="5"/>
      <c r="K235" s="5"/>
      <c r="N235" s="171"/>
      <c r="O235" s="6"/>
      <c r="Q235" s="5"/>
    </row>
    <row r="236" spans="1:17" x14ac:dyDescent="0.2">
      <c r="A236" s="214" t="s">
        <v>440</v>
      </c>
      <c r="B236" s="215" t="s">
        <v>441</v>
      </c>
      <c r="C236" s="185">
        <f t="shared" si="3"/>
        <v>449</v>
      </c>
      <c r="D236" s="186">
        <f>SUM(Enero!D236+Febrero!D236+'Marzo '!D236+'Abril '!D236+'Mayo '!D236+Junio!D236+Julio!D236+Agosto!D236+Septiembre!D236+'Octubre '!D236+Noviembre!D236+'Diciembre '!D236)</f>
        <v>448</v>
      </c>
      <c r="E236" s="186">
        <f>SUM(Enero!E236+Febrero!E236+'Marzo '!E236+'Abril '!E236+'Mayo '!E236+Junio!E236+Julio!E236+Agosto!E236+Septiembre!E236+'Octubre '!E236+Noviembre!E236+'Diciembre '!E236)</f>
        <v>1</v>
      </c>
      <c r="F236" s="186">
        <f>SUM(Enero!F236+Febrero!F236+'Marzo '!F236+'Abril '!F236+'Mayo '!F236+Junio!F236+Julio!F236+Agosto!F236+Septiembre!F236+'Octubre '!F236+Noviembre!F236+'Diciembre '!F236)</f>
        <v>0</v>
      </c>
      <c r="G236" s="186">
        <f>SUM(Enero!G236+Febrero!G236+'Marzo '!G236+'Abril '!G236+'Mayo '!G236+Junio!G236+Julio!G236+Agosto!G236+Septiembre!G236+'Octubre '!G236+Noviembre!G236+'Diciembre '!G236)</f>
        <v>0</v>
      </c>
      <c r="H236" s="186">
        <f>SUM(Enero!H236+Febrero!H236+'Marzo '!H236+'Abril '!H236+'Mayo '!H236+Junio!H236+Julio!H236+Agosto!H236+Septiembre!H236+'Octubre '!H236+Noviembre!H236+'Diciembre '!H236)</f>
        <v>0</v>
      </c>
      <c r="I236" s="33"/>
      <c r="J236" s="5"/>
      <c r="K236" s="5"/>
      <c r="N236" s="171"/>
      <c r="O236" s="6"/>
      <c r="Q236" s="5"/>
    </row>
    <row r="237" spans="1:17" x14ac:dyDescent="0.2">
      <c r="A237" s="214" t="s">
        <v>442</v>
      </c>
      <c r="B237" s="215" t="s">
        <v>443</v>
      </c>
      <c r="C237" s="185">
        <f t="shared" si="3"/>
        <v>38143</v>
      </c>
      <c r="D237" s="186">
        <f>SUM(Enero!D237+Febrero!D237+'Marzo '!D237+'Abril '!D237+'Mayo '!D237+Junio!D237+Julio!D237+Agosto!D237+Septiembre!D237+'Octubre '!D237+Noviembre!D237+'Diciembre '!D237)</f>
        <v>36956</v>
      </c>
      <c r="E237" s="186">
        <f>SUM(Enero!E237+Febrero!E237+'Marzo '!E237+'Abril '!E237+'Mayo '!E237+Junio!E237+Julio!E237+Agosto!E237+Septiembre!E237+'Octubre '!E237+Noviembre!E237+'Diciembre '!E237)</f>
        <v>1030</v>
      </c>
      <c r="F237" s="186">
        <f>SUM(Enero!F237+Febrero!F237+'Marzo '!F237+'Abril '!F237+'Mayo '!F237+Junio!F237+Julio!F237+Agosto!F237+Septiembre!F237+'Octubre '!F237+Noviembre!F237+'Diciembre '!F237)</f>
        <v>157</v>
      </c>
      <c r="G237" s="186">
        <f>SUM(Enero!G237+Febrero!G237+'Marzo '!G237+'Abril '!G237+'Mayo '!G237+Junio!G237+Julio!G237+Agosto!G237+Septiembre!G237+'Octubre '!G237+Noviembre!G237+'Diciembre '!G237)</f>
        <v>0</v>
      </c>
      <c r="H237" s="186">
        <f>SUM(Enero!H237+Febrero!H237+'Marzo '!H237+'Abril '!H237+'Mayo '!H237+Junio!H237+Julio!H237+Agosto!H237+Septiembre!H237+'Octubre '!H237+Noviembre!H237+'Diciembre '!H237)</f>
        <v>0</v>
      </c>
      <c r="I237" s="33"/>
      <c r="J237" s="5"/>
      <c r="K237" s="5"/>
      <c r="N237" s="171"/>
      <c r="O237" s="6"/>
      <c r="Q237" s="5"/>
    </row>
    <row r="238" spans="1:17" x14ac:dyDescent="0.2">
      <c r="A238" s="214" t="s">
        <v>444</v>
      </c>
      <c r="B238" s="215" t="s">
        <v>445</v>
      </c>
      <c r="C238" s="185">
        <f t="shared" si="3"/>
        <v>13155</v>
      </c>
      <c r="D238" s="186">
        <f>SUM(Enero!D238+Febrero!D238+'Marzo '!D238+'Abril '!D238+'Mayo '!D238+Junio!D238+Julio!D238+Agosto!D238+Septiembre!D238+'Octubre '!D238+Noviembre!D238+'Diciembre '!D238)</f>
        <v>13154</v>
      </c>
      <c r="E238" s="186">
        <f>SUM(Enero!E238+Febrero!E238+'Marzo '!E238+'Abril '!E238+'Mayo '!E238+Junio!E238+Julio!E238+Agosto!E238+Septiembre!E238+'Octubre '!E238+Noviembre!E238+'Diciembre '!E238)</f>
        <v>0</v>
      </c>
      <c r="F238" s="186">
        <f>SUM(Enero!F238+Febrero!F238+'Marzo '!F238+'Abril '!F238+'Mayo '!F238+Junio!F238+Julio!F238+Agosto!F238+Septiembre!F238+'Octubre '!F238+Noviembre!F238+'Diciembre '!F238)</f>
        <v>1</v>
      </c>
      <c r="G238" s="186">
        <f>SUM(Enero!G238+Febrero!G238+'Marzo '!G238+'Abril '!G238+'Mayo '!G238+Junio!G238+Julio!G238+Agosto!G238+Septiembre!G238+'Octubre '!G238+Noviembre!G238+'Diciembre '!G238)</f>
        <v>0</v>
      </c>
      <c r="H238" s="186">
        <f>SUM(Enero!H238+Febrero!H238+'Marzo '!H238+'Abril '!H238+'Mayo '!H238+Junio!H238+Julio!H238+Agosto!H238+Septiembre!H238+'Octubre '!H238+Noviembre!H238+'Diciembre '!H238)</f>
        <v>0</v>
      </c>
      <c r="I238" s="33"/>
      <c r="J238" s="5"/>
      <c r="K238" s="5"/>
      <c r="N238" s="171"/>
      <c r="O238" s="6"/>
      <c r="Q238" s="5"/>
    </row>
    <row r="239" spans="1:17" ht="23.25" x14ac:dyDescent="0.2">
      <c r="A239" s="214" t="s">
        <v>446</v>
      </c>
      <c r="B239" s="208" t="s">
        <v>447</v>
      </c>
      <c r="C239" s="185">
        <f t="shared" si="3"/>
        <v>4</v>
      </c>
      <c r="D239" s="186">
        <f>SUM(Enero!D239+Febrero!D239+'Marzo '!D239+'Abril '!D239+'Mayo '!D239+Junio!D239+Julio!D239+Agosto!D239+Septiembre!D239+'Octubre '!D239+Noviembre!D239+'Diciembre '!D239)</f>
        <v>0</v>
      </c>
      <c r="E239" s="186">
        <f>SUM(Enero!E239+Febrero!E239+'Marzo '!E239+'Abril '!E239+'Mayo '!E239+Junio!E239+Julio!E239+Agosto!E239+Septiembre!E239+'Octubre '!E239+Noviembre!E239+'Diciembre '!E239)</f>
        <v>0</v>
      </c>
      <c r="F239" s="186">
        <f>SUM(Enero!F239+Febrero!F239+'Marzo '!F239+'Abril '!F239+'Mayo '!F239+Junio!F239+Julio!F239+Agosto!F239+Septiembre!F239+'Octubre '!F239+Noviembre!F239+'Diciembre '!F239)</f>
        <v>4</v>
      </c>
      <c r="G239" s="186">
        <f>SUM(Enero!G239+Febrero!G239+'Marzo '!G239+'Abril '!G239+'Mayo '!G239+Junio!G239+Julio!G239+Agosto!G239+Septiembre!G239+'Octubre '!G239+Noviembre!G239+'Diciembre '!G239)</f>
        <v>0</v>
      </c>
      <c r="H239" s="186">
        <f>SUM(Enero!H239+Febrero!H239+'Marzo '!H239+'Abril '!H239+'Mayo '!H239+Junio!H239+Julio!H239+Agosto!H239+Septiembre!H239+'Octubre '!H239+Noviembre!H239+'Diciembre '!H239)</f>
        <v>0</v>
      </c>
      <c r="I239" s="33"/>
      <c r="J239" s="5"/>
      <c r="K239" s="5"/>
      <c r="N239" s="171"/>
      <c r="O239" s="6"/>
      <c r="Q239" s="5"/>
    </row>
    <row r="240" spans="1:17" x14ac:dyDescent="0.2">
      <c r="A240" s="214" t="s">
        <v>448</v>
      </c>
      <c r="B240" s="215" t="s">
        <v>449</v>
      </c>
      <c r="C240" s="185">
        <f t="shared" si="3"/>
        <v>27</v>
      </c>
      <c r="D240" s="186">
        <f>SUM(Enero!D240+Febrero!D240+'Marzo '!D240+'Abril '!D240+'Mayo '!D240+Junio!D240+Julio!D240+Agosto!D240+Septiembre!D240+'Octubre '!D240+Noviembre!D240+'Diciembre '!D240)</f>
        <v>23</v>
      </c>
      <c r="E240" s="186">
        <f>SUM(Enero!E240+Febrero!E240+'Marzo '!E240+'Abril '!E240+'Mayo '!E240+Junio!E240+Julio!E240+Agosto!E240+Septiembre!E240+'Octubre '!E240+Noviembre!E240+'Diciembre '!E240)</f>
        <v>0</v>
      </c>
      <c r="F240" s="186">
        <f>SUM(Enero!F240+Febrero!F240+'Marzo '!F240+'Abril '!F240+'Mayo '!F240+Junio!F240+Julio!F240+Agosto!F240+Septiembre!F240+'Octubre '!F240+Noviembre!F240+'Diciembre '!F240)</f>
        <v>4</v>
      </c>
      <c r="G240" s="186">
        <f>SUM(Enero!G240+Febrero!G240+'Marzo '!G240+'Abril '!G240+'Mayo '!G240+Junio!G240+Julio!G240+Agosto!G240+Septiembre!G240+'Octubre '!G240+Noviembre!G240+'Diciembre '!G240)</f>
        <v>0</v>
      </c>
      <c r="H240" s="186">
        <f>SUM(Enero!H240+Febrero!H240+'Marzo '!H240+'Abril '!H240+'Mayo '!H240+Junio!H240+Julio!H240+Agosto!H240+Septiembre!H240+'Octubre '!H240+Noviembre!H240+'Diciembre '!H240)</f>
        <v>0</v>
      </c>
      <c r="I240" s="33"/>
      <c r="J240" s="5"/>
      <c r="K240" s="5"/>
      <c r="N240" s="171"/>
      <c r="O240" s="6"/>
      <c r="Q240" s="5"/>
    </row>
    <row r="241" spans="1:17" x14ac:dyDescent="0.2">
      <c r="A241" s="214" t="s">
        <v>450</v>
      </c>
      <c r="B241" s="208" t="s">
        <v>451</v>
      </c>
      <c r="C241" s="185">
        <f t="shared" si="3"/>
        <v>33472</v>
      </c>
      <c r="D241" s="186">
        <f>SUM(Enero!D241+Febrero!D241+'Marzo '!D241+'Abril '!D241+'Mayo '!D241+Junio!D241+Julio!D241+Agosto!D241+Septiembre!D241+'Octubre '!D241+Noviembre!D241+'Diciembre '!D241)</f>
        <v>28588</v>
      </c>
      <c r="E241" s="186">
        <f>SUM(Enero!E241+Febrero!E241+'Marzo '!E241+'Abril '!E241+'Mayo '!E241+Junio!E241+Julio!E241+Agosto!E241+Septiembre!E241+'Octubre '!E241+Noviembre!E241+'Diciembre '!E241)</f>
        <v>0</v>
      </c>
      <c r="F241" s="186">
        <f>SUM(Enero!F241+Febrero!F241+'Marzo '!F241+'Abril '!F241+'Mayo '!F241+Junio!F241+Julio!F241+Agosto!F241+Septiembre!F241+'Octubre '!F241+Noviembre!F241+'Diciembre '!F241)</f>
        <v>4884</v>
      </c>
      <c r="G241" s="186">
        <f>SUM(Enero!G241+Febrero!G241+'Marzo '!G241+'Abril '!G241+'Mayo '!G241+Junio!G241+Julio!G241+Agosto!G241+Septiembre!G241+'Octubre '!G241+Noviembre!G241+'Diciembre '!G241)</f>
        <v>0</v>
      </c>
      <c r="H241" s="186">
        <f>SUM(Enero!H241+Febrero!H241+'Marzo '!H241+'Abril '!H241+'Mayo '!H241+Junio!H241+Julio!H241+Agosto!H241+Septiembre!H241+'Octubre '!H241+Noviembre!H241+'Diciembre '!H241)</f>
        <v>0</v>
      </c>
      <c r="I241" s="33"/>
      <c r="J241" s="5"/>
      <c r="K241" s="5"/>
      <c r="N241" s="171"/>
      <c r="O241" s="6"/>
      <c r="Q241" s="5"/>
    </row>
    <row r="242" spans="1:17" x14ac:dyDescent="0.2">
      <c r="A242" s="214" t="s">
        <v>452</v>
      </c>
      <c r="B242" s="215" t="s">
        <v>453</v>
      </c>
      <c r="C242" s="185">
        <f t="shared" si="3"/>
        <v>0</v>
      </c>
      <c r="D242" s="186">
        <f>SUM(Enero!D242+Febrero!D242+'Marzo '!D242+'Abril '!D242+'Mayo '!D242+Junio!D242+Julio!D242+Agosto!D242+Septiembre!D242+'Octubre '!D242+Noviembre!D242+'Diciembre '!D242)</f>
        <v>0</v>
      </c>
      <c r="E242" s="186">
        <f>SUM(Enero!E242+Febrero!E242+'Marzo '!E242+'Abril '!E242+'Mayo '!E242+Junio!E242+Julio!E242+Agosto!E242+Septiembre!E242+'Octubre '!E242+Noviembre!E242+'Diciembre '!E242)</f>
        <v>0</v>
      </c>
      <c r="F242" s="186">
        <f>SUM(Enero!F242+Febrero!F242+'Marzo '!F242+'Abril '!F242+'Mayo '!F242+Junio!F242+Julio!F242+Agosto!F242+Septiembre!F242+'Octubre '!F242+Noviembre!F242+'Diciembre '!F242)</f>
        <v>0</v>
      </c>
      <c r="G242" s="186">
        <f>SUM(Enero!G242+Febrero!G242+'Marzo '!G242+'Abril '!G242+'Mayo '!G242+Junio!G242+Julio!G242+Agosto!G242+Septiembre!G242+'Octubre '!G242+Noviembre!G242+'Diciembre '!G242)</f>
        <v>0</v>
      </c>
      <c r="H242" s="186">
        <f>SUM(Enero!H242+Febrero!H242+'Marzo '!H242+'Abril '!H242+'Mayo '!H242+Junio!H242+Julio!H242+Agosto!H242+Septiembre!H242+'Octubre '!H242+Noviembre!H242+'Diciembre '!H242)</f>
        <v>0</v>
      </c>
      <c r="I242" s="33"/>
      <c r="J242" s="5"/>
      <c r="K242" s="5"/>
      <c r="N242" s="171"/>
      <c r="O242" s="6"/>
      <c r="Q242" s="5"/>
    </row>
    <row r="243" spans="1:17" x14ac:dyDescent="0.2">
      <c r="A243" s="214" t="s">
        <v>454</v>
      </c>
      <c r="B243" s="215" t="s">
        <v>455</v>
      </c>
      <c r="C243" s="185">
        <f t="shared" si="3"/>
        <v>0</v>
      </c>
      <c r="D243" s="186">
        <f>SUM(Enero!D243+Febrero!D243+'Marzo '!D243+'Abril '!D243+'Mayo '!D243+Junio!D243+Julio!D243+Agosto!D243+Septiembre!D243+'Octubre '!D243+Noviembre!D243+'Diciembre '!D243)</f>
        <v>0</v>
      </c>
      <c r="E243" s="186">
        <f>SUM(Enero!E243+Febrero!E243+'Marzo '!E243+'Abril '!E243+'Mayo '!E243+Junio!E243+Julio!E243+Agosto!E243+Septiembre!E243+'Octubre '!E243+Noviembre!E243+'Diciembre '!E243)</f>
        <v>0</v>
      </c>
      <c r="F243" s="186">
        <f>SUM(Enero!F243+Febrero!F243+'Marzo '!F243+'Abril '!F243+'Mayo '!F243+Junio!F243+Julio!F243+Agosto!F243+Septiembre!F243+'Octubre '!F243+Noviembre!F243+'Diciembre '!F243)</f>
        <v>0</v>
      </c>
      <c r="G243" s="186">
        <f>SUM(Enero!G243+Febrero!G243+'Marzo '!G243+'Abril '!G243+'Mayo '!G243+Junio!G243+Julio!G243+Agosto!G243+Septiembre!G243+'Octubre '!G243+Noviembre!G243+'Diciembre '!G243)</f>
        <v>0</v>
      </c>
      <c r="H243" s="186">
        <f>SUM(Enero!H243+Febrero!H243+'Marzo '!H243+'Abril '!H243+'Mayo '!H243+Junio!H243+Julio!H243+Agosto!H243+Septiembre!H243+'Octubre '!H243+Noviembre!H243+'Diciembre '!H243)</f>
        <v>0</v>
      </c>
      <c r="I243" s="33"/>
      <c r="J243" s="5"/>
      <c r="K243" s="5"/>
      <c r="N243" s="171"/>
      <c r="O243" s="6"/>
      <c r="Q243" s="5"/>
    </row>
    <row r="244" spans="1:17" x14ac:dyDescent="0.2">
      <c r="A244" s="214" t="s">
        <v>456</v>
      </c>
      <c r="B244" s="215" t="s">
        <v>457</v>
      </c>
      <c r="C244" s="185">
        <f t="shared" si="3"/>
        <v>0</v>
      </c>
      <c r="D244" s="186">
        <f>SUM(Enero!D244+Febrero!D244+'Marzo '!D244+'Abril '!D244+'Mayo '!D244+Junio!D244+Julio!D244+Agosto!D244+Septiembre!D244+'Octubre '!D244+Noviembre!D244+'Diciembre '!D244)</f>
        <v>0</v>
      </c>
      <c r="E244" s="186">
        <f>SUM(Enero!E244+Febrero!E244+'Marzo '!E244+'Abril '!E244+'Mayo '!E244+Junio!E244+Julio!E244+Agosto!E244+Septiembre!E244+'Octubre '!E244+Noviembre!E244+'Diciembre '!E244)</f>
        <v>0</v>
      </c>
      <c r="F244" s="186">
        <f>SUM(Enero!F244+Febrero!F244+'Marzo '!F244+'Abril '!F244+'Mayo '!F244+Junio!F244+Julio!F244+Agosto!F244+Septiembre!F244+'Octubre '!F244+Noviembre!F244+'Diciembre '!F244)</f>
        <v>0</v>
      </c>
      <c r="G244" s="186">
        <f>SUM(Enero!G244+Febrero!G244+'Marzo '!G244+'Abril '!G244+'Mayo '!G244+Junio!G244+Julio!G244+Agosto!G244+Septiembre!G244+'Octubre '!G244+Noviembre!G244+'Diciembre '!G244)</f>
        <v>0</v>
      </c>
      <c r="H244" s="186">
        <f>SUM(Enero!H244+Febrero!H244+'Marzo '!H244+'Abril '!H244+'Mayo '!H244+Junio!H244+Julio!H244+Agosto!H244+Septiembre!H244+'Octubre '!H244+Noviembre!H244+'Diciembre '!H244)</f>
        <v>0</v>
      </c>
      <c r="I244" s="33"/>
      <c r="J244" s="5"/>
      <c r="K244" s="5"/>
      <c r="N244" s="171"/>
      <c r="O244" s="6"/>
      <c r="Q244" s="5"/>
    </row>
    <row r="245" spans="1:17" x14ac:dyDescent="0.2">
      <c r="A245" s="214" t="s">
        <v>458</v>
      </c>
      <c r="B245" s="215" t="s">
        <v>459</v>
      </c>
      <c r="C245" s="185">
        <f t="shared" si="3"/>
        <v>0</v>
      </c>
      <c r="D245" s="186">
        <f>SUM(Enero!D245+Febrero!D245+'Marzo '!D245+'Abril '!D245+'Mayo '!D245+Junio!D245+Julio!D245+Agosto!D245+Septiembre!D245+'Octubre '!D245+Noviembre!D245+'Diciembre '!D245)</f>
        <v>0</v>
      </c>
      <c r="E245" s="186">
        <f>SUM(Enero!E245+Febrero!E245+'Marzo '!E245+'Abril '!E245+'Mayo '!E245+Junio!E245+Julio!E245+Agosto!E245+Septiembre!E245+'Octubre '!E245+Noviembre!E245+'Diciembre '!E245)</f>
        <v>0</v>
      </c>
      <c r="F245" s="186">
        <f>SUM(Enero!F245+Febrero!F245+'Marzo '!F245+'Abril '!F245+'Mayo '!F245+Junio!F245+Julio!F245+Agosto!F245+Septiembre!F245+'Octubre '!F245+Noviembre!F245+'Diciembre '!F245)</f>
        <v>0</v>
      </c>
      <c r="G245" s="186">
        <f>SUM(Enero!G245+Febrero!G245+'Marzo '!G245+'Abril '!G245+'Mayo '!G245+Junio!G245+Julio!G245+Agosto!G245+Septiembre!G245+'Octubre '!G245+Noviembre!G245+'Diciembre '!G245)</f>
        <v>0</v>
      </c>
      <c r="H245" s="186">
        <f>SUM(Enero!H245+Febrero!H245+'Marzo '!H245+'Abril '!H245+'Mayo '!H245+Junio!H245+Julio!H245+Agosto!H245+Septiembre!H245+'Octubre '!H245+Noviembre!H245+'Diciembre '!H245)</f>
        <v>0</v>
      </c>
      <c r="I245" s="33"/>
      <c r="J245" s="5"/>
      <c r="K245" s="5"/>
      <c r="N245" s="171"/>
      <c r="O245" s="6"/>
      <c r="Q245" s="5"/>
    </row>
    <row r="246" spans="1:17" x14ac:dyDescent="0.2">
      <c r="A246" s="214" t="s">
        <v>460</v>
      </c>
      <c r="B246" s="215" t="s">
        <v>461</v>
      </c>
      <c r="C246" s="185">
        <f t="shared" si="3"/>
        <v>0</v>
      </c>
      <c r="D246" s="186">
        <f>SUM(Enero!D246+Febrero!D246+'Marzo '!D246+'Abril '!D246+'Mayo '!D246+Junio!D246+Julio!D246+Agosto!D246+Septiembre!D246+'Octubre '!D246+Noviembre!D246+'Diciembre '!D246)</f>
        <v>0</v>
      </c>
      <c r="E246" s="186">
        <f>SUM(Enero!E246+Febrero!E246+'Marzo '!E246+'Abril '!E246+'Mayo '!E246+Junio!E246+Julio!E246+Agosto!E246+Septiembre!E246+'Octubre '!E246+Noviembre!E246+'Diciembre '!E246)</f>
        <v>0</v>
      </c>
      <c r="F246" s="186">
        <f>SUM(Enero!F246+Febrero!F246+'Marzo '!F246+'Abril '!F246+'Mayo '!F246+Junio!F246+Julio!F246+Agosto!F246+Septiembre!F246+'Octubre '!F246+Noviembre!F246+'Diciembre '!F246)</f>
        <v>0</v>
      </c>
      <c r="G246" s="186">
        <f>SUM(Enero!G246+Febrero!G246+'Marzo '!G246+'Abril '!G246+'Mayo '!G246+Junio!G246+Julio!G246+Agosto!G246+Septiembre!G246+'Octubre '!G246+Noviembre!G246+'Diciembre '!G246)</f>
        <v>0</v>
      </c>
      <c r="H246" s="186">
        <f>SUM(Enero!H246+Febrero!H246+'Marzo '!H246+'Abril '!H246+'Mayo '!H246+Junio!H246+Julio!H246+Agosto!H246+Septiembre!H246+'Octubre '!H246+Noviembre!H246+'Diciembre '!H246)</f>
        <v>0</v>
      </c>
      <c r="I246" s="33"/>
      <c r="J246" s="5"/>
      <c r="K246" s="5"/>
      <c r="N246" s="171"/>
      <c r="O246" s="6"/>
      <c r="Q246" s="5"/>
    </row>
    <row r="247" spans="1:17" x14ac:dyDescent="0.2">
      <c r="A247" s="214" t="s">
        <v>462</v>
      </c>
      <c r="B247" s="215" t="s">
        <v>463</v>
      </c>
      <c r="C247" s="185">
        <f t="shared" si="3"/>
        <v>174</v>
      </c>
      <c r="D247" s="186">
        <f>SUM(Enero!D247+Febrero!D247+'Marzo '!D247+'Abril '!D247+'Mayo '!D247+Junio!D247+Julio!D247+Agosto!D247+Septiembre!D247+'Octubre '!D247+Noviembre!D247+'Diciembre '!D247)</f>
        <v>135</v>
      </c>
      <c r="E247" s="186">
        <f>SUM(Enero!E247+Febrero!E247+'Marzo '!E247+'Abril '!E247+'Mayo '!E247+Junio!E247+Julio!E247+Agosto!E247+Septiembre!E247+'Octubre '!E247+Noviembre!E247+'Diciembre '!E247)</f>
        <v>0</v>
      </c>
      <c r="F247" s="186">
        <f>SUM(Enero!F247+Febrero!F247+'Marzo '!F247+'Abril '!F247+'Mayo '!F247+Junio!F247+Julio!F247+Agosto!F247+Septiembre!F247+'Octubre '!F247+Noviembre!F247+'Diciembre '!F247)</f>
        <v>39</v>
      </c>
      <c r="G247" s="186">
        <f>SUM(Enero!G247+Febrero!G247+'Marzo '!G247+'Abril '!G247+'Mayo '!G247+Junio!G247+Julio!G247+Agosto!G247+Septiembre!G247+'Octubre '!G247+Noviembre!G247+'Diciembre '!G247)</f>
        <v>0</v>
      </c>
      <c r="H247" s="186">
        <f>SUM(Enero!H247+Febrero!H247+'Marzo '!H247+'Abril '!H247+'Mayo '!H247+Junio!H247+Julio!H247+Agosto!H247+Septiembre!H247+'Octubre '!H247+Noviembre!H247+'Diciembre '!H247)</f>
        <v>0</v>
      </c>
      <c r="I247" s="33"/>
      <c r="J247" s="5"/>
      <c r="K247" s="5"/>
      <c r="N247" s="171"/>
      <c r="O247" s="6"/>
      <c r="Q247" s="5"/>
    </row>
    <row r="248" spans="1:17" x14ac:dyDescent="0.2">
      <c r="A248" s="214" t="s">
        <v>464</v>
      </c>
      <c r="B248" s="215" t="s">
        <v>465</v>
      </c>
      <c r="C248" s="185">
        <f t="shared" si="3"/>
        <v>0</v>
      </c>
      <c r="D248" s="186">
        <f>SUM(Enero!D248+Febrero!D248+'Marzo '!D248+'Abril '!D248+'Mayo '!D248+Junio!D248+Julio!D248+Agosto!D248+Septiembre!D248+'Octubre '!D248+Noviembre!D248+'Diciembre '!D248)</f>
        <v>0</v>
      </c>
      <c r="E248" s="186">
        <f>SUM(Enero!E248+Febrero!E248+'Marzo '!E248+'Abril '!E248+'Mayo '!E248+Junio!E248+Julio!E248+Agosto!E248+Septiembre!E248+'Octubre '!E248+Noviembre!E248+'Diciembre '!E248)</f>
        <v>0</v>
      </c>
      <c r="F248" s="186">
        <f>SUM(Enero!F248+Febrero!F248+'Marzo '!F248+'Abril '!F248+'Mayo '!F248+Junio!F248+Julio!F248+Agosto!F248+Septiembre!F248+'Octubre '!F248+Noviembre!F248+'Diciembre '!F248)</f>
        <v>0</v>
      </c>
      <c r="G248" s="186">
        <f>SUM(Enero!G248+Febrero!G248+'Marzo '!G248+'Abril '!G248+'Mayo '!G248+Junio!G248+Julio!G248+Agosto!G248+Septiembre!G248+'Octubre '!G248+Noviembre!G248+'Diciembre '!G248)</f>
        <v>0</v>
      </c>
      <c r="H248" s="186">
        <f>SUM(Enero!H248+Febrero!H248+'Marzo '!H248+'Abril '!H248+'Mayo '!H248+Junio!H248+Julio!H248+Agosto!H248+Septiembre!H248+'Octubre '!H248+Noviembre!H248+'Diciembre '!H248)</f>
        <v>0</v>
      </c>
      <c r="I248" s="33"/>
      <c r="J248" s="5"/>
      <c r="K248" s="5"/>
      <c r="N248" s="171"/>
      <c r="O248" s="6"/>
      <c r="Q248" s="5"/>
    </row>
    <row r="249" spans="1:17" x14ac:dyDescent="0.2">
      <c r="A249" s="214" t="s">
        <v>466</v>
      </c>
      <c r="B249" s="215" t="s">
        <v>467</v>
      </c>
      <c r="C249" s="185">
        <f t="shared" si="3"/>
        <v>1872</v>
      </c>
      <c r="D249" s="186">
        <f>SUM(Enero!D249+Febrero!D249+'Marzo '!D249+'Abril '!D249+'Mayo '!D249+Junio!D249+Julio!D249+Agosto!D249+Septiembre!D249+'Octubre '!D249+Noviembre!D249+'Diciembre '!D249)</f>
        <v>1872</v>
      </c>
      <c r="E249" s="186">
        <f>SUM(Enero!E249+Febrero!E249+'Marzo '!E249+'Abril '!E249+'Mayo '!E249+Junio!E249+Julio!E249+Agosto!E249+Septiembre!E249+'Octubre '!E249+Noviembre!E249+'Diciembre '!E249)</f>
        <v>0</v>
      </c>
      <c r="F249" s="186">
        <f>SUM(Enero!F249+Febrero!F249+'Marzo '!F249+'Abril '!F249+'Mayo '!F249+Junio!F249+Julio!F249+Agosto!F249+Septiembre!F249+'Octubre '!F249+Noviembre!F249+'Diciembre '!F249)</f>
        <v>0</v>
      </c>
      <c r="G249" s="186">
        <f>SUM(Enero!G249+Febrero!G249+'Marzo '!G249+'Abril '!G249+'Mayo '!G249+Junio!G249+Julio!G249+Agosto!G249+Septiembre!G249+'Octubre '!G249+Noviembre!G249+'Diciembre '!G249)</f>
        <v>0</v>
      </c>
      <c r="H249" s="186">
        <f>SUM(Enero!H249+Febrero!H249+'Marzo '!H249+'Abril '!H249+'Mayo '!H249+Junio!H249+Julio!H249+Agosto!H249+Septiembre!H249+'Octubre '!H249+Noviembre!H249+'Diciembre '!H249)</f>
        <v>0</v>
      </c>
      <c r="I249" s="33"/>
      <c r="J249" s="5"/>
      <c r="K249" s="5"/>
      <c r="N249" s="171"/>
      <c r="O249" s="6"/>
      <c r="Q249" s="5"/>
    </row>
    <row r="250" spans="1:17" x14ac:dyDescent="0.2">
      <c r="A250" s="216" t="s">
        <v>468</v>
      </c>
      <c r="B250" s="229" t="s">
        <v>469</v>
      </c>
      <c r="C250" s="218">
        <f t="shared" si="3"/>
        <v>1</v>
      </c>
      <c r="D250" s="186">
        <f>SUM(Enero!D250+Febrero!D250+'Marzo '!D250+'Abril '!D250+'Mayo '!D250+Junio!D250+Julio!D250+Agosto!D250+Septiembre!D250+'Octubre '!D250+Noviembre!D250+'Diciembre '!D250)</f>
        <v>1</v>
      </c>
      <c r="E250" s="186">
        <f>SUM(Enero!E250+Febrero!E250+'Marzo '!E250+'Abril '!E250+'Mayo '!E250+Junio!E250+Julio!E250+Agosto!E250+Septiembre!E250+'Octubre '!E250+Noviembre!E250+'Diciembre '!E250)</f>
        <v>0</v>
      </c>
      <c r="F250" s="186">
        <f>SUM(Enero!F250+Febrero!F250+'Marzo '!F250+'Abril '!F250+'Mayo '!F250+Junio!F250+Julio!F250+Agosto!F250+Septiembre!F250+'Octubre '!F250+Noviembre!F250+'Diciembre '!F250)</f>
        <v>0</v>
      </c>
      <c r="G250" s="186">
        <f>SUM(Enero!G250+Febrero!G250+'Marzo '!G250+'Abril '!G250+'Mayo '!G250+Junio!G250+Julio!G250+Agosto!G250+Septiembre!G250+'Octubre '!G250+Noviembre!G250+'Diciembre '!G250)</f>
        <v>0</v>
      </c>
      <c r="H250" s="186">
        <f>SUM(Enero!H250+Febrero!H250+'Marzo '!H250+'Abril '!H250+'Mayo '!H250+Junio!H250+Julio!H250+Agosto!H250+Septiembre!H250+'Octubre '!H250+Noviembre!H250+'Diciembre '!H250)</f>
        <v>0</v>
      </c>
      <c r="I250" s="33"/>
      <c r="J250" s="5"/>
      <c r="K250" s="5"/>
      <c r="N250" s="171"/>
      <c r="O250" s="6"/>
      <c r="Q250" s="5"/>
    </row>
    <row r="251" spans="1:17" x14ac:dyDescent="0.2">
      <c r="A251" s="242"/>
      <c r="B251" s="243"/>
      <c r="C251" s="244"/>
      <c r="D251" s="186">
        <f>SUM(Enero!D251+Febrero!D251+'Marzo '!D251+'Abril '!D251+'Mayo '!D251+Junio!D251+Julio!D251+Agosto!D251+Septiembre!D251+'Octubre '!D251+Noviembre!D251+'Diciembre '!D251)</f>
        <v>0</v>
      </c>
      <c r="E251" s="186">
        <f>SUM(Enero!E251+Febrero!E251+'Marzo '!E251+'Abril '!E251+'Mayo '!E251+Junio!E251+Julio!E251+Agosto!E251+Septiembre!E251+'Octubre '!E251+Noviembre!E251+'Diciembre '!E251)</f>
        <v>0</v>
      </c>
      <c r="F251" s="186">
        <f>SUM(Enero!F251+Febrero!F251+'Marzo '!F251+'Abril '!F251+'Mayo '!F251+Junio!F251+Julio!F251+Agosto!F251+Septiembre!F251+'Octubre '!F251+Noviembre!F251+'Diciembre '!F251)</f>
        <v>0</v>
      </c>
      <c r="G251" s="186">
        <f>SUM(Enero!G251+Febrero!G251+'Marzo '!G251+'Abril '!G251+'Mayo '!G251+Junio!G251+Julio!G251+Agosto!G251+Septiembre!G251+'Octubre '!G251+Noviembre!G251+'Diciembre '!G251)</f>
        <v>0</v>
      </c>
      <c r="H251" s="186">
        <f>SUM(Enero!H251+Febrero!H251+'Marzo '!H251+'Abril '!H251+'Mayo '!H251+Junio!H251+Julio!H251+Agosto!H251+Septiembre!H251+'Octubre '!H251+Noviembre!H251+'Diciembre '!H251)</f>
        <v>0</v>
      </c>
      <c r="I251" s="33"/>
      <c r="J251" s="5"/>
      <c r="K251" s="5"/>
      <c r="N251" s="171"/>
      <c r="O251" s="6"/>
      <c r="Q251" s="5"/>
    </row>
    <row r="252" spans="1:17" x14ac:dyDescent="0.2">
      <c r="A252" s="317" t="s">
        <v>470</v>
      </c>
      <c r="B252" s="318"/>
      <c r="C252" s="178">
        <f t="shared" si="3"/>
        <v>3110</v>
      </c>
      <c r="D252" s="186">
        <f>SUM(Enero!D252+Febrero!D252+'Marzo '!D252+'Abril '!D252+'Mayo '!D252+Junio!D252+Julio!D252+Agosto!D252+Septiembre!D252+'Octubre '!D252+Noviembre!D252+'Diciembre '!D252)</f>
        <v>2630</v>
      </c>
      <c r="E252" s="186">
        <f>SUM(Enero!E252+Febrero!E252+'Marzo '!E252+'Abril '!E252+'Mayo '!E252+Junio!E252+Julio!E252+Agosto!E252+Septiembre!E252+'Octubre '!E252+Noviembre!E252+'Diciembre '!E252)</f>
        <v>396</v>
      </c>
      <c r="F252" s="186">
        <f>SUM(Enero!F252+Febrero!F252+'Marzo '!F252+'Abril '!F252+'Mayo '!F252+Junio!F252+Julio!F252+Agosto!F252+Septiembre!F252+'Octubre '!F252+Noviembre!F252+'Diciembre '!F252)</f>
        <v>84</v>
      </c>
      <c r="G252" s="186">
        <f>SUM(Enero!G252+Febrero!G252+'Marzo '!G252+'Abril '!G252+'Mayo '!G252+Junio!G252+Julio!G252+Agosto!G252+Septiembre!G252+'Octubre '!G252+Noviembre!G252+'Diciembre '!G252)</f>
        <v>0</v>
      </c>
      <c r="H252" s="186">
        <f>SUM(Enero!H252+Febrero!H252+'Marzo '!H252+'Abril '!H252+'Mayo '!H252+Junio!H252+Julio!H252+Agosto!H252+Septiembre!H252+'Octubre '!H252+Noviembre!H252+'Diciembre '!H252)</f>
        <v>0</v>
      </c>
      <c r="I252" s="33"/>
      <c r="J252" s="5"/>
      <c r="K252" s="5"/>
      <c r="N252" s="171"/>
      <c r="O252" s="6"/>
      <c r="Q252" s="5"/>
    </row>
    <row r="253" spans="1:17" x14ac:dyDescent="0.2">
      <c r="A253" s="211" t="s">
        <v>471</v>
      </c>
      <c r="B253" s="226" t="s">
        <v>472</v>
      </c>
      <c r="C253" s="185">
        <f t="shared" si="3"/>
        <v>0</v>
      </c>
      <c r="D253" s="186">
        <f>SUM(Enero!D253+Febrero!D253+'Marzo '!D253+'Abril '!D253+'Mayo '!D253+Junio!D253+Julio!D253+Agosto!D253+Septiembre!D253+'Octubre '!D253+Noviembre!D253+'Diciembre '!D253)</f>
        <v>0</v>
      </c>
      <c r="E253" s="186">
        <f>SUM(Enero!E253+Febrero!E253+'Marzo '!E253+'Abril '!E253+'Mayo '!E253+Junio!E253+Julio!E253+Agosto!E253+Septiembre!E253+'Octubre '!E253+Noviembre!E253+'Diciembre '!E253)</f>
        <v>0</v>
      </c>
      <c r="F253" s="186">
        <f>SUM(Enero!F253+Febrero!F253+'Marzo '!F253+'Abril '!F253+'Mayo '!F253+Junio!F253+Julio!F253+Agosto!F253+Septiembre!F253+'Octubre '!F253+Noviembre!F253+'Diciembre '!F253)</f>
        <v>0</v>
      </c>
      <c r="G253" s="186">
        <f>SUM(Enero!G253+Febrero!G253+'Marzo '!G253+'Abril '!G253+'Mayo '!G253+Junio!G253+Julio!G253+Agosto!G253+Septiembre!G253+'Octubre '!G253+Noviembre!G253+'Diciembre '!G253)</f>
        <v>0</v>
      </c>
      <c r="H253" s="186">
        <f>SUM(Enero!H253+Febrero!H253+'Marzo '!H253+'Abril '!H253+'Mayo '!H253+Junio!H253+Julio!H253+Agosto!H253+Septiembre!H253+'Octubre '!H253+Noviembre!H253+'Diciembre '!H253)</f>
        <v>0</v>
      </c>
      <c r="I253" s="33"/>
      <c r="J253" s="5"/>
      <c r="K253" s="5"/>
      <c r="N253" s="171"/>
      <c r="O253" s="6"/>
      <c r="Q253" s="5"/>
    </row>
    <row r="254" spans="1:17" x14ac:dyDescent="0.2">
      <c r="A254" s="214" t="s">
        <v>473</v>
      </c>
      <c r="B254" s="215" t="s">
        <v>474</v>
      </c>
      <c r="C254" s="185">
        <f t="shared" si="3"/>
        <v>0</v>
      </c>
      <c r="D254" s="186">
        <f>SUM(Enero!D254+Febrero!D254+'Marzo '!D254+'Abril '!D254+'Mayo '!D254+Junio!D254+Julio!D254+Agosto!D254+Septiembre!D254+'Octubre '!D254+Noviembre!D254+'Diciembre '!D254)</f>
        <v>0</v>
      </c>
      <c r="E254" s="186">
        <f>SUM(Enero!E254+Febrero!E254+'Marzo '!E254+'Abril '!E254+'Mayo '!E254+Junio!E254+Julio!E254+Agosto!E254+Septiembre!E254+'Octubre '!E254+Noviembre!E254+'Diciembre '!E254)</f>
        <v>0</v>
      </c>
      <c r="F254" s="186">
        <f>SUM(Enero!F254+Febrero!F254+'Marzo '!F254+'Abril '!F254+'Mayo '!F254+Junio!F254+Julio!F254+Agosto!F254+Septiembre!F254+'Octubre '!F254+Noviembre!F254+'Diciembre '!F254)</f>
        <v>0</v>
      </c>
      <c r="G254" s="186">
        <f>SUM(Enero!G254+Febrero!G254+'Marzo '!G254+'Abril '!G254+'Mayo '!G254+Junio!G254+Julio!G254+Agosto!G254+Septiembre!G254+'Octubre '!G254+Noviembre!G254+'Diciembre '!G254)</f>
        <v>0</v>
      </c>
      <c r="H254" s="186">
        <f>SUM(Enero!H254+Febrero!H254+'Marzo '!H254+'Abril '!H254+'Mayo '!H254+Junio!H254+Julio!H254+Agosto!H254+Septiembre!H254+'Octubre '!H254+Noviembre!H254+'Diciembre '!H254)</f>
        <v>0</v>
      </c>
      <c r="I254" s="33"/>
      <c r="J254" s="5"/>
      <c r="K254" s="5"/>
      <c r="N254" s="171"/>
      <c r="O254" s="6"/>
      <c r="Q254" s="5"/>
    </row>
    <row r="255" spans="1:17" x14ac:dyDescent="0.2">
      <c r="A255" s="214" t="s">
        <v>475</v>
      </c>
      <c r="B255" s="215" t="s">
        <v>476</v>
      </c>
      <c r="C255" s="185">
        <f t="shared" si="3"/>
        <v>216</v>
      </c>
      <c r="D255" s="186">
        <f>SUM(Enero!D255+Febrero!D255+'Marzo '!D255+'Abril '!D255+'Mayo '!D255+Junio!D255+Julio!D255+Agosto!D255+Septiembre!D255+'Octubre '!D255+Noviembre!D255+'Diciembre '!D255)</f>
        <v>7</v>
      </c>
      <c r="E255" s="186">
        <f>SUM(Enero!E255+Febrero!E255+'Marzo '!E255+'Abril '!E255+'Mayo '!E255+Junio!E255+Julio!E255+Agosto!E255+Septiembre!E255+'Octubre '!E255+Noviembre!E255+'Diciembre '!E255)</f>
        <v>209</v>
      </c>
      <c r="F255" s="186">
        <f>SUM(Enero!F255+Febrero!F255+'Marzo '!F255+'Abril '!F255+'Mayo '!F255+Junio!F255+Julio!F255+Agosto!F255+Septiembre!F255+'Octubre '!F255+Noviembre!F255+'Diciembre '!F255)</f>
        <v>0</v>
      </c>
      <c r="G255" s="186">
        <f>SUM(Enero!G255+Febrero!G255+'Marzo '!G255+'Abril '!G255+'Mayo '!G255+Junio!G255+Julio!G255+Agosto!G255+Septiembre!G255+'Octubre '!G255+Noviembre!G255+'Diciembre '!G255)</f>
        <v>0</v>
      </c>
      <c r="H255" s="186">
        <f>SUM(Enero!H255+Febrero!H255+'Marzo '!H255+'Abril '!H255+'Mayo '!H255+Junio!H255+Julio!H255+Agosto!H255+Septiembre!H255+'Octubre '!H255+Noviembre!H255+'Diciembre '!H255)</f>
        <v>0</v>
      </c>
      <c r="I255" s="33"/>
      <c r="J255" s="5"/>
      <c r="K255" s="5"/>
      <c r="N255" s="171"/>
      <c r="O255" s="6"/>
      <c r="Q255" s="5"/>
    </row>
    <row r="256" spans="1:17" x14ac:dyDescent="0.2">
      <c r="A256" s="214" t="s">
        <v>477</v>
      </c>
      <c r="B256" s="215" t="s">
        <v>478</v>
      </c>
      <c r="C256" s="185">
        <f t="shared" si="3"/>
        <v>0</v>
      </c>
      <c r="D256" s="186">
        <f>SUM(Enero!D256+Febrero!D256+'Marzo '!D256+'Abril '!D256+'Mayo '!D256+Junio!D256+Julio!D256+Agosto!D256+Septiembre!D256+'Octubre '!D256+Noviembre!D256+'Diciembre '!D256)</f>
        <v>0</v>
      </c>
      <c r="E256" s="186">
        <f>SUM(Enero!E256+Febrero!E256+'Marzo '!E256+'Abril '!E256+'Mayo '!E256+Junio!E256+Julio!E256+Agosto!E256+Septiembre!E256+'Octubre '!E256+Noviembre!E256+'Diciembre '!E256)</f>
        <v>0</v>
      </c>
      <c r="F256" s="186">
        <f>SUM(Enero!F256+Febrero!F256+'Marzo '!F256+'Abril '!F256+'Mayo '!F256+Junio!F256+Julio!F256+Agosto!F256+Septiembre!F256+'Octubre '!F256+Noviembre!F256+'Diciembre '!F256)</f>
        <v>0</v>
      </c>
      <c r="G256" s="186">
        <f>SUM(Enero!G256+Febrero!G256+'Marzo '!G256+'Abril '!G256+'Mayo '!G256+Junio!G256+Julio!G256+Agosto!G256+Septiembre!G256+'Octubre '!G256+Noviembre!G256+'Diciembre '!G256)</f>
        <v>0</v>
      </c>
      <c r="H256" s="186">
        <f>SUM(Enero!H256+Febrero!H256+'Marzo '!H256+'Abril '!H256+'Mayo '!H256+Junio!H256+Julio!H256+Agosto!H256+Septiembre!H256+'Octubre '!H256+Noviembre!H256+'Diciembre '!H256)</f>
        <v>0</v>
      </c>
      <c r="I256" s="33"/>
      <c r="J256" s="5"/>
      <c r="K256" s="5"/>
      <c r="N256" s="171"/>
      <c r="O256" s="6"/>
      <c r="Q256" s="5"/>
    </row>
    <row r="257" spans="1:17" x14ac:dyDescent="0.2">
      <c r="A257" s="214" t="s">
        <v>479</v>
      </c>
      <c r="B257" s="215" t="s">
        <v>480</v>
      </c>
      <c r="C257" s="185">
        <f t="shared" si="3"/>
        <v>0</v>
      </c>
      <c r="D257" s="186">
        <f>SUM(Enero!D257+Febrero!D257+'Marzo '!D257+'Abril '!D257+'Mayo '!D257+Junio!D257+Julio!D257+Agosto!D257+Septiembre!D257+'Octubre '!D257+Noviembre!D257+'Diciembre '!D257)</f>
        <v>0</v>
      </c>
      <c r="E257" s="186">
        <f>SUM(Enero!E257+Febrero!E257+'Marzo '!E257+'Abril '!E257+'Mayo '!E257+Junio!E257+Julio!E257+Agosto!E257+Septiembre!E257+'Octubre '!E257+Noviembre!E257+'Diciembre '!E257)</f>
        <v>0</v>
      </c>
      <c r="F257" s="186">
        <f>SUM(Enero!F257+Febrero!F257+'Marzo '!F257+'Abril '!F257+'Mayo '!F257+Junio!F257+Julio!F257+Agosto!F257+Septiembre!F257+'Octubre '!F257+Noviembre!F257+'Diciembre '!F257)</f>
        <v>0</v>
      </c>
      <c r="G257" s="186">
        <f>SUM(Enero!G257+Febrero!G257+'Marzo '!G257+'Abril '!G257+'Mayo '!G257+Junio!G257+Julio!G257+Agosto!G257+Septiembre!G257+'Octubre '!G257+Noviembre!G257+'Diciembre '!G257)</f>
        <v>0</v>
      </c>
      <c r="H257" s="186">
        <f>SUM(Enero!H257+Febrero!H257+'Marzo '!H257+'Abril '!H257+'Mayo '!H257+Junio!H257+Julio!H257+Agosto!H257+Septiembre!H257+'Octubre '!H257+Noviembre!H257+'Diciembre '!H257)</f>
        <v>0</v>
      </c>
      <c r="I257" s="33"/>
      <c r="J257" s="5"/>
      <c r="K257" s="5"/>
      <c r="N257" s="171"/>
      <c r="O257" s="6"/>
      <c r="Q257" s="5"/>
    </row>
    <row r="258" spans="1:17" x14ac:dyDescent="0.2">
      <c r="A258" s="214" t="s">
        <v>481</v>
      </c>
      <c r="B258" s="215" t="s">
        <v>482</v>
      </c>
      <c r="C258" s="185">
        <f t="shared" si="3"/>
        <v>2</v>
      </c>
      <c r="D258" s="186">
        <f>SUM(Enero!D258+Febrero!D258+'Marzo '!D258+'Abril '!D258+'Mayo '!D258+Junio!D258+Julio!D258+Agosto!D258+Septiembre!D258+'Octubre '!D258+Noviembre!D258+'Diciembre '!D258)</f>
        <v>2</v>
      </c>
      <c r="E258" s="186">
        <f>SUM(Enero!E258+Febrero!E258+'Marzo '!E258+'Abril '!E258+'Mayo '!E258+Junio!E258+Julio!E258+Agosto!E258+Septiembre!E258+'Octubre '!E258+Noviembre!E258+'Diciembre '!E258)</f>
        <v>0</v>
      </c>
      <c r="F258" s="186">
        <f>SUM(Enero!F258+Febrero!F258+'Marzo '!F258+'Abril '!F258+'Mayo '!F258+Junio!F258+Julio!F258+Agosto!F258+Septiembre!F258+'Octubre '!F258+Noviembre!F258+'Diciembre '!F258)</f>
        <v>0</v>
      </c>
      <c r="G258" s="186">
        <f>SUM(Enero!G258+Febrero!G258+'Marzo '!G258+'Abril '!G258+'Mayo '!G258+Junio!G258+Julio!G258+Agosto!G258+Septiembre!G258+'Octubre '!G258+Noviembre!G258+'Diciembre '!G258)</f>
        <v>0</v>
      </c>
      <c r="H258" s="186">
        <f>SUM(Enero!H258+Febrero!H258+'Marzo '!H258+'Abril '!H258+'Mayo '!H258+Junio!H258+Julio!H258+Agosto!H258+Septiembre!H258+'Octubre '!H258+Noviembre!H258+'Diciembre '!H258)</f>
        <v>0</v>
      </c>
      <c r="I258" s="33"/>
      <c r="J258" s="5"/>
      <c r="K258" s="5"/>
      <c r="N258" s="171"/>
      <c r="O258" s="6"/>
      <c r="Q258" s="5"/>
    </row>
    <row r="259" spans="1:17" x14ac:dyDescent="0.2">
      <c r="A259" s="214" t="s">
        <v>483</v>
      </c>
      <c r="B259" s="215" t="s">
        <v>484</v>
      </c>
      <c r="C259" s="185">
        <f t="shared" si="3"/>
        <v>0</v>
      </c>
      <c r="D259" s="186">
        <f>SUM(Enero!D259+Febrero!D259+'Marzo '!D259+'Abril '!D259+'Mayo '!D259+Junio!D259+Julio!D259+Agosto!D259+Septiembre!D259+'Octubre '!D259+Noviembre!D259+'Diciembre '!D259)</f>
        <v>0</v>
      </c>
      <c r="E259" s="186">
        <f>SUM(Enero!E259+Febrero!E259+'Marzo '!E259+'Abril '!E259+'Mayo '!E259+Junio!E259+Julio!E259+Agosto!E259+Septiembre!E259+'Octubre '!E259+Noviembre!E259+'Diciembre '!E259)</f>
        <v>0</v>
      </c>
      <c r="F259" s="186">
        <f>SUM(Enero!F259+Febrero!F259+'Marzo '!F259+'Abril '!F259+'Mayo '!F259+Junio!F259+Julio!F259+Agosto!F259+Septiembre!F259+'Octubre '!F259+Noviembre!F259+'Diciembre '!F259)</f>
        <v>0</v>
      </c>
      <c r="G259" s="186">
        <f>SUM(Enero!G259+Febrero!G259+'Marzo '!G259+'Abril '!G259+'Mayo '!G259+Junio!G259+Julio!G259+Agosto!G259+Septiembre!G259+'Octubre '!G259+Noviembre!G259+'Diciembre '!G259)</f>
        <v>0</v>
      </c>
      <c r="H259" s="186">
        <f>SUM(Enero!H259+Febrero!H259+'Marzo '!H259+'Abril '!H259+'Mayo '!H259+Junio!H259+Julio!H259+Agosto!H259+Septiembre!H259+'Octubre '!H259+Noviembre!H259+'Diciembre '!H259)</f>
        <v>0</v>
      </c>
      <c r="I259" s="33"/>
      <c r="J259" s="5"/>
      <c r="K259" s="5"/>
      <c r="N259" s="171"/>
      <c r="O259" s="6"/>
      <c r="Q259" s="5"/>
    </row>
    <row r="260" spans="1:17" x14ac:dyDescent="0.2">
      <c r="A260" s="214" t="s">
        <v>485</v>
      </c>
      <c r="B260" s="215" t="s">
        <v>486</v>
      </c>
      <c r="C260" s="185">
        <f t="shared" si="3"/>
        <v>0</v>
      </c>
      <c r="D260" s="186">
        <f>SUM(Enero!D260+Febrero!D260+'Marzo '!D260+'Abril '!D260+'Mayo '!D260+Junio!D260+Julio!D260+Agosto!D260+Septiembre!D260+'Octubre '!D260+Noviembre!D260+'Diciembre '!D260)</f>
        <v>0</v>
      </c>
      <c r="E260" s="186">
        <f>SUM(Enero!E260+Febrero!E260+'Marzo '!E260+'Abril '!E260+'Mayo '!E260+Junio!E260+Julio!E260+Agosto!E260+Septiembre!E260+'Octubre '!E260+Noviembre!E260+'Diciembre '!E260)</f>
        <v>0</v>
      </c>
      <c r="F260" s="186">
        <f>SUM(Enero!F260+Febrero!F260+'Marzo '!F260+'Abril '!F260+'Mayo '!F260+Junio!F260+Julio!F260+Agosto!F260+Septiembre!F260+'Octubre '!F260+Noviembre!F260+'Diciembre '!F260)</f>
        <v>0</v>
      </c>
      <c r="G260" s="186">
        <f>SUM(Enero!G260+Febrero!G260+'Marzo '!G260+'Abril '!G260+'Mayo '!G260+Junio!G260+Julio!G260+Agosto!G260+Septiembre!G260+'Octubre '!G260+Noviembre!G260+'Diciembre '!G260)</f>
        <v>0</v>
      </c>
      <c r="H260" s="186">
        <f>SUM(Enero!H260+Febrero!H260+'Marzo '!H260+'Abril '!H260+'Mayo '!H260+Junio!H260+Julio!H260+Agosto!H260+Septiembre!H260+'Octubre '!H260+Noviembre!H260+'Diciembre '!H260)</f>
        <v>0</v>
      </c>
      <c r="I260" s="33"/>
      <c r="J260" s="5"/>
      <c r="K260" s="5"/>
      <c r="N260" s="171"/>
      <c r="O260" s="6"/>
      <c r="Q260" s="5"/>
    </row>
    <row r="261" spans="1:17" x14ac:dyDescent="0.2">
      <c r="A261" s="214" t="s">
        <v>487</v>
      </c>
      <c r="B261" s="215" t="s">
        <v>488</v>
      </c>
      <c r="C261" s="185">
        <f t="shared" si="3"/>
        <v>0</v>
      </c>
      <c r="D261" s="186">
        <f>SUM(Enero!D261+Febrero!D261+'Marzo '!D261+'Abril '!D261+'Mayo '!D261+Junio!D261+Julio!D261+Agosto!D261+Septiembre!D261+'Octubre '!D261+Noviembre!D261+'Diciembre '!D261)</f>
        <v>0</v>
      </c>
      <c r="E261" s="186">
        <f>SUM(Enero!E261+Febrero!E261+'Marzo '!E261+'Abril '!E261+'Mayo '!E261+Junio!E261+Julio!E261+Agosto!E261+Septiembre!E261+'Octubre '!E261+Noviembre!E261+'Diciembre '!E261)</f>
        <v>0</v>
      </c>
      <c r="F261" s="186">
        <f>SUM(Enero!F261+Febrero!F261+'Marzo '!F261+'Abril '!F261+'Mayo '!F261+Junio!F261+Julio!F261+Agosto!F261+Septiembre!F261+'Octubre '!F261+Noviembre!F261+'Diciembre '!F261)</f>
        <v>0</v>
      </c>
      <c r="G261" s="186">
        <f>SUM(Enero!G261+Febrero!G261+'Marzo '!G261+'Abril '!G261+'Mayo '!G261+Junio!G261+Julio!G261+Agosto!G261+Septiembre!G261+'Octubre '!G261+Noviembre!G261+'Diciembre '!G261)</f>
        <v>0</v>
      </c>
      <c r="H261" s="186">
        <f>SUM(Enero!H261+Febrero!H261+'Marzo '!H261+'Abril '!H261+'Mayo '!H261+Junio!H261+Julio!H261+Agosto!H261+Septiembre!H261+'Octubre '!H261+Noviembre!H261+'Diciembre '!H261)</f>
        <v>0</v>
      </c>
      <c r="I261" s="33"/>
      <c r="J261" s="5"/>
      <c r="K261" s="5"/>
      <c r="N261" s="171"/>
      <c r="O261" s="6"/>
      <c r="Q261" s="5"/>
    </row>
    <row r="262" spans="1:17" x14ac:dyDescent="0.2">
      <c r="A262" s="214" t="s">
        <v>489</v>
      </c>
      <c r="B262" s="215" t="s">
        <v>490</v>
      </c>
      <c r="C262" s="185">
        <f t="shared" si="3"/>
        <v>0</v>
      </c>
      <c r="D262" s="186">
        <f>SUM(Enero!D262+Febrero!D262+'Marzo '!D262+'Abril '!D262+'Mayo '!D262+Junio!D262+Julio!D262+Agosto!D262+Septiembre!D262+'Octubre '!D262+Noviembre!D262+'Diciembre '!D262)</f>
        <v>0</v>
      </c>
      <c r="E262" s="186">
        <f>SUM(Enero!E262+Febrero!E262+'Marzo '!E262+'Abril '!E262+'Mayo '!E262+Junio!E262+Julio!E262+Agosto!E262+Septiembre!E262+'Octubre '!E262+Noviembre!E262+'Diciembre '!E262)</f>
        <v>0</v>
      </c>
      <c r="F262" s="186">
        <f>SUM(Enero!F262+Febrero!F262+'Marzo '!F262+'Abril '!F262+'Mayo '!F262+Junio!F262+Julio!F262+Agosto!F262+Septiembre!F262+'Octubre '!F262+Noviembre!F262+'Diciembre '!F262)</f>
        <v>0</v>
      </c>
      <c r="G262" s="186">
        <f>SUM(Enero!G262+Febrero!G262+'Marzo '!G262+'Abril '!G262+'Mayo '!G262+Junio!G262+Julio!G262+Agosto!G262+Septiembre!G262+'Octubre '!G262+Noviembre!G262+'Diciembre '!G262)</f>
        <v>0</v>
      </c>
      <c r="H262" s="186">
        <f>SUM(Enero!H262+Febrero!H262+'Marzo '!H262+'Abril '!H262+'Mayo '!H262+Junio!H262+Julio!H262+Agosto!H262+Septiembre!H262+'Octubre '!H262+Noviembre!H262+'Diciembre '!H262)</f>
        <v>0</v>
      </c>
      <c r="I262" s="33"/>
      <c r="J262" s="5"/>
      <c r="K262" s="5"/>
      <c r="N262" s="171"/>
      <c r="O262" s="6"/>
      <c r="Q262" s="5"/>
    </row>
    <row r="263" spans="1:17" x14ac:dyDescent="0.2">
      <c r="A263" s="214" t="s">
        <v>491</v>
      </c>
      <c r="B263" s="215" t="s">
        <v>492</v>
      </c>
      <c r="C263" s="185">
        <f t="shared" si="3"/>
        <v>0</v>
      </c>
      <c r="D263" s="186">
        <f>SUM(Enero!D263+Febrero!D263+'Marzo '!D263+'Abril '!D263+'Mayo '!D263+Junio!D263+Julio!D263+Agosto!D263+Septiembre!D263+'Octubre '!D263+Noviembre!D263+'Diciembre '!D263)</f>
        <v>0</v>
      </c>
      <c r="E263" s="186">
        <f>SUM(Enero!E263+Febrero!E263+'Marzo '!E263+'Abril '!E263+'Mayo '!E263+Junio!E263+Julio!E263+Agosto!E263+Septiembre!E263+'Octubre '!E263+Noviembre!E263+'Diciembre '!E263)</f>
        <v>0</v>
      </c>
      <c r="F263" s="186">
        <f>SUM(Enero!F263+Febrero!F263+'Marzo '!F263+'Abril '!F263+'Mayo '!F263+Junio!F263+Julio!F263+Agosto!F263+Septiembre!F263+'Octubre '!F263+Noviembre!F263+'Diciembre '!F263)</f>
        <v>0</v>
      </c>
      <c r="G263" s="186">
        <f>SUM(Enero!G263+Febrero!G263+'Marzo '!G263+'Abril '!G263+'Mayo '!G263+Junio!G263+Julio!G263+Agosto!G263+Septiembre!G263+'Octubre '!G263+Noviembre!G263+'Diciembre '!G263)</f>
        <v>0</v>
      </c>
      <c r="H263" s="186">
        <f>SUM(Enero!H263+Febrero!H263+'Marzo '!H263+'Abril '!H263+'Mayo '!H263+Junio!H263+Julio!H263+Agosto!H263+Septiembre!H263+'Octubre '!H263+Noviembre!H263+'Diciembre '!H263)</f>
        <v>0</v>
      </c>
      <c r="I263" s="33"/>
      <c r="J263" s="5"/>
      <c r="K263" s="5"/>
      <c r="N263" s="171"/>
      <c r="O263" s="6"/>
      <c r="Q263" s="5"/>
    </row>
    <row r="264" spans="1:17" x14ac:dyDescent="0.2">
      <c r="A264" s="214" t="s">
        <v>493</v>
      </c>
      <c r="B264" s="215" t="s">
        <v>494</v>
      </c>
      <c r="C264" s="185">
        <f t="shared" si="3"/>
        <v>2</v>
      </c>
      <c r="D264" s="186">
        <f>SUM(Enero!D264+Febrero!D264+'Marzo '!D264+'Abril '!D264+'Mayo '!D264+Junio!D264+Julio!D264+Agosto!D264+Septiembre!D264+'Octubre '!D264+Noviembre!D264+'Diciembre '!D264)</f>
        <v>2</v>
      </c>
      <c r="E264" s="186">
        <f>SUM(Enero!E264+Febrero!E264+'Marzo '!E264+'Abril '!E264+'Mayo '!E264+Junio!E264+Julio!E264+Agosto!E264+Septiembre!E264+'Octubre '!E264+Noviembre!E264+'Diciembre '!E264)</f>
        <v>0</v>
      </c>
      <c r="F264" s="186">
        <f>SUM(Enero!F264+Febrero!F264+'Marzo '!F264+'Abril '!F264+'Mayo '!F264+Junio!F264+Julio!F264+Agosto!F264+Septiembre!F264+'Octubre '!F264+Noviembre!F264+'Diciembre '!F264)</f>
        <v>0</v>
      </c>
      <c r="G264" s="186">
        <f>SUM(Enero!G264+Febrero!G264+'Marzo '!G264+'Abril '!G264+'Mayo '!G264+Junio!G264+Julio!G264+Agosto!G264+Septiembre!G264+'Octubre '!G264+Noviembre!G264+'Diciembre '!G264)</f>
        <v>0</v>
      </c>
      <c r="H264" s="186">
        <f>SUM(Enero!H264+Febrero!H264+'Marzo '!H264+'Abril '!H264+'Mayo '!H264+Junio!H264+Julio!H264+Agosto!H264+Septiembre!H264+'Octubre '!H264+Noviembre!H264+'Diciembre '!H264)</f>
        <v>0</v>
      </c>
      <c r="I264" s="33"/>
      <c r="J264" s="5"/>
      <c r="K264" s="5"/>
      <c r="N264" s="171"/>
      <c r="O264" s="6"/>
      <c r="Q264" s="5"/>
    </row>
    <row r="265" spans="1:17" x14ac:dyDescent="0.2">
      <c r="A265" s="214" t="s">
        <v>495</v>
      </c>
      <c r="B265" s="215" t="s">
        <v>496</v>
      </c>
      <c r="C265" s="185">
        <f t="shared" si="3"/>
        <v>173</v>
      </c>
      <c r="D265" s="186">
        <f>SUM(Enero!D265+Febrero!D265+'Marzo '!D265+'Abril '!D265+'Mayo '!D265+Junio!D265+Julio!D265+Agosto!D265+Septiembre!D265+'Octubre '!D265+Noviembre!D265+'Diciembre '!D265)</f>
        <v>10</v>
      </c>
      <c r="E265" s="186">
        <f>SUM(Enero!E265+Febrero!E265+'Marzo '!E265+'Abril '!E265+'Mayo '!E265+Junio!E265+Julio!E265+Agosto!E265+Septiembre!E265+'Octubre '!E265+Noviembre!E265+'Diciembre '!E265)</f>
        <v>163</v>
      </c>
      <c r="F265" s="186">
        <f>SUM(Enero!F265+Febrero!F265+'Marzo '!F265+'Abril '!F265+'Mayo '!F265+Junio!F265+Julio!F265+Agosto!F265+Septiembre!F265+'Octubre '!F265+Noviembre!F265+'Diciembre '!F265)</f>
        <v>0</v>
      </c>
      <c r="G265" s="186">
        <f>SUM(Enero!G265+Febrero!G265+'Marzo '!G265+'Abril '!G265+'Mayo '!G265+Junio!G265+Julio!G265+Agosto!G265+Septiembre!G265+'Octubre '!G265+Noviembre!G265+'Diciembre '!G265)</f>
        <v>0</v>
      </c>
      <c r="H265" s="186">
        <f>SUM(Enero!H265+Febrero!H265+'Marzo '!H265+'Abril '!H265+'Mayo '!H265+Junio!H265+Julio!H265+Agosto!H265+Septiembre!H265+'Octubre '!H265+Noviembre!H265+'Diciembre '!H265)</f>
        <v>0</v>
      </c>
      <c r="I265" s="33"/>
      <c r="J265" s="5"/>
      <c r="K265" s="5"/>
      <c r="N265" s="171"/>
      <c r="O265" s="6"/>
      <c r="Q265" s="5"/>
    </row>
    <row r="266" spans="1:17" x14ac:dyDescent="0.2">
      <c r="A266" s="214" t="s">
        <v>497</v>
      </c>
      <c r="B266" s="215" t="s">
        <v>498</v>
      </c>
      <c r="C266" s="185">
        <f t="shared" si="3"/>
        <v>0</v>
      </c>
      <c r="D266" s="186">
        <f>SUM(Enero!D266+Febrero!D266+'Marzo '!D266+'Abril '!D266+'Mayo '!D266+Junio!D266+Julio!D266+Agosto!D266+Septiembre!D266+'Octubre '!D266+Noviembre!D266+'Diciembre '!D266)</f>
        <v>0</v>
      </c>
      <c r="E266" s="186">
        <f>SUM(Enero!E266+Febrero!E266+'Marzo '!E266+'Abril '!E266+'Mayo '!E266+Junio!E266+Julio!E266+Agosto!E266+Septiembre!E266+'Octubre '!E266+Noviembre!E266+'Diciembre '!E266)</f>
        <v>0</v>
      </c>
      <c r="F266" s="186">
        <f>SUM(Enero!F266+Febrero!F266+'Marzo '!F266+'Abril '!F266+'Mayo '!F266+Junio!F266+Julio!F266+Agosto!F266+Septiembre!F266+'Octubre '!F266+Noviembre!F266+'Diciembre '!F266)</f>
        <v>0</v>
      </c>
      <c r="G266" s="186">
        <f>SUM(Enero!G266+Febrero!G266+'Marzo '!G266+'Abril '!G266+'Mayo '!G266+Junio!G266+Julio!G266+Agosto!G266+Septiembre!G266+'Octubre '!G266+Noviembre!G266+'Diciembre '!G266)</f>
        <v>0</v>
      </c>
      <c r="H266" s="186">
        <f>SUM(Enero!H266+Febrero!H266+'Marzo '!H266+'Abril '!H266+'Mayo '!H266+Junio!H266+Julio!H266+Agosto!H266+Septiembre!H266+'Octubre '!H266+Noviembre!H266+'Diciembre '!H266)</f>
        <v>0</v>
      </c>
      <c r="I266" s="33"/>
      <c r="J266" s="5"/>
      <c r="K266" s="5"/>
      <c r="N266" s="171"/>
      <c r="O266" s="6"/>
      <c r="Q266" s="5"/>
    </row>
    <row r="267" spans="1:17" ht="23.25" x14ac:dyDescent="0.2">
      <c r="A267" s="214" t="s">
        <v>499</v>
      </c>
      <c r="B267" s="208" t="s">
        <v>500</v>
      </c>
      <c r="C267" s="185">
        <f t="shared" si="3"/>
        <v>9</v>
      </c>
      <c r="D267" s="186">
        <f>SUM(Enero!D267+Febrero!D267+'Marzo '!D267+'Abril '!D267+'Mayo '!D267+Junio!D267+Julio!D267+Agosto!D267+Septiembre!D267+'Octubre '!D267+Noviembre!D267+'Diciembre '!D267)</f>
        <v>9</v>
      </c>
      <c r="E267" s="186">
        <f>SUM(Enero!E267+Febrero!E267+'Marzo '!E267+'Abril '!E267+'Mayo '!E267+Junio!E267+Julio!E267+Agosto!E267+Septiembre!E267+'Octubre '!E267+Noviembre!E267+'Diciembre '!E267)</f>
        <v>0</v>
      </c>
      <c r="F267" s="186">
        <f>SUM(Enero!F267+Febrero!F267+'Marzo '!F267+'Abril '!F267+'Mayo '!F267+Junio!F267+Julio!F267+Agosto!F267+Septiembre!F267+'Octubre '!F267+Noviembre!F267+'Diciembre '!F267)</f>
        <v>0</v>
      </c>
      <c r="G267" s="186">
        <f>SUM(Enero!G267+Febrero!G267+'Marzo '!G267+'Abril '!G267+'Mayo '!G267+Junio!G267+Julio!G267+Agosto!G267+Septiembre!G267+'Octubre '!G267+Noviembre!G267+'Diciembre '!G267)</f>
        <v>0</v>
      </c>
      <c r="H267" s="186">
        <f>SUM(Enero!H267+Febrero!H267+'Marzo '!H267+'Abril '!H267+'Mayo '!H267+Junio!H267+Julio!H267+Agosto!H267+Septiembre!H267+'Octubre '!H267+Noviembre!H267+'Diciembre '!H267)</f>
        <v>0</v>
      </c>
      <c r="I267" s="33"/>
      <c r="J267" s="5"/>
      <c r="K267" s="5"/>
      <c r="N267" s="171"/>
      <c r="O267" s="6"/>
      <c r="Q267" s="5"/>
    </row>
    <row r="268" spans="1:17" x14ac:dyDescent="0.2">
      <c r="A268" s="214" t="s">
        <v>501</v>
      </c>
      <c r="B268" s="215" t="s">
        <v>502</v>
      </c>
      <c r="C268" s="185">
        <f t="shared" si="3"/>
        <v>0</v>
      </c>
      <c r="D268" s="186">
        <f>SUM(Enero!D268+Febrero!D268+'Marzo '!D268+'Abril '!D268+'Mayo '!D268+Junio!D268+Julio!D268+Agosto!D268+Septiembre!D268+'Octubre '!D268+Noviembre!D268+'Diciembre '!D268)</f>
        <v>0</v>
      </c>
      <c r="E268" s="186">
        <f>SUM(Enero!E268+Febrero!E268+'Marzo '!E268+'Abril '!E268+'Mayo '!E268+Junio!E268+Julio!E268+Agosto!E268+Septiembre!E268+'Octubre '!E268+Noviembre!E268+'Diciembre '!E268)</f>
        <v>0</v>
      </c>
      <c r="F268" s="186">
        <f>SUM(Enero!F268+Febrero!F268+'Marzo '!F268+'Abril '!F268+'Mayo '!F268+Junio!F268+Julio!F268+Agosto!F268+Septiembre!F268+'Octubre '!F268+Noviembre!F268+'Diciembre '!F268)</f>
        <v>0</v>
      </c>
      <c r="G268" s="186">
        <f>SUM(Enero!G268+Febrero!G268+'Marzo '!G268+'Abril '!G268+'Mayo '!G268+Junio!G268+Julio!G268+Agosto!G268+Septiembre!G268+'Octubre '!G268+Noviembre!G268+'Diciembre '!G268)</f>
        <v>0</v>
      </c>
      <c r="H268" s="186">
        <f>SUM(Enero!H268+Febrero!H268+'Marzo '!H268+'Abril '!H268+'Mayo '!H268+Junio!H268+Julio!H268+Agosto!H268+Septiembre!H268+'Octubre '!H268+Noviembre!H268+'Diciembre '!H268)</f>
        <v>0</v>
      </c>
      <c r="I268" s="33"/>
      <c r="J268" s="5"/>
      <c r="K268" s="5"/>
      <c r="N268" s="171"/>
      <c r="O268" s="6"/>
      <c r="Q268" s="5"/>
    </row>
    <row r="269" spans="1:17" x14ac:dyDescent="0.2">
      <c r="A269" s="214" t="s">
        <v>503</v>
      </c>
      <c r="B269" s="215" t="s">
        <v>504</v>
      </c>
      <c r="C269" s="185">
        <f t="shared" si="3"/>
        <v>0</v>
      </c>
      <c r="D269" s="186">
        <f>SUM(Enero!D269+Febrero!D269+'Marzo '!D269+'Abril '!D269+'Mayo '!D269+Junio!D269+Julio!D269+Agosto!D269+Septiembre!D269+'Octubre '!D269+Noviembre!D269+'Diciembre '!D269)</f>
        <v>0</v>
      </c>
      <c r="E269" s="186">
        <f>SUM(Enero!E269+Febrero!E269+'Marzo '!E269+'Abril '!E269+'Mayo '!E269+Junio!E269+Julio!E269+Agosto!E269+Septiembre!E269+'Octubre '!E269+Noviembre!E269+'Diciembre '!E269)</f>
        <v>0</v>
      </c>
      <c r="F269" s="186">
        <f>SUM(Enero!F269+Febrero!F269+'Marzo '!F269+'Abril '!F269+'Mayo '!F269+Junio!F269+Julio!F269+Agosto!F269+Septiembre!F269+'Octubre '!F269+Noviembre!F269+'Diciembre '!F269)</f>
        <v>0</v>
      </c>
      <c r="G269" s="186">
        <f>SUM(Enero!G269+Febrero!G269+'Marzo '!G269+'Abril '!G269+'Mayo '!G269+Junio!G269+Julio!G269+Agosto!G269+Septiembre!G269+'Octubre '!G269+Noviembre!G269+'Diciembre '!G269)</f>
        <v>0</v>
      </c>
      <c r="H269" s="186">
        <f>SUM(Enero!H269+Febrero!H269+'Marzo '!H269+'Abril '!H269+'Mayo '!H269+Junio!H269+Julio!H269+Agosto!H269+Septiembre!H269+'Octubre '!H269+Noviembre!H269+'Diciembre '!H269)</f>
        <v>0</v>
      </c>
      <c r="I269" s="33"/>
      <c r="J269" s="5"/>
      <c r="K269" s="5"/>
      <c r="N269" s="171"/>
      <c r="O269" s="6"/>
      <c r="Q269" s="5"/>
    </row>
    <row r="270" spans="1:17" x14ac:dyDescent="0.2">
      <c r="A270" s="214" t="s">
        <v>505</v>
      </c>
      <c r="B270" s="215" t="s">
        <v>506</v>
      </c>
      <c r="C270" s="185">
        <f t="shared" si="3"/>
        <v>0</v>
      </c>
      <c r="D270" s="186">
        <f>SUM(Enero!D270+Febrero!D270+'Marzo '!D270+'Abril '!D270+'Mayo '!D270+Junio!D270+Julio!D270+Agosto!D270+Septiembre!D270+'Octubre '!D270+Noviembre!D270+'Diciembre '!D270)</f>
        <v>0</v>
      </c>
      <c r="E270" s="186">
        <f>SUM(Enero!E270+Febrero!E270+'Marzo '!E270+'Abril '!E270+'Mayo '!E270+Junio!E270+Julio!E270+Agosto!E270+Septiembre!E270+'Octubre '!E270+Noviembre!E270+'Diciembre '!E270)</f>
        <v>0</v>
      </c>
      <c r="F270" s="186">
        <f>SUM(Enero!F270+Febrero!F270+'Marzo '!F270+'Abril '!F270+'Mayo '!F270+Junio!F270+Julio!F270+Agosto!F270+Septiembre!F270+'Octubre '!F270+Noviembre!F270+'Diciembre '!F270)</f>
        <v>0</v>
      </c>
      <c r="G270" s="186">
        <f>SUM(Enero!G270+Febrero!G270+'Marzo '!G270+'Abril '!G270+'Mayo '!G270+Junio!G270+Julio!G270+Agosto!G270+Septiembre!G270+'Octubre '!G270+Noviembre!G270+'Diciembre '!G270)</f>
        <v>0</v>
      </c>
      <c r="H270" s="186">
        <f>SUM(Enero!H270+Febrero!H270+'Marzo '!H270+'Abril '!H270+'Mayo '!H270+Junio!H270+Julio!H270+Agosto!H270+Septiembre!H270+'Octubre '!H270+Noviembre!H270+'Diciembre '!H270)</f>
        <v>0</v>
      </c>
      <c r="I270" s="33"/>
      <c r="J270" s="5"/>
      <c r="K270" s="5"/>
      <c r="N270" s="171"/>
      <c r="O270" s="6"/>
      <c r="Q270" s="5"/>
    </row>
    <row r="271" spans="1:17" x14ac:dyDescent="0.2">
      <c r="A271" s="214" t="s">
        <v>507</v>
      </c>
      <c r="B271" s="215" t="s">
        <v>508</v>
      </c>
      <c r="C271" s="185">
        <f t="shared" si="3"/>
        <v>2</v>
      </c>
      <c r="D271" s="186">
        <f>SUM(Enero!D271+Febrero!D271+'Marzo '!D271+'Abril '!D271+'Mayo '!D271+Junio!D271+Julio!D271+Agosto!D271+Septiembre!D271+'Octubre '!D271+Noviembre!D271+'Diciembre '!D271)</f>
        <v>2</v>
      </c>
      <c r="E271" s="186">
        <f>SUM(Enero!E271+Febrero!E271+'Marzo '!E271+'Abril '!E271+'Mayo '!E271+Junio!E271+Julio!E271+Agosto!E271+Septiembre!E271+'Octubre '!E271+Noviembre!E271+'Diciembre '!E271)</f>
        <v>0</v>
      </c>
      <c r="F271" s="186">
        <f>SUM(Enero!F271+Febrero!F271+'Marzo '!F271+'Abril '!F271+'Mayo '!F271+Junio!F271+Julio!F271+Agosto!F271+Septiembre!F271+'Octubre '!F271+Noviembre!F271+'Diciembre '!F271)</f>
        <v>0</v>
      </c>
      <c r="G271" s="186">
        <f>SUM(Enero!G271+Febrero!G271+'Marzo '!G271+'Abril '!G271+'Mayo '!G271+Junio!G271+Julio!G271+Agosto!G271+Septiembre!G271+'Octubre '!G271+Noviembre!G271+'Diciembre '!G271)</f>
        <v>0</v>
      </c>
      <c r="H271" s="186">
        <f>SUM(Enero!H271+Febrero!H271+'Marzo '!H271+'Abril '!H271+'Mayo '!H271+Junio!H271+Julio!H271+Agosto!H271+Septiembre!H271+'Octubre '!H271+Noviembre!H271+'Diciembre '!H271)</f>
        <v>0</v>
      </c>
      <c r="I271" s="33"/>
      <c r="J271" s="5"/>
      <c r="K271" s="5"/>
      <c r="N271" s="171"/>
      <c r="O271" s="6"/>
      <c r="Q271" s="5"/>
    </row>
    <row r="272" spans="1:17" x14ac:dyDescent="0.2">
      <c r="A272" s="214" t="s">
        <v>509</v>
      </c>
      <c r="B272" s="215" t="s">
        <v>510</v>
      </c>
      <c r="C272" s="185">
        <f t="shared" si="3"/>
        <v>1585</v>
      </c>
      <c r="D272" s="186">
        <f>SUM(Enero!D272+Febrero!D272+'Marzo '!D272+'Abril '!D272+'Mayo '!D272+Junio!D272+Julio!D272+Agosto!D272+Septiembre!D272+'Octubre '!D272+Noviembre!D272+'Diciembre '!D272)</f>
        <v>1502</v>
      </c>
      <c r="E272" s="186">
        <f>SUM(Enero!E272+Febrero!E272+'Marzo '!E272+'Abril '!E272+'Mayo '!E272+Junio!E272+Julio!E272+Agosto!E272+Septiembre!E272+'Octubre '!E272+Noviembre!E272+'Diciembre '!E272)</f>
        <v>2</v>
      </c>
      <c r="F272" s="186">
        <f>SUM(Enero!F272+Febrero!F272+'Marzo '!F272+'Abril '!F272+'Mayo '!F272+Junio!F272+Julio!F272+Agosto!F272+Septiembre!F272+'Octubre '!F272+Noviembre!F272+'Diciembre '!F272)</f>
        <v>81</v>
      </c>
      <c r="G272" s="186">
        <f>SUM(Enero!G272+Febrero!G272+'Marzo '!G272+'Abril '!G272+'Mayo '!G272+Junio!G272+Julio!G272+Agosto!G272+Septiembre!G272+'Octubre '!G272+Noviembre!G272+'Diciembre '!G272)</f>
        <v>0</v>
      </c>
      <c r="H272" s="186">
        <f>SUM(Enero!H272+Febrero!H272+'Marzo '!H272+'Abril '!H272+'Mayo '!H272+Junio!H272+Julio!H272+Agosto!H272+Septiembre!H272+'Octubre '!H272+Noviembre!H272+'Diciembre '!H272)</f>
        <v>0</v>
      </c>
      <c r="I272" s="33"/>
      <c r="J272" s="5"/>
      <c r="K272" s="5"/>
      <c r="N272" s="171"/>
      <c r="O272" s="6"/>
      <c r="Q272" s="5"/>
    </row>
    <row r="273" spans="1:17" x14ac:dyDescent="0.2">
      <c r="A273" s="214" t="s">
        <v>511</v>
      </c>
      <c r="B273" s="215" t="s">
        <v>512</v>
      </c>
      <c r="C273" s="185">
        <f t="shared" si="3"/>
        <v>0</v>
      </c>
      <c r="D273" s="186">
        <f>SUM(Enero!D273+Febrero!D273+'Marzo '!D273+'Abril '!D273+'Mayo '!D273+Junio!D273+Julio!D273+Agosto!D273+Septiembre!D273+'Octubre '!D273+Noviembre!D273+'Diciembre '!D273)</f>
        <v>0</v>
      </c>
      <c r="E273" s="186">
        <f>SUM(Enero!E273+Febrero!E273+'Marzo '!E273+'Abril '!E273+'Mayo '!E273+Junio!E273+Julio!E273+Agosto!E273+Septiembre!E273+'Octubre '!E273+Noviembre!E273+'Diciembre '!E273)</f>
        <v>0</v>
      </c>
      <c r="F273" s="186">
        <f>SUM(Enero!F273+Febrero!F273+'Marzo '!F273+'Abril '!F273+'Mayo '!F273+Junio!F273+Julio!F273+Agosto!F273+Septiembre!F273+'Octubre '!F273+Noviembre!F273+'Diciembre '!F273)</f>
        <v>0</v>
      </c>
      <c r="G273" s="186">
        <f>SUM(Enero!G273+Febrero!G273+'Marzo '!G273+'Abril '!G273+'Mayo '!G273+Junio!G273+Julio!G273+Agosto!G273+Septiembre!G273+'Octubre '!G273+Noviembre!G273+'Diciembre '!G273)</f>
        <v>0</v>
      </c>
      <c r="H273" s="186">
        <f>SUM(Enero!H273+Febrero!H273+'Marzo '!H273+'Abril '!H273+'Mayo '!H273+Junio!H273+Julio!H273+Agosto!H273+Septiembre!H273+'Octubre '!H273+Noviembre!H273+'Diciembre '!H273)</f>
        <v>0</v>
      </c>
      <c r="I273" s="33"/>
      <c r="J273" s="5"/>
      <c r="K273" s="5"/>
      <c r="N273" s="171"/>
      <c r="O273" s="6"/>
      <c r="Q273" s="5"/>
    </row>
    <row r="274" spans="1:17" x14ac:dyDescent="0.2">
      <c r="A274" s="214" t="s">
        <v>513</v>
      </c>
      <c r="B274" s="215" t="s">
        <v>514</v>
      </c>
      <c r="C274" s="185">
        <f t="shared" ref="C274:C337" si="4">+SUM(D274:F274)</f>
        <v>45</v>
      </c>
      <c r="D274" s="186">
        <f>SUM(Enero!D274+Febrero!D274+'Marzo '!D274+'Abril '!D274+'Mayo '!D274+Junio!D274+Julio!D274+Agosto!D274+Septiembre!D274+'Octubre '!D274+Noviembre!D274+'Diciembre '!D274)</f>
        <v>45</v>
      </c>
      <c r="E274" s="186">
        <f>SUM(Enero!E274+Febrero!E274+'Marzo '!E274+'Abril '!E274+'Mayo '!E274+Junio!E274+Julio!E274+Agosto!E274+Septiembre!E274+'Octubre '!E274+Noviembre!E274+'Diciembre '!E274)</f>
        <v>0</v>
      </c>
      <c r="F274" s="186">
        <f>SUM(Enero!F274+Febrero!F274+'Marzo '!F274+'Abril '!F274+'Mayo '!F274+Junio!F274+Julio!F274+Agosto!F274+Septiembre!F274+'Octubre '!F274+Noviembre!F274+'Diciembre '!F274)</f>
        <v>0</v>
      </c>
      <c r="G274" s="186">
        <f>SUM(Enero!G274+Febrero!G274+'Marzo '!G274+'Abril '!G274+'Mayo '!G274+Junio!G274+Julio!G274+Agosto!G274+Septiembre!G274+'Octubre '!G274+Noviembre!G274+'Diciembre '!G274)</f>
        <v>0</v>
      </c>
      <c r="H274" s="186">
        <f>SUM(Enero!H274+Febrero!H274+'Marzo '!H274+'Abril '!H274+'Mayo '!H274+Junio!H274+Julio!H274+Agosto!H274+Septiembre!H274+'Octubre '!H274+Noviembre!H274+'Diciembre '!H274)</f>
        <v>0</v>
      </c>
      <c r="I274" s="33"/>
      <c r="J274" s="5"/>
      <c r="K274" s="5"/>
      <c r="N274" s="171"/>
      <c r="O274" s="6"/>
      <c r="Q274" s="5"/>
    </row>
    <row r="275" spans="1:17" x14ac:dyDescent="0.2">
      <c r="A275" s="214" t="s">
        <v>515</v>
      </c>
      <c r="B275" s="215" t="s">
        <v>516</v>
      </c>
      <c r="C275" s="185">
        <f t="shared" si="4"/>
        <v>0</v>
      </c>
      <c r="D275" s="186">
        <f>SUM(Enero!D275+Febrero!D275+'Marzo '!D275+'Abril '!D275+'Mayo '!D275+Junio!D275+Julio!D275+Agosto!D275+Septiembre!D275+'Octubre '!D275+Noviembre!D275+'Diciembre '!D275)</f>
        <v>0</v>
      </c>
      <c r="E275" s="186">
        <f>SUM(Enero!E275+Febrero!E275+'Marzo '!E275+'Abril '!E275+'Mayo '!E275+Junio!E275+Julio!E275+Agosto!E275+Septiembre!E275+'Octubre '!E275+Noviembre!E275+'Diciembre '!E275)</f>
        <v>0</v>
      </c>
      <c r="F275" s="186">
        <f>SUM(Enero!F275+Febrero!F275+'Marzo '!F275+'Abril '!F275+'Mayo '!F275+Junio!F275+Julio!F275+Agosto!F275+Septiembre!F275+'Octubre '!F275+Noviembre!F275+'Diciembre '!F275)</f>
        <v>0</v>
      </c>
      <c r="G275" s="186">
        <f>SUM(Enero!G275+Febrero!G275+'Marzo '!G275+'Abril '!G275+'Mayo '!G275+Junio!G275+Julio!G275+Agosto!G275+Septiembre!G275+'Octubre '!G275+Noviembre!G275+'Diciembre '!G275)</f>
        <v>0</v>
      </c>
      <c r="H275" s="186">
        <f>SUM(Enero!H275+Febrero!H275+'Marzo '!H275+'Abril '!H275+'Mayo '!H275+Junio!H275+Julio!H275+Agosto!H275+Septiembre!H275+'Octubre '!H275+Noviembre!H275+'Diciembre '!H275)</f>
        <v>0</v>
      </c>
      <c r="I275" s="33"/>
      <c r="J275" s="5"/>
      <c r="K275" s="5"/>
      <c r="N275" s="171"/>
      <c r="O275" s="6"/>
      <c r="Q275" s="5"/>
    </row>
    <row r="276" spans="1:17" x14ac:dyDescent="0.2">
      <c r="A276" s="214" t="s">
        <v>517</v>
      </c>
      <c r="B276" s="215" t="s">
        <v>518</v>
      </c>
      <c r="C276" s="185">
        <f t="shared" si="4"/>
        <v>0</v>
      </c>
      <c r="D276" s="186">
        <f>SUM(Enero!D276+Febrero!D276+'Marzo '!D276+'Abril '!D276+'Mayo '!D276+Junio!D276+Julio!D276+Agosto!D276+Septiembre!D276+'Octubre '!D276+Noviembre!D276+'Diciembre '!D276)</f>
        <v>0</v>
      </c>
      <c r="E276" s="186">
        <f>SUM(Enero!E276+Febrero!E276+'Marzo '!E276+'Abril '!E276+'Mayo '!E276+Junio!E276+Julio!E276+Agosto!E276+Septiembre!E276+'Octubre '!E276+Noviembre!E276+'Diciembre '!E276)</f>
        <v>0</v>
      </c>
      <c r="F276" s="186">
        <f>SUM(Enero!F276+Febrero!F276+'Marzo '!F276+'Abril '!F276+'Mayo '!F276+Junio!F276+Julio!F276+Agosto!F276+Septiembre!F276+'Octubre '!F276+Noviembre!F276+'Diciembre '!F276)</f>
        <v>0</v>
      </c>
      <c r="G276" s="186">
        <f>SUM(Enero!G276+Febrero!G276+'Marzo '!G276+'Abril '!G276+'Mayo '!G276+Junio!G276+Julio!G276+Agosto!G276+Septiembre!G276+'Octubre '!G276+Noviembre!G276+'Diciembre '!G276)</f>
        <v>0</v>
      </c>
      <c r="H276" s="186">
        <f>SUM(Enero!H276+Febrero!H276+'Marzo '!H276+'Abril '!H276+'Mayo '!H276+Junio!H276+Julio!H276+Agosto!H276+Septiembre!H276+'Octubre '!H276+Noviembre!H276+'Diciembre '!H276)</f>
        <v>0</v>
      </c>
      <c r="I276" s="33"/>
      <c r="J276" s="5"/>
      <c r="K276" s="5"/>
      <c r="N276" s="171"/>
      <c r="O276" s="6"/>
      <c r="Q276" s="5"/>
    </row>
    <row r="277" spans="1:17" x14ac:dyDescent="0.2">
      <c r="A277" s="214" t="s">
        <v>519</v>
      </c>
      <c r="B277" s="215" t="s">
        <v>520</v>
      </c>
      <c r="C277" s="185">
        <f t="shared" si="4"/>
        <v>0</v>
      </c>
      <c r="D277" s="186">
        <f>SUM(Enero!D277+Febrero!D277+'Marzo '!D277+'Abril '!D277+'Mayo '!D277+Junio!D277+Julio!D277+Agosto!D277+Septiembre!D277+'Octubre '!D277+Noviembre!D277+'Diciembre '!D277)</f>
        <v>0</v>
      </c>
      <c r="E277" s="186">
        <f>SUM(Enero!E277+Febrero!E277+'Marzo '!E277+'Abril '!E277+'Mayo '!E277+Junio!E277+Julio!E277+Agosto!E277+Septiembre!E277+'Octubre '!E277+Noviembre!E277+'Diciembre '!E277)</f>
        <v>0</v>
      </c>
      <c r="F277" s="186">
        <f>SUM(Enero!F277+Febrero!F277+'Marzo '!F277+'Abril '!F277+'Mayo '!F277+Junio!F277+Julio!F277+Agosto!F277+Septiembre!F277+'Octubre '!F277+Noviembre!F277+'Diciembre '!F277)</f>
        <v>0</v>
      </c>
      <c r="G277" s="186">
        <f>SUM(Enero!G277+Febrero!G277+'Marzo '!G277+'Abril '!G277+'Mayo '!G277+Junio!G277+Julio!G277+Agosto!G277+Septiembre!G277+'Octubre '!G277+Noviembre!G277+'Diciembre '!G277)</f>
        <v>0</v>
      </c>
      <c r="H277" s="186">
        <f>SUM(Enero!H277+Febrero!H277+'Marzo '!H277+'Abril '!H277+'Mayo '!H277+Junio!H277+Julio!H277+Agosto!H277+Septiembre!H277+'Octubre '!H277+Noviembre!H277+'Diciembre '!H277)</f>
        <v>0</v>
      </c>
      <c r="I277" s="33"/>
      <c r="J277" s="5"/>
      <c r="K277" s="5"/>
      <c r="N277" s="171"/>
      <c r="O277" s="6"/>
      <c r="Q277" s="5"/>
    </row>
    <row r="278" spans="1:17" x14ac:dyDescent="0.2">
      <c r="A278" s="214" t="s">
        <v>521</v>
      </c>
      <c r="B278" s="208" t="s">
        <v>522</v>
      </c>
      <c r="C278" s="185">
        <f t="shared" si="4"/>
        <v>1</v>
      </c>
      <c r="D278" s="186">
        <f>SUM(Enero!D278+Febrero!D278+'Marzo '!D278+'Abril '!D278+'Mayo '!D278+Junio!D278+Julio!D278+Agosto!D278+Septiembre!D278+'Octubre '!D278+Noviembre!D278+'Diciembre '!D278)</f>
        <v>1</v>
      </c>
      <c r="E278" s="186">
        <f>SUM(Enero!E278+Febrero!E278+'Marzo '!E278+'Abril '!E278+'Mayo '!E278+Junio!E278+Julio!E278+Agosto!E278+Septiembre!E278+'Octubre '!E278+Noviembre!E278+'Diciembre '!E278)</f>
        <v>0</v>
      </c>
      <c r="F278" s="186">
        <f>SUM(Enero!F278+Febrero!F278+'Marzo '!F278+'Abril '!F278+'Mayo '!F278+Junio!F278+Julio!F278+Agosto!F278+Septiembre!F278+'Octubre '!F278+Noviembre!F278+'Diciembre '!F278)</f>
        <v>0</v>
      </c>
      <c r="G278" s="186">
        <f>SUM(Enero!G278+Febrero!G278+'Marzo '!G278+'Abril '!G278+'Mayo '!G278+Junio!G278+Julio!G278+Agosto!G278+Septiembre!G278+'Octubre '!G278+Noviembre!G278+'Diciembre '!G278)</f>
        <v>0</v>
      </c>
      <c r="H278" s="186">
        <f>SUM(Enero!H278+Febrero!H278+'Marzo '!H278+'Abril '!H278+'Mayo '!H278+Junio!H278+Julio!H278+Agosto!H278+Septiembre!H278+'Octubre '!H278+Noviembre!H278+'Diciembre '!H278)</f>
        <v>0</v>
      </c>
      <c r="I278" s="33"/>
      <c r="J278" s="5"/>
      <c r="K278" s="5"/>
      <c r="N278" s="171"/>
      <c r="O278" s="6"/>
      <c r="Q278" s="5"/>
    </row>
    <row r="279" spans="1:17" x14ac:dyDescent="0.2">
      <c r="A279" s="214" t="s">
        <v>523</v>
      </c>
      <c r="B279" s="215" t="s">
        <v>524</v>
      </c>
      <c r="C279" s="185">
        <f t="shared" si="4"/>
        <v>1000</v>
      </c>
      <c r="D279" s="186">
        <f>SUM(Enero!D279+Febrero!D279+'Marzo '!D279+'Abril '!D279+'Mayo '!D279+Junio!D279+Julio!D279+Agosto!D279+Septiembre!D279+'Octubre '!D279+Noviembre!D279+'Diciembre '!D279)</f>
        <v>1000</v>
      </c>
      <c r="E279" s="186">
        <f>SUM(Enero!E279+Febrero!E279+'Marzo '!E279+'Abril '!E279+'Mayo '!E279+Junio!E279+Julio!E279+Agosto!E279+Septiembre!E279+'Octubre '!E279+Noviembre!E279+'Diciembre '!E279)</f>
        <v>0</v>
      </c>
      <c r="F279" s="186">
        <f>SUM(Enero!F279+Febrero!F279+'Marzo '!F279+'Abril '!F279+'Mayo '!F279+Junio!F279+Julio!F279+Agosto!F279+Septiembre!F279+'Octubre '!F279+Noviembre!F279+'Diciembre '!F279)</f>
        <v>0</v>
      </c>
      <c r="G279" s="186">
        <f>SUM(Enero!G279+Febrero!G279+'Marzo '!G279+'Abril '!G279+'Mayo '!G279+Junio!G279+Julio!G279+Agosto!G279+Septiembre!G279+'Octubre '!G279+Noviembre!G279+'Diciembre '!G279)</f>
        <v>0</v>
      </c>
      <c r="H279" s="186">
        <f>SUM(Enero!H279+Febrero!H279+'Marzo '!H279+'Abril '!H279+'Mayo '!H279+Junio!H279+Julio!H279+Agosto!H279+Septiembre!H279+'Octubre '!H279+Noviembre!H279+'Diciembre '!H279)</f>
        <v>0</v>
      </c>
      <c r="I279" s="33"/>
      <c r="J279" s="5"/>
      <c r="K279" s="5"/>
      <c r="N279" s="171"/>
      <c r="O279" s="6"/>
      <c r="Q279" s="5"/>
    </row>
    <row r="280" spans="1:17" x14ac:dyDescent="0.2">
      <c r="A280" s="214" t="s">
        <v>525</v>
      </c>
      <c r="B280" s="215" t="s">
        <v>526</v>
      </c>
      <c r="C280" s="185">
        <f t="shared" si="4"/>
        <v>1</v>
      </c>
      <c r="D280" s="186">
        <f>SUM(Enero!D280+Febrero!D280+'Marzo '!D280+'Abril '!D280+'Mayo '!D280+Junio!D280+Julio!D280+Agosto!D280+Septiembre!D280+'Octubre '!D280+Noviembre!D280+'Diciembre '!D280)</f>
        <v>0</v>
      </c>
      <c r="E280" s="186">
        <f>SUM(Enero!E280+Febrero!E280+'Marzo '!E280+'Abril '!E280+'Mayo '!E280+Junio!E280+Julio!E280+Agosto!E280+Septiembre!E280+'Octubre '!E280+Noviembre!E280+'Diciembre '!E280)</f>
        <v>1</v>
      </c>
      <c r="F280" s="186">
        <f>SUM(Enero!F280+Febrero!F280+'Marzo '!F280+'Abril '!F280+'Mayo '!F280+Junio!F280+Julio!F280+Agosto!F280+Septiembre!F280+'Octubre '!F280+Noviembre!F280+'Diciembre '!F280)</f>
        <v>0</v>
      </c>
      <c r="G280" s="186">
        <f>SUM(Enero!G280+Febrero!G280+'Marzo '!G280+'Abril '!G280+'Mayo '!G280+Junio!G280+Julio!G280+Agosto!G280+Septiembre!G280+'Octubre '!G280+Noviembre!G280+'Diciembre '!G280)</f>
        <v>0</v>
      </c>
      <c r="H280" s="186">
        <f>SUM(Enero!H280+Febrero!H280+'Marzo '!H280+'Abril '!H280+'Mayo '!H280+Junio!H280+Julio!H280+Agosto!H280+Septiembre!H280+'Octubre '!H280+Noviembre!H280+'Diciembre '!H280)</f>
        <v>0</v>
      </c>
      <c r="I280" s="33"/>
      <c r="J280" s="5"/>
      <c r="K280" s="5"/>
      <c r="N280" s="171"/>
      <c r="O280" s="6"/>
      <c r="Q280" s="5"/>
    </row>
    <row r="281" spans="1:17" x14ac:dyDescent="0.2">
      <c r="A281" s="214" t="s">
        <v>527</v>
      </c>
      <c r="B281" s="215" t="s">
        <v>528</v>
      </c>
      <c r="C281" s="185">
        <f t="shared" si="4"/>
        <v>0</v>
      </c>
      <c r="D281" s="186">
        <f>SUM(Enero!D281+Febrero!D281+'Marzo '!D281+'Abril '!D281+'Mayo '!D281+Junio!D281+Julio!D281+Agosto!D281+Septiembre!D281+'Octubre '!D281+Noviembre!D281+'Diciembre '!D281)</f>
        <v>0</v>
      </c>
      <c r="E281" s="186">
        <f>SUM(Enero!E281+Febrero!E281+'Marzo '!E281+'Abril '!E281+'Mayo '!E281+Junio!E281+Julio!E281+Agosto!E281+Septiembre!E281+'Octubre '!E281+Noviembre!E281+'Diciembre '!E281)</f>
        <v>0</v>
      </c>
      <c r="F281" s="186">
        <f>SUM(Enero!F281+Febrero!F281+'Marzo '!F281+'Abril '!F281+'Mayo '!F281+Junio!F281+Julio!F281+Agosto!F281+Septiembre!F281+'Octubre '!F281+Noviembre!F281+'Diciembre '!F281)</f>
        <v>0</v>
      </c>
      <c r="G281" s="186">
        <f>SUM(Enero!G281+Febrero!G281+'Marzo '!G281+'Abril '!G281+'Mayo '!G281+Junio!G281+Julio!G281+Agosto!G281+Septiembre!G281+'Octubre '!G281+Noviembre!G281+'Diciembre '!G281)</f>
        <v>0</v>
      </c>
      <c r="H281" s="186">
        <f>SUM(Enero!H281+Febrero!H281+'Marzo '!H281+'Abril '!H281+'Mayo '!H281+Junio!H281+Julio!H281+Agosto!H281+Septiembre!H281+'Octubre '!H281+Noviembre!H281+'Diciembre '!H281)</f>
        <v>0</v>
      </c>
      <c r="I281" s="33"/>
      <c r="J281" s="5"/>
      <c r="K281" s="5"/>
      <c r="N281" s="171"/>
      <c r="O281" s="6"/>
      <c r="Q281" s="5"/>
    </row>
    <row r="282" spans="1:17" ht="23.25" x14ac:dyDescent="0.2">
      <c r="A282" s="214" t="s">
        <v>529</v>
      </c>
      <c r="B282" s="208" t="s">
        <v>530</v>
      </c>
      <c r="C282" s="185">
        <f t="shared" si="4"/>
        <v>21</v>
      </c>
      <c r="D282" s="186">
        <f>SUM(Enero!D282+Febrero!D282+'Marzo '!D282+'Abril '!D282+'Mayo '!D282+Junio!D282+Julio!D282+Agosto!D282+Septiembre!D282+'Octubre '!D282+Noviembre!D282+'Diciembre '!D282)</f>
        <v>0</v>
      </c>
      <c r="E282" s="186">
        <f>SUM(Enero!E282+Febrero!E282+'Marzo '!E282+'Abril '!E282+'Mayo '!E282+Junio!E282+Julio!E282+Agosto!E282+Septiembre!E282+'Octubre '!E282+Noviembre!E282+'Diciembre '!E282)</f>
        <v>21</v>
      </c>
      <c r="F282" s="186">
        <f>SUM(Enero!F282+Febrero!F282+'Marzo '!F282+'Abril '!F282+'Mayo '!F282+Junio!F282+Julio!F282+Agosto!F282+Septiembre!F282+'Octubre '!F282+Noviembre!F282+'Diciembre '!F282)</f>
        <v>0</v>
      </c>
      <c r="G282" s="186">
        <f>SUM(Enero!G282+Febrero!G282+'Marzo '!G282+'Abril '!G282+'Mayo '!G282+Junio!G282+Julio!G282+Agosto!G282+Septiembre!G282+'Octubre '!G282+Noviembre!G282+'Diciembre '!G282)</f>
        <v>0</v>
      </c>
      <c r="H282" s="186">
        <f>SUM(Enero!H282+Febrero!H282+'Marzo '!H282+'Abril '!H282+'Mayo '!H282+Junio!H282+Julio!H282+Agosto!H282+Septiembre!H282+'Octubre '!H282+Noviembre!H282+'Diciembre '!H282)</f>
        <v>0</v>
      </c>
      <c r="I282" s="33"/>
      <c r="J282" s="5"/>
      <c r="K282" s="5"/>
      <c r="N282" s="171"/>
      <c r="O282" s="6"/>
      <c r="Q282" s="5"/>
    </row>
    <row r="283" spans="1:17" x14ac:dyDescent="0.2">
      <c r="A283" s="214" t="s">
        <v>531</v>
      </c>
      <c r="B283" s="215" t="s">
        <v>532</v>
      </c>
      <c r="C283" s="185">
        <f t="shared" si="4"/>
        <v>0</v>
      </c>
      <c r="D283" s="186">
        <f>SUM(Enero!D283+Febrero!D283+'Marzo '!D283+'Abril '!D283+'Mayo '!D283+Junio!D283+Julio!D283+Agosto!D283+Septiembre!D283+'Octubre '!D283+Noviembre!D283+'Diciembre '!D283)</f>
        <v>0</v>
      </c>
      <c r="E283" s="186">
        <f>SUM(Enero!E283+Febrero!E283+'Marzo '!E283+'Abril '!E283+'Mayo '!E283+Junio!E283+Julio!E283+Agosto!E283+Septiembre!E283+'Octubre '!E283+Noviembre!E283+'Diciembre '!E283)</f>
        <v>0</v>
      </c>
      <c r="F283" s="186">
        <f>SUM(Enero!F283+Febrero!F283+'Marzo '!F283+'Abril '!F283+'Mayo '!F283+Junio!F283+Julio!F283+Agosto!F283+Septiembre!F283+'Octubre '!F283+Noviembre!F283+'Diciembre '!F283)</f>
        <v>0</v>
      </c>
      <c r="G283" s="186">
        <f>SUM(Enero!G283+Febrero!G283+'Marzo '!G283+'Abril '!G283+'Mayo '!G283+Junio!G283+Julio!G283+Agosto!G283+Septiembre!G283+'Octubre '!G283+Noviembre!G283+'Diciembre '!G283)</f>
        <v>0</v>
      </c>
      <c r="H283" s="186">
        <f>SUM(Enero!H283+Febrero!H283+'Marzo '!H283+'Abril '!H283+'Mayo '!H283+Junio!H283+Julio!H283+Agosto!H283+Septiembre!H283+'Octubre '!H283+Noviembre!H283+'Diciembre '!H283)</f>
        <v>0</v>
      </c>
      <c r="I283" s="33"/>
      <c r="J283" s="5"/>
      <c r="K283" s="5"/>
      <c r="N283" s="171"/>
      <c r="O283" s="6"/>
      <c r="Q283" s="5"/>
    </row>
    <row r="284" spans="1:17" x14ac:dyDescent="0.2">
      <c r="A284" s="214" t="s">
        <v>533</v>
      </c>
      <c r="B284" s="215" t="s">
        <v>534</v>
      </c>
      <c r="C284" s="185">
        <f t="shared" si="4"/>
        <v>1</v>
      </c>
      <c r="D284" s="186">
        <f>SUM(Enero!D284+Febrero!D284+'Marzo '!D284+'Abril '!D284+'Mayo '!D284+Junio!D284+Julio!D284+Agosto!D284+Septiembre!D284+'Octubre '!D284+Noviembre!D284+'Diciembre '!D284)</f>
        <v>1</v>
      </c>
      <c r="E284" s="186">
        <f>SUM(Enero!E284+Febrero!E284+'Marzo '!E284+'Abril '!E284+'Mayo '!E284+Junio!E284+Julio!E284+Agosto!E284+Septiembre!E284+'Octubre '!E284+Noviembre!E284+'Diciembre '!E284)</f>
        <v>0</v>
      </c>
      <c r="F284" s="186">
        <f>SUM(Enero!F284+Febrero!F284+'Marzo '!F284+'Abril '!F284+'Mayo '!F284+Junio!F284+Julio!F284+Agosto!F284+Septiembre!F284+'Octubre '!F284+Noviembre!F284+'Diciembre '!F284)</f>
        <v>0</v>
      </c>
      <c r="G284" s="186">
        <f>SUM(Enero!G284+Febrero!G284+'Marzo '!G284+'Abril '!G284+'Mayo '!G284+Junio!G284+Julio!G284+Agosto!G284+Septiembre!G284+'Octubre '!G284+Noviembre!G284+'Diciembre '!G284)</f>
        <v>0</v>
      </c>
      <c r="H284" s="186">
        <f>SUM(Enero!H284+Febrero!H284+'Marzo '!H284+'Abril '!H284+'Mayo '!H284+Junio!H284+Julio!H284+Agosto!H284+Septiembre!H284+'Octubre '!H284+Noviembre!H284+'Diciembre '!H284)</f>
        <v>0</v>
      </c>
      <c r="I284" s="33"/>
      <c r="J284" s="5"/>
      <c r="K284" s="5"/>
      <c r="N284" s="171"/>
      <c r="O284" s="6"/>
      <c r="Q284" s="5"/>
    </row>
    <row r="285" spans="1:17" x14ac:dyDescent="0.2">
      <c r="A285" s="214" t="s">
        <v>535</v>
      </c>
      <c r="B285" s="215" t="s">
        <v>536</v>
      </c>
      <c r="C285" s="185">
        <f t="shared" si="4"/>
        <v>0</v>
      </c>
      <c r="D285" s="186">
        <f>SUM(Enero!D285+Febrero!D285+'Marzo '!D285+'Abril '!D285+'Mayo '!D285+Junio!D285+Julio!D285+Agosto!D285+Septiembre!D285+'Octubre '!D285+Noviembre!D285+'Diciembre '!D285)</f>
        <v>0</v>
      </c>
      <c r="E285" s="186">
        <f>SUM(Enero!E285+Febrero!E285+'Marzo '!E285+'Abril '!E285+'Mayo '!E285+Junio!E285+Julio!E285+Agosto!E285+Septiembre!E285+'Octubre '!E285+Noviembre!E285+'Diciembre '!E285)</f>
        <v>0</v>
      </c>
      <c r="F285" s="186">
        <f>SUM(Enero!F285+Febrero!F285+'Marzo '!F285+'Abril '!F285+'Mayo '!F285+Junio!F285+Julio!F285+Agosto!F285+Septiembre!F285+'Octubre '!F285+Noviembre!F285+'Diciembre '!F285)</f>
        <v>0</v>
      </c>
      <c r="G285" s="186">
        <f>SUM(Enero!G285+Febrero!G285+'Marzo '!G285+'Abril '!G285+'Mayo '!G285+Junio!G285+Julio!G285+Agosto!G285+Septiembre!G285+'Octubre '!G285+Noviembre!G285+'Diciembre '!G285)</f>
        <v>0</v>
      </c>
      <c r="H285" s="186">
        <f>SUM(Enero!H285+Febrero!H285+'Marzo '!H285+'Abril '!H285+'Mayo '!H285+Junio!H285+Julio!H285+Agosto!H285+Septiembre!H285+'Octubre '!H285+Noviembre!H285+'Diciembre '!H285)</f>
        <v>0</v>
      </c>
      <c r="I285" s="33"/>
      <c r="J285" s="5"/>
      <c r="K285" s="5"/>
      <c r="N285" s="171"/>
      <c r="O285" s="6"/>
      <c r="Q285" s="5"/>
    </row>
    <row r="286" spans="1:17" x14ac:dyDescent="0.2">
      <c r="A286" s="214" t="s">
        <v>537</v>
      </c>
      <c r="B286" s="215" t="s">
        <v>538</v>
      </c>
      <c r="C286" s="185">
        <f t="shared" si="4"/>
        <v>0</v>
      </c>
      <c r="D286" s="186">
        <f>SUM(Enero!D286+Febrero!D286+'Marzo '!D286+'Abril '!D286+'Mayo '!D286+Junio!D286+Julio!D286+Agosto!D286+Septiembre!D286+'Octubre '!D286+Noviembre!D286+'Diciembre '!D286)</f>
        <v>0</v>
      </c>
      <c r="E286" s="186">
        <f>SUM(Enero!E286+Febrero!E286+'Marzo '!E286+'Abril '!E286+'Mayo '!E286+Junio!E286+Julio!E286+Agosto!E286+Septiembre!E286+'Octubre '!E286+Noviembre!E286+'Diciembre '!E286)</f>
        <v>0</v>
      </c>
      <c r="F286" s="186">
        <f>SUM(Enero!F286+Febrero!F286+'Marzo '!F286+'Abril '!F286+'Mayo '!F286+Junio!F286+Julio!F286+Agosto!F286+Septiembre!F286+'Octubre '!F286+Noviembre!F286+'Diciembre '!F286)</f>
        <v>0</v>
      </c>
      <c r="G286" s="186">
        <f>SUM(Enero!G286+Febrero!G286+'Marzo '!G286+'Abril '!G286+'Mayo '!G286+Junio!G286+Julio!G286+Agosto!G286+Septiembre!G286+'Octubre '!G286+Noviembre!G286+'Diciembre '!G286)</f>
        <v>0</v>
      </c>
      <c r="H286" s="186">
        <f>SUM(Enero!H286+Febrero!H286+'Marzo '!H286+'Abril '!H286+'Mayo '!H286+Junio!H286+Julio!H286+Agosto!H286+Septiembre!H286+'Octubre '!H286+Noviembre!H286+'Diciembre '!H286)</f>
        <v>0</v>
      </c>
      <c r="I286" s="33"/>
      <c r="J286" s="5"/>
      <c r="K286" s="5"/>
      <c r="N286" s="171"/>
      <c r="O286" s="6"/>
      <c r="Q286" s="5"/>
    </row>
    <row r="287" spans="1:17" ht="23.25" x14ac:dyDescent="0.2">
      <c r="A287" s="214" t="s">
        <v>539</v>
      </c>
      <c r="B287" s="208" t="s">
        <v>540</v>
      </c>
      <c r="C287" s="185">
        <f t="shared" si="4"/>
        <v>0</v>
      </c>
      <c r="D287" s="186">
        <f>SUM(Enero!D287+Febrero!D287+'Marzo '!D287+'Abril '!D287+'Mayo '!D287+Junio!D287+Julio!D287+Agosto!D287+Septiembre!D287+'Octubre '!D287+Noviembre!D287+'Diciembre '!D287)</f>
        <v>0</v>
      </c>
      <c r="E287" s="186">
        <f>SUM(Enero!E287+Febrero!E287+'Marzo '!E287+'Abril '!E287+'Mayo '!E287+Junio!E287+Julio!E287+Agosto!E287+Septiembre!E287+'Octubre '!E287+Noviembre!E287+'Diciembre '!E287)</f>
        <v>0</v>
      </c>
      <c r="F287" s="186">
        <f>SUM(Enero!F287+Febrero!F287+'Marzo '!F287+'Abril '!F287+'Mayo '!F287+Junio!F287+Julio!F287+Agosto!F287+Septiembre!F287+'Octubre '!F287+Noviembre!F287+'Diciembre '!F287)</f>
        <v>0</v>
      </c>
      <c r="G287" s="186">
        <f>SUM(Enero!G287+Febrero!G287+'Marzo '!G287+'Abril '!G287+'Mayo '!G287+Junio!G287+Julio!G287+Agosto!G287+Septiembre!G287+'Octubre '!G287+Noviembre!G287+'Diciembre '!G287)</f>
        <v>0</v>
      </c>
      <c r="H287" s="186">
        <f>SUM(Enero!H287+Febrero!H287+'Marzo '!H287+'Abril '!H287+'Mayo '!H287+Junio!H287+Julio!H287+Agosto!H287+Septiembre!H287+'Octubre '!H287+Noviembre!H287+'Diciembre '!H287)</f>
        <v>0</v>
      </c>
      <c r="I287" s="33"/>
      <c r="J287" s="5"/>
      <c r="K287" s="5"/>
      <c r="N287" s="171"/>
      <c r="O287" s="6"/>
      <c r="Q287" s="5"/>
    </row>
    <row r="288" spans="1:17" ht="34.5" x14ac:dyDescent="0.2">
      <c r="A288" s="214" t="s">
        <v>541</v>
      </c>
      <c r="B288" s="208" t="s">
        <v>542</v>
      </c>
      <c r="C288" s="185">
        <f t="shared" si="4"/>
        <v>17</v>
      </c>
      <c r="D288" s="186">
        <f>SUM(Enero!D288+Febrero!D288+'Marzo '!D288+'Abril '!D288+'Mayo '!D288+Junio!D288+Julio!D288+Agosto!D288+Septiembre!D288+'Octubre '!D288+Noviembre!D288+'Diciembre '!D288)</f>
        <v>17</v>
      </c>
      <c r="E288" s="186">
        <f>SUM(Enero!E288+Febrero!E288+'Marzo '!E288+'Abril '!E288+'Mayo '!E288+Junio!E288+Julio!E288+Agosto!E288+Septiembre!E288+'Octubre '!E288+Noviembre!E288+'Diciembre '!E288)</f>
        <v>0</v>
      </c>
      <c r="F288" s="186">
        <f>SUM(Enero!F288+Febrero!F288+'Marzo '!F288+'Abril '!F288+'Mayo '!F288+Junio!F288+Julio!F288+Agosto!F288+Septiembre!F288+'Octubre '!F288+Noviembre!F288+'Diciembre '!F288)</f>
        <v>0</v>
      </c>
      <c r="G288" s="186">
        <f>SUM(Enero!G288+Febrero!G288+'Marzo '!G288+'Abril '!G288+'Mayo '!G288+Junio!G288+Julio!G288+Agosto!G288+Septiembre!G288+'Octubre '!G288+Noviembre!G288+'Diciembre '!G288)</f>
        <v>0</v>
      </c>
      <c r="H288" s="186">
        <f>SUM(Enero!H288+Febrero!H288+'Marzo '!H288+'Abril '!H288+'Mayo '!H288+Junio!H288+Julio!H288+Agosto!H288+Septiembre!H288+'Octubre '!H288+Noviembre!H288+'Diciembre '!H288)</f>
        <v>0</v>
      </c>
      <c r="I288" s="33"/>
      <c r="J288" s="5"/>
      <c r="K288" s="5"/>
      <c r="N288" s="171"/>
      <c r="O288" s="6"/>
      <c r="Q288" s="5"/>
    </row>
    <row r="289" spans="1:17" x14ac:dyDescent="0.2">
      <c r="A289" s="214" t="s">
        <v>543</v>
      </c>
      <c r="B289" s="215" t="s">
        <v>544</v>
      </c>
      <c r="C289" s="185">
        <f t="shared" si="4"/>
        <v>35</v>
      </c>
      <c r="D289" s="186">
        <f>SUM(Enero!D289+Febrero!D289+'Marzo '!D289+'Abril '!D289+'Mayo '!D289+Junio!D289+Julio!D289+Agosto!D289+Septiembre!D289+'Octubre '!D289+Noviembre!D289+'Diciembre '!D289)</f>
        <v>32</v>
      </c>
      <c r="E289" s="186">
        <f>SUM(Enero!E289+Febrero!E289+'Marzo '!E289+'Abril '!E289+'Mayo '!E289+Junio!E289+Julio!E289+Agosto!E289+Septiembre!E289+'Octubre '!E289+Noviembre!E289+'Diciembre '!E289)</f>
        <v>0</v>
      </c>
      <c r="F289" s="186">
        <f>SUM(Enero!F289+Febrero!F289+'Marzo '!F289+'Abril '!F289+'Mayo '!F289+Junio!F289+Julio!F289+Agosto!F289+Septiembre!F289+'Octubre '!F289+Noviembre!F289+'Diciembre '!F289)</f>
        <v>3</v>
      </c>
      <c r="G289" s="186">
        <f>SUM(Enero!G289+Febrero!G289+'Marzo '!G289+'Abril '!G289+'Mayo '!G289+Junio!G289+Julio!G289+Agosto!G289+Septiembre!G289+'Octubre '!G289+Noviembre!G289+'Diciembre '!G289)</f>
        <v>0</v>
      </c>
      <c r="H289" s="186">
        <f>SUM(Enero!H289+Febrero!H289+'Marzo '!H289+'Abril '!H289+'Mayo '!H289+Junio!H289+Julio!H289+Agosto!H289+Septiembre!H289+'Octubre '!H289+Noviembre!H289+'Diciembre '!H289)</f>
        <v>0</v>
      </c>
      <c r="I289" s="33"/>
      <c r="J289" s="5"/>
      <c r="K289" s="5"/>
      <c r="N289" s="171"/>
      <c r="O289" s="6"/>
      <c r="Q289" s="5"/>
    </row>
    <row r="290" spans="1:17" x14ac:dyDescent="0.2">
      <c r="A290" s="216" t="s">
        <v>545</v>
      </c>
      <c r="B290" s="217" t="s">
        <v>546</v>
      </c>
      <c r="C290" s="218">
        <f t="shared" si="4"/>
        <v>0</v>
      </c>
      <c r="D290" s="186">
        <f>SUM(Enero!D290+Febrero!D290+'Marzo '!D290+'Abril '!D290+'Mayo '!D290+Junio!D290+Julio!D290+Agosto!D290+Septiembre!D290+'Octubre '!D290+Noviembre!D290+'Diciembre '!D290)</f>
        <v>0</v>
      </c>
      <c r="E290" s="186">
        <f>SUM(Enero!E290+Febrero!E290+'Marzo '!E290+'Abril '!E290+'Mayo '!E290+Junio!E290+Julio!E290+Agosto!E290+Septiembre!E290+'Octubre '!E290+Noviembre!E290+'Diciembre '!E290)</f>
        <v>0</v>
      </c>
      <c r="F290" s="186">
        <f>SUM(Enero!F290+Febrero!F290+'Marzo '!F290+'Abril '!F290+'Mayo '!F290+Junio!F290+Julio!F290+Agosto!F290+Septiembre!F290+'Octubre '!F290+Noviembre!F290+'Diciembre '!F290)</f>
        <v>0</v>
      </c>
      <c r="G290" s="186">
        <f>SUM(Enero!G290+Febrero!G290+'Marzo '!G290+'Abril '!G290+'Mayo '!G290+Junio!G290+Julio!G290+Agosto!G290+Septiembre!G290+'Octubre '!G290+Noviembre!G290+'Diciembre '!G290)</f>
        <v>0</v>
      </c>
      <c r="H290" s="186">
        <f>SUM(Enero!H290+Febrero!H290+'Marzo '!H290+'Abril '!H290+'Mayo '!H290+Junio!H290+Julio!H290+Agosto!H290+Septiembre!H290+'Octubre '!H290+Noviembre!H290+'Diciembre '!H290)</f>
        <v>0</v>
      </c>
      <c r="I290" s="33"/>
      <c r="J290" s="5"/>
      <c r="K290" s="5"/>
      <c r="N290" s="171"/>
      <c r="O290" s="6"/>
      <c r="Q290" s="5"/>
    </row>
    <row r="291" spans="1:17" x14ac:dyDescent="0.2">
      <c r="A291" s="174"/>
      <c r="B291" s="222"/>
      <c r="C291" s="93"/>
      <c r="D291" s="186">
        <f>SUM(Enero!D291+Febrero!D291+'Marzo '!D291+'Abril '!D291+'Mayo '!D291+Junio!D291+Julio!D291+Agosto!D291+Septiembre!D291+'Octubre '!D291+Noviembre!D291+'Diciembre '!D291)</f>
        <v>0</v>
      </c>
      <c r="E291" s="186">
        <f>SUM(Enero!E291+Febrero!E291+'Marzo '!E291+'Abril '!E291+'Mayo '!E291+Junio!E291+Julio!E291+Agosto!E291+Septiembre!E291+'Octubre '!E291+Noviembre!E291+'Diciembre '!E291)</f>
        <v>0</v>
      </c>
      <c r="F291" s="186">
        <f>SUM(Enero!F291+Febrero!F291+'Marzo '!F291+'Abril '!F291+'Mayo '!F291+Junio!F291+Julio!F291+Agosto!F291+Septiembre!F291+'Octubre '!F291+Noviembre!F291+'Diciembre '!F291)</f>
        <v>0</v>
      </c>
      <c r="G291" s="186">
        <f>SUM(Enero!G291+Febrero!G291+'Marzo '!G291+'Abril '!G291+'Mayo '!G291+Junio!G291+Julio!G291+Agosto!G291+Septiembre!G291+'Octubre '!G291+Noviembre!G291+'Diciembre '!G291)</f>
        <v>0</v>
      </c>
      <c r="H291" s="186">
        <f>SUM(Enero!H291+Febrero!H291+'Marzo '!H291+'Abril '!H291+'Mayo '!H291+Junio!H291+Julio!H291+Agosto!H291+Septiembre!H291+'Octubre '!H291+Noviembre!H291+'Diciembre '!H291)</f>
        <v>0</v>
      </c>
      <c r="I291" s="33"/>
      <c r="J291" s="5"/>
      <c r="K291" s="5"/>
      <c r="N291" s="171"/>
      <c r="O291" s="6"/>
      <c r="Q291" s="5"/>
    </row>
    <row r="292" spans="1:17" x14ac:dyDescent="0.2">
      <c r="A292" s="289" t="s">
        <v>547</v>
      </c>
      <c r="B292" s="290"/>
      <c r="C292" s="178">
        <f t="shared" si="4"/>
        <v>1825</v>
      </c>
      <c r="D292" s="186">
        <f>SUM(Enero!D292+Febrero!D292+'Marzo '!D292+'Abril '!D292+'Mayo '!D292+Junio!D292+Julio!D292+Agosto!D292+Septiembre!D292+'Octubre '!D292+Noviembre!D292+'Diciembre '!D292)</f>
        <v>1070</v>
      </c>
      <c r="E292" s="186">
        <f>SUM(Enero!E292+Febrero!E292+'Marzo '!E292+'Abril '!E292+'Mayo '!E292+Junio!E292+Julio!E292+Agosto!E292+Septiembre!E292+'Octubre '!E292+Noviembre!E292+'Diciembre '!E292)</f>
        <v>251</v>
      </c>
      <c r="F292" s="186">
        <f>SUM(Enero!F292+Febrero!F292+'Marzo '!F292+'Abril '!F292+'Mayo '!F292+Junio!F292+Julio!F292+Agosto!F292+Septiembre!F292+'Octubre '!F292+Noviembre!F292+'Diciembre '!F292)</f>
        <v>504</v>
      </c>
      <c r="G292" s="186">
        <f>SUM(Enero!G292+Febrero!G292+'Marzo '!G292+'Abril '!G292+'Mayo '!G292+Junio!G292+Julio!G292+Agosto!G292+Septiembre!G292+'Octubre '!G292+Noviembre!G292+'Diciembre '!G292)</f>
        <v>0</v>
      </c>
      <c r="H292" s="186">
        <f>SUM(Enero!H292+Febrero!H292+'Marzo '!H292+'Abril '!H292+'Mayo '!H292+Junio!H292+Julio!H292+Agosto!H292+Septiembre!H292+'Octubre '!H292+Noviembre!H292+'Diciembre '!H292)</f>
        <v>0</v>
      </c>
      <c r="I292" s="33"/>
      <c r="J292" s="5"/>
      <c r="K292" s="5"/>
      <c r="N292" s="171"/>
      <c r="O292" s="6"/>
      <c r="Q292" s="5"/>
    </row>
    <row r="293" spans="1:17" x14ac:dyDescent="0.2">
      <c r="A293" s="211" t="s">
        <v>548</v>
      </c>
      <c r="B293" s="226" t="s">
        <v>549</v>
      </c>
      <c r="C293" s="203">
        <f t="shared" si="4"/>
        <v>0</v>
      </c>
      <c r="D293" s="186">
        <f>SUM(Enero!D293+Febrero!D293+'Marzo '!D293+'Abril '!D293+'Mayo '!D293+Junio!D293+Julio!D293+Agosto!D293+Septiembre!D293+'Octubre '!D293+Noviembre!D293+'Diciembre '!D293)</f>
        <v>0</v>
      </c>
      <c r="E293" s="186">
        <f>SUM(Enero!E293+Febrero!E293+'Marzo '!E293+'Abril '!E293+'Mayo '!E293+Junio!E293+Julio!E293+Agosto!E293+Septiembre!E293+'Octubre '!E293+Noviembre!E293+'Diciembre '!E293)</f>
        <v>0</v>
      </c>
      <c r="F293" s="186">
        <f>SUM(Enero!F293+Febrero!F293+'Marzo '!F293+'Abril '!F293+'Mayo '!F293+Junio!F293+Julio!F293+Agosto!F293+Septiembre!F293+'Octubre '!F293+Noviembre!F293+'Diciembre '!F293)</f>
        <v>0</v>
      </c>
      <c r="G293" s="186">
        <f>SUM(Enero!G293+Febrero!G293+'Marzo '!G293+'Abril '!G293+'Mayo '!G293+Junio!G293+Julio!G293+Agosto!G293+Septiembre!G293+'Octubre '!G293+Noviembre!G293+'Diciembre '!G293)</f>
        <v>0</v>
      </c>
      <c r="H293" s="186">
        <f>SUM(Enero!H293+Febrero!H293+'Marzo '!H293+'Abril '!H293+'Mayo '!H293+Junio!H293+Julio!H293+Agosto!H293+Septiembre!H293+'Octubre '!H293+Noviembre!H293+'Diciembre '!H293)</f>
        <v>0</v>
      </c>
      <c r="I293" s="33"/>
      <c r="J293" s="5"/>
      <c r="K293" s="5"/>
      <c r="N293" s="171"/>
      <c r="O293" s="6"/>
      <c r="Q293" s="5"/>
    </row>
    <row r="294" spans="1:17" x14ac:dyDescent="0.2">
      <c r="A294" s="214" t="s">
        <v>550</v>
      </c>
      <c r="B294" s="215" t="s">
        <v>551</v>
      </c>
      <c r="C294" s="185">
        <f t="shared" si="4"/>
        <v>17</v>
      </c>
      <c r="D294" s="186">
        <f>SUM(Enero!D294+Febrero!D294+'Marzo '!D294+'Abril '!D294+'Mayo '!D294+Junio!D294+Julio!D294+Agosto!D294+Septiembre!D294+'Octubre '!D294+Noviembre!D294+'Diciembre '!D294)</f>
        <v>0</v>
      </c>
      <c r="E294" s="186">
        <f>SUM(Enero!E294+Febrero!E294+'Marzo '!E294+'Abril '!E294+'Mayo '!E294+Junio!E294+Julio!E294+Agosto!E294+Septiembre!E294+'Octubre '!E294+Noviembre!E294+'Diciembre '!E294)</f>
        <v>17</v>
      </c>
      <c r="F294" s="186">
        <f>SUM(Enero!F294+Febrero!F294+'Marzo '!F294+'Abril '!F294+'Mayo '!F294+Junio!F294+Julio!F294+Agosto!F294+Septiembre!F294+'Octubre '!F294+Noviembre!F294+'Diciembre '!F294)</f>
        <v>0</v>
      </c>
      <c r="G294" s="186">
        <f>SUM(Enero!G294+Febrero!G294+'Marzo '!G294+'Abril '!G294+'Mayo '!G294+Junio!G294+Julio!G294+Agosto!G294+Septiembre!G294+'Octubre '!G294+Noviembre!G294+'Diciembre '!G294)</f>
        <v>0</v>
      </c>
      <c r="H294" s="186">
        <f>SUM(Enero!H294+Febrero!H294+'Marzo '!H294+'Abril '!H294+'Mayo '!H294+Junio!H294+Julio!H294+Agosto!H294+Septiembre!H294+'Octubre '!H294+Noviembre!H294+'Diciembre '!H294)</f>
        <v>0</v>
      </c>
      <c r="I294" s="33"/>
      <c r="J294" s="5"/>
      <c r="K294" s="5"/>
      <c r="N294" s="171"/>
      <c r="O294" s="6"/>
      <c r="Q294" s="5"/>
    </row>
    <row r="295" spans="1:17" x14ac:dyDescent="0.2">
      <c r="A295" s="214" t="s">
        <v>552</v>
      </c>
      <c r="B295" s="215" t="s">
        <v>553</v>
      </c>
      <c r="C295" s="185">
        <f t="shared" si="4"/>
        <v>169</v>
      </c>
      <c r="D295" s="186">
        <f>SUM(Enero!D295+Febrero!D295+'Marzo '!D295+'Abril '!D295+'Mayo '!D295+Junio!D295+Julio!D295+Agosto!D295+Septiembre!D295+'Octubre '!D295+Noviembre!D295+'Diciembre '!D295)</f>
        <v>20</v>
      </c>
      <c r="E295" s="186">
        <f>SUM(Enero!E295+Febrero!E295+'Marzo '!E295+'Abril '!E295+'Mayo '!E295+Junio!E295+Julio!E295+Agosto!E295+Septiembre!E295+'Octubre '!E295+Noviembre!E295+'Diciembre '!E295)</f>
        <v>148</v>
      </c>
      <c r="F295" s="186">
        <f>SUM(Enero!F295+Febrero!F295+'Marzo '!F295+'Abril '!F295+'Mayo '!F295+Junio!F295+Julio!F295+Agosto!F295+Septiembre!F295+'Octubre '!F295+Noviembre!F295+'Diciembre '!F295)</f>
        <v>1</v>
      </c>
      <c r="G295" s="186">
        <f>SUM(Enero!G295+Febrero!G295+'Marzo '!G295+'Abril '!G295+'Mayo '!G295+Junio!G295+Julio!G295+Agosto!G295+Septiembre!G295+'Octubre '!G295+Noviembre!G295+'Diciembre '!G295)</f>
        <v>0</v>
      </c>
      <c r="H295" s="186">
        <f>SUM(Enero!H295+Febrero!H295+'Marzo '!H295+'Abril '!H295+'Mayo '!H295+Junio!H295+Julio!H295+Agosto!H295+Septiembre!H295+'Octubre '!H295+Noviembre!H295+'Diciembre '!H295)</f>
        <v>0</v>
      </c>
      <c r="I295" s="33"/>
      <c r="J295" s="5"/>
      <c r="K295" s="5"/>
      <c r="N295" s="171"/>
      <c r="O295" s="6"/>
      <c r="Q295" s="5"/>
    </row>
    <row r="296" spans="1:17" x14ac:dyDescent="0.2">
      <c r="A296" s="214" t="s">
        <v>554</v>
      </c>
      <c r="B296" s="215" t="s">
        <v>555</v>
      </c>
      <c r="C296" s="185">
        <f t="shared" si="4"/>
        <v>30</v>
      </c>
      <c r="D296" s="186">
        <f>SUM(Enero!D296+Febrero!D296+'Marzo '!D296+'Abril '!D296+'Mayo '!D296+Junio!D296+Julio!D296+Agosto!D296+Septiembre!D296+'Octubre '!D296+Noviembre!D296+'Diciembre '!D296)</f>
        <v>0</v>
      </c>
      <c r="E296" s="186">
        <f>SUM(Enero!E296+Febrero!E296+'Marzo '!E296+'Abril '!E296+'Mayo '!E296+Junio!E296+Julio!E296+Agosto!E296+Septiembre!E296+'Octubre '!E296+Noviembre!E296+'Diciembre '!E296)</f>
        <v>30</v>
      </c>
      <c r="F296" s="186">
        <f>SUM(Enero!F296+Febrero!F296+'Marzo '!F296+'Abril '!F296+'Mayo '!F296+Junio!F296+Julio!F296+Agosto!F296+Septiembre!F296+'Octubre '!F296+Noviembre!F296+'Diciembre '!F296)</f>
        <v>0</v>
      </c>
      <c r="G296" s="186">
        <f>SUM(Enero!G296+Febrero!G296+'Marzo '!G296+'Abril '!G296+'Mayo '!G296+Junio!G296+Julio!G296+Agosto!G296+Septiembre!G296+'Octubre '!G296+Noviembre!G296+'Diciembre '!G296)</f>
        <v>0</v>
      </c>
      <c r="H296" s="186">
        <f>SUM(Enero!H296+Febrero!H296+'Marzo '!H296+'Abril '!H296+'Mayo '!H296+Junio!H296+Julio!H296+Agosto!H296+Septiembre!H296+'Octubre '!H296+Noviembre!H296+'Diciembre '!H296)</f>
        <v>0</v>
      </c>
      <c r="I296" s="33"/>
      <c r="J296" s="5"/>
      <c r="K296" s="5"/>
      <c r="N296" s="171"/>
      <c r="O296" s="6"/>
      <c r="Q296" s="5"/>
    </row>
    <row r="297" spans="1:17" x14ac:dyDescent="0.2">
      <c r="A297" s="214" t="s">
        <v>556</v>
      </c>
      <c r="B297" s="215" t="s">
        <v>557</v>
      </c>
      <c r="C297" s="185">
        <f t="shared" si="4"/>
        <v>54</v>
      </c>
      <c r="D297" s="186">
        <f>SUM(Enero!D297+Febrero!D297+'Marzo '!D297+'Abril '!D297+'Mayo '!D297+Junio!D297+Julio!D297+Agosto!D297+Septiembre!D297+'Octubre '!D297+Noviembre!D297+'Diciembre '!D297)</f>
        <v>21</v>
      </c>
      <c r="E297" s="186">
        <f>SUM(Enero!E297+Febrero!E297+'Marzo '!E297+'Abril '!E297+'Mayo '!E297+Junio!E297+Julio!E297+Agosto!E297+Septiembre!E297+'Octubre '!E297+Noviembre!E297+'Diciembre '!E297)</f>
        <v>22</v>
      </c>
      <c r="F297" s="186">
        <f>SUM(Enero!F297+Febrero!F297+'Marzo '!F297+'Abril '!F297+'Mayo '!F297+Junio!F297+Julio!F297+Agosto!F297+Septiembre!F297+'Octubre '!F297+Noviembre!F297+'Diciembre '!F297)</f>
        <v>11</v>
      </c>
      <c r="G297" s="186">
        <f>SUM(Enero!G297+Febrero!G297+'Marzo '!G297+'Abril '!G297+'Mayo '!G297+Junio!G297+Julio!G297+Agosto!G297+Septiembre!G297+'Octubre '!G297+Noviembre!G297+'Diciembre '!G297)</f>
        <v>0</v>
      </c>
      <c r="H297" s="186">
        <f>SUM(Enero!H297+Febrero!H297+'Marzo '!H297+'Abril '!H297+'Mayo '!H297+Junio!H297+Julio!H297+Agosto!H297+Septiembre!H297+'Octubre '!H297+Noviembre!H297+'Diciembre '!H297)</f>
        <v>0</v>
      </c>
      <c r="I297" s="33"/>
      <c r="J297" s="5"/>
      <c r="K297" s="5"/>
      <c r="N297" s="171"/>
      <c r="O297" s="6"/>
      <c r="Q297" s="5"/>
    </row>
    <row r="298" spans="1:17" x14ac:dyDescent="0.2">
      <c r="A298" s="214" t="s">
        <v>558</v>
      </c>
      <c r="B298" s="215" t="s">
        <v>559</v>
      </c>
      <c r="C298" s="185">
        <f t="shared" si="4"/>
        <v>0</v>
      </c>
      <c r="D298" s="186">
        <f>SUM(Enero!D298+Febrero!D298+'Marzo '!D298+'Abril '!D298+'Mayo '!D298+Junio!D298+Julio!D298+Agosto!D298+Septiembre!D298+'Octubre '!D298+Noviembre!D298+'Diciembre '!D298)</f>
        <v>0</v>
      </c>
      <c r="E298" s="186">
        <f>SUM(Enero!E298+Febrero!E298+'Marzo '!E298+'Abril '!E298+'Mayo '!E298+Junio!E298+Julio!E298+Agosto!E298+Septiembre!E298+'Octubre '!E298+Noviembre!E298+'Diciembre '!E298)</f>
        <v>0</v>
      </c>
      <c r="F298" s="186">
        <f>SUM(Enero!F298+Febrero!F298+'Marzo '!F298+'Abril '!F298+'Mayo '!F298+Junio!F298+Julio!F298+Agosto!F298+Septiembre!F298+'Octubre '!F298+Noviembre!F298+'Diciembre '!F298)</f>
        <v>0</v>
      </c>
      <c r="G298" s="186">
        <f>SUM(Enero!G298+Febrero!G298+'Marzo '!G298+'Abril '!G298+'Mayo '!G298+Junio!G298+Julio!G298+Agosto!G298+Septiembre!G298+'Octubre '!G298+Noviembre!G298+'Diciembre '!G298)</f>
        <v>0</v>
      </c>
      <c r="H298" s="186">
        <f>SUM(Enero!H298+Febrero!H298+'Marzo '!H298+'Abril '!H298+'Mayo '!H298+Junio!H298+Julio!H298+Agosto!H298+Septiembre!H298+'Octubre '!H298+Noviembre!H298+'Diciembre '!H298)</f>
        <v>0</v>
      </c>
      <c r="I298" s="33"/>
      <c r="J298" s="5"/>
      <c r="K298" s="5"/>
      <c r="N298" s="171"/>
      <c r="O298" s="6"/>
      <c r="Q298" s="5"/>
    </row>
    <row r="299" spans="1:17" x14ac:dyDescent="0.2">
      <c r="A299" s="214" t="s">
        <v>560</v>
      </c>
      <c r="B299" s="215" t="s">
        <v>561</v>
      </c>
      <c r="C299" s="185">
        <f t="shared" si="4"/>
        <v>0</v>
      </c>
      <c r="D299" s="186">
        <f>SUM(Enero!D299+Febrero!D299+'Marzo '!D299+'Abril '!D299+'Mayo '!D299+Junio!D299+Julio!D299+Agosto!D299+Septiembre!D299+'Octubre '!D299+Noviembre!D299+'Diciembre '!D299)</f>
        <v>0</v>
      </c>
      <c r="E299" s="186">
        <f>SUM(Enero!E299+Febrero!E299+'Marzo '!E299+'Abril '!E299+'Mayo '!E299+Junio!E299+Julio!E299+Agosto!E299+Septiembre!E299+'Octubre '!E299+Noviembre!E299+'Diciembre '!E299)</f>
        <v>0</v>
      </c>
      <c r="F299" s="186">
        <f>SUM(Enero!F299+Febrero!F299+'Marzo '!F299+'Abril '!F299+'Mayo '!F299+Junio!F299+Julio!F299+Agosto!F299+Septiembre!F299+'Octubre '!F299+Noviembre!F299+'Diciembre '!F299)</f>
        <v>0</v>
      </c>
      <c r="G299" s="186">
        <f>SUM(Enero!G299+Febrero!G299+'Marzo '!G299+'Abril '!G299+'Mayo '!G299+Junio!G299+Julio!G299+Agosto!G299+Septiembre!G299+'Octubre '!G299+Noviembre!G299+'Diciembre '!G299)</f>
        <v>0</v>
      </c>
      <c r="H299" s="186">
        <f>SUM(Enero!H299+Febrero!H299+'Marzo '!H299+'Abril '!H299+'Mayo '!H299+Junio!H299+Julio!H299+Agosto!H299+Septiembre!H299+'Octubre '!H299+Noviembre!H299+'Diciembre '!H299)</f>
        <v>0</v>
      </c>
      <c r="I299" s="33"/>
      <c r="J299" s="5"/>
      <c r="K299" s="5"/>
      <c r="N299" s="171"/>
      <c r="O299" s="6"/>
      <c r="Q299" s="5"/>
    </row>
    <row r="300" spans="1:17" x14ac:dyDescent="0.2">
      <c r="A300" s="214" t="s">
        <v>562</v>
      </c>
      <c r="B300" s="215" t="s">
        <v>563</v>
      </c>
      <c r="C300" s="185">
        <f t="shared" si="4"/>
        <v>0</v>
      </c>
      <c r="D300" s="186">
        <f>SUM(Enero!D300+Febrero!D300+'Marzo '!D300+'Abril '!D300+'Mayo '!D300+Junio!D300+Julio!D300+Agosto!D300+Septiembre!D300+'Octubre '!D300+Noviembre!D300+'Diciembre '!D300)</f>
        <v>0</v>
      </c>
      <c r="E300" s="186">
        <f>SUM(Enero!E300+Febrero!E300+'Marzo '!E300+'Abril '!E300+'Mayo '!E300+Junio!E300+Julio!E300+Agosto!E300+Septiembre!E300+'Octubre '!E300+Noviembre!E300+'Diciembre '!E300)</f>
        <v>0</v>
      </c>
      <c r="F300" s="186">
        <f>SUM(Enero!F300+Febrero!F300+'Marzo '!F300+'Abril '!F300+'Mayo '!F300+Junio!F300+Julio!F300+Agosto!F300+Septiembre!F300+'Octubre '!F300+Noviembre!F300+'Diciembre '!F300)</f>
        <v>0</v>
      </c>
      <c r="G300" s="186">
        <f>SUM(Enero!G300+Febrero!G300+'Marzo '!G300+'Abril '!G300+'Mayo '!G300+Junio!G300+Julio!G300+Agosto!G300+Septiembre!G300+'Octubre '!G300+Noviembre!G300+'Diciembre '!G300)</f>
        <v>0</v>
      </c>
      <c r="H300" s="186">
        <f>SUM(Enero!H300+Febrero!H300+'Marzo '!H300+'Abril '!H300+'Mayo '!H300+Junio!H300+Julio!H300+Agosto!H300+Septiembre!H300+'Octubre '!H300+Noviembre!H300+'Diciembre '!H300)</f>
        <v>0</v>
      </c>
      <c r="I300" s="33"/>
      <c r="J300" s="5"/>
      <c r="K300" s="5"/>
      <c r="N300" s="171"/>
      <c r="O300" s="6"/>
      <c r="Q300" s="5"/>
    </row>
    <row r="301" spans="1:17" x14ac:dyDescent="0.2">
      <c r="A301" s="214" t="s">
        <v>564</v>
      </c>
      <c r="B301" s="215" t="s">
        <v>565</v>
      </c>
      <c r="C301" s="185">
        <f t="shared" si="4"/>
        <v>0</v>
      </c>
      <c r="D301" s="186">
        <f>SUM(Enero!D301+Febrero!D301+'Marzo '!D301+'Abril '!D301+'Mayo '!D301+Junio!D301+Julio!D301+Agosto!D301+Septiembre!D301+'Octubre '!D301+Noviembre!D301+'Diciembre '!D301)</f>
        <v>0</v>
      </c>
      <c r="E301" s="186">
        <f>SUM(Enero!E301+Febrero!E301+'Marzo '!E301+'Abril '!E301+'Mayo '!E301+Junio!E301+Julio!E301+Agosto!E301+Septiembre!E301+'Octubre '!E301+Noviembre!E301+'Diciembre '!E301)</f>
        <v>0</v>
      </c>
      <c r="F301" s="186">
        <f>SUM(Enero!F301+Febrero!F301+'Marzo '!F301+'Abril '!F301+'Mayo '!F301+Junio!F301+Julio!F301+Agosto!F301+Septiembre!F301+'Octubre '!F301+Noviembre!F301+'Diciembre '!F301)</f>
        <v>0</v>
      </c>
      <c r="G301" s="186">
        <f>SUM(Enero!G301+Febrero!G301+'Marzo '!G301+'Abril '!G301+'Mayo '!G301+Junio!G301+Julio!G301+Agosto!G301+Septiembre!G301+'Octubre '!G301+Noviembre!G301+'Diciembre '!G301)</f>
        <v>0</v>
      </c>
      <c r="H301" s="186">
        <f>SUM(Enero!H301+Febrero!H301+'Marzo '!H301+'Abril '!H301+'Mayo '!H301+Junio!H301+Julio!H301+Agosto!H301+Septiembre!H301+'Octubre '!H301+Noviembre!H301+'Diciembre '!H301)</f>
        <v>0</v>
      </c>
      <c r="I301" s="33"/>
      <c r="J301" s="5"/>
      <c r="K301" s="5"/>
      <c r="N301" s="171"/>
      <c r="O301" s="6"/>
      <c r="Q301" s="5"/>
    </row>
    <row r="302" spans="1:17" x14ac:dyDescent="0.2">
      <c r="A302" s="214" t="s">
        <v>566</v>
      </c>
      <c r="B302" s="215" t="s">
        <v>567</v>
      </c>
      <c r="C302" s="185">
        <f t="shared" si="4"/>
        <v>0</v>
      </c>
      <c r="D302" s="186">
        <f>SUM(Enero!D302+Febrero!D302+'Marzo '!D302+'Abril '!D302+'Mayo '!D302+Junio!D302+Julio!D302+Agosto!D302+Septiembre!D302+'Octubre '!D302+Noviembre!D302+'Diciembre '!D302)</f>
        <v>0</v>
      </c>
      <c r="E302" s="186">
        <f>SUM(Enero!E302+Febrero!E302+'Marzo '!E302+'Abril '!E302+'Mayo '!E302+Junio!E302+Julio!E302+Agosto!E302+Septiembre!E302+'Octubre '!E302+Noviembre!E302+'Diciembre '!E302)</f>
        <v>0</v>
      </c>
      <c r="F302" s="186">
        <f>SUM(Enero!F302+Febrero!F302+'Marzo '!F302+'Abril '!F302+'Mayo '!F302+Junio!F302+Julio!F302+Agosto!F302+Septiembre!F302+'Octubre '!F302+Noviembre!F302+'Diciembre '!F302)</f>
        <v>0</v>
      </c>
      <c r="G302" s="186">
        <f>SUM(Enero!G302+Febrero!G302+'Marzo '!G302+'Abril '!G302+'Mayo '!G302+Junio!G302+Julio!G302+Agosto!G302+Septiembre!G302+'Octubre '!G302+Noviembre!G302+'Diciembre '!G302)</f>
        <v>0</v>
      </c>
      <c r="H302" s="186">
        <f>SUM(Enero!H302+Febrero!H302+'Marzo '!H302+'Abril '!H302+'Mayo '!H302+Junio!H302+Julio!H302+Agosto!H302+Septiembre!H302+'Octubre '!H302+Noviembre!H302+'Diciembre '!H302)</f>
        <v>0</v>
      </c>
      <c r="I302" s="33"/>
      <c r="J302" s="5"/>
      <c r="K302" s="5"/>
      <c r="N302" s="171"/>
      <c r="O302" s="6"/>
      <c r="Q302" s="5"/>
    </row>
    <row r="303" spans="1:17" x14ac:dyDescent="0.2">
      <c r="A303" s="214" t="s">
        <v>568</v>
      </c>
      <c r="B303" s="215" t="s">
        <v>569</v>
      </c>
      <c r="C303" s="185">
        <f t="shared" si="4"/>
        <v>0</v>
      </c>
      <c r="D303" s="186">
        <f>SUM(Enero!D303+Febrero!D303+'Marzo '!D303+'Abril '!D303+'Mayo '!D303+Junio!D303+Julio!D303+Agosto!D303+Septiembre!D303+'Octubre '!D303+Noviembre!D303+'Diciembre '!D303)</f>
        <v>0</v>
      </c>
      <c r="E303" s="186">
        <f>SUM(Enero!E303+Febrero!E303+'Marzo '!E303+'Abril '!E303+'Mayo '!E303+Junio!E303+Julio!E303+Agosto!E303+Septiembre!E303+'Octubre '!E303+Noviembre!E303+'Diciembre '!E303)</f>
        <v>0</v>
      </c>
      <c r="F303" s="186">
        <f>SUM(Enero!F303+Febrero!F303+'Marzo '!F303+'Abril '!F303+'Mayo '!F303+Junio!F303+Julio!F303+Agosto!F303+Septiembre!F303+'Octubre '!F303+Noviembre!F303+'Diciembre '!F303)</f>
        <v>0</v>
      </c>
      <c r="G303" s="186">
        <f>SUM(Enero!G303+Febrero!G303+'Marzo '!G303+'Abril '!G303+'Mayo '!G303+Junio!G303+Julio!G303+Agosto!G303+Septiembre!G303+'Octubre '!G303+Noviembre!G303+'Diciembre '!G303)</f>
        <v>0</v>
      </c>
      <c r="H303" s="186">
        <f>SUM(Enero!H303+Febrero!H303+'Marzo '!H303+'Abril '!H303+'Mayo '!H303+Junio!H303+Julio!H303+Agosto!H303+Septiembre!H303+'Octubre '!H303+Noviembre!H303+'Diciembre '!H303)</f>
        <v>0</v>
      </c>
      <c r="I303" s="33"/>
      <c r="J303" s="5"/>
      <c r="K303" s="5"/>
      <c r="N303" s="171"/>
      <c r="O303" s="6"/>
      <c r="Q303" s="5"/>
    </row>
    <row r="304" spans="1:17" x14ac:dyDescent="0.2">
      <c r="A304" s="214" t="s">
        <v>570</v>
      </c>
      <c r="B304" s="215" t="s">
        <v>571</v>
      </c>
      <c r="C304" s="185">
        <f t="shared" si="4"/>
        <v>0</v>
      </c>
      <c r="D304" s="186">
        <f>SUM(Enero!D304+Febrero!D304+'Marzo '!D304+'Abril '!D304+'Mayo '!D304+Junio!D304+Julio!D304+Agosto!D304+Septiembre!D304+'Octubre '!D304+Noviembre!D304+'Diciembre '!D304)</f>
        <v>0</v>
      </c>
      <c r="E304" s="186">
        <f>SUM(Enero!E304+Febrero!E304+'Marzo '!E304+'Abril '!E304+'Mayo '!E304+Junio!E304+Julio!E304+Agosto!E304+Septiembre!E304+'Octubre '!E304+Noviembre!E304+'Diciembre '!E304)</f>
        <v>0</v>
      </c>
      <c r="F304" s="186">
        <f>SUM(Enero!F304+Febrero!F304+'Marzo '!F304+'Abril '!F304+'Mayo '!F304+Junio!F304+Julio!F304+Agosto!F304+Septiembre!F304+'Octubre '!F304+Noviembre!F304+'Diciembre '!F304)</f>
        <v>0</v>
      </c>
      <c r="G304" s="186">
        <f>SUM(Enero!G304+Febrero!G304+'Marzo '!G304+'Abril '!G304+'Mayo '!G304+Junio!G304+Julio!G304+Agosto!G304+Septiembre!G304+'Octubre '!G304+Noviembre!G304+'Diciembre '!G304)</f>
        <v>0</v>
      </c>
      <c r="H304" s="186">
        <f>SUM(Enero!H304+Febrero!H304+'Marzo '!H304+'Abril '!H304+'Mayo '!H304+Junio!H304+Julio!H304+Agosto!H304+Septiembre!H304+'Octubre '!H304+Noviembre!H304+'Diciembre '!H304)</f>
        <v>0</v>
      </c>
      <c r="I304" s="33"/>
      <c r="J304" s="5"/>
      <c r="K304" s="5"/>
      <c r="N304" s="171"/>
      <c r="O304" s="6"/>
      <c r="Q304" s="5"/>
    </row>
    <row r="305" spans="1:17" x14ac:dyDescent="0.2">
      <c r="A305" s="214" t="s">
        <v>572</v>
      </c>
      <c r="B305" s="215" t="s">
        <v>573</v>
      </c>
      <c r="C305" s="185">
        <f t="shared" si="4"/>
        <v>0</v>
      </c>
      <c r="D305" s="186">
        <f>SUM(Enero!D305+Febrero!D305+'Marzo '!D305+'Abril '!D305+'Mayo '!D305+Junio!D305+Julio!D305+Agosto!D305+Septiembre!D305+'Octubre '!D305+Noviembre!D305+'Diciembre '!D305)</f>
        <v>0</v>
      </c>
      <c r="E305" s="186">
        <f>SUM(Enero!E305+Febrero!E305+'Marzo '!E305+'Abril '!E305+'Mayo '!E305+Junio!E305+Julio!E305+Agosto!E305+Septiembre!E305+'Octubre '!E305+Noviembre!E305+'Diciembre '!E305)</f>
        <v>0</v>
      </c>
      <c r="F305" s="186">
        <f>SUM(Enero!F305+Febrero!F305+'Marzo '!F305+'Abril '!F305+'Mayo '!F305+Junio!F305+Julio!F305+Agosto!F305+Septiembre!F305+'Octubre '!F305+Noviembre!F305+'Diciembre '!F305)</f>
        <v>0</v>
      </c>
      <c r="G305" s="186">
        <f>SUM(Enero!G305+Febrero!G305+'Marzo '!G305+'Abril '!G305+'Mayo '!G305+Junio!G305+Julio!G305+Agosto!G305+Septiembre!G305+'Octubre '!G305+Noviembre!G305+'Diciembre '!G305)</f>
        <v>0</v>
      </c>
      <c r="H305" s="186">
        <f>SUM(Enero!H305+Febrero!H305+'Marzo '!H305+'Abril '!H305+'Mayo '!H305+Junio!H305+Julio!H305+Agosto!H305+Septiembre!H305+'Octubre '!H305+Noviembre!H305+'Diciembre '!H305)</f>
        <v>0</v>
      </c>
      <c r="I305" s="33"/>
      <c r="J305" s="5"/>
      <c r="K305" s="5"/>
      <c r="N305" s="171"/>
      <c r="O305" s="6"/>
      <c r="Q305" s="5"/>
    </row>
    <row r="306" spans="1:17" x14ac:dyDescent="0.2">
      <c r="A306" s="214" t="s">
        <v>574</v>
      </c>
      <c r="B306" s="215" t="s">
        <v>575</v>
      </c>
      <c r="C306" s="185">
        <f t="shared" si="4"/>
        <v>0</v>
      </c>
      <c r="D306" s="186">
        <f>SUM(Enero!D306+Febrero!D306+'Marzo '!D306+'Abril '!D306+'Mayo '!D306+Junio!D306+Julio!D306+Agosto!D306+Septiembre!D306+'Octubre '!D306+Noviembre!D306+'Diciembre '!D306)</f>
        <v>0</v>
      </c>
      <c r="E306" s="186">
        <f>SUM(Enero!E306+Febrero!E306+'Marzo '!E306+'Abril '!E306+'Mayo '!E306+Junio!E306+Julio!E306+Agosto!E306+Septiembre!E306+'Octubre '!E306+Noviembre!E306+'Diciembre '!E306)</f>
        <v>0</v>
      </c>
      <c r="F306" s="186">
        <f>SUM(Enero!F306+Febrero!F306+'Marzo '!F306+'Abril '!F306+'Mayo '!F306+Junio!F306+Julio!F306+Agosto!F306+Septiembre!F306+'Octubre '!F306+Noviembre!F306+'Diciembre '!F306)</f>
        <v>0</v>
      </c>
      <c r="G306" s="186">
        <f>SUM(Enero!G306+Febrero!G306+'Marzo '!G306+'Abril '!G306+'Mayo '!G306+Junio!G306+Julio!G306+Agosto!G306+Septiembre!G306+'Octubre '!G306+Noviembre!G306+'Diciembre '!G306)</f>
        <v>0</v>
      </c>
      <c r="H306" s="186">
        <f>SUM(Enero!H306+Febrero!H306+'Marzo '!H306+'Abril '!H306+'Mayo '!H306+Junio!H306+Julio!H306+Agosto!H306+Septiembre!H306+'Octubre '!H306+Noviembre!H306+'Diciembre '!H306)</f>
        <v>0</v>
      </c>
      <c r="I306" s="33"/>
      <c r="J306" s="5"/>
      <c r="K306" s="5"/>
      <c r="N306" s="171"/>
      <c r="O306" s="6"/>
      <c r="Q306" s="5"/>
    </row>
    <row r="307" spans="1:17" x14ac:dyDescent="0.2">
      <c r="A307" s="214" t="s">
        <v>576</v>
      </c>
      <c r="B307" s="215" t="s">
        <v>577</v>
      </c>
      <c r="C307" s="185">
        <f t="shared" si="4"/>
        <v>0</v>
      </c>
      <c r="D307" s="186">
        <f>SUM(Enero!D307+Febrero!D307+'Marzo '!D307+'Abril '!D307+'Mayo '!D307+Junio!D307+Julio!D307+Agosto!D307+Septiembre!D307+'Octubre '!D307+Noviembre!D307+'Diciembre '!D307)</f>
        <v>0</v>
      </c>
      <c r="E307" s="186">
        <f>SUM(Enero!E307+Febrero!E307+'Marzo '!E307+'Abril '!E307+'Mayo '!E307+Junio!E307+Julio!E307+Agosto!E307+Septiembre!E307+'Octubre '!E307+Noviembre!E307+'Diciembre '!E307)</f>
        <v>0</v>
      </c>
      <c r="F307" s="186">
        <f>SUM(Enero!F307+Febrero!F307+'Marzo '!F307+'Abril '!F307+'Mayo '!F307+Junio!F307+Julio!F307+Agosto!F307+Septiembre!F307+'Octubre '!F307+Noviembre!F307+'Diciembre '!F307)</f>
        <v>0</v>
      </c>
      <c r="G307" s="186">
        <f>SUM(Enero!G307+Febrero!G307+'Marzo '!G307+'Abril '!G307+'Mayo '!G307+Junio!G307+Julio!G307+Agosto!G307+Septiembre!G307+'Octubre '!G307+Noviembre!G307+'Diciembre '!G307)</f>
        <v>0</v>
      </c>
      <c r="H307" s="186">
        <f>SUM(Enero!H307+Febrero!H307+'Marzo '!H307+'Abril '!H307+'Mayo '!H307+Junio!H307+Julio!H307+Agosto!H307+Septiembre!H307+'Octubre '!H307+Noviembre!H307+'Diciembre '!H307)</f>
        <v>0</v>
      </c>
      <c r="I307" s="33"/>
      <c r="J307" s="5"/>
      <c r="K307" s="5"/>
      <c r="N307" s="171"/>
      <c r="O307" s="6"/>
      <c r="Q307" s="5"/>
    </row>
    <row r="308" spans="1:17" x14ac:dyDescent="0.2">
      <c r="A308" s="214" t="s">
        <v>578</v>
      </c>
      <c r="B308" s="215" t="s">
        <v>579</v>
      </c>
      <c r="C308" s="185">
        <f t="shared" si="4"/>
        <v>0</v>
      </c>
      <c r="D308" s="186">
        <f>SUM(Enero!D308+Febrero!D308+'Marzo '!D308+'Abril '!D308+'Mayo '!D308+Junio!D308+Julio!D308+Agosto!D308+Septiembre!D308+'Octubre '!D308+Noviembre!D308+'Diciembre '!D308)</f>
        <v>0</v>
      </c>
      <c r="E308" s="186">
        <f>SUM(Enero!E308+Febrero!E308+'Marzo '!E308+'Abril '!E308+'Mayo '!E308+Junio!E308+Julio!E308+Agosto!E308+Septiembre!E308+'Octubre '!E308+Noviembre!E308+'Diciembre '!E308)</f>
        <v>0</v>
      </c>
      <c r="F308" s="186">
        <f>SUM(Enero!F308+Febrero!F308+'Marzo '!F308+'Abril '!F308+'Mayo '!F308+Junio!F308+Julio!F308+Agosto!F308+Septiembre!F308+'Octubre '!F308+Noviembre!F308+'Diciembre '!F308)</f>
        <v>0</v>
      </c>
      <c r="G308" s="186">
        <f>SUM(Enero!G308+Febrero!G308+'Marzo '!G308+'Abril '!G308+'Mayo '!G308+Junio!G308+Julio!G308+Agosto!G308+Septiembre!G308+'Octubre '!G308+Noviembre!G308+'Diciembre '!G308)</f>
        <v>0</v>
      </c>
      <c r="H308" s="186">
        <f>SUM(Enero!H308+Febrero!H308+'Marzo '!H308+'Abril '!H308+'Mayo '!H308+Junio!H308+Julio!H308+Agosto!H308+Septiembre!H308+'Octubre '!H308+Noviembre!H308+'Diciembre '!H308)</f>
        <v>0</v>
      </c>
      <c r="I308" s="33"/>
      <c r="J308" s="5"/>
      <c r="K308" s="5"/>
      <c r="N308" s="171"/>
      <c r="O308" s="6"/>
      <c r="Q308" s="5"/>
    </row>
    <row r="309" spans="1:17" x14ac:dyDescent="0.2">
      <c r="A309" s="214" t="s">
        <v>580</v>
      </c>
      <c r="B309" s="215" t="s">
        <v>581</v>
      </c>
      <c r="C309" s="185">
        <f t="shared" si="4"/>
        <v>11</v>
      </c>
      <c r="D309" s="186">
        <f>SUM(Enero!D309+Febrero!D309+'Marzo '!D309+'Abril '!D309+'Mayo '!D309+Junio!D309+Julio!D309+Agosto!D309+Septiembre!D309+'Octubre '!D309+Noviembre!D309+'Diciembre '!D309)</f>
        <v>0</v>
      </c>
      <c r="E309" s="186">
        <f>SUM(Enero!E309+Febrero!E309+'Marzo '!E309+'Abril '!E309+'Mayo '!E309+Junio!E309+Julio!E309+Agosto!E309+Septiembre!E309+'Octubre '!E309+Noviembre!E309+'Diciembre '!E309)</f>
        <v>11</v>
      </c>
      <c r="F309" s="186">
        <f>SUM(Enero!F309+Febrero!F309+'Marzo '!F309+'Abril '!F309+'Mayo '!F309+Junio!F309+Julio!F309+Agosto!F309+Septiembre!F309+'Octubre '!F309+Noviembre!F309+'Diciembre '!F309)</f>
        <v>0</v>
      </c>
      <c r="G309" s="186">
        <f>SUM(Enero!G309+Febrero!G309+'Marzo '!G309+'Abril '!G309+'Mayo '!G309+Junio!G309+Julio!G309+Agosto!G309+Septiembre!G309+'Octubre '!G309+Noviembre!G309+'Diciembre '!G309)</f>
        <v>0</v>
      </c>
      <c r="H309" s="186">
        <f>SUM(Enero!H309+Febrero!H309+'Marzo '!H309+'Abril '!H309+'Mayo '!H309+Junio!H309+Julio!H309+Agosto!H309+Septiembre!H309+'Octubre '!H309+Noviembre!H309+'Diciembre '!H309)</f>
        <v>0</v>
      </c>
      <c r="I309" s="33"/>
      <c r="J309" s="5"/>
      <c r="K309" s="5"/>
      <c r="N309" s="171"/>
      <c r="O309" s="6"/>
      <c r="Q309" s="5"/>
    </row>
    <row r="310" spans="1:17" x14ac:dyDescent="0.2">
      <c r="A310" s="214" t="s">
        <v>582</v>
      </c>
      <c r="B310" s="215" t="s">
        <v>583</v>
      </c>
      <c r="C310" s="185">
        <f t="shared" si="4"/>
        <v>583</v>
      </c>
      <c r="D310" s="186">
        <f>SUM(Enero!D310+Febrero!D310+'Marzo '!D310+'Abril '!D310+'Mayo '!D310+Junio!D310+Julio!D310+Agosto!D310+Septiembre!D310+'Octubre '!D310+Noviembre!D310+'Diciembre '!D310)</f>
        <v>568</v>
      </c>
      <c r="E310" s="186">
        <f>SUM(Enero!E310+Febrero!E310+'Marzo '!E310+'Abril '!E310+'Mayo '!E310+Junio!E310+Julio!E310+Agosto!E310+Septiembre!E310+'Octubre '!E310+Noviembre!E310+'Diciembre '!E310)</f>
        <v>15</v>
      </c>
      <c r="F310" s="186">
        <f>SUM(Enero!F310+Febrero!F310+'Marzo '!F310+'Abril '!F310+'Mayo '!F310+Junio!F310+Julio!F310+Agosto!F310+Septiembre!F310+'Octubre '!F310+Noviembre!F310+'Diciembre '!F310)</f>
        <v>0</v>
      </c>
      <c r="G310" s="186">
        <f>SUM(Enero!G310+Febrero!G310+'Marzo '!G310+'Abril '!G310+'Mayo '!G310+Junio!G310+Julio!G310+Agosto!G310+Septiembre!G310+'Octubre '!G310+Noviembre!G310+'Diciembre '!G310)</f>
        <v>0</v>
      </c>
      <c r="H310" s="186">
        <f>SUM(Enero!H310+Febrero!H310+'Marzo '!H310+'Abril '!H310+'Mayo '!H310+Junio!H310+Julio!H310+Agosto!H310+Septiembre!H310+'Octubre '!H310+Noviembre!H310+'Diciembre '!H310)</f>
        <v>0</v>
      </c>
      <c r="I310" s="33"/>
      <c r="J310" s="5"/>
      <c r="K310" s="5"/>
      <c r="N310" s="171"/>
      <c r="O310" s="6"/>
      <c r="Q310" s="5"/>
    </row>
    <row r="311" spans="1:17" x14ac:dyDescent="0.2">
      <c r="A311" s="214" t="s">
        <v>584</v>
      </c>
      <c r="B311" s="215" t="s">
        <v>585</v>
      </c>
      <c r="C311" s="185">
        <f t="shared" si="4"/>
        <v>0</v>
      </c>
      <c r="D311" s="186">
        <f>SUM(Enero!D311+Febrero!D311+'Marzo '!D311+'Abril '!D311+'Mayo '!D311+Junio!D311+Julio!D311+Agosto!D311+Septiembre!D311+'Octubre '!D311+Noviembre!D311+'Diciembre '!D311)</f>
        <v>0</v>
      </c>
      <c r="E311" s="186">
        <f>SUM(Enero!E311+Febrero!E311+'Marzo '!E311+'Abril '!E311+'Mayo '!E311+Junio!E311+Julio!E311+Agosto!E311+Septiembre!E311+'Octubre '!E311+Noviembre!E311+'Diciembre '!E311)</f>
        <v>0</v>
      </c>
      <c r="F311" s="186">
        <f>SUM(Enero!F311+Febrero!F311+'Marzo '!F311+'Abril '!F311+'Mayo '!F311+Junio!F311+Julio!F311+Agosto!F311+Septiembre!F311+'Octubre '!F311+Noviembre!F311+'Diciembre '!F311)</f>
        <v>0</v>
      </c>
      <c r="G311" s="186">
        <f>SUM(Enero!G311+Febrero!G311+'Marzo '!G311+'Abril '!G311+'Mayo '!G311+Junio!G311+Julio!G311+Agosto!G311+Septiembre!G311+'Octubre '!G311+Noviembre!G311+'Diciembre '!G311)</f>
        <v>0</v>
      </c>
      <c r="H311" s="186">
        <f>SUM(Enero!H311+Febrero!H311+'Marzo '!H311+'Abril '!H311+'Mayo '!H311+Junio!H311+Julio!H311+Agosto!H311+Septiembre!H311+'Octubre '!H311+Noviembre!H311+'Diciembre '!H311)</f>
        <v>0</v>
      </c>
      <c r="I311" s="33"/>
      <c r="J311" s="5"/>
      <c r="K311" s="5"/>
      <c r="N311" s="171"/>
      <c r="O311" s="6"/>
      <c r="Q311" s="5"/>
    </row>
    <row r="312" spans="1:17" x14ac:dyDescent="0.2">
      <c r="A312" s="214" t="s">
        <v>586</v>
      </c>
      <c r="B312" s="215" t="s">
        <v>587</v>
      </c>
      <c r="C312" s="185">
        <f t="shared" si="4"/>
        <v>19</v>
      </c>
      <c r="D312" s="186">
        <f>SUM(Enero!D312+Febrero!D312+'Marzo '!D312+'Abril '!D312+'Mayo '!D312+Junio!D312+Julio!D312+Agosto!D312+Septiembre!D312+'Octubre '!D312+Noviembre!D312+'Diciembre '!D312)</f>
        <v>15</v>
      </c>
      <c r="E312" s="186">
        <f>SUM(Enero!E312+Febrero!E312+'Marzo '!E312+'Abril '!E312+'Mayo '!E312+Junio!E312+Julio!E312+Agosto!E312+Septiembre!E312+'Octubre '!E312+Noviembre!E312+'Diciembre '!E312)</f>
        <v>1</v>
      </c>
      <c r="F312" s="186">
        <f>SUM(Enero!F312+Febrero!F312+'Marzo '!F312+'Abril '!F312+'Mayo '!F312+Junio!F312+Julio!F312+Agosto!F312+Septiembre!F312+'Octubre '!F312+Noviembre!F312+'Diciembre '!F312)</f>
        <v>3</v>
      </c>
      <c r="G312" s="186">
        <f>SUM(Enero!G312+Febrero!G312+'Marzo '!G312+'Abril '!G312+'Mayo '!G312+Junio!G312+Julio!G312+Agosto!G312+Septiembre!G312+'Octubre '!G312+Noviembre!G312+'Diciembre '!G312)</f>
        <v>0</v>
      </c>
      <c r="H312" s="186">
        <f>SUM(Enero!H312+Febrero!H312+'Marzo '!H312+'Abril '!H312+'Mayo '!H312+Junio!H312+Julio!H312+Agosto!H312+Septiembre!H312+'Octubre '!H312+Noviembre!H312+'Diciembre '!H312)</f>
        <v>0</v>
      </c>
      <c r="I312" s="33"/>
      <c r="J312" s="5"/>
      <c r="K312" s="5"/>
      <c r="N312" s="171"/>
      <c r="O312" s="6"/>
      <c r="Q312" s="5"/>
    </row>
    <row r="313" spans="1:17" x14ac:dyDescent="0.2">
      <c r="A313" s="216" t="s">
        <v>588</v>
      </c>
      <c r="B313" s="217" t="s">
        <v>589</v>
      </c>
      <c r="C313" s="218">
        <f t="shared" si="4"/>
        <v>942</v>
      </c>
      <c r="D313" s="186">
        <f>SUM(Enero!D313+Febrero!D313+'Marzo '!D313+'Abril '!D313+'Mayo '!D313+Junio!D313+Julio!D313+Agosto!D313+Septiembre!D313+'Octubre '!D313+Noviembre!D313+'Diciembre '!D313)</f>
        <v>446</v>
      </c>
      <c r="E313" s="186">
        <f>SUM(Enero!E313+Febrero!E313+'Marzo '!E313+'Abril '!E313+'Mayo '!E313+Junio!E313+Julio!E313+Agosto!E313+Septiembre!E313+'Octubre '!E313+Noviembre!E313+'Diciembre '!E313)</f>
        <v>7</v>
      </c>
      <c r="F313" s="186">
        <f>SUM(Enero!F313+Febrero!F313+'Marzo '!F313+'Abril '!F313+'Mayo '!F313+Junio!F313+Julio!F313+Agosto!F313+Septiembre!F313+'Octubre '!F313+Noviembre!F313+'Diciembre '!F313)</f>
        <v>489</v>
      </c>
      <c r="G313" s="186">
        <f>SUM(Enero!G313+Febrero!G313+'Marzo '!G313+'Abril '!G313+'Mayo '!G313+Junio!G313+Julio!G313+Agosto!G313+Septiembre!G313+'Octubre '!G313+Noviembre!G313+'Diciembre '!G313)</f>
        <v>0</v>
      </c>
      <c r="H313" s="186">
        <f>SUM(Enero!H313+Febrero!H313+'Marzo '!H313+'Abril '!H313+'Mayo '!H313+Junio!H313+Julio!H313+Agosto!H313+Septiembre!H313+'Octubre '!H313+Noviembre!H313+'Diciembre '!H313)</f>
        <v>0</v>
      </c>
      <c r="I313" s="33"/>
      <c r="J313" s="5"/>
      <c r="K313" s="5"/>
      <c r="N313" s="171"/>
      <c r="O313" s="6"/>
      <c r="Q313" s="5"/>
    </row>
    <row r="314" spans="1:17" x14ac:dyDescent="0.2">
      <c r="A314" s="245"/>
      <c r="B314" s="222"/>
      <c r="C314" s="246"/>
      <c r="D314" s="186">
        <f>SUM(Enero!D314+Febrero!D314+'Marzo '!D314+'Abril '!D314+'Mayo '!D314+Junio!D314+Julio!D314+Agosto!D314+Septiembre!D314+'Octubre '!D314+Noviembre!D314+'Diciembre '!D314)</f>
        <v>0</v>
      </c>
      <c r="E314" s="186">
        <f>SUM(Enero!E314+Febrero!E314+'Marzo '!E314+'Abril '!E314+'Mayo '!E314+Junio!E314+Julio!E314+Agosto!E314+Septiembre!E314+'Octubre '!E314+Noviembre!E314+'Diciembre '!E314)</f>
        <v>0</v>
      </c>
      <c r="F314" s="186">
        <f>SUM(Enero!F314+Febrero!F314+'Marzo '!F314+'Abril '!F314+'Mayo '!F314+Junio!F314+Julio!F314+Agosto!F314+Septiembre!F314+'Octubre '!F314+Noviembre!F314+'Diciembre '!F314)</f>
        <v>0</v>
      </c>
      <c r="G314" s="186">
        <f>SUM(Enero!G314+Febrero!G314+'Marzo '!G314+'Abril '!G314+'Mayo '!G314+Junio!G314+Julio!G314+Agosto!G314+Septiembre!G314+'Octubre '!G314+Noviembre!G314+'Diciembre '!G314)</f>
        <v>0</v>
      </c>
      <c r="H314" s="186">
        <f>SUM(Enero!H314+Febrero!H314+'Marzo '!H314+'Abril '!H314+'Mayo '!H314+Junio!H314+Julio!H314+Agosto!H314+Septiembre!H314+'Octubre '!H314+Noviembre!H314+'Diciembre '!H314)</f>
        <v>0</v>
      </c>
      <c r="I314" s="33"/>
      <c r="J314" s="5"/>
      <c r="K314" s="5"/>
      <c r="N314" s="171"/>
      <c r="O314" s="6"/>
      <c r="Q314" s="5"/>
    </row>
    <row r="315" spans="1:17" x14ac:dyDescent="0.2">
      <c r="A315" s="289" t="s">
        <v>590</v>
      </c>
      <c r="B315" s="290"/>
      <c r="C315" s="178">
        <f t="shared" si="4"/>
        <v>1089</v>
      </c>
      <c r="D315" s="186">
        <f>SUM(Enero!D315+Febrero!D315+'Marzo '!D315+'Abril '!D315+'Mayo '!D315+Junio!D315+Julio!D315+Agosto!D315+Septiembre!D315+'Octubre '!D315+Noviembre!D315+'Diciembre '!D315)</f>
        <v>96</v>
      </c>
      <c r="E315" s="186">
        <f>SUM(Enero!E315+Febrero!E315+'Marzo '!E315+'Abril '!E315+'Mayo '!E315+Junio!E315+Julio!E315+Agosto!E315+Septiembre!E315+'Octubre '!E315+Noviembre!E315+'Diciembre '!E315)</f>
        <v>967</v>
      </c>
      <c r="F315" s="186">
        <f>SUM(Enero!F315+Febrero!F315+'Marzo '!F315+'Abril '!F315+'Mayo '!F315+Junio!F315+Julio!F315+Agosto!F315+Septiembre!F315+'Octubre '!F315+Noviembre!F315+'Diciembre '!F315)</f>
        <v>26</v>
      </c>
      <c r="G315" s="186">
        <f>SUM(Enero!G315+Febrero!G315+'Marzo '!G315+'Abril '!G315+'Mayo '!G315+Junio!G315+Julio!G315+Agosto!G315+Septiembre!G315+'Octubre '!G315+Noviembre!G315+'Diciembre '!G315)</f>
        <v>0</v>
      </c>
      <c r="H315" s="186">
        <f>SUM(Enero!H315+Febrero!H315+'Marzo '!H315+'Abril '!H315+'Mayo '!H315+Junio!H315+Julio!H315+Agosto!H315+Septiembre!H315+'Octubre '!H315+Noviembre!H315+'Diciembre '!H315)</f>
        <v>0</v>
      </c>
      <c r="I315" s="33"/>
      <c r="J315" s="5"/>
      <c r="K315" s="5"/>
      <c r="N315" s="171"/>
      <c r="O315" s="6"/>
      <c r="Q315" s="5"/>
    </row>
    <row r="316" spans="1:17" x14ac:dyDescent="0.2">
      <c r="A316" s="247" t="s">
        <v>591</v>
      </c>
      <c r="B316" s="248" t="s">
        <v>592</v>
      </c>
      <c r="C316" s="203">
        <f t="shared" si="4"/>
        <v>302</v>
      </c>
      <c r="D316" s="186">
        <f>SUM(Enero!D316+Febrero!D316+'Marzo '!D316+'Abril '!D316+'Mayo '!D316+Junio!D316+Julio!D316+Agosto!D316+Septiembre!D316+'Octubre '!D316+Noviembre!D316+'Diciembre '!D316)</f>
        <v>78</v>
      </c>
      <c r="E316" s="186">
        <f>SUM(Enero!E316+Febrero!E316+'Marzo '!E316+'Abril '!E316+'Mayo '!E316+Junio!E316+Julio!E316+Agosto!E316+Septiembre!E316+'Octubre '!E316+Noviembre!E316+'Diciembre '!E316)</f>
        <v>198</v>
      </c>
      <c r="F316" s="186">
        <f>SUM(Enero!F316+Febrero!F316+'Marzo '!F316+'Abril '!F316+'Mayo '!F316+Junio!F316+Julio!F316+Agosto!F316+Septiembre!F316+'Octubre '!F316+Noviembre!F316+'Diciembre '!F316)</f>
        <v>26</v>
      </c>
      <c r="G316" s="186">
        <f>SUM(Enero!G316+Febrero!G316+'Marzo '!G316+'Abril '!G316+'Mayo '!G316+Junio!G316+Julio!G316+Agosto!G316+Septiembre!G316+'Octubre '!G316+Noviembre!G316+'Diciembre '!G316)</f>
        <v>0</v>
      </c>
      <c r="H316" s="186">
        <f>SUM(Enero!H316+Febrero!H316+'Marzo '!H316+'Abril '!H316+'Mayo '!H316+Junio!H316+Julio!H316+Agosto!H316+Septiembre!H316+'Octubre '!H316+Noviembre!H316+'Diciembre '!H316)</f>
        <v>0</v>
      </c>
      <c r="I316" s="33"/>
      <c r="J316" s="5"/>
      <c r="K316" s="5"/>
      <c r="N316" s="171"/>
      <c r="O316" s="6"/>
      <c r="Q316" s="5"/>
    </row>
    <row r="317" spans="1:17" ht="23.25" x14ac:dyDescent="0.2">
      <c r="A317" s="214" t="s">
        <v>593</v>
      </c>
      <c r="B317" s="208" t="s">
        <v>594</v>
      </c>
      <c r="C317" s="185">
        <f t="shared" si="4"/>
        <v>2</v>
      </c>
      <c r="D317" s="186">
        <f>SUM(Enero!D317+Febrero!D317+'Marzo '!D317+'Abril '!D317+'Mayo '!D317+Junio!D317+Julio!D317+Agosto!D317+Septiembre!D317+'Octubre '!D317+Noviembre!D317+'Diciembre '!D317)</f>
        <v>2</v>
      </c>
      <c r="E317" s="186">
        <f>SUM(Enero!E317+Febrero!E317+'Marzo '!E317+'Abril '!E317+'Mayo '!E317+Junio!E317+Julio!E317+Agosto!E317+Septiembre!E317+'Octubre '!E317+Noviembre!E317+'Diciembre '!E317)</f>
        <v>0</v>
      </c>
      <c r="F317" s="186">
        <f>SUM(Enero!F317+Febrero!F317+'Marzo '!F317+'Abril '!F317+'Mayo '!F317+Junio!F317+Julio!F317+Agosto!F317+Septiembre!F317+'Octubre '!F317+Noviembre!F317+'Diciembre '!F317)</f>
        <v>0</v>
      </c>
      <c r="G317" s="186">
        <f>SUM(Enero!G317+Febrero!G317+'Marzo '!G317+'Abril '!G317+'Mayo '!G317+Junio!G317+Julio!G317+Agosto!G317+Septiembre!G317+'Octubre '!G317+Noviembre!G317+'Diciembre '!G317)</f>
        <v>0</v>
      </c>
      <c r="H317" s="186">
        <f>SUM(Enero!H317+Febrero!H317+'Marzo '!H317+'Abril '!H317+'Mayo '!H317+Junio!H317+Julio!H317+Agosto!H317+Septiembre!H317+'Octubre '!H317+Noviembre!H317+'Diciembre '!H317)</f>
        <v>0</v>
      </c>
      <c r="I317" s="33"/>
      <c r="J317" s="5"/>
      <c r="K317" s="5"/>
      <c r="N317" s="171"/>
      <c r="O317" s="6"/>
      <c r="Q317" s="5"/>
    </row>
    <row r="318" spans="1:17" x14ac:dyDescent="0.2">
      <c r="A318" s="214" t="s">
        <v>595</v>
      </c>
      <c r="B318" s="215" t="s">
        <v>596</v>
      </c>
      <c r="C318" s="185">
        <f t="shared" si="4"/>
        <v>0</v>
      </c>
      <c r="D318" s="186">
        <f>SUM(Enero!D318+Febrero!D318+'Marzo '!D318+'Abril '!D318+'Mayo '!D318+Junio!D318+Julio!D318+Agosto!D318+Septiembre!D318+'Octubre '!D318+Noviembre!D318+'Diciembre '!D318)</f>
        <v>0</v>
      </c>
      <c r="E318" s="186">
        <f>SUM(Enero!E318+Febrero!E318+'Marzo '!E318+'Abril '!E318+'Mayo '!E318+Junio!E318+Julio!E318+Agosto!E318+Septiembre!E318+'Octubre '!E318+Noviembre!E318+'Diciembre '!E318)</f>
        <v>0</v>
      </c>
      <c r="F318" s="186">
        <f>SUM(Enero!F318+Febrero!F318+'Marzo '!F318+'Abril '!F318+'Mayo '!F318+Junio!F318+Julio!F318+Agosto!F318+Septiembre!F318+'Octubre '!F318+Noviembre!F318+'Diciembre '!F318)</f>
        <v>0</v>
      </c>
      <c r="G318" s="186">
        <f>SUM(Enero!G318+Febrero!G318+'Marzo '!G318+'Abril '!G318+'Mayo '!G318+Junio!G318+Julio!G318+Agosto!G318+Septiembre!G318+'Octubre '!G318+Noviembre!G318+'Diciembre '!G318)</f>
        <v>0</v>
      </c>
      <c r="H318" s="186">
        <f>SUM(Enero!H318+Febrero!H318+'Marzo '!H318+'Abril '!H318+'Mayo '!H318+Junio!H318+Julio!H318+Agosto!H318+Septiembre!H318+'Octubre '!H318+Noviembre!H318+'Diciembre '!H318)</f>
        <v>0</v>
      </c>
      <c r="I318" s="33"/>
      <c r="J318" s="5"/>
      <c r="K318" s="5"/>
      <c r="N318" s="171"/>
      <c r="O318" s="6"/>
      <c r="Q318" s="5"/>
    </row>
    <row r="319" spans="1:17" x14ac:dyDescent="0.2">
      <c r="A319" s="214" t="s">
        <v>597</v>
      </c>
      <c r="B319" s="215" t="s">
        <v>598</v>
      </c>
      <c r="C319" s="185">
        <f t="shared" si="4"/>
        <v>2</v>
      </c>
      <c r="D319" s="186">
        <f>SUM(Enero!D319+Febrero!D319+'Marzo '!D319+'Abril '!D319+'Mayo '!D319+Junio!D319+Julio!D319+Agosto!D319+Septiembre!D319+'Octubre '!D319+Noviembre!D319+'Diciembre '!D319)</f>
        <v>0</v>
      </c>
      <c r="E319" s="186">
        <f>SUM(Enero!E319+Febrero!E319+'Marzo '!E319+'Abril '!E319+'Mayo '!E319+Junio!E319+Julio!E319+Agosto!E319+Septiembre!E319+'Octubre '!E319+Noviembre!E319+'Diciembre '!E319)</f>
        <v>2</v>
      </c>
      <c r="F319" s="186">
        <f>SUM(Enero!F319+Febrero!F319+'Marzo '!F319+'Abril '!F319+'Mayo '!F319+Junio!F319+Julio!F319+Agosto!F319+Septiembre!F319+'Octubre '!F319+Noviembre!F319+'Diciembre '!F319)</f>
        <v>0</v>
      </c>
      <c r="G319" s="186">
        <f>SUM(Enero!G319+Febrero!G319+'Marzo '!G319+'Abril '!G319+'Mayo '!G319+Junio!G319+Julio!G319+Agosto!G319+Septiembre!G319+'Octubre '!G319+Noviembre!G319+'Diciembre '!G319)</f>
        <v>0</v>
      </c>
      <c r="H319" s="186">
        <f>SUM(Enero!H319+Febrero!H319+'Marzo '!H319+'Abril '!H319+'Mayo '!H319+Junio!H319+Julio!H319+Agosto!H319+Septiembre!H319+'Octubre '!H319+Noviembre!H319+'Diciembre '!H319)</f>
        <v>0</v>
      </c>
      <c r="I319" s="33"/>
      <c r="J319" s="5"/>
      <c r="K319" s="5"/>
      <c r="N319" s="171"/>
      <c r="O319" s="6"/>
      <c r="Q319" s="5"/>
    </row>
    <row r="320" spans="1:17" x14ac:dyDescent="0.2">
      <c r="A320" s="214" t="s">
        <v>599</v>
      </c>
      <c r="B320" s="215" t="s">
        <v>600</v>
      </c>
      <c r="C320" s="185">
        <f t="shared" si="4"/>
        <v>0</v>
      </c>
      <c r="D320" s="186">
        <f>SUM(Enero!D320+Febrero!D320+'Marzo '!D320+'Abril '!D320+'Mayo '!D320+Junio!D320+Julio!D320+Agosto!D320+Septiembre!D320+'Octubre '!D320+Noviembre!D320+'Diciembre '!D320)</f>
        <v>0</v>
      </c>
      <c r="E320" s="186">
        <f>SUM(Enero!E320+Febrero!E320+'Marzo '!E320+'Abril '!E320+'Mayo '!E320+Junio!E320+Julio!E320+Agosto!E320+Septiembre!E320+'Octubre '!E320+Noviembre!E320+'Diciembre '!E320)</f>
        <v>0</v>
      </c>
      <c r="F320" s="186">
        <f>SUM(Enero!F320+Febrero!F320+'Marzo '!F320+'Abril '!F320+'Mayo '!F320+Junio!F320+Julio!F320+Agosto!F320+Septiembre!F320+'Octubre '!F320+Noviembre!F320+'Diciembre '!F320)</f>
        <v>0</v>
      </c>
      <c r="G320" s="186">
        <f>SUM(Enero!G320+Febrero!G320+'Marzo '!G320+'Abril '!G320+'Mayo '!G320+Junio!G320+Julio!G320+Agosto!G320+Septiembre!G320+'Octubre '!G320+Noviembre!G320+'Diciembre '!G320)</f>
        <v>0</v>
      </c>
      <c r="H320" s="186">
        <f>SUM(Enero!H320+Febrero!H320+'Marzo '!H320+'Abril '!H320+'Mayo '!H320+Junio!H320+Julio!H320+Agosto!H320+Septiembre!H320+'Octubre '!H320+Noviembre!H320+'Diciembre '!H320)</f>
        <v>0</v>
      </c>
      <c r="I320" s="33"/>
      <c r="J320" s="5"/>
      <c r="K320" s="5"/>
      <c r="N320" s="171"/>
      <c r="O320" s="6"/>
      <c r="Q320" s="5"/>
    </row>
    <row r="321" spans="1:17" x14ac:dyDescent="0.2">
      <c r="A321" s="214" t="s">
        <v>601</v>
      </c>
      <c r="B321" s="215" t="s">
        <v>602</v>
      </c>
      <c r="C321" s="185">
        <f t="shared" si="4"/>
        <v>0</v>
      </c>
      <c r="D321" s="186">
        <f>SUM(Enero!D321+Febrero!D321+'Marzo '!D321+'Abril '!D321+'Mayo '!D321+Junio!D321+Julio!D321+Agosto!D321+Septiembre!D321+'Octubre '!D321+Noviembre!D321+'Diciembre '!D321)</f>
        <v>0</v>
      </c>
      <c r="E321" s="186">
        <f>SUM(Enero!E321+Febrero!E321+'Marzo '!E321+'Abril '!E321+'Mayo '!E321+Junio!E321+Julio!E321+Agosto!E321+Septiembre!E321+'Octubre '!E321+Noviembre!E321+'Diciembre '!E321)</f>
        <v>0</v>
      </c>
      <c r="F321" s="186">
        <f>SUM(Enero!F321+Febrero!F321+'Marzo '!F321+'Abril '!F321+'Mayo '!F321+Junio!F321+Julio!F321+Agosto!F321+Septiembre!F321+'Octubre '!F321+Noviembre!F321+'Diciembre '!F321)</f>
        <v>0</v>
      </c>
      <c r="G321" s="186">
        <f>SUM(Enero!G321+Febrero!G321+'Marzo '!G321+'Abril '!G321+'Mayo '!G321+Junio!G321+Julio!G321+Agosto!G321+Septiembre!G321+'Octubre '!G321+Noviembre!G321+'Diciembre '!G321)</f>
        <v>0</v>
      </c>
      <c r="H321" s="186">
        <f>SUM(Enero!H321+Febrero!H321+'Marzo '!H321+'Abril '!H321+'Mayo '!H321+Junio!H321+Julio!H321+Agosto!H321+Septiembre!H321+'Octubre '!H321+Noviembre!H321+'Diciembre '!H321)</f>
        <v>0</v>
      </c>
      <c r="I321" s="33"/>
      <c r="J321" s="5"/>
      <c r="K321" s="5"/>
      <c r="N321" s="171"/>
      <c r="O321" s="6"/>
      <c r="Q321" s="5"/>
    </row>
    <row r="322" spans="1:17" x14ac:dyDescent="0.2">
      <c r="A322" s="214" t="s">
        <v>603</v>
      </c>
      <c r="B322" s="215" t="s">
        <v>604</v>
      </c>
      <c r="C322" s="185">
        <f t="shared" si="4"/>
        <v>293</v>
      </c>
      <c r="D322" s="186">
        <f>SUM(Enero!D322+Febrero!D322+'Marzo '!D322+'Abril '!D322+'Mayo '!D322+Junio!D322+Julio!D322+Agosto!D322+Septiembre!D322+'Octubre '!D322+Noviembre!D322+'Diciembre '!D322)</f>
        <v>15</v>
      </c>
      <c r="E322" s="186">
        <f>SUM(Enero!E322+Febrero!E322+'Marzo '!E322+'Abril '!E322+'Mayo '!E322+Junio!E322+Julio!E322+Agosto!E322+Septiembre!E322+'Octubre '!E322+Noviembre!E322+'Diciembre '!E322)</f>
        <v>278</v>
      </c>
      <c r="F322" s="186">
        <f>SUM(Enero!F322+Febrero!F322+'Marzo '!F322+'Abril '!F322+'Mayo '!F322+Junio!F322+Julio!F322+Agosto!F322+Septiembre!F322+'Octubre '!F322+Noviembre!F322+'Diciembre '!F322)</f>
        <v>0</v>
      </c>
      <c r="G322" s="186">
        <f>SUM(Enero!G322+Febrero!G322+'Marzo '!G322+'Abril '!G322+'Mayo '!G322+Junio!G322+Julio!G322+Agosto!G322+Septiembre!G322+'Octubre '!G322+Noviembre!G322+'Diciembre '!G322)</f>
        <v>0</v>
      </c>
      <c r="H322" s="186">
        <f>SUM(Enero!H322+Febrero!H322+'Marzo '!H322+'Abril '!H322+'Mayo '!H322+Junio!H322+Julio!H322+Agosto!H322+Septiembre!H322+'Octubre '!H322+Noviembre!H322+'Diciembre '!H322)</f>
        <v>0</v>
      </c>
      <c r="I322" s="33"/>
      <c r="J322" s="5"/>
      <c r="K322" s="5"/>
      <c r="N322" s="171"/>
      <c r="O322" s="6"/>
      <c r="Q322" s="5"/>
    </row>
    <row r="323" spans="1:17" x14ac:dyDescent="0.2">
      <c r="A323" s="214" t="s">
        <v>605</v>
      </c>
      <c r="B323" s="215" t="s">
        <v>606</v>
      </c>
      <c r="C323" s="185">
        <f t="shared" si="4"/>
        <v>39</v>
      </c>
      <c r="D323" s="186">
        <f>SUM(Enero!D323+Febrero!D323+'Marzo '!D323+'Abril '!D323+'Mayo '!D323+Junio!D323+Julio!D323+Agosto!D323+Septiembre!D323+'Octubre '!D323+Noviembre!D323+'Diciembre '!D323)</f>
        <v>0</v>
      </c>
      <c r="E323" s="186">
        <f>SUM(Enero!E323+Febrero!E323+'Marzo '!E323+'Abril '!E323+'Mayo '!E323+Junio!E323+Julio!E323+Agosto!E323+Septiembre!E323+'Octubre '!E323+Noviembre!E323+'Diciembre '!E323)</f>
        <v>39</v>
      </c>
      <c r="F323" s="186">
        <f>SUM(Enero!F323+Febrero!F323+'Marzo '!F323+'Abril '!F323+'Mayo '!F323+Junio!F323+Julio!F323+Agosto!F323+Septiembre!F323+'Octubre '!F323+Noviembre!F323+'Diciembre '!F323)</f>
        <v>0</v>
      </c>
      <c r="G323" s="186">
        <f>SUM(Enero!G323+Febrero!G323+'Marzo '!G323+'Abril '!G323+'Mayo '!G323+Junio!G323+Julio!G323+Agosto!G323+Septiembre!G323+'Octubre '!G323+Noviembre!G323+'Diciembre '!G323)</f>
        <v>0</v>
      </c>
      <c r="H323" s="186">
        <f>SUM(Enero!H323+Febrero!H323+'Marzo '!H323+'Abril '!H323+'Mayo '!H323+Junio!H323+Julio!H323+Agosto!H323+Septiembre!H323+'Octubre '!H323+Noviembre!H323+'Diciembre '!H323)</f>
        <v>0</v>
      </c>
      <c r="I323" s="33"/>
      <c r="J323" s="5"/>
      <c r="K323" s="5"/>
      <c r="N323" s="171"/>
      <c r="O323" s="6"/>
      <c r="Q323" s="5"/>
    </row>
    <row r="324" spans="1:17" x14ac:dyDescent="0.2">
      <c r="A324" s="214" t="s">
        <v>607</v>
      </c>
      <c r="B324" s="215" t="s">
        <v>608</v>
      </c>
      <c r="C324" s="185">
        <f t="shared" si="4"/>
        <v>290</v>
      </c>
      <c r="D324" s="186">
        <f>SUM(Enero!D324+Febrero!D324+'Marzo '!D324+'Abril '!D324+'Mayo '!D324+Junio!D324+Julio!D324+Agosto!D324+Septiembre!D324+'Octubre '!D324+Noviembre!D324+'Diciembre '!D324)</f>
        <v>1</v>
      </c>
      <c r="E324" s="186">
        <f>SUM(Enero!E324+Febrero!E324+'Marzo '!E324+'Abril '!E324+'Mayo '!E324+Junio!E324+Julio!E324+Agosto!E324+Septiembre!E324+'Octubre '!E324+Noviembre!E324+'Diciembre '!E324)</f>
        <v>289</v>
      </c>
      <c r="F324" s="186">
        <f>SUM(Enero!F324+Febrero!F324+'Marzo '!F324+'Abril '!F324+'Mayo '!F324+Junio!F324+Julio!F324+Agosto!F324+Septiembre!F324+'Octubre '!F324+Noviembre!F324+'Diciembre '!F324)</f>
        <v>0</v>
      </c>
      <c r="G324" s="186">
        <f>SUM(Enero!G324+Febrero!G324+'Marzo '!G324+'Abril '!G324+'Mayo '!G324+Junio!G324+Julio!G324+Agosto!G324+Septiembre!G324+'Octubre '!G324+Noviembre!G324+'Diciembre '!G324)</f>
        <v>0</v>
      </c>
      <c r="H324" s="186">
        <f>SUM(Enero!H324+Febrero!H324+'Marzo '!H324+'Abril '!H324+'Mayo '!H324+Junio!H324+Julio!H324+Agosto!H324+Septiembre!H324+'Octubre '!H324+Noviembre!H324+'Diciembre '!H324)</f>
        <v>0</v>
      </c>
      <c r="I324" s="33"/>
      <c r="J324" s="5"/>
      <c r="K324" s="5"/>
      <c r="N324" s="171"/>
      <c r="O324" s="6"/>
      <c r="Q324" s="5"/>
    </row>
    <row r="325" spans="1:17" x14ac:dyDescent="0.2">
      <c r="A325" s="214" t="s">
        <v>609</v>
      </c>
      <c r="B325" s="215" t="s">
        <v>610</v>
      </c>
      <c r="C325" s="185">
        <f t="shared" si="4"/>
        <v>150</v>
      </c>
      <c r="D325" s="186">
        <f>SUM(Enero!D325+Febrero!D325+'Marzo '!D325+'Abril '!D325+'Mayo '!D325+Junio!D325+Julio!D325+Agosto!D325+Septiembre!D325+'Octubre '!D325+Noviembre!D325+'Diciembre '!D325)</f>
        <v>0</v>
      </c>
      <c r="E325" s="186">
        <f>SUM(Enero!E325+Febrero!E325+'Marzo '!E325+'Abril '!E325+'Mayo '!E325+Junio!E325+Julio!E325+Agosto!E325+Septiembre!E325+'Octubre '!E325+Noviembre!E325+'Diciembre '!E325)</f>
        <v>150</v>
      </c>
      <c r="F325" s="186">
        <f>SUM(Enero!F325+Febrero!F325+'Marzo '!F325+'Abril '!F325+'Mayo '!F325+Junio!F325+Julio!F325+Agosto!F325+Septiembre!F325+'Octubre '!F325+Noviembre!F325+'Diciembre '!F325)</f>
        <v>0</v>
      </c>
      <c r="G325" s="186">
        <f>SUM(Enero!G325+Febrero!G325+'Marzo '!G325+'Abril '!G325+'Mayo '!G325+Junio!G325+Julio!G325+Agosto!G325+Septiembre!G325+'Octubre '!G325+Noviembre!G325+'Diciembre '!G325)</f>
        <v>0</v>
      </c>
      <c r="H325" s="186">
        <f>SUM(Enero!H325+Febrero!H325+'Marzo '!H325+'Abril '!H325+'Mayo '!H325+Junio!H325+Julio!H325+Agosto!H325+Septiembre!H325+'Octubre '!H325+Noviembre!H325+'Diciembre '!H325)</f>
        <v>0</v>
      </c>
      <c r="I325" s="33"/>
      <c r="J325" s="5"/>
      <c r="K325" s="5"/>
      <c r="N325" s="171"/>
      <c r="O325" s="6"/>
      <c r="Q325" s="5"/>
    </row>
    <row r="326" spans="1:17" x14ac:dyDescent="0.2">
      <c r="A326" s="214" t="s">
        <v>611</v>
      </c>
      <c r="B326" s="215" t="s">
        <v>612</v>
      </c>
      <c r="C326" s="185">
        <f t="shared" si="4"/>
        <v>0</v>
      </c>
      <c r="D326" s="186">
        <f>SUM(Enero!D326+Febrero!D326+'Marzo '!D326+'Abril '!D326+'Mayo '!D326+Junio!D326+Julio!D326+Agosto!D326+Septiembre!D326+'Octubre '!D326+Noviembre!D326+'Diciembre '!D326)</f>
        <v>0</v>
      </c>
      <c r="E326" s="186">
        <f>SUM(Enero!E326+Febrero!E326+'Marzo '!E326+'Abril '!E326+'Mayo '!E326+Junio!E326+Julio!E326+Agosto!E326+Septiembre!E326+'Octubre '!E326+Noviembre!E326+'Diciembre '!E326)</f>
        <v>0</v>
      </c>
      <c r="F326" s="186">
        <f>SUM(Enero!F326+Febrero!F326+'Marzo '!F326+'Abril '!F326+'Mayo '!F326+Junio!F326+Julio!F326+Agosto!F326+Septiembre!F326+'Octubre '!F326+Noviembre!F326+'Diciembre '!F326)</f>
        <v>0</v>
      </c>
      <c r="G326" s="186">
        <f>SUM(Enero!G326+Febrero!G326+'Marzo '!G326+'Abril '!G326+'Mayo '!G326+Junio!G326+Julio!G326+Agosto!G326+Septiembre!G326+'Octubre '!G326+Noviembre!G326+'Diciembre '!G326)</f>
        <v>0</v>
      </c>
      <c r="H326" s="186">
        <f>SUM(Enero!H326+Febrero!H326+'Marzo '!H326+'Abril '!H326+'Mayo '!H326+Junio!H326+Julio!H326+Agosto!H326+Septiembre!H326+'Octubre '!H326+Noviembre!H326+'Diciembre '!H326)</f>
        <v>0</v>
      </c>
      <c r="I326" s="33"/>
      <c r="J326" s="5"/>
      <c r="K326" s="5"/>
      <c r="N326" s="171"/>
      <c r="O326" s="6"/>
      <c r="Q326" s="5"/>
    </row>
    <row r="327" spans="1:17" x14ac:dyDescent="0.2">
      <c r="A327" s="214" t="s">
        <v>613</v>
      </c>
      <c r="B327" s="215" t="s">
        <v>614</v>
      </c>
      <c r="C327" s="185">
        <f t="shared" si="4"/>
        <v>0</v>
      </c>
      <c r="D327" s="186">
        <f>SUM(Enero!D327+Febrero!D327+'Marzo '!D327+'Abril '!D327+'Mayo '!D327+Junio!D327+Julio!D327+Agosto!D327+Septiembre!D327+'Octubre '!D327+Noviembre!D327+'Diciembre '!D327)</f>
        <v>0</v>
      </c>
      <c r="E327" s="186">
        <f>SUM(Enero!E327+Febrero!E327+'Marzo '!E327+'Abril '!E327+'Mayo '!E327+Junio!E327+Julio!E327+Agosto!E327+Septiembre!E327+'Octubre '!E327+Noviembre!E327+'Diciembre '!E327)</f>
        <v>0</v>
      </c>
      <c r="F327" s="186">
        <f>SUM(Enero!F327+Febrero!F327+'Marzo '!F327+'Abril '!F327+'Mayo '!F327+Junio!F327+Julio!F327+Agosto!F327+Septiembre!F327+'Octubre '!F327+Noviembre!F327+'Diciembre '!F327)</f>
        <v>0</v>
      </c>
      <c r="G327" s="186">
        <f>SUM(Enero!G327+Febrero!G327+'Marzo '!G327+'Abril '!G327+'Mayo '!G327+Junio!G327+Julio!G327+Agosto!G327+Septiembre!G327+'Octubre '!G327+Noviembre!G327+'Diciembre '!G327)</f>
        <v>0</v>
      </c>
      <c r="H327" s="186">
        <f>SUM(Enero!H327+Febrero!H327+'Marzo '!H327+'Abril '!H327+'Mayo '!H327+Junio!H327+Julio!H327+Agosto!H327+Septiembre!H327+'Octubre '!H327+Noviembre!H327+'Diciembre '!H327)</f>
        <v>0</v>
      </c>
      <c r="I327" s="33"/>
      <c r="J327" s="5"/>
      <c r="K327" s="5"/>
      <c r="N327" s="171"/>
      <c r="O327" s="6"/>
      <c r="Q327" s="5"/>
    </row>
    <row r="328" spans="1:17" x14ac:dyDescent="0.2">
      <c r="A328" s="214" t="s">
        <v>615</v>
      </c>
      <c r="B328" s="215" t="s">
        <v>616</v>
      </c>
      <c r="C328" s="185">
        <f t="shared" si="4"/>
        <v>11</v>
      </c>
      <c r="D328" s="186">
        <f>SUM(Enero!D328+Febrero!D328+'Marzo '!D328+'Abril '!D328+'Mayo '!D328+Junio!D328+Julio!D328+Agosto!D328+Septiembre!D328+'Octubre '!D328+Noviembre!D328+'Diciembre '!D328)</f>
        <v>0</v>
      </c>
      <c r="E328" s="186">
        <f>SUM(Enero!E328+Febrero!E328+'Marzo '!E328+'Abril '!E328+'Mayo '!E328+Junio!E328+Julio!E328+Agosto!E328+Septiembre!E328+'Octubre '!E328+Noviembre!E328+'Diciembre '!E328)</f>
        <v>11</v>
      </c>
      <c r="F328" s="186">
        <f>SUM(Enero!F328+Febrero!F328+'Marzo '!F328+'Abril '!F328+'Mayo '!F328+Junio!F328+Julio!F328+Agosto!F328+Septiembre!F328+'Octubre '!F328+Noviembre!F328+'Diciembre '!F328)</f>
        <v>0</v>
      </c>
      <c r="G328" s="186">
        <f>SUM(Enero!G328+Febrero!G328+'Marzo '!G328+'Abril '!G328+'Mayo '!G328+Junio!G328+Julio!G328+Agosto!G328+Septiembre!G328+'Octubre '!G328+Noviembre!G328+'Diciembre '!G328)</f>
        <v>0</v>
      </c>
      <c r="H328" s="186">
        <f>SUM(Enero!H328+Febrero!H328+'Marzo '!H328+'Abril '!H328+'Mayo '!H328+Junio!H328+Julio!H328+Agosto!H328+Septiembre!H328+'Octubre '!H328+Noviembre!H328+'Diciembre '!H328)</f>
        <v>0</v>
      </c>
      <c r="I328" s="33"/>
      <c r="J328" s="5"/>
      <c r="K328" s="5"/>
      <c r="N328" s="171"/>
      <c r="O328" s="6"/>
      <c r="Q328" s="5"/>
    </row>
    <row r="329" spans="1:17" x14ac:dyDescent="0.2">
      <c r="A329" s="214" t="s">
        <v>617</v>
      </c>
      <c r="B329" s="215" t="s">
        <v>618</v>
      </c>
      <c r="C329" s="185">
        <f t="shared" si="4"/>
        <v>0</v>
      </c>
      <c r="D329" s="186">
        <f>SUM(Enero!D329+Febrero!D329+'Marzo '!D329+'Abril '!D329+'Mayo '!D329+Junio!D329+Julio!D329+Agosto!D329+Septiembre!D329+'Octubre '!D329+Noviembre!D329+'Diciembre '!D329)</f>
        <v>0</v>
      </c>
      <c r="E329" s="186">
        <f>SUM(Enero!E329+Febrero!E329+'Marzo '!E329+'Abril '!E329+'Mayo '!E329+Junio!E329+Julio!E329+Agosto!E329+Septiembre!E329+'Octubre '!E329+Noviembre!E329+'Diciembre '!E329)</f>
        <v>0</v>
      </c>
      <c r="F329" s="186">
        <f>SUM(Enero!F329+Febrero!F329+'Marzo '!F329+'Abril '!F329+'Mayo '!F329+Junio!F329+Julio!F329+Agosto!F329+Septiembre!F329+'Octubre '!F329+Noviembre!F329+'Diciembre '!F329)</f>
        <v>0</v>
      </c>
      <c r="G329" s="186">
        <f>SUM(Enero!G329+Febrero!G329+'Marzo '!G329+'Abril '!G329+'Mayo '!G329+Junio!G329+Julio!G329+Agosto!G329+Septiembre!G329+'Octubre '!G329+Noviembre!G329+'Diciembre '!G329)</f>
        <v>0</v>
      </c>
      <c r="H329" s="186">
        <f>SUM(Enero!H329+Febrero!H329+'Marzo '!H329+'Abril '!H329+'Mayo '!H329+Junio!H329+Julio!H329+Agosto!H329+Septiembre!H329+'Octubre '!H329+Noviembre!H329+'Diciembre '!H329)</f>
        <v>0</v>
      </c>
      <c r="I329" s="33"/>
      <c r="J329" s="5"/>
      <c r="K329" s="5"/>
      <c r="N329" s="171"/>
      <c r="O329" s="6"/>
      <c r="Q329" s="5"/>
    </row>
    <row r="330" spans="1:17" x14ac:dyDescent="0.2">
      <c r="A330" s="214" t="s">
        <v>619</v>
      </c>
      <c r="B330" s="215" t="s">
        <v>620</v>
      </c>
      <c r="C330" s="185">
        <f t="shared" si="4"/>
        <v>0</v>
      </c>
      <c r="D330" s="186">
        <f>SUM(Enero!D330+Febrero!D330+'Marzo '!D330+'Abril '!D330+'Mayo '!D330+Junio!D330+Julio!D330+Agosto!D330+Septiembre!D330+'Octubre '!D330+Noviembre!D330+'Diciembre '!D330)</f>
        <v>0</v>
      </c>
      <c r="E330" s="186">
        <f>SUM(Enero!E330+Febrero!E330+'Marzo '!E330+'Abril '!E330+'Mayo '!E330+Junio!E330+Julio!E330+Agosto!E330+Septiembre!E330+'Octubre '!E330+Noviembre!E330+'Diciembre '!E330)</f>
        <v>0</v>
      </c>
      <c r="F330" s="186">
        <f>SUM(Enero!F330+Febrero!F330+'Marzo '!F330+'Abril '!F330+'Mayo '!F330+Junio!F330+Julio!F330+Agosto!F330+Septiembre!F330+'Octubre '!F330+Noviembre!F330+'Diciembre '!F330)</f>
        <v>0</v>
      </c>
      <c r="G330" s="186">
        <f>SUM(Enero!G330+Febrero!G330+'Marzo '!G330+'Abril '!G330+'Mayo '!G330+Junio!G330+Julio!G330+Agosto!G330+Septiembre!G330+'Octubre '!G330+Noviembre!G330+'Diciembre '!G330)</f>
        <v>0</v>
      </c>
      <c r="H330" s="186">
        <f>SUM(Enero!H330+Febrero!H330+'Marzo '!H330+'Abril '!H330+'Mayo '!H330+Junio!H330+Julio!H330+Agosto!H330+Septiembre!H330+'Octubre '!H330+Noviembre!H330+'Diciembre '!H330)</f>
        <v>0</v>
      </c>
      <c r="I330" s="33"/>
      <c r="J330" s="5"/>
      <c r="K330" s="5"/>
      <c r="N330" s="171"/>
      <c r="O330" s="6"/>
      <c r="Q330" s="5"/>
    </row>
    <row r="331" spans="1:17" x14ac:dyDescent="0.2">
      <c r="A331" s="235" t="s">
        <v>621</v>
      </c>
      <c r="B331" s="236" t="s">
        <v>622</v>
      </c>
      <c r="C331" s="218">
        <f t="shared" si="4"/>
        <v>0</v>
      </c>
      <c r="D331" s="186">
        <f>SUM(Enero!D331+Febrero!D331+'Marzo '!D331+'Abril '!D331+'Mayo '!D331+Junio!D331+Julio!D331+Agosto!D331+Septiembre!D331+'Octubre '!D331+Noviembre!D331+'Diciembre '!D331)</f>
        <v>0</v>
      </c>
      <c r="E331" s="186">
        <f>SUM(Enero!E331+Febrero!E331+'Marzo '!E331+'Abril '!E331+'Mayo '!E331+Junio!E331+Julio!E331+Agosto!E331+Septiembre!E331+'Octubre '!E331+Noviembre!E331+'Diciembre '!E331)</f>
        <v>0</v>
      </c>
      <c r="F331" s="186">
        <f>SUM(Enero!F331+Febrero!F331+'Marzo '!F331+'Abril '!F331+'Mayo '!F331+Junio!F331+Julio!F331+Agosto!F331+Septiembre!F331+'Octubre '!F331+Noviembre!F331+'Diciembre '!F331)</f>
        <v>0</v>
      </c>
      <c r="G331" s="186">
        <f>SUM(Enero!G331+Febrero!G331+'Marzo '!G331+'Abril '!G331+'Mayo '!G331+Junio!G331+Julio!G331+Agosto!G331+Septiembre!G331+'Octubre '!G331+Noviembre!G331+'Diciembre '!G331)</f>
        <v>0</v>
      </c>
      <c r="H331" s="186">
        <f>SUM(Enero!H331+Febrero!H331+'Marzo '!H331+'Abril '!H331+'Mayo '!H331+Junio!H331+Julio!H331+Agosto!H331+Septiembre!H331+'Octubre '!H331+Noviembre!H331+'Diciembre '!H331)</f>
        <v>0</v>
      </c>
      <c r="I331" s="33"/>
      <c r="J331" s="5"/>
      <c r="K331" s="5"/>
      <c r="N331" s="171"/>
      <c r="O331" s="6"/>
      <c r="Q331" s="5"/>
    </row>
    <row r="332" spans="1:17" x14ac:dyDescent="0.2">
      <c r="A332" s="289" t="s">
        <v>623</v>
      </c>
      <c r="B332" s="290"/>
      <c r="C332" s="178">
        <f t="shared" si="4"/>
        <v>0</v>
      </c>
      <c r="D332" s="186">
        <f>SUM(Enero!D332+Febrero!D332+'Marzo '!D332+'Abril '!D332+'Mayo '!D332+Junio!D332+Julio!D332+Agosto!D332+Septiembre!D332+'Octubre '!D332+Noviembre!D332+'Diciembre '!D332)</f>
        <v>0</v>
      </c>
      <c r="E332" s="186">
        <f>SUM(Enero!E332+Febrero!E332+'Marzo '!E332+'Abril '!E332+'Mayo '!E332+Junio!E332+Julio!E332+Agosto!E332+Septiembre!E332+'Octubre '!E332+Noviembre!E332+'Diciembre '!E332)</f>
        <v>0</v>
      </c>
      <c r="F332" s="186">
        <f>SUM(Enero!F332+Febrero!F332+'Marzo '!F332+'Abril '!F332+'Mayo '!F332+Junio!F332+Julio!F332+Agosto!F332+Septiembre!F332+'Octubre '!F332+Noviembre!F332+'Diciembre '!F332)</f>
        <v>0</v>
      </c>
      <c r="G332" s="186">
        <f>SUM(Enero!G332+Febrero!G332+'Marzo '!G332+'Abril '!G332+'Mayo '!G332+Junio!G332+Julio!G332+Agosto!G332+Septiembre!G332+'Octubre '!G332+Noviembre!G332+'Diciembre '!G332)</f>
        <v>0</v>
      </c>
      <c r="H332" s="186">
        <f>SUM(Enero!H332+Febrero!H332+'Marzo '!H332+'Abril '!H332+'Mayo '!H332+Junio!H332+Julio!H332+Agosto!H332+Septiembre!H332+'Octubre '!H332+Noviembre!H332+'Diciembre '!H332)</f>
        <v>0</v>
      </c>
      <c r="I332" s="33"/>
      <c r="J332" s="5"/>
      <c r="K332" s="5"/>
      <c r="N332" s="171"/>
      <c r="O332" s="6"/>
      <c r="Q332" s="5"/>
    </row>
    <row r="333" spans="1:17" x14ac:dyDescent="0.2">
      <c r="A333" s="249" t="s">
        <v>624</v>
      </c>
      <c r="B333" s="209" t="s">
        <v>625</v>
      </c>
      <c r="C333" s="210">
        <f t="shared" si="4"/>
        <v>0</v>
      </c>
      <c r="D333" s="186">
        <f>SUM(Enero!D333+Febrero!D333+'Marzo '!D333+'Abril '!D333+'Mayo '!D333+Junio!D333+Julio!D333+Agosto!D333+Septiembre!D333+'Octubre '!D333+Noviembre!D333+'Diciembre '!D333)</f>
        <v>0</v>
      </c>
      <c r="E333" s="186">
        <f>SUM(Enero!E333+Febrero!E333+'Marzo '!E333+'Abril '!E333+'Mayo '!E333+Junio!E333+Julio!E333+Agosto!E333+Septiembre!E333+'Octubre '!E333+Noviembre!E333+'Diciembre '!E333)</f>
        <v>0</v>
      </c>
      <c r="F333" s="186">
        <f>SUM(Enero!F333+Febrero!F333+'Marzo '!F333+'Abril '!F333+'Mayo '!F333+Junio!F333+Julio!F333+Agosto!F333+Septiembre!F333+'Octubre '!F333+Noviembre!F333+'Diciembre '!F333)</f>
        <v>0</v>
      </c>
      <c r="G333" s="186">
        <f>SUM(Enero!G333+Febrero!G333+'Marzo '!G333+'Abril '!G333+'Mayo '!G333+Junio!G333+Julio!G333+Agosto!G333+Septiembre!G333+'Octubre '!G333+Noviembre!G333+'Diciembre '!G333)</f>
        <v>0</v>
      </c>
      <c r="H333" s="186">
        <f>SUM(Enero!H333+Febrero!H333+'Marzo '!H333+'Abril '!H333+'Mayo '!H333+Junio!H333+Julio!H333+Agosto!H333+Septiembre!H333+'Octubre '!H333+Noviembre!H333+'Diciembre '!H333)</f>
        <v>0</v>
      </c>
      <c r="I333" s="33"/>
      <c r="J333" s="5"/>
      <c r="K333" s="5"/>
      <c r="N333" s="171"/>
      <c r="O333" s="6"/>
      <c r="Q333" s="5"/>
    </row>
    <row r="334" spans="1:17" x14ac:dyDescent="0.2">
      <c r="A334" s="249" t="s">
        <v>626</v>
      </c>
      <c r="B334" s="209" t="s">
        <v>627</v>
      </c>
      <c r="C334" s="210">
        <f t="shared" si="4"/>
        <v>0</v>
      </c>
      <c r="D334" s="186">
        <f>SUM(Enero!D334+Febrero!D334+'Marzo '!D334+'Abril '!D334+'Mayo '!D334+Junio!D334+Julio!D334+Agosto!D334+Septiembre!D334+'Octubre '!D334+Noviembre!D334+'Diciembre '!D334)</f>
        <v>0</v>
      </c>
      <c r="E334" s="186">
        <f>SUM(Enero!E334+Febrero!E334+'Marzo '!E334+'Abril '!E334+'Mayo '!E334+Junio!E334+Julio!E334+Agosto!E334+Septiembre!E334+'Octubre '!E334+Noviembre!E334+'Diciembre '!E334)</f>
        <v>0</v>
      </c>
      <c r="F334" s="186">
        <f>SUM(Enero!F334+Febrero!F334+'Marzo '!F334+'Abril '!F334+'Mayo '!F334+Junio!F334+Julio!F334+Agosto!F334+Septiembre!F334+'Octubre '!F334+Noviembre!F334+'Diciembre '!F334)</f>
        <v>0</v>
      </c>
      <c r="G334" s="186">
        <f>SUM(Enero!G334+Febrero!G334+'Marzo '!G334+'Abril '!G334+'Mayo '!G334+Junio!G334+Julio!G334+Agosto!G334+Septiembre!G334+'Octubre '!G334+Noviembre!G334+'Diciembre '!G334)</f>
        <v>0</v>
      </c>
      <c r="H334" s="186">
        <f>SUM(Enero!H334+Febrero!H334+'Marzo '!H334+'Abril '!H334+'Mayo '!H334+Junio!H334+Julio!H334+Agosto!H334+Septiembre!H334+'Octubre '!H334+Noviembre!H334+'Diciembre '!H334)</f>
        <v>0</v>
      </c>
      <c r="I334" s="33"/>
      <c r="J334" s="5"/>
      <c r="K334" s="5"/>
      <c r="N334" s="171"/>
      <c r="O334" s="6"/>
      <c r="Q334" s="5"/>
    </row>
    <row r="335" spans="1:17" x14ac:dyDescent="0.2">
      <c r="A335" s="214" t="s">
        <v>628</v>
      </c>
      <c r="B335" s="208" t="s">
        <v>629</v>
      </c>
      <c r="C335" s="185">
        <f t="shared" si="4"/>
        <v>0</v>
      </c>
      <c r="D335" s="186">
        <f>SUM(Enero!D335+Febrero!D335+'Marzo '!D335+'Abril '!D335+'Mayo '!D335+Junio!D335+Julio!D335+Agosto!D335+Septiembre!D335+'Octubre '!D335+Noviembre!D335+'Diciembre '!D335)</f>
        <v>0</v>
      </c>
      <c r="E335" s="186">
        <f>SUM(Enero!E335+Febrero!E335+'Marzo '!E335+'Abril '!E335+'Mayo '!E335+Junio!E335+Julio!E335+Agosto!E335+Septiembre!E335+'Octubre '!E335+Noviembre!E335+'Diciembre '!E335)</f>
        <v>0</v>
      </c>
      <c r="F335" s="186">
        <f>SUM(Enero!F335+Febrero!F335+'Marzo '!F335+'Abril '!F335+'Mayo '!F335+Junio!F335+Julio!F335+Agosto!F335+Septiembre!F335+'Octubre '!F335+Noviembre!F335+'Diciembre '!F335)</f>
        <v>0</v>
      </c>
      <c r="G335" s="186">
        <f>SUM(Enero!G335+Febrero!G335+'Marzo '!G335+'Abril '!G335+'Mayo '!G335+Junio!G335+Julio!G335+Agosto!G335+Septiembre!G335+'Octubre '!G335+Noviembre!G335+'Diciembre '!G335)</f>
        <v>0</v>
      </c>
      <c r="H335" s="186">
        <f>SUM(Enero!H335+Febrero!H335+'Marzo '!H335+'Abril '!H335+'Mayo '!H335+Junio!H335+Julio!H335+Agosto!H335+Septiembre!H335+'Octubre '!H335+Noviembre!H335+'Diciembre '!H335)</f>
        <v>0</v>
      </c>
      <c r="I335" s="33"/>
      <c r="J335" s="5"/>
      <c r="K335" s="5"/>
      <c r="N335" s="171"/>
      <c r="O335" s="6"/>
      <c r="Q335" s="5"/>
    </row>
    <row r="336" spans="1:17" x14ac:dyDescent="0.2">
      <c r="A336" s="250" t="s">
        <v>630</v>
      </c>
      <c r="B336" s="251" t="s">
        <v>631</v>
      </c>
      <c r="C336" s="203">
        <f t="shared" si="4"/>
        <v>0</v>
      </c>
      <c r="D336" s="186">
        <f>SUM(Enero!D336+Febrero!D336+'Marzo '!D336+'Abril '!D336+'Mayo '!D336+Junio!D336+Julio!D336+Agosto!D336+Septiembre!D336+'Octubre '!D336+Noviembre!D336+'Diciembre '!D336)</f>
        <v>0</v>
      </c>
      <c r="E336" s="186">
        <f>SUM(Enero!E336+Febrero!E336+'Marzo '!E336+'Abril '!E336+'Mayo '!E336+Junio!E336+Julio!E336+Agosto!E336+Septiembre!E336+'Octubre '!E336+Noviembre!E336+'Diciembre '!E336)</f>
        <v>0</v>
      </c>
      <c r="F336" s="186">
        <f>SUM(Enero!F336+Febrero!F336+'Marzo '!F336+'Abril '!F336+'Mayo '!F336+Junio!F336+Julio!F336+Agosto!F336+Septiembre!F336+'Octubre '!F336+Noviembre!F336+'Diciembre '!F336)</f>
        <v>0</v>
      </c>
      <c r="G336" s="186">
        <f>SUM(Enero!G336+Febrero!G336+'Marzo '!G336+'Abril '!G336+'Mayo '!G336+Junio!G336+Julio!G336+Agosto!G336+Septiembre!G336+'Octubre '!G336+Noviembre!G336+'Diciembre '!G336)</f>
        <v>0</v>
      </c>
      <c r="H336" s="186">
        <f>SUM(Enero!H336+Febrero!H336+'Marzo '!H336+'Abril '!H336+'Mayo '!H336+Junio!H336+Julio!H336+Agosto!H336+Septiembre!H336+'Octubre '!H336+Noviembre!H336+'Diciembre '!H336)</f>
        <v>0</v>
      </c>
      <c r="I336" s="33"/>
      <c r="J336" s="5"/>
      <c r="K336" s="5"/>
      <c r="N336" s="171"/>
      <c r="O336" s="6"/>
      <c r="Q336" s="5"/>
    </row>
    <row r="337" spans="1:17" x14ac:dyDescent="0.2">
      <c r="A337" s="214" t="s">
        <v>632</v>
      </c>
      <c r="B337" s="208" t="s">
        <v>633</v>
      </c>
      <c r="C337" s="185">
        <f t="shared" si="4"/>
        <v>0</v>
      </c>
      <c r="D337" s="186">
        <f>SUM(Enero!D337+Febrero!D337+'Marzo '!D337+'Abril '!D337+'Mayo '!D337+Junio!D337+Julio!D337+Agosto!D337+Septiembre!D337+'Octubre '!D337+Noviembre!D337+'Diciembre '!D337)</f>
        <v>0</v>
      </c>
      <c r="E337" s="186">
        <f>SUM(Enero!E337+Febrero!E337+'Marzo '!E337+'Abril '!E337+'Mayo '!E337+Junio!E337+Julio!E337+Agosto!E337+Septiembre!E337+'Octubre '!E337+Noviembre!E337+'Diciembre '!E337)</f>
        <v>0</v>
      </c>
      <c r="F337" s="186">
        <f>SUM(Enero!F337+Febrero!F337+'Marzo '!F337+'Abril '!F337+'Mayo '!F337+Junio!F337+Julio!F337+Agosto!F337+Septiembre!F337+'Octubre '!F337+Noviembre!F337+'Diciembre '!F337)</f>
        <v>0</v>
      </c>
      <c r="G337" s="186">
        <f>SUM(Enero!G337+Febrero!G337+'Marzo '!G337+'Abril '!G337+'Mayo '!G337+Junio!G337+Julio!G337+Agosto!G337+Septiembre!G337+'Octubre '!G337+Noviembre!G337+'Diciembre '!G337)</f>
        <v>0</v>
      </c>
      <c r="H337" s="186">
        <f>SUM(Enero!H337+Febrero!H337+'Marzo '!H337+'Abril '!H337+'Mayo '!H337+Junio!H337+Julio!H337+Agosto!H337+Septiembre!H337+'Octubre '!H337+Noviembre!H337+'Diciembre '!H337)</f>
        <v>0</v>
      </c>
      <c r="I337" s="33"/>
      <c r="J337" s="5"/>
      <c r="K337" s="5"/>
      <c r="N337" s="171"/>
      <c r="O337" s="6"/>
      <c r="Q337" s="5"/>
    </row>
    <row r="338" spans="1:17" x14ac:dyDescent="0.2">
      <c r="A338" s="214" t="s">
        <v>634</v>
      </c>
      <c r="B338" s="215" t="s">
        <v>635</v>
      </c>
      <c r="C338" s="185">
        <f t="shared" ref="C338:C401" si="5">+SUM(D338:F338)</f>
        <v>0</v>
      </c>
      <c r="D338" s="186">
        <f>SUM(Enero!D338+Febrero!D338+'Marzo '!D338+'Abril '!D338+'Mayo '!D338+Junio!D338+Julio!D338+Agosto!D338+Septiembre!D338+'Octubre '!D338+Noviembre!D338+'Diciembre '!D338)</f>
        <v>0</v>
      </c>
      <c r="E338" s="186">
        <f>SUM(Enero!E338+Febrero!E338+'Marzo '!E338+'Abril '!E338+'Mayo '!E338+Junio!E338+Julio!E338+Agosto!E338+Septiembre!E338+'Octubre '!E338+Noviembre!E338+'Diciembre '!E338)</f>
        <v>0</v>
      </c>
      <c r="F338" s="186">
        <f>SUM(Enero!F338+Febrero!F338+'Marzo '!F338+'Abril '!F338+'Mayo '!F338+Junio!F338+Julio!F338+Agosto!F338+Septiembre!F338+'Octubre '!F338+Noviembre!F338+'Diciembre '!F338)</f>
        <v>0</v>
      </c>
      <c r="G338" s="186">
        <f>SUM(Enero!G338+Febrero!G338+'Marzo '!G338+'Abril '!G338+'Mayo '!G338+Junio!G338+Julio!G338+Agosto!G338+Septiembre!G338+'Octubre '!G338+Noviembre!G338+'Diciembre '!G338)</f>
        <v>0</v>
      </c>
      <c r="H338" s="186">
        <f>SUM(Enero!H338+Febrero!H338+'Marzo '!H338+'Abril '!H338+'Mayo '!H338+Junio!H338+Julio!H338+Agosto!H338+Septiembre!H338+'Octubre '!H338+Noviembre!H338+'Diciembre '!H338)</f>
        <v>0</v>
      </c>
      <c r="I338" s="33"/>
      <c r="J338" s="5"/>
      <c r="K338" s="5"/>
      <c r="N338" s="171"/>
      <c r="O338" s="6"/>
      <c r="Q338" s="5"/>
    </row>
    <row r="339" spans="1:17" x14ac:dyDescent="0.2">
      <c r="A339" s="214" t="s">
        <v>636</v>
      </c>
      <c r="B339" s="215" t="s">
        <v>637</v>
      </c>
      <c r="C339" s="185">
        <f t="shared" si="5"/>
        <v>0</v>
      </c>
      <c r="D339" s="186">
        <f>SUM(Enero!D339+Febrero!D339+'Marzo '!D339+'Abril '!D339+'Mayo '!D339+Junio!D339+Julio!D339+Agosto!D339+Septiembre!D339+'Octubre '!D339+Noviembre!D339+'Diciembre '!D339)</f>
        <v>0</v>
      </c>
      <c r="E339" s="186">
        <f>SUM(Enero!E339+Febrero!E339+'Marzo '!E339+'Abril '!E339+'Mayo '!E339+Junio!E339+Julio!E339+Agosto!E339+Septiembre!E339+'Octubre '!E339+Noviembre!E339+'Diciembre '!E339)</f>
        <v>0</v>
      </c>
      <c r="F339" s="186">
        <f>SUM(Enero!F339+Febrero!F339+'Marzo '!F339+'Abril '!F339+'Mayo '!F339+Junio!F339+Julio!F339+Agosto!F339+Septiembre!F339+'Octubre '!F339+Noviembre!F339+'Diciembre '!F339)</f>
        <v>0</v>
      </c>
      <c r="G339" s="186">
        <f>SUM(Enero!G339+Febrero!G339+'Marzo '!G339+'Abril '!G339+'Mayo '!G339+Junio!G339+Julio!G339+Agosto!G339+Septiembre!G339+'Octubre '!G339+Noviembre!G339+'Diciembre '!G339)</f>
        <v>0</v>
      </c>
      <c r="H339" s="186">
        <f>SUM(Enero!H339+Febrero!H339+'Marzo '!H339+'Abril '!H339+'Mayo '!H339+Junio!H339+Julio!H339+Agosto!H339+Septiembre!H339+'Octubre '!H339+Noviembre!H339+'Diciembre '!H339)</f>
        <v>0</v>
      </c>
      <c r="I339" s="33"/>
      <c r="J339" s="5"/>
      <c r="K339" s="5"/>
      <c r="N339" s="171"/>
      <c r="O339" s="6"/>
      <c r="Q339" s="5"/>
    </row>
    <row r="340" spans="1:17" x14ac:dyDescent="0.2">
      <c r="A340" s="235" t="s">
        <v>638</v>
      </c>
      <c r="B340" s="236" t="s">
        <v>639</v>
      </c>
      <c r="C340" s="218">
        <f t="shared" si="5"/>
        <v>0</v>
      </c>
      <c r="D340" s="186">
        <f>SUM(Enero!D340+Febrero!D340+'Marzo '!D340+'Abril '!D340+'Mayo '!D340+Junio!D340+Julio!D340+Agosto!D340+Septiembre!D340+'Octubre '!D340+Noviembre!D340+'Diciembre '!D340)</f>
        <v>0</v>
      </c>
      <c r="E340" s="186">
        <f>SUM(Enero!E340+Febrero!E340+'Marzo '!E340+'Abril '!E340+'Mayo '!E340+Junio!E340+Julio!E340+Agosto!E340+Septiembre!E340+'Octubre '!E340+Noviembre!E340+'Diciembre '!E340)</f>
        <v>0</v>
      </c>
      <c r="F340" s="186">
        <f>SUM(Enero!F340+Febrero!F340+'Marzo '!F340+'Abril '!F340+'Mayo '!F340+Junio!F340+Julio!F340+Agosto!F340+Septiembre!F340+'Octubre '!F340+Noviembre!F340+'Diciembre '!F340)</f>
        <v>0</v>
      </c>
      <c r="G340" s="186">
        <f>SUM(Enero!G340+Febrero!G340+'Marzo '!G340+'Abril '!G340+'Mayo '!G340+Junio!G340+Julio!G340+Agosto!G340+Septiembre!G340+'Octubre '!G340+Noviembre!G340+'Diciembre '!G340)</f>
        <v>0</v>
      </c>
      <c r="H340" s="186">
        <f>SUM(Enero!H340+Febrero!H340+'Marzo '!H340+'Abril '!H340+'Mayo '!H340+Junio!H340+Julio!H340+Agosto!H340+Septiembre!H340+'Octubre '!H340+Noviembre!H340+'Diciembre '!H340)</f>
        <v>0</v>
      </c>
      <c r="I340" s="33"/>
      <c r="J340" s="5"/>
      <c r="K340" s="5"/>
      <c r="N340" s="171"/>
      <c r="O340" s="6"/>
      <c r="Q340" s="5"/>
    </row>
    <row r="341" spans="1:17" x14ac:dyDescent="0.2">
      <c r="A341" s="252" t="s">
        <v>640</v>
      </c>
      <c r="B341" s="253"/>
      <c r="C341" s="178">
        <f t="shared" si="5"/>
        <v>96285</v>
      </c>
      <c r="D341" s="186">
        <f>SUM(Enero!D341+Febrero!D341+'Marzo '!D341+'Abril '!D341+'Mayo '!D341+Junio!D341+Julio!D341+Agosto!D341+Septiembre!D341+'Octubre '!D341+Noviembre!D341+'Diciembre '!D341)</f>
        <v>70946</v>
      </c>
      <c r="E341" s="186">
        <f>SUM(Enero!E341+Febrero!E341+'Marzo '!E341+'Abril '!E341+'Mayo '!E341+Junio!E341+Julio!E341+Agosto!E341+Septiembre!E341+'Octubre '!E341+Noviembre!E341+'Diciembre '!E341)</f>
        <v>20864</v>
      </c>
      <c r="F341" s="186">
        <f>SUM(Enero!F341+Febrero!F341+'Marzo '!F341+'Abril '!F341+'Mayo '!F341+Junio!F341+Julio!F341+Agosto!F341+Septiembre!F341+'Octubre '!F341+Noviembre!F341+'Diciembre '!F341)</f>
        <v>4475</v>
      </c>
      <c r="G341" s="186">
        <f>SUM(Enero!G341+Febrero!G341+'Marzo '!G341+'Abril '!G341+'Mayo '!G341+Junio!G341+Julio!G341+Agosto!G341+Septiembre!G341+'Octubre '!G341+Noviembre!G341+'Diciembre '!G341)</f>
        <v>0</v>
      </c>
      <c r="H341" s="186">
        <f>SUM(Enero!H341+Febrero!H341+'Marzo '!H341+'Abril '!H341+'Mayo '!H341+Junio!H341+Julio!H341+Agosto!H341+Septiembre!H341+'Octubre '!H341+Noviembre!H341+'Diciembre '!H341)</f>
        <v>0</v>
      </c>
      <c r="I341" s="33"/>
      <c r="J341" s="5"/>
      <c r="K341" s="5"/>
      <c r="N341" s="171"/>
      <c r="O341" s="6"/>
      <c r="Q341" s="5"/>
    </row>
    <row r="342" spans="1:17" x14ac:dyDescent="0.2">
      <c r="A342" s="247" t="s">
        <v>641</v>
      </c>
      <c r="B342" s="251" t="s">
        <v>642</v>
      </c>
      <c r="C342" s="185">
        <f t="shared" si="5"/>
        <v>39941</v>
      </c>
      <c r="D342" s="186">
        <f>SUM(Enero!D342+Febrero!D342+'Marzo '!D342+'Abril '!D342+'Mayo '!D342+Junio!D342+Julio!D342+Agosto!D342+Septiembre!D342+'Octubre '!D342+Noviembre!D342+'Diciembre '!D342)</f>
        <v>24063</v>
      </c>
      <c r="E342" s="186">
        <f>SUM(Enero!E342+Febrero!E342+'Marzo '!E342+'Abril '!E342+'Mayo '!E342+Junio!E342+Julio!E342+Agosto!E342+Septiembre!E342+'Octubre '!E342+Noviembre!E342+'Diciembre '!E342)</f>
        <v>14945</v>
      </c>
      <c r="F342" s="186">
        <f>SUM(Enero!F342+Febrero!F342+'Marzo '!F342+'Abril '!F342+'Mayo '!F342+Junio!F342+Julio!F342+Agosto!F342+Septiembre!F342+'Octubre '!F342+Noviembre!F342+'Diciembre '!F342)</f>
        <v>933</v>
      </c>
      <c r="G342" s="186">
        <f>SUM(Enero!G342+Febrero!G342+'Marzo '!G342+'Abril '!G342+'Mayo '!G342+Junio!G342+Julio!G342+Agosto!G342+Septiembre!G342+'Octubre '!G342+Noviembre!G342+'Diciembre '!G342)</f>
        <v>0</v>
      </c>
      <c r="H342" s="186">
        <f>SUM(Enero!H342+Febrero!H342+'Marzo '!H342+'Abril '!H342+'Mayo '!H342+Junio!H342+Julio!H342+Agosto!H342+Septiembre!H342+'Octubre '!H342+Noviembre!H342+'Diciembre '!H342)</f>
        <v>0</v>
      </c>
      <c r="I342" s="33"/>
      <c r="J342" s="5"/>
      <c r="K342" s="5"/>
      <c r="N342" s="171"/>
      <c r="O342" s="6"/>
      <c r="Q342" s="5"/>
    </row>
    <row r="343" spans="1:17" x14ac:dyDescent="0.2">
      <c r="A343" s="250" t="s">
        <v>643</v>
      </c>
      <c r="B343" s="251" t="s">
        <v>644</v>
      </c>
      <c r="C343" s="185">
        <f t="shared" si="5"/>
        <v>4139</v>
      </c>
      <c r="D343" s="186">
        <f>SUM(Enero!D343+Febrero!D343+'Marzo '!D343+'Abril '!D343+'Mayo '!D343+Junio!D343+Julio!D343+Agosto!D343+Septiembre!D343+'Octubre '!D343+Noviembre!D343+'Diciembre '!D343)</f>
        <v>2252</v>
      </c>
      <c r="E343" s="186">
        <f>SUM(Enero!E343+Febrero!E343+'Marzo '!E343+'Abril '!E343+'Mayo '!E343+Junio!E343+Julio!E343+Agosto!E343+Septiembre!E343+'Octubre '!E343+Noviembre!E343+'Diciembre '!E343)</f>
        <v>1581</v>
      </c>
      <c r="F343" s="186">
        <f>SUM(Enero!F343+Febrero!F343+'Marzo '!F343+'Abril '!F343+'Mayo '!F343+Junio!F343+Julio!F343+Agosto!F343+Septiembre!F343+'Octubre '!F343+Noviembre!F343+'Diciembre '!F343)</f>
        <v>306</v>
      </c>
      <c r="G343" s="186">
        <f>SUM(Enero!G343+Febrero!G343+'Marzo '!G343+'Abril '!G343+'Mayo '!G343+Junio!G343+Julio!G343+Agosto!G343+Septiembre!G343+'Octubre '!G343+Noviembre!G343+'Diciembre '!G343)</f>
        <v>0</v>
      </c>
      <c r="H343" s="186">
        <f>SUM(Enero!H343+Febrero!H343+'Marzo '!H343+'Abril '!H343+'Mayo '!H343+Junio!H343+Julio!H343+Agosto!H343+Septiembre!H343+'Octubre '!H343+Noviembre!H343+'Diciembre '!H343)</f>
        <v>0</v>
      </c>
      <c r="I343" s="33"/>
      <c r="J343" s="5"/>
      <c r="K343" s="5"/>
      <c r="N343" s="171"/>
      <c r="O343" s="6"/>
      <c r="Q343" s="5"/>
    </row>
    <row r="344" spans="1:17" x14ac:dyDescent="0.2">
      <c r="A344" s="250" t="s">
        <v>645</v>
      </c>
      <c r="B344" s="255" t="s">
        <v>646</v>
      </c>
      <c r="C344" s="185">
        <f t="shared" si="5"/>
        <v>117</v>
      </c>
      <c r="D344" s="186">
        <f>SUM(Enero!D344+Febrero!D344+'Marzo '!D344+'Abril '!D344+'Mayo '!D344+Junio!D344+Julio!D344+Agosto!D344+Septiembre!D344+'Octubre '!D344+Noviembre!D344+'Diciembre '!D344)</f>
        <v>0</v>
      </c>
      <c r="E344" s="186">
        <f>SUM(Enero!E344+Febrero!E344+'Marzo '!E344+'Abril '!E344+'Mayo '!E344+Junio!E344+Julio!E344+Agosto!E344+Septiembre!E344+'Octubre '!E344+Noviembre!E344+'Diciembre '!E344)</f>
        <v>117</v>
      </c>
      <c r="F344" s="186">
        <f>SUM(Enero!F344+Febrero!F344+'Marzo '!F344+'Abril '!F344+'Mayo '!F344+Junio!F344+Julio!F344+Agosto!F344+Septiembre!F344+'Octubre '!F344+Noviembre!F344+'Diciembre '!F344)</f>
        <v>0</v>
      </c>
      <c r="G344" s="186">
        <f>SUM(Enero!G344+Febrero!G344+'Marzo '!G344+'Abril '!G344+'Mayo '!G344+Junio!G344+Julio!G344+Agosto!G344+Septiembre!G344+'Octubre '!G344+Noviembre!G344+'Diciembre '!G344)</f>
        <v>0</v>
      </c>
      <c r="H344" s="186">
        <f>SUM(Enero!H344+Febrero!H344+'Marzo '!H344+'Abril '!H344+'Mayo '!H344+Junio!H344+Julio!H344+Agosto!H344+Septiembre!H344+'Octubre '!H344+Noviembre!H344+'Diciembre '!H344)</f>
        <v>0</v>
      </c>
      <c r="I344" s="33"/>
      <c r="J344" s="5"/>
      <c r="K344" s="5"/>
      <c r="N344" s="171"/>
      <c r="O344" s="6"/>
      <c r="Q344" s="5"/>
    </row>
    <row r="345" spans="1:17" x14ac:dyDescent="0.2">
      <c r="A345" s="214" t="s">
        <v>647</v>
      </c>
      <c r="B345" s="256" t="s">
        <v>648</v>
      </c>
      <c r="C345" s="185">
        <f t="shared" si="5"/>
        <v>0</v>
      </c>
      <c r="D345" s="186">
        <f>SUM(Enero!D345+Febrero!D345+'Marzo '!D345+'Abril '!D345+'Mayo '!D345+Junio!D345+Julio!D345+Agosto!D345+Septiembre!D345+'Octubre '!D345+Noviembre!D345+'Diciembre '!D345)</f>
        <v>0</v>
      </c>
      <c r="E345" s="186">
        <f>SUM(Enero!E345+Febrero!E345+'Marzo '!E345+'Abril '!E345+'Mayo '!E345+Junio!E345+Julio!E345+Agosto!E345+Septiembre!E345+'Octubre '!E345+Noviembre!E345+'Diciembre '!E345)</f>
        <v>0</v>
      </c>
      <c r="F345" s="186">
        <f>SUM(Enero!F345+Febrero!F345+'Marzo '!F345+'Abril '!F345+'Mayo '!F345+Junio!F345+Julio!F345+Agosto!F345+Septiembre!F345+'Octubre '!F345+Noviembre!F345+'Diciembre '!F345)</f>
        <v>0</v>
      </c>
      <c r="G345" s="186">
        <f>SUM(Enero!G345+Febrero!G345+'Marzo '!G345+'Abril '!G345+'Mayo '!G345+Junio!G345+Julio!G345+Agosto!G345+Septiembre!G345+'Octubre '!G345+Noviembre!G345+'Diciembre '!G345)</f>
        <v>0</v>
      </c>
      <c r="H345" s="186">
        <f>SUM(Enero!H345+Febrero!H345+'Marzo '!H345+'Abril '!H345+'Mayo '!H345+Junio!H345+Julio!H345+Agosto!H345+Septiembre!H345+'Octubre '!H345+Noviembre!H345+'Diciembre '!H345)</f>
        <v>0</v>
      </c>
      <c r="I345" s="33"/>
      <c r="J345" s="5"/>
      <c r="K345" s="5"/>
      <c r="N345" s="171"/>
      <c r="O345" s="6"/>
      <c r="Q345" s="5"/>
    </row>
    <row r="346" spans="1:17" x14ac:dyDescent="0.2">
      <c r="A346" s="214" t="s">
        <v>649</v>
      </c>
      <c r="B346" s="215" t="s">
        <v>650</v>
      </c>
      <c r="C346" s="185">
        <f t="shared" si="5"/>
        <v>0</v>
      </c>
      <c r="D346" s="186">
        <f>SUM(Enero!D346+Febrero!D346+'Marzo '!D346+'Abril '!D346+'Mayo '!D346+Junio!D346+Julio!D346+Agosto!D346+Septiembre!D346+'Octubre '!D346+Noviembre!D346+'Diciembre '!D346)</f>
        <v>0</v>
      </c>
      <c r="E346" s="186">
        <f>SUM(Enero!E346+Febrero!E346+'Marzo '!E346+'Abril '!E346+'Mayo '!E346+Junio!E346+Julio!E346+Agosto!E346+Septiembre!E346+'Octubre '!E346+Noviembre!E346+'Diciembre '!E346)</f>
        <v>0</v>
      </c>
      <c r="F346" s="186">
        <f>SUM(Enero!F346+Febrero!F346+'Marzo '!F346+'Abril '!F346+'Mayo '!F346+Junio!F346+Julio!F346+Agosto!F346+Septiembre!F346+'Octubre '!F346+Noviembre!F346+'Diciembre '!F346)</f>
        <v>0</v>
      </c>
      <c r="G346" s="186">
        <f>SUM(Enero!G346+Febrero!G346+'Marzo '!G346+'Abril '!G346+'Mayo '!G346+Junio!G346+Julio!G346+Agosto!G346+Septiembre!G346+'Octubre '!G346+Noviembre!G346+'Diciembre '!G346)</f>
        <v>0</v>
      </c>
      <c r="H346" s="186">
        <f>SUM(Enero!H346+Febrero!H346+'Marzo '!H346+'Abril '!H346+'Mayo '!H346+Junio!H346+Julio!H346+Agosto!H346+Septiembre!H346+'Octubre '!H346+Noviembre!H346+'Diciembre '!H346)</f>
        <v>0</v>
      </c>
      <c r="I346" s="33"/>
      <c r="J346" s="5"/>
      <c r="K346" s="5"/>
      <c r="N346" s="171"/>
      <c r="O346" s="6"/>
      <c r="Q346" s="5"/>
    </row>
    <row r="347" spans="1:17" x14ac:dyDescent="0.2">
      <c r="A347" s="214" t="s">
        <v>651</v>
      </c>
      <c r="B347" s="215" t="s">
        <v>652</v>
      </c>
      <c r="C347" s="185">
        <f t="shared" si="5"/>
        <v>0</v>
      </c>
      <c r="D347" s="186">
        <f>SUM(Enero!D347+Febrero!D347+'Marzo '!D347+'Abril '!D347+'Mayo '!D347+Junio!D347+Julio!D347+Agosto!D347+Septiembre!D347+'Octubre '!D347+Noviembre!D347+'Diciembre '!D347)</f>
        <v>0</v>
      </c>
      <c r="E347" s="186">
        <f>SUM(Enero!E347+Febrero!E347+'Marzo '!E347+'Abril '!E347+'Mayo '!E347+Junio!E347+Julio!E347+Agosto!E347+Septiembre!E347+'Octubre '!E347+Noviembre!E347+'Diciembre '!E347)</f>
        <v>0</v>
      </c>
      <c r="F347" s="186">
        <f>SUM(Enero!F347+Febrero!F347+'Marzo '!F347+'Abril '!F347+'Mayo '!F347+Junio!F347+Julio!F347+Agosto!F347+Septiembre!F347+'Octubre '!F347+Noviembre!F347+'Diciembre '!F347)</f>
        <v>0</v>
      </c>
      <c r="G347" s="186">
        <f>SUM(Enero!G347+Febrero!G347+'Marzo '!G347+'Abril '!G347+'Mayo '!G347+Junio!G347+Julio!G347+Agosto!G347+Septiembre!G347+'Octubre '!G347+Noviembre!G347+'Diciembre '!G347)</f>
        <v>0</v>
      </c>
      <c r="H347" s="186">
        <f>SUM(Enero!H347+Febrero!H347+'Marzo '!H347+'Abril '!H347+'Mayo '!H347+Junio!H347+Julio!H347+Agosto!H347+Septiembre!H347+'Octubre '!H347+Noviembre!H347+'Diciembre '!H347)</f>
        <v>0</v>
      </c>
      <c r="I347" s="33"/>
      <c r="J347" s="5"/>
      <c r="K347" s="5"/>
      <c r="N347" s="171"/>
      <c r="O347" s="6"/>
      <c r="Q347" s="5"/>
    </row>
    <row r="348" spans="1:17" x14ac:dyDescent="0.2">
      <c r="A348" s="214" t="s">
        <v>653</v>
      </c>
      <c r="B348" s="215" t="s">
        <v>654</v>
      </c>
      <c r="C348" s="185">
        <f t="shared" si="5"/>
        <v>0</v>
      </c>
      <c r="D348" s="186">
        <f>SUM(Enero!D348+Febrero!D348+'Marzo '!D348+'Abril '!D348+'Mayo '!D348+Junio!D348+Julio!D348+Agosto!D348+Septiembre!D348+'Octubre '!D348+Noviembre!D348+'Diciembre '!D348)</f>
        <v>0</v>
      </c>
      <c r="E348" s="186">
        <f>SUM(Enero!E348+Febrero!E348+'Marzo '!E348+'Abril '!E348+'Mayo '!E348+Junio!E348+Julio!E348+Agosto!E348+Septiembre!E348+'Octubre '!E348+Noviembre!E348+'Diciembre '!E348)</f>
        <v>0</v>
      </c>
      <c r="F348" s="186">
        <f>SUM(Enero!F348+Febrero!F348+'Marzo '!F348+'Abril '!F348+'Mayo '!F348+Junio!F348+Julio!F348+Agosto!F348+Septiembre!F348+'Octubre '!F348+Noviembre!F348+'Diciembre '!F348)</f>
        <v>0</v>
      </c>
      <c r="G348" s="186">
        <f>SUM(Enero!G348+Febrero!G348+'Marzo '!G348+'Abril '!G348+'Mayo '!G348+Junio!G348+Julio!G348+Agosto!G348+Septiembre!G348+'Octubre '!G348+Noviembre!G348+'Diciembre '!G348)</f>
        <v>0</v>
      </c>
      <c r="H348" s="186">
        <f>SUM(Enero!H348+Febrero!H348+'Marzo '!H348+'Abril '!H348+'Mayo '!H348+Junio!H348+Julio!H348+Agosto!H348+Septiembre!H348+'Octubre '!H348+Noviembre!H348+'Diciembre '!H348)</f>
        <v>0</v>
      </c>
      <c r="I348" s="33"/>
      <c r="J348" s="5"/>
      <c r="K348" s="5"/>
      <c r="N348" s="171"/>
      <c r="O348" s="6"/>
      <c r="Q348" s="5"/>
    </row>
    <row r="349" spans="1:17" x14ac:dyDescent="0.2">
      <c r="A349" s="214" t="s">
        <v>655</v>
      </c>
      <c r="B349" s="215" t="s">
        <v>656</v>
      </c>
      <c r="C349" s="185">
        <f t="shared" si="5"/>
        <v>0</v>
      </c>
      <c r="D349" s="186">
        <f>SUM(Enero!D349+Febrero!D349+'Marzo '!D349+'Abril '!D349+'Mayo '!D349+Junio!D349+Julio!D349+Agosto!D349+Septiembre!D349+'Octubre '!D349+Noviembre!D349+'Diciembre '!D349)</f>
        <v>0</v>
      </c>
      <c r="E349" s="186">
        <f>SUM(Enero!E349+Febrero!E349+'Marzo '!E349+'Abril '!E349+'Mayo '!E349+Junio!E349+Julio!E349+Agosto!E349+Septiembre!E349+'Octubre '!E349+Noviembre!E349+'Diciembre '!E349)</f>
        <v>0</v>
      </c>
      <c r="F349" s="186">
        <f>SUM(Enero!F349+Febrero!F349+'Marzo '!F349+'Abril '!F349+'Mayo '!F349+Junio!F349+Julio!F349+Agosto!F349+Septiembre!F349+'Octubre '!F349+Noviembre!F349+'Diciembre '!F349)</f>
        <v>0</v>
      </c>
      <c r="G349" s="186">
        <f>SUM(Enero!G349+Febrero!G349+'Marzo '!G349+'Abril '!G349+'Mayo '!G349+Junio!G349+Julio!G349+Agosto!G349+Septiembre!G349+'Octubre '!G349+Noviembre!G349+'Diciembre '!G349)</f>
        <v>0</v>
      </c>
      <c r="H349" s="186">
        <f>SUM(Enero!H349+Febrero!H349+'Marzo '!H349+'Abril '!H349+'Mayo '!H349+Junio!H349+Julio!H349+Agosto!H349+Septiembre!H349+'Octubre '!H349+Noviembre!H349+'Diciembre '!H349)</f>
        <v>0</v>
      </c>
      <c r="I349" s="33"/>
      <c r="J349" s="5"/>
      <c r="K349" s="5"/>
      <c r="N349" s="171"/>
      <c r="O349" s="6"/>
      <c r="Q349" s="5"/>
    </row>
    <row r="350" spans="1:17" x14ac:dyDescent="0.2">
      <c r="A350" s="249" t="s">
        <v>657</v>
      </c>
      <c r="B350" s="257" t="s">
        <v>658</v>
      </c>
      <c r="C350" s="210">
        <f t="shared" si="5"/>
        <v>9</v>
      </c>
      <c r="D350" s="186">
        <f>SUM(Enero!D350+Febrero!D350+'Marzo '!D350+'Abril '!D350+'Mayo '!D350+Junio!D350+Julio!D350+Agosto!D350+Septiembre!D350+'Octubre '!D350+Noviembre!D350+'Diciembre '!D350)</f>
        <v>0</v>
      </c>
      <c r="E350" s="186">
        <f>SUM(Enero!E350+Febrero!E350+'Marzo '!E350+'Abril '!E350+'Mayo '!E350+Junio!E350+Julio!E350+Agosto!E350+Septiembre!E350+'Octubre '!E350+Noviembre!E350+'Diciembre '!E350)</f>
        <v>9</v>
      </c>
      <c r="F350" s="186">
        <f>SUM(Enero!F350+Febrero!F350+'Marzo '!F350+'Abril '!F350+'Mayo '!F350+Junio!F350+Julio!F350+Agosto!F350+Septiembre!F350+'Octubre '!F350+Noviembre!F350+'Diciembre '!F350)</f>
        <v>0</v>
      </c>
      <c r="G350" s="186">
        <f>SUM(Enero!G350+Febrero!G350+'Marzo '!G350+'Abril '!G350+'Mayo '!G350+Junio!G350+Julio!G350+Agosto!G350+Septiembre!G350+'Octubre '!G350+Noviembre!G350+'Diciembre '!G350)</f>
        <v>0</v>
      </c>
      <c r="H350" s="186">
        <f>SUM(Enero!H350+Febrero!H350+'Marzo '!H350+'Abril '!H350+'Mayo '!H350+Junio!H350+Julio!H350+Agosto!H350+Septiembre!H350+'Octubre '!H350+Noviembre!H350+'Diciembre '!H350)</f>
        <v>0</v>
      </c>
      <c r="I350" s="33"/>
      <c r="J350" s="5"/>
      <c r="K350" s="5"/>
      <c r="N350" s="171"/>
      <c r="O350" s="6"/>
      <c r="Q350" s="5"/>
    </row>
    <row r="351" spans="1:17" x14ac:dyDescent="0.2">
      <c r="A351" s="214" t="s">
        <v>659</v>
      </c>
      <c r="B351" s="257" t="s">
        <v>660</v>
      </c>
      <c r="C351" s="210">
        <f t="shared" si="5"/>
        <v>0</v>
      </c>
      <c r="D351" s="186">
        <f>SUM(Enero!D351+Febrero!D351+'Marzo '!D351+'Abril '!D351+'Mayo '!D351+Junio!D351+Julio!D351+Agosto!D351+Septiembre!D351+'Octubre '!D351+Noviembre!D351+'Diciembre '!D351)</f>
        <v>0</v>
      </c>
      <c r="E351" s="186">
        <f>SUM(Enero!E351+Febrero!E351+'Marzo '!E351+'Abril '!E351+'Mayo '!E351+Junio!E351+Julio!E351+Agosto!E351+Septiembre!E351+'Octubre '!E351+Noviembre!E351+'Diciembre '!E351)</f>
        <v>0</v>
      </c>
      <c r="F351" s="186">
        <f>SUM(Enero!F351+Febrero!F351+'Marzo '!F351+'Abril '!F351+'Mayo '!F351+Junio!F351+Julio!F351+Agosto!F351+Septiembre!F351+'Octubre '!F351+Noviembre!F351+'Diciembre '!F351)</f>
        <v>0</v>
      </c>
      <c r="G351" s="186">
        <f>SUM(Enero!G351+Febrero!G351+'Marzo '!G351+'Abril '!G351+'Mayo '!G351+Junio!G351+Julio!G351+Agosto!G351+Septiembre!G351+'Octubre '!G351+Noviembre!G351+'Diciembre '!G351)</f>
        <v>0</v>
      </c>
      <c r="H351" s="186">
        <f>SUM(Enero!H351+Febrero!H351+'Marzo '!H351+'Abril '!H351+'Mayo '!H351+Junio!H351+Julio!H351+Agosto!H351+Septiembre!H351+'Octubre '!H351+Noviembre!H351+'Diciembre '!H351)</f>
        <v>0</v>
      </c>
      <c r="I351" s="33"/>
      <c r="J351" s="5"/>
      <c r="K351" s="5"/>
      <c r="N351" s="171"/>
      <c r="O351" s="6"/>
      <c r="Q351" s="5"/>
    </row>
    <row r="352" spans="1:17" x14ac:dyDescent="0.2">
      <c r="A352" s="214" t="s">
        <v>661</v>
      </c>
      <c r="B352" s="258" t="s">
        <v>662</v>
      </c>
      <c r="C352" s="185">
        <f t="shared" si="5"/>
        <v>0</v>
      </c>
      <c r="D352" s="186">
        <f>SUM(Enero!D352+Febrero!D352+'Marzo '!D352+'Abril '!D352+'Mayo '!D352+Junio!D352+Julio!D352+Agosto!D352+Septiembre!D352+'Octubre '!D352+Noviembre!D352+'Diciembre '!D352)</f>
        <v>0</v>
      </c>
      <c r="E352" s="186">
        <f>SUM(Enero!E352+Febrero!E352+'Marzo '!E352+'Abril '!E352+'Mayo '!E352+Junio!E352+Julio!E352+Agosto!E352+Septiembre!E352+'Octubre '!E352+Noviembre!E352+'Diciembre '!E352)</f>
        <v>0</v>
      </c>
      <c r="F352" s="186">
        <f>SUM(Enero!F352+Febrero!F352+'Marzo '!F352+'Abril '!F352+'Mayo '!F352+Junio!F352+Julio!F352+Agosto!F352+Septiembre!F352+'Octubre '!F352+Noviembre!F352+'Diciembre '!F352)</f>
        <v>0</v>
      </c>
      <c r="G352" s="186">
        <f>SUM(Enero!G352+Febrero!G352+'Marzo '!G352+'Abril '!G352+'Mayo '!G352+Junio!G352+Julio!G352+Agosto!G352+Septiembre!G352+'Octubre '!G352+Noviembre!G352+'Diciembre '!G352)</f>
        <v>0</v>
      </c>
      <c r="H352" s="186">
        <f>SUM(Enero!H352+Febrero!H352+'Marzo '!H352+'Abril '!H352+'Mayo '!H352+Junio!H352+Julio!H352+Agosto!H352+Septiembre!H352+'Octubre '!H352+Noviembre!H352+'Diciembre '!H352)</f>
        <v>0</v>
      </c>
      <c r="I352" s="33"/>
      <c r="J352" s="5"/>
      <c r="K352" s="5"/>
      <c r="N352" s="171"/>
      <c r="O352" s="6"/>
      <c r="Q352" s="5"/>
    </row>
    <row r="353" spans="1:17" x14ac:dyDescent="0.2">
      <c r="A353" s="214" t="s">
        <v>663</v>
      </c>
      <c r="B353" s="258" t="s">
        <v>664</v>
      </c>
      <c r="C353" s="185">
        <f t="shared" si="5"/>
        <v>0</v>
      </c>
      <c r="D353" s="186">
        <f>SUM(Enero!D353+Febrero!D353+'Marzo '!D353+'Abril '!D353+'Mayo '!D353+Junio!D353+Julio!D353+Agosto!D353+Septiembre!D353+'Octubre '!D353+Noviembre!D353+'Diciembre '!D353)</f>
        <v>0</v>
      </c>
      <c r="E353" s="186">
        <f>SUM(Enero!E353+Febrero!E353+'Marzo '!E353+'Abril '!E353+'Mayo '!E353+Junio!E353+Julio!E353+Agosto!E353+Septiembre!E353+'Octubre '!E353+Noviembre!E353+'Diciembre '!E353)</f>
        <v>0</v>
      </c>
      <c r="F353" s="186">
        <f>SUM(Enero!F353+Febrero!F353+'Marzo '!F353+'Abril '!F353+'Mayo '!F353+Junio!F353+Julio!F353+Agosto!F353+Septiembre!F353+'Octubre '!F353+Noviembre!F353+'Diciembre '!F353)</f>
        <v>0</v>
      </c>
      <c r="G353" s="186">
        <f>SUM(Enero!G353+Febrero!G353+'Marzo '!G353+'Abril '!G353+'Mayo '!G353+Junio!G353+Julio!G353+Agosto!G353+Septiembre!G353+'Octubre '!G353+Noviembre!G353+'Diciembre '!G353)</f>
        <v>0</v>
      </c>
      <c r="H353" s="186">
        <f>SUM(Enero!H353+Febrero!H353+'Marzo '!H353+'Abril '!H353+'Mayo '!H353+Junio!H353+Julio!H353+Agosto!H353+Septiembre!H353+'Octubre '!H353+Noviembre!H353+'Diciembre '!H353)</f>
        <v>0</v>
      </c>
      <c r="I353" s="33"/>
      <c r="J353" s="5"/>
      <c r="K353" s="5"/>
      <c r="N353" s="171"/>
      <c r="O353" s="6"/>
      <c r="Q353" s="5"/>
    </row>
    <row r="354" spans="1:17" x14ac:dyDescent="0.2">
      <c r="A354" s="214" t="s">
        <v>665</v>
      </c>
      <c r="B354" s="258" t="s">
        <v>666</v>
      </c>
      <c r="C354" s="185">
        <f t="shared" si="5"/>
        <v>0</v>
      </c>
      <c r="D354" s="186">
        <f>SUM(Enero!D354+Febrero!D354+'Marzo '!D354+'Abril '!D354+'Mayo '!D354+Junio!D354+Julio!D354+Agosto!D354+Septiembre!D354+'Octubre '!D354+Noviembre!D354+'Diciembre '!D354)</f>
        <v>0</v>
      </c>
      <c r="E354" s="186">
        <f>SUM(Enero!E354+Febrero!E354+'Marzo '!E354+'Abril '!E354+'Mayo '!E354+Junio!E354+Julio!E354+Agosto!E354+Septiembre!E354+'Octubre '!E354+Noviembre!E354+'Diciembre '!E354)</f>
        <v>0</v>
      </c>
      <c r="F354" s="186">
        <f>SUM(Enero!F354+Febrero!F354+'Marzo '!F354+'Abril '!F354+'Mayo '!F354+Junio!F354+Julio!F354+Agosto!F354+Septiembre!F354+'Octubre '!F354+Noviembre!F354+'Diciembre '!F354)</f>
        <v>0</v>
      </c>
      <c r="G354" s="186">
        <f>SUM(Enero!G354+Febrero!G354+'Marzo '!G354+'Abril '!G354+'Mayo '!G354+Junio!G354+Julio!G354+Agosto!G354+Septiembre!G354+'Octubre '!G354+Noviembre!G354+'Diciembre '!G354)</f>
        <v>0</v>
      </c>
      <c r="H354" s="186">
        <f>SUM(Enero!H354+Febrero!H354+'Marzo '!H354+'Abril '!H354+'Mayo '!H354+Junio!H354+Julio!H354+Agosto!H354+Septiembre!H354+'Octubre '!H354+Noviembre!H354+'Diciembre '!H354)</f>
        <v>0</v>
      </c>
      <c r="I354" s="33"/>
      <c r="J354" s="5"/>
      <c r="K354" s="5"/>
      <c r="N354" s="171"/>
      <c r="O354" s="6"/>
      <c r="Q354" s="5"/>
    </row>
    <row r="355" spans="1:17" x14ac:dyDescent="0.2">
      <c r="A355" s="214" t="s">
        <v>667</v>
      </c>
      <c r="B355" s="258" t="s">
        <v>668</v>
      </c>
      <c r="C355" s="185">
        <f t="shared" si="5"/>
        <v>0</v>
      </c>
      <c r="D355" s="186">
        <f>SUM(Enero!D355+Febrero!D355+'Marzo '!D355+'Abril '!D355+'Mayo '!D355+Junio!D355+Julio!D355+Agosto!D355+Septiembre!D355+'Octubre '!D355+Noviembre!D355+'Diciembre '!D355)</f>
        <v>0</v>
      </c>
      <c r="E355" s="186">
        <f>SUM(Enero!E355+Febrero!E355+'Marzo '!E355+'Abril '!E355+'Mayo '!E355+Junio!E355+Julio!E355+Agosto!E355+Septiembre!E355+'Octubre '!E355+Noviembre!E355+'Diciembre '!E355)</f>
        <v>0</v>
      </c>
      <c r="F355" s="186">
        <f>SUM(Enero!F355+Febrero!F355+'Marzo '!F355+'Abril '!F355+'Mayo '!F355+Junio!F355+Julio!F355+Agosto!F355+Septiembre!F355+'Octubre '!F355+Noviembre!F355+'Diciembre '!F355)</f>
        <v>0</v>
      </c>
      <c r="G355" s="186">
        <f>SUM(Enero!G355+Febrero!G355+'Marzo '!G355+'Abril '!G355+'Mayo '!G355+Junio!G355+Julio!G355+Agosto!G355+Septiembre!G355+'Octubre '!G355+Noviembre!G355+'Diciembre '!G355)</f>
        <v>0</v>
      </c>
      <c r="H355" s="186">
        <f>SUM(Enero!H355+Febrero!H355+'Marzo '!H355+'Abril '!H355+'Mayo '!H355+Junio!H355+Julio!H355+Agosto!H355+Septiembre!H355+'Octubre '!H355+Noviembre!H355+'Diciembre '!H355)</f>
        <v>0</v>
      </c>
      <c r="I355" s="33"/>
      <c r="J355" s="5"/>
      <c r="K355" s="5"/>
      <c r="N355" s="171"/>
      <c r="O355" s="6"/>
      <c r="Q355" s="5"/>
    </row>
    <row r="356" spans="1:17" x14ac:dyDescent="0.2">
      <c r="A356" s="214" t="s">
        <v>669</v>
      </c>
      <c r="B356" s="258" t="s">
        <v>670</v>
      </c>
      <c r="C356" s="185">
        <f t="shared" si="5"/>
        <v>0</v>
      </c>
      <c r="D356" s="186">
        <f>SUM(Enero!D356+Febrero!D356+'Marzo '!D356+'Abril '!D356+'Mayo '!D356+Junio!D356+Julio!D356+Agosto!D356+Septiembre!D356+'Octubre '!D356+Noviembre!D356+'Diciembre '!D356)</f>
        <v>0</v>
      </c>
      <c r="E356" s="186">
        <f>SUM(Enero!E356+Febrero!E356+'Marzo '!E356+'Abril '!E356+'Mayo '!E356+Junio!E356+Julio!E356+Agosto!E356+Septiembre!E356+'Octubre '!E356+Noviembre!E356+'Diciembre '!E356)</f>
        <v>0</v>
      </c>
      <c r="F356" s="186">
        <f>SUM(Enero!F356+Febrero!F356+'Marzo '!F356+'Abril '!F356+'Mayo '!F356+Junio!F356+Julio!F356+Agosto!F356+Septiembre!F356+'Octubre '!F356+Noviembre!F356+'Diciembre '!F356)</f>
        <v>0</v>
      </c>
      <c r="G356" s="186">
        <f>SUM(Enero!G356+Febrero!G356+'Marzo '!G356+'Abril '!G356+'Mayo '!G356+Junio!G356+Julio!G356+Agosto!G356+Septiembre!G356+'Octubre '!G356+Noviembre!G356+'Diciembre '!G356)</f>
        <v>0</v>
      </c>
      <c r="H356" s="186">
        <f>SUM(Enero!H356+Febrero!H356+'Marzo '!H356+'Abril '!H356+'Mayo '!H356+Junio!H356+Julio!H356+Agosto!H356+Septiembre!H356+'Octubre '!H356+Noviembre!H356+'Diciembre '!H356)</f>
        <v>0</v>
      </c>
      <c r="I356" s="33"/>
      <c r="J356" s="5"/>
      <c r="K356" s="5"/>
      <c r="N356" s="171"/>
      <c r="O356" s="6"/>
      <c r="Q356" s="5"/>
    </row>
    <row r="357" spans="1:17" x14ac:dyDescent="0.2">
      <c r="A357" s="214" t="s">
        <v>671</v>
      </c>
      <c r="B357" s="258" t="s">
        <v>672</v>
      </c>
      <c r="C357" s="185">
        <f t="shared" si="5"/>
        <v>0</v>
      </c>
      <c r="D357" s="186">
        <f>SUM(Enero!D357+Febrero!D357+'Marzo '!D357+'Abril '!D357+'Mayo '!D357+Junio!D357+Julio!D357+Agosto!D357+Septiembre!D357+'Octubre '!D357+Noviembre!D357+'Diciembre '!D357)</f>
        <v>0</v>
      </c>
      <c r="E357" s="186">
        <f>SUM(Enero!E357+Febrero!E357+'Marzo '!E357+'Abril '!E357+'Mayo '!E357+Junio!E357+Julio!E357+Agosto!E357+Septiembre!E357+'Octubre '!E357+Noviembre!E357+'Diciembre '!E357)</f>
        <v>0</v>
      </c>
      <c r="F357" s="186">
        <f>SUM(Enero!F357+Febrero!F357+'Marzo '!F357+'Abril '!F357+'Mayo '!F357+Junio!F357+Julio!F357+Agosto!F357+Septiembre!F357+'Octubre '!F357+Noviembre!F357+'Diciembre '!F357)</f>
        <v>0</v>
      </c>
      <c r="G357" s="186">
        <f>SUM(Enero!G357+Febrero!G357+'Marzo '!G357+'Abril '!G357+'Mayo '!G357+Junio!G357+Julio!G357+Agosto!G357+Septiembre!G357+'Octubre '!G357+Noviembre!G357+'Diciembre '!G357)</f>
        <v>0</v>
      </c>
      <c r="H357" s="186">
        <f>SUM(Enero!H357+Febrero!H357+'Marzo '!H357+'Abril '!H357+'Mayo '!H357+Junio!H357+Julio!H357+Agosto!H357+Septiembre!H357+'Octubre '!H357+Noviembre!H357+'Diciembre '!H357)</f>
        <v>0</v>
      </c>
      <c r="I357" s="33"/>
      <c r="J357" s="5"/>
      <c r="K357" s="5"/>
      <c r="N357" s="171"/>
      <c r="O357" s="6"/>
      <c r="Q357" s="5"/>
    </row>
    <row r="358" spans="1:17" x14ac:dyDescent="0.2">
      <c r="A358" s="214" t="s">
        <v>673</v>
      </c>
      <c r="B358" s="258" t="s">
        <v>674</v>
      </c>
      <c r="C358" s="185">
        <f t="shared" si="5"/>
        <v>0</v>
      </c>
      <c r="D358" s="186">
        <f>SUM(Enero!D358+Febrero!D358+'Marzo '!D358+'Abril '!D358+'Mayo '!D358+Junio!D358+Julio!D358+Agosto!D358+Septiembre!D358+'Octubre '!D358+Noviembre!D358+'Diciembre '!D358)</f>
        <v>0</v>
      </c>
      <c r="E358" s="186">
        <f>SUM(Enero!E358+Febrero!E358+'Marzo '!E358+'Abril '!E358+'Mayo '!E358+Junio!E358+Julio!E358+Agosto!E358+Septiembre!E358+'Octubre '!E358+Noviembre!E358+'Diciembre '!E358)</f>
        <v>0</v>
      </c>
      <c r="F358" s="186">
        <f>SUM(Enero!F358+Febrero!F358+'Marzo '!F358+'Abril '!F358+'Mayo '!F358+Junio!F358+Julio!F358+Agosto!F358+Septiembre!F358+'Octubre '!F358+Noviembre!F358+'Diciembre '!F358)</f>
        <v>0</v>
      </c>
      <c r="G358" s="186">
        <f>SUM(Enero!G358+Febrero!G358+'Marzo '!G358+'Abril '!G358+'Mayo '!G358+Junio!G358+Julio!G358+Agosto!G358+Septiembre!G358+'Octubre '!G358+Noviembre!G358+'Diciembre '!G358)</f>
        <v>0</v>
      </c>
      <c r="H358" s="186">
        <f>SUM(Enero!H358+Febrero!H358+'Marzo '!H358+'Abril '!H358+'Mayo '!H358+Junio!H358+Julio!H358+Agosto!H358+Septiembre!H358+'Octubre '!H358+Noviembre!H358+'Diciembre '!H358)</f>
        <v>0</v>
      </c>
      <c r="I358" s="33"/>
      <c r="J358" s="5"/>
      <c r="K358" s="5"/>
      <c r="N358" s="171"/>
      <c r="O358" s="6"/>
      <c r="Q358" s="5"/>
    </row>
    <row r="359" spans="1:17" x14ac:dyDescent="0.2">
      <c r="A359" s="214" t="s">
        <v>675</v>
      </c>
      <c r="B359" s="258" t="s">
        <v>676</v>
      </c>
      <c r="C359" s="185">
        <f t="shared" si="5"/>
        <v>0</v>
      </c>
      <c r="D359" s="186">
        <f>SUM(Enero!D359+Febrero!D359+'Marzo '!D359+'Abril '!D359+'Mayo '!D359+Junio!D359+Julio!D359+Agosto!D359+Septiembre!D359+'Octubre '!D359+Noviembre!D359+'Diciembre '!D359)</f>
        <v>0</v>
      </c>
      <c r="E359" s="186">
        <f>SUM(Enero!E359+Febrero!E359+'Marzo '!E359+'Abril '!E359+'Mayo '!E359+Junio!E359+Julio!E359+Agosto!E359+Septiembre!E359+'Octubre '!E359+Noviembre!E359+'Diciembre '!E359)</f>
        <v>0</v>
      </c>
      <c r="F359" s="186">
        <f>SUM(Enero!F359+Febrero!F359+'Marzo '!F359+'Abril '!F359+'Mayo '!F359+Junio!F359+Julio!F359+Agosto!F359+Septiembre!F359+'Octubre '!F359+Noviembre!F359+'Diciembre '!F359)</f>
        <v>0</v>
      </c>
      <c r="G359" s="186">
        <f>SUM(Enero!G359+Febrero!G359+'Marzo '!G359+'Abril '!G359+'Mayo '!G359+Junio!G359+Julio!G359+Agosto!G359+Septiembre!G359+'Octubre '!G359+Noviembre!G359+'Diciembre '!G359)</f>
        <v>0</v>
      </c>
      <c r="H359" s="186">
        <f>SUM(Enero!H359+Febrero!H359+'Marzo '!H359+'Abril '!H359+'Mayo '!H359+Junio!H359+Julio!H359+Agosto!H359+Septiembre!H359+'Octubre '!H359+Noviembre!H359+'Diciembre '!H359)</f>
        <v>0</v>
      </c>
      <c r="I359" s="33"/>
      <c r="J359" s="5"/>
      <c r="K359" s="5"/>
      <c r="N359" s="171"/>
      <c r="O359" s="6"/>
      <c r="Q359" s="5"/>
    </row>
    <row r="360" spans="1:17" x14ac:dyDescent="0.2">
      <c r="A360" s="214" t="s">
        <v>677</v>
      </c>
      <c r="B360" s="258" t="s">
        <v>678</v>
      </c>
      <c r="C360" s="185">
        <f t="shared" si="5"/>
        <v>0</v>
      </c>
      <c r="D360" s="186">
        <f>SUM(Enero!D360+Febrero!D360+'Marzo '!D360+'Abril '!D360+'Mayo '!D360+Junio!D360+Julio!D360+Agosto!D360+Septiembre!D360+'Octubre '!D360+Noviembre!D360+'Diciembre '!D360)</f>
        <v>0</v>
      </c>
      <c r="E360" s="186">
        <f>SUM(Enero!E360+Febrero!E360+'Marzo '!E360+'Abril '!E360+'Mayo '!E360+Junio!E360+Julio!E360+Agosto!E360+Septiembre!E360+'Octubre '!E360+Noviembre!E360+'Diciembre '!E360)</f>
        <v>0</v>
      </c>
      <c r="F360" s="186">
        <f>SUM(Enero!F360+Febrero!F360+'Marzo '!F360+'Abril '!F360+'Mayo '!F360+Junio!F360+Julio!F360+Agosto!F360+Septiembre!F360+'Octubre '!F360+Noviembre!F360+'Diciembre '!F360)</f>
        <v>0</v>
      </c>
      <c r="G360" s="186">
        <f>SUM(Enero!G360+Febrero!G360+'Marzo '!G360+'Abril '!G360+'Mayo '!G360+Junio!G360+Julio!G360+Agosto!G360+Septiembre!G360+'Octubre '!G360+Noviembre!G360+'Diciembre '!G360)</f>
        <v>0</v>
      </c>
      <c r="H360" s="186">
        <f>SUM(Enero!H360+Febrero!H360+'Marzo '!H360+'Abril '!H360+'Mayo '!H360+Junio!H360+Julio!H360+Agosto!H360+Septiembre!H360+'Octubre '!H360+Noviembre!H360+'Diciembre '!H360)</f>
        <v>0</v>
      </c>
      <c r="I360" s="33"/>
      <c r="J360" s="5"/>
      <c r="K360" s="5"/>
      <c r="N360" s="171"/>
      <c r="O360" s="6"/>
      <c r="Q360" s="5"/>
    </row>
    <row r="361" spans="1:17" x14ac:dyDescent="0.2">
      <c r="A361" s="214" t="s">
        <v>679</v>
      </c>
      <c r="B361" s="258" t="s">
        <v>680</v>
      </c>
      <c r="C361" s="185">
        <f t="shared" si="5"/>
        <v>0</v>
      </c>
      <c r="D361" s="186">
        <f>SUM(Enero!D361+Febrero!D361+'Marzo '!D361+'Abril '!D361+'Mayo '!D361+Junio!D361+Julio!D361+Agosto!D361+Septiembre!D361+'Octubre '!D361+Noviembre!D361+'Diciembre '!D361)</f>
        <v>0</v>
      </c>
      <c r="E361" s="186">
        <f>SUM(Enero!E361+Febrero!E361+'Marzo '!E361+'Abril '!E361+'Mayo '!E361+Junio!E361+Julio!E361+Agosto!E361+Septiembre!E361+'Octubre '!E361+Noviembre!E361+'Diciembre '!E361)</f>
        <v>0</v>
      </c>
      <c r="F361" s="186">
        <f>SUM(Enero!F361+Febrero!F361+'Marzo '!F361+'Abril '!F361+'Mayo '!F361+Junio!F361+Julio!F361+Agosto!F361+Septiembre!F361+'Octubre '!F361+Noviembre!F361+'Diciembre '!F361)</f>
        <v>0</v>
      </c>
      <c r="G361" s="186">
        <f>SUM(Enero!G361+Febrero!G361+'Marzo '!G361+'Abril '!G361+'Mayo '!G361+Junio!G361+Julio!G361+Agosto!G361+Septiembre!G361+'Octubre '!G361+Noviembre!G361+'Diciembre '!G361)</f>
        <v>0</v>
      </c>
      <c r="H361" s="186">
        <f>SUM(Enero!H361+Febrero!H361+'Marzo '!H361+'Abril '!H361+'Mayo '!H361+Junio!H361+Julio!H361+Agosto!H361+Septiembre!H361+'Octubre '!H361+Noviembre!H361+'Diciembre '!H361)</f>
        <v>0</v>
      </c>
      <c r="I361" s="33"/>
      <c r="J361" s="5"/>
      <c r="K361" s="5"/>
      <c r="N361" s="171"/>
      <c r="O361" s="6"/>
      <c r="Q361" s="5"/>
    </row>
    <row r="362" spans="1:17" s="6" customFormat="1" x14ac:dyDescent="0.2">
      <c r="A362" s="214" t="s">
        <v>681</v>
      </c>
      <c r="B362" s="215" t="s">
        <v>682</v>
      </c>
      <c r="C362" s="185">
        <f t="shared" si="5"/>
        <v>0</v>
      </c>
      <c r="D362" s="186">
        <f>SUM(Enero!D362+Febrero!D362+'Marzo '!D362+'Abril '!D362+'Mayo '!D362+Junio!D362+Julio!D362+Agosto!D362+Septiembre!D362+'Octubre '!D362+Noviembre!D362+'Diciembre '!D362)</f>
        <v>0</v>
      </c>
      <c r="E362" s="186">
        <f>SUM(Enero!E362+Febrero!E362+'Marzo '!E362+'Abril '!E362+'Mayo '!E362+Junio!E362+Julio!E362+Agosto!E362+Septiembre!E362+'Octubre '!E362+Noviembre!E362+'Diciembre '!E362)</f>
        <v>0</v>
      </c>
      <c r="F362" s="186">
        <f>SUM(Enero!F362+Febrero!F362+'Marzo '!F362+'Abril '!F362+'Mayo '!F362+Junio!F362+Julio!F362+Agosto!F362+Septiembre!F362+'Octubre '!F362+Noviembre!F362+'Diciembre '!F362)</f>
        <v>0</v>
      </c>
      <c r="G362" s="186">
        <f>SUM(Enero!G362+Febrero!G362+'Marzo '!G362+'Abril '!G362+'Mayo '!G362+Junio!G362+Julio!G362+Agosto!G362+Septiembre!G362+'Octubre '!G362+Noviembre!G362+'Diciembre '!G362)</f>
        <v>0</v>
      </c>
      <c r="H362" s="186">
        <f>SUM(Enero!H362+Febrero!H362+'Marzo '!H362+'Abril '!H362+'Mayo '!H362+Junio!H362+Julio!H362+Agosto!H362+Septiembre!H362+'Octubre '!H362+Noviembre!H362+'Diciembre '!H362)</f>
        <v>0</v>
      </c>
      <c r="I362" s="47"/>
      <c r="N362" s="202"/>
    </row>
    <row r="363" spans="1:17" x14ac:dyDescent="0.2">
      <c r="A363" s="249" t="s">
        <v>683</v>
      </c>
      <c r="B363" s="215" t="s">
        <v>684</v>
      </c>
      <c r="C363" s="203">
        <f t="shared" si="5"/>
        <v>0</v>
      </c>
      <c r="D363" s="186">
        <f>SUM(Enero!D363+Febrero!D363+'Marzo '!D363+'Abril '!D363+'Mayo '!D363+Junio!D363+Julio!D363+Agosto!D363+Septiembre!D363+'Octubre '!D363+Noviembre!D363+'Diciembre '!D363)</f>
        <v>0</v>
      </c>
      <c r="E363" s="186">
        <f>SUM(Enero!E363+Febrero!E363+'Marzo '!E363+'Abril '!E363+'Mayo '!E363+Junio!E363+Julio!E363+Agosto!E363+Septiembre!E363+'Octubre '!E363+Noviembre!E363+'Diciembre '!E363)</f>
        <v>0</v>
      </c>
      <c r="F363" s="186">
        <f>SUM(Enero!F363+Febrero!F363+'Marzo '!F363+'Abril '!F363+'Mayo '!F363+Junio!F363+Julio!F363+Agosto!F363+Septiembre!F363+'Octubre '!F363+Noviembre!F363+'Diciembre '!F363)</f>
        <v>0</v>
      </c>
      <c r="G363" s="186">
        <f>SUM(Enero!G363+Febrero!G363+'Marzo '!G363+'Abril '!G363+'Mayo '!G363+Junio!G363+Julio!G363+Agosto!G363+Septiembre!G363+'Octubre '!G363+Noviembre!G363+'Diciembre '!G363)</f>
        <v>0</v>
      </c>
      <c r="H363" s="186">
        <f>SUM(Enero!H363+Febrero!H363+'Marzo '!H363+'Abril '!H363+'Mayo '!H363+Junio!H363+Julio!H363+Agosto!H363+Septiembre!H363+'Octubre '!H363+Noviembre!H363+'Diciembre '!H363)</f>
        <v>0</v>
      </c>
      <c r="I363" s="33"/>
      <c r="J363" s="5"/>
      <c r="K363" s="5"/>
      <c r="N363" s="171"/>
      <c r="O363" s="6"/>
      <c r="Q363" s="5"/>
    </row>
    <row r="364" spans="1:17" x14ac:dyDescent="0.2">
      <c r="A364" s="214" t="s">
        <v>685</v>
      </c>
      <c r="B364" s="215" t="s">
        <v>686</v>
      </c>
      <c r="C364" s="185">
        <f t="shared" si="5"/>
        <v>0</v>
      </c>
      <c r="D364" s="186">
        <f>SUM(Enero!D364+Febrero!D364+'Marzo '!D364+'Abril '!D364+'Mayo '!D364+Junio!D364+Julio!D364+Agosto!D364+Septiembre!D364+'Octubre '!D364+Noviembre!D364+'Diciembre '!D364)</f>
        <v>0</v>
      </c>
      <c r="E364" s="186">
        <f>SUM(Enero!E364+Febrero!E364+'Marzo '!E364+'Abril '!E364+'Mayo '!E364+Junio!E364+Julio!E364+Agosto!E364+Septiembre!E364+'Octubre '!E364+Noviembre!E364+'Diciembre '!E364)</f>
        <v>0</v>
      </c>
      <c r="F364" s="186">
        <f>SUM(Enero!F364+Febrero!F364+'Marzo '!F364+'Abril '!F364+'Mayo '!F364+Junio!F364+Julio!F364+Agosto!F364+Septiembre!F364+'Octubre '!F364+Noviembre!F364+'Diciembre '!F364)</f>
        <v>0</v>
      </c>
      <c r="G364" s="186">
        <f>SUM(Enero!G364+Febrero!G364+'Marzo '!G364+'Abril '!G364+'Mayo '!G364+Junio!G364+Julio!G364+Agosto!G364+Septiembre!G364+'Octubre '!G364+Noviembre!G364+'Diciembre '!G364)</f>
        <v>0</v>
      </c>
      <c r="H364" s="186">
        <f>SUM(Enero!H364+Febrero!H364+'Marzo '!H364+'Abril '!H364+'Mayo '!H364+Junio!H364+Julio!H364+Agosto!H364+Septiembre!H364+'Octubre '!H364+Noviembre!H364+'Diciembre '!H364)</f>
        <v>0</v>
      </c>
      <c r="I364" s="33"/>
      <c r="J364" s="5"/>
      <c r="K364" s="5"/>
      <c r="N364" s="171"/>
      <c r="O364" s="6"/>
      <c r="Q364" s="5"/>
    </row>
    <row r="365" spans="1:17" x14ac:dyDescent="0.2">
      <c r="A365" s="249" t="s">
        <v>687</v>
      </c>
      <c r="B365" s="215" t="s">
        <v>688</v>
      </c>
      <c r="C365" s="185">
        <f t="shared" si="5"/>
        <v>213</v>
      </c>
      <c r="D365" s="186">
        <f>SUM(Enero!D365+Febrero!D365+'Marzo '!D365+'Abril '!D365+'Mayo '!D365+Junio!D365+Julio!D365+Agosto!D365+Septiembre!D365+'Octubre '!D365+Noviembre!D365+'Diciembre '!D365)</f>
        <v>213</v>
      </c>
      <c r="E365" s="186">
        <f>SUM(Enero!E365+Febrero!E365+'Marzo '!E365+'Abril '!E365+'Mayo '!E365+Junio!E365+Julio!E365+Agosto!E365+Septiembre!E365+'Octubre '!E365+Noviembre!E365+'Diciembre '!E365)</f>
        <v>0</v>
      </c>
      <c r="F365" s="186">
        <f>SUM(Enero!F365+Febrero!F365+'Marzo '!F365+'Abril '!F365+'Mayo '!F365+Junio!F365+Julio!F365+Agosto!F365+Septiembre!F365+'Octubre '!F365+Noviembre!F365+'Diciembre '!F365)</f>
        <v>0</v>
      </c>
      <c r="G365" s="186">
        <f>SUM(Enero!G365+Febrero!G365+'Marzo '!G365+'Abril '!G365+'Mayo '!G365+Junio!G365+Julio!G365+Agosto!G365+Septiembre!G365+'Octubre '!G365+Noviembre!G365+'Diciembre '!G365)</f>
        <v>0</v>
      </c>
      <c r="H365" s="186">
        <f>SUM(Enero!H365+Febrero!H365+'Marzo '!H365+'Abril '!H365+'Mayo '!H365+Junio!H365+Julio!H365+Agosto!H365+Septiembre!H365+'Octubre '!H365+Noviembre!H365+'Diciembre '!H365)</f>
        <v>0</v>
      </c>
      <c r="I365" s="33"/>
      <c r="J365" s="5"/>
      <c r="K365" s="5"/>
      <c r="N365" s="171"/>
      <c r="O365" s="6"/>
      <c r="Q365" s="5"/>
    </row>
    <row r="366" spans="1:17" x14ac:dyDescent="0.2">
      <c r="A366" s="214" t="s">
        <v>689</v>
      </c>
      <c r="B366" s="258" t="s">
        <v>690</v>
      </c>
      <c r="C366" s="185">
        <f t="shared" si="5"/>
        <v>0</v>
      </c>
      <c r="D366" s="186">
        <f>SUM(Enero!D366+Febrero!D366+'Marzo '!D366+'Abril '!D366+'Mayo '!D366+Junio!D366+Julio!D366+Agosto!D366+Septiembre!D366+'Octubre '!D366+Noviembre!D366+'Diciembre '!D366)</f>
        <v>0</v>
      </c>
      <c r="E366" s="186">
        <f>SUM(Enero!E366+Febrero!E366+'Marzo '!E366+'Abril '!E366+'Mayo '!E366+Junio!E366+Julio!E366+Agosto!E366+Septiembre!E366+'Octubre '!E366+Noviembre!E366+'Diciembre '!E366)</f>
        <v>0</v>
      </c>
      <c r="F366" s="186">
        <f>SUM(Enero!F366+Febrero!F366+'Marzo '!F366+'Abril '!F366+'Mayo '!F366+Junio!F366+Julio!F366+Agosto!F366+Septiembre!F366+'Octubre '!F366+Noviembre!F366+'Diciembre '!F366)</f>
        <v>0</v>
      </c>
      <c r="G366" s="186">
        <f>SUM(Enero!G366+Febrero!G366+'Marzo '!G366+'Abril '!G366+'Mayo '!G366+Junio!G366+Julio!G366+Agosto!G366+Septiembre!G366+'Octubre '!G366+Noviembre!G366+'Diciembre '!G366)</f>
        <v>0</v>
      </c>
      <c r="H366" s="186">
        <f>SUM(Enero!H366+Febrero!H366+'Marzo '!H366+'Abril '!H366+'Mayo '!H366+Junio!H366+Julio!H366+Agosto!H366+Septiembre!H366+'Octubre '!H366+Noviembre!H366+'Diciembre '!H366)</f>
        <v>0</v>
      </c>
      <c r="I366" s="33"/>
      <c r="J366" s="5"/>
      <c r="K366" s="5"/>
      <c r="N366" s="171"/>
      <c r="O366" s="6"/>
      <c r="Q366" s="5"/>
    </row>
    <row r="367" spans="1:17" x14ac:dyDescent="0.2">
      <c r="A367" s="214" t="s">
        <v>691</v>
      </c>
      <c r="B367" s="258" t="s">
        <v>692</v>
      </c>
      <c r="C367" s="185">
        <f t="shared" si="5"/>
        <v>0</v>
      </c>
      <c r="D367" s="186">
        <f>SUM(Enero!D367+Febrero!D367+'Marzo '!D367+'Abril '!D367+'Mayo '!D367+Junio!D367+Julio!D367+Agosto!D367+Septiembre!D367+'Octubre '!D367+Noviembre!D367+'Diciembre '!D367)</f>
        <v>0</v>
      </c>
      <c r="E367" s="186">
        <f>SUM(Enero!E367+Febrero!E367+'Marzo '!E367+'Abril '!E367+'Mayo '!E367+Junio!E367+Julio!E367+Agosto!E367+Septiembre!E367+'Octubre '!E367+Noviembre!E367+'Diciembre '!E367)</f>
        <v>0</v>
      </c>
      <c r="F367" s="186">
        <f>SUM(Enero!F367+Febrero!F367+'Marzo '!F367+'Abril '!F367+'Mayo '!F367+Junio!F367+Julio!F367+Agosto!F367+Septiembre!F367+'Octubre '!F367+Noviembre!F367+'Diciembre '!F367)</f>
        <v>0</v>
      </c>
      <c r="G367" s="186">
        <f>SUM(Enero!G367+Febrero!G367+'Marzo '!G367+'Abril '!G367+'Mayo '!G367+Junio!G367+Julio!G367+Agosto!G367+Septiembre!G367+'Octubre '!G367+Noviembre!G367+'Diciembre '!G367)</f>
        <v>0</v>
      </c>
      <c r="H367" s="186">
        <f>SUM(Enero!H367+Febrero!H367+'Marzo '!H367+'Abril '!H367+'Mayo '!H367+Junio!H367+Julio!H367+Agosto!H367+Septiembre!H367+'Octubre '!H367+Noviembre!H367+'Diciembre '!H367)</f>
        <v>0</v>
      </c>
      <c r="I367" s="33"/>
      <c r="J367" s="5"/>
      <c r="K367" s="5"/>
      <c r="N367" s="171"/>
      <c r="O367" s="6"/>
      <c r="Q367" s="5"/>
    </row>
    <row r="368" spans="1:17" x14ac:dyDescent="0.2">
      <c r="A368" s="214" t="s">
        <v>693</v>
      </c>
      <c r="B368" s="258" t="s">
        <v>694</v>
      </c>
      <c r="C368" s="185">
        <f t="shared" si="5"/>
        <v>0</v>
      </c>
      <c r="D368" s="186">
        <f>SUM(Enero!D368+Febrero!D368+'Marzo '!D368+'Abril '!D368+'Mayo '!D368+Junio!D368+Julio!D368+Agosto!D368+Septiembre!D368+'Octubre '!D368+Noviembre!D368+'Diciembre '!D368)</f>
        <v>0</v>
      </c>
      <c r="E368" s="186">
        <f>SUM(Enero!E368+Febrero!E368+'Marzo '!E368+'Abril '!E368+'Mayo '!E368+Junio!E368+Julio!E368+Agosto!E368+Septiembre!E368+'Octubre '!E368+Noviembre!E368+'Diciembre '!E368)</f>
        <v>0</v>
      </c>
      <c r="F368" s="186">
        <f>SUM(Enero!F368+Febrero!F368+'Marzo '!F368+'Abril '!F368+'Mayo '!F368+Junio!F368+Julio!F368+Agosto!F368+Septiembre!F368+'Octubre '!F368+Noviembre!F368+'Diciembre '!F368)</f>
        <v>0</v>
      </c>
      <c r="G368" s="186">
        <f>SUM(Enero!G368+Febrero!G368+'Marzo '!G368+'Abril '!G368+'Mayo '!G368+Junio!G368+Julio!G368+Agosto!G368+Septiembre!G368+'Octubre '!G368+Noviembre!G368+'Diciembre '!G368)</f>
        <v>0</v>
      </c>
      <c r="H368" s="186">
        <f>SUM(Enero!H368+Febrero!H368+'Marzo '!H368+'Abril '!H368+'Mayo '!H368+Junio!H368+Julio!H368+Agosto!H368+Septiembre!H368+'Octubre '!H368+Noviembre!H368+'Diciembre '!H368)</f>
        <v>0</v>
      </c>
      <c r="I368" s="33"/>
      <c r="J368" s="5"/>
      <c r="K368" s="5"/>
      <c r="N368" s="171"/>
      <c r="O368" s="6"/>
      <c r="Q368" s="5"/>
    </row>
    <row r="369" spans="1:17" x14ac:dyDescent="0.2">
      <c r="A369" s="214" t="s">
        <v>695</v>
      </c>
      <c r="B369" s="258" t="s">
        <v>696</v>
      </c>
      <c r="C369" s="185">
        <f t="shared" si="5"/>
        <v>0</v>
      </c>
      <c r="D369" s="186">
        <f>SUM(Enero!D369+Febrero!D369+'Marzo '!D369+'Abril '!D369+'Mayo '!D369+Junio!D369+Julio!D369+Agosto!D369+Septiembre!D369+'Octubre '!D369+Noviembre!D369+'Diciembre '!D369)</f>
        <v>0</v>
      </c>
      <c r="E369" s="186">
        <f>SUM(Enero!E369+Febrero!E369+'Marzo '!E369+'Abril '!E369+'Mayo '!E369+Junio!E369+Julio!E369+Agosto!E369+Septiembre!E369+'Octubre '!E369+Noviembre!E369+'Diciembre '!E369)</f>
        <v>0</v>
      </c>
      <c r="F369" s="186">
        <f>SUM(Enero!F369+Febrero!F369+'Marzo '!F369+'Abril '!F369+'Mayo '!F369+Junio!F369+Julio!F369+Agosto!F369+Septiembre!F369+'Octubre '!F369+Noviembre!F369+'Diciembre '!F369)</f>
        <v>0</v>
      </c>
      <c r="G369" s="186">
        <f>SUM(Enero!G369+Febrero!G369+'Marzo '!G369+'Abril '!G369+'Mayo '!G369+Junio!G369+Julio!G369+Agosto!G369+Septiembre!G369+'Octubre '!G369+Noviembre!G369+'Diciembre '!G369)</f>
        <v>0</v>
      </c>
      <c r="H369" s="186">
        <f>SUM(Enero!H369+Febrero!H369+'Marzo '!H369+'Abril '!H369+'Mayo '!H369+Junio!H369+Julio!H369+Agosto!H369+Septiembre!H369+'Octubre '!H369+Noviembre!H369+'Diciembre '!H369)</f>
        <v>0</v>
      </c>
      <c r="I369" s="33"/>
      <c r="J369" s="5"/>
      <c r="K369" s="5"/>
      <c r="N369" s="171"/>
      <c r="O369" s="6"/>
      <c r="Q369" s="5"/>
    </row>
    <row r="370" spans="1:17" x14ac:dyDescent="0.2">
      <c r="A370" s="214" t="s">
        <v>697</v>
      </c>
      <c r="B370" s="258" t="s">
        <v>698</v>
      </c>
      <c r="C370" s="185">
        <f t="shared" si="5"/>
        <v>0</v>
      </c>
      <c r="D370" s="186">
        <f>SUM(Enero!D370+Febrero!D370+'Marzo '!D370+'Abril '!D370+'Mayo '!D370+Junio!D370+Julio!D370+Agosto!D370+Septiembre!D370+'Octubre '!D370+Noviembre!D370+'Diciembre '!D370)</f>
        <v>0</v>
      </c>
      <c r="E370" s="186">
        <f>SUM(Enero!E370+Febrero!E370+'Marzo '!E370+'Abril '!E370+'Mayo '!E370+Junio!E370+Julio!E370+Agosto!E370+Septiembre!E370+'Octubre '!E370+Noviembre!E370+'Diciembre '!E370)</f>
        <v>0</v>
      </c>
      <c r="F370" s="186">
        <f>SUM(Enero!F370+Febrero!F370+'Marzo '!F370+'Abril '!F370+'Mayo '!F370+Junio!F370+Julio!F370+Agosto!F370+Septiembre!F370+'Octubre '!F370+Noviembre!F370+'Diciembre '!F370)</f>
        <v>0</v>
      </c>
      <c r="G370" s="186">
        <f>SUM(Enero!G370+Febrero!G370+'Marzo '!G370+'Abril '!G370+'Mayo '!G370+Junio!G370+Julio!G370+Agosto!G370+Septiembre!G370+'Octubre '!G370+Noviembre!G370+'Diciembre '!G370)</f>
        <v>0</v>
      </c>
      <c r="H370" s="186">
        <f>SUM(Enero!H370+Febrero!H370+'Marzo '!H370+'Abril '!H370+'Mayo '!H370+Junio!H370+Julio!H370+Agosto!H370+Septiembre!H370+'Octubre '!H370+Noviembre!H370+'Diciembre '!H370)</f>
        <v>0</v>
      </c>
      <c r="I370" s="33"/>
      <c r="J370" s="5"/>
      <c r="K370" s="5"/>
      <c r="N370" s="171"/>
      <c r="O370" s="6"/>
      <c r="Q370" s="5"/>
    </row>
    <row r="371" spans="1:17" x14ac:dyDescent="0.2">
      <c r="A371" s="214" t="s">
        <v>699</v>
      </c>
      <c r="B371" s="258" t="s">
        <v>700</v>
      </c>
      <c r="C371" s="185">
        <f t="shared" si="5"/>
        <v>0</v>
      </c>
      <c r="D371" s="186">
        <f>SUM(Enero!D371+Febrero!D371+'Marzo '!D371+'Abril '!D371+'Mayo '!D371+Junio!D371+Julio!D371+Agosto!D371+Septiembre!D371+'Octubre '!D371+Noviembre!D371+'Diciembre '!D371)</f>
        <v>0</v>
      </c>
      <c r="E371" s="186">
        <f>SUM(Enero!E371+Febrero!E371+'Marzo '!E371+'Abril '!E371+'Mayo '!E371+Junio!E371+Julio!E371+Agosto!E371+Septiembre!E371+'Octubre '!E371+Noviembre!E371+'Diciembre '!E371)</f>
        <v>0</v>
      </c>
      <c r="F371" s="186">
        <f>SUM(Enero!F371+Febrero!F371+'Marzo '!F371+'Abril '!F371+'Mayo '!F371+Junio!F371+Julio!F371+Agosto!F371+Septiembre!F371+'Octubre '!F371+Noviembre!F371+'Diciembre '!F371)</f>
        <v>0</v>
      </c>
      <c r="G371" s="186">
        <f>SUM(Enero!G371+Febrero!G371+'Marzo '!G371+'Abril '!G371+'Mayo '!G371+Junio!G371+Julio!G371+Agosto!G371+Septiembre!G371+'Octubre '!G371+Noviembre!G371+'Diciembre '!G371)</f>
        <v>0</v>
      </c>
      <c r="H371" s="186">
        <f>SUM(Enero!H371+Febrero!H371+'Marzo '!H371+'Abril '!H371+'Mayo '!H371+Junio!H371+Julio!H371+Agosto!H371+Septiembre!H371+'Octubre '!H371+Noviembre!H371+'Diciembre '!H371)</f>
        <v>0</v>
      </c>
      <c r="I371" s="33"/>
      <c r="J371" s="5"/>
      <c r="K371" s="5"/>
      <c r="N371" s="171"/>
      <c r="O371" s="6"/>
      <c r="Q371" s="5"/>
    </row>
    <row r="372" spans="1:17" x14ac:dyDescent="0.2">
      <c r="A372" s="214" t="s">
        <v>701</v>
      </c>
      <c r="B372" s="258" t="s">
        <v>702</v>
      </c>
      <c r="C372" s="185">
        <f t="shared" si="5"/>
        <v>0</v>
      </c>
      <c r="D372" s="186">
        <f>SUM(Enero!D372+Febrero!D372+'Marzo '!D372+'Abril '!D372+'Mayo '!D372+Junio!D372+Julio!D372+Agosto!D372+Septiembre!D372+'Octubre '!D372+Noviembre!D372+'Diciembre '!D372)</f>
        <v>0</v>
      </c>
      <c r="E372" s="186">
        <f>SUM(Enero!E372+Febrero!E372+'Marzo '!E372+'Abril '!E372+'Mayo '!E372+Junio!E372+Julio!E372+Agosto!E372+Septiembre!E372+'Octubre '!E372+Noviembre!E372+'Diciembre '!E372)</f>
        <v>0</v>
      </c>
      <c r="F372" s="186">
        <f>SUM(Enero!F372+Febrero!F372+'Marzo '!F372+'Abril '!F372+'Mayo '!F372+Junio!F372+Julio!F372+Agosto!F372+Septiembre!F372+'Octubre '!F372+Noviembre!F372+'Diciembre '!F372)</f>
        <v>0</v>
      </c>
      <c r="G372" s="186">
        <f>SUM(Enero!G372+Febrero!G372+'Marzo '!G372+'Abril '!G372+'Mayo '!G372+Junio!G372+Julio!G372+Agosto!G372+Septiembre!G372+'Octubre '!G372+Noviembre!G372+'Diciembre '!G372)</f>
        <v>0</v>
      </c>
      <c r="H372" s="186">
        <f>SUM(Enero!H372+Febrero!H372+'Marzo '!H372+'Abril '!H372+'Mayo '!H372+Junio!H372+Julio!H372+Agosto!H372+Septiembre!H372+'Octubre '!H372+Noviembre!H372+'Diciembre '!H372)</f>
        <v>0</v>
      </c>
      <c r="I372" s="33"/>
      <c r="J372" s="5"/>
      <c r="K372" s="5"/>
      <c r="N372" s="171"/>
      <c r="O372" s="6"/>
      <c r="Q372" s="5"/>
    </row>
    <row r="373" spans="1:17" x14ac:dyDescent="0.2">
      <c r="A373" s="214" t="s">
        <v>703</v>
      </c>
      <c r="B373" s="258" t="s">
        <v>704</v>
      </c>
      <c r="C373" s="185">
        <f t="shared" si="5"/>
        <v>0</v>
      </c>
      <c r="D373" s="186">
        <f>SUM(Enero!D373+Febrero!D373+'Marzo '!D373+'Abril '!D373+'Mayo '!D373+Junio!D373+Julio!D373+Agosto!D373+Septiembre!D373+'Octubre '!D373+Noviembre!D373+'Diciembre '!D373)</f>
        <v>0</v>
      </c>
      <c r="E373" s="186">
        <f>SUM(Enero!E373+Febrero!E373+'Marzo '!E373+'Abril '!E373+'Mayo '!E373+Junio!E373+Julio!E373+Agosto!E373+Septiembre!E373+'Octubre '!E373+Noviembre!E373+'Diciembre '!E373)</f>
        <v>0</v>
      </c>
      <c r="F373" s="186">
        <f>SUM(Enero!F373+Febrero!F373+'Marzo '!F373+'Abril '!F373+'Mayo '!F373+Junio!F373+Julio!F373+Agosto!F373+Septiembre!F373+'Octubre '!F373+Noviembre!F373+'Diciembre '!F373)</f>
        <v>0</v>
      </c>
      <c r="G373" s="186">
        <f>SUM(Enero!G373+Febrero!G373+'Marzo '!G373+'Abril '!G373+'Mayo '!G373+Junio!G373+Julio!G373+Agosto!G373+Septiembre!G373+'Octubre '!G373+Noviembre!G373+'Diciembre '!G373)</f>
        <v>0</v>
      </c>
      <c r="H373" s="186">
        <f>SUM(Enero!H373+Febrero!H373+'Marzo '!H373+'Abril '!H373+'Mayo '!H373+Junio!H373+Julio!H373+Agosto!H373+Septiembre!H373+'Octubre '!H373+Noviembre!H373+'Diciembre '!H373)</f>
        <v>0</v>
      </c>
      <c r="I373" s="33"/>
      <c r="J373" s="5"/>
      <c r="K373" s="5"/>
      <c r="N373" s="171"/>
      <c r="O373" s="6"/>
      <c r="Q373" s="5"/>
    </row>
    <row r="374" spans="1:17" x14ac:dyDescent="0.2">
      <c r="A374" s="214" t="s">
        <v>705</v>
      </c>
      <c r="B374" s="258" t="s">
        <v>706</v>
      </c>
      <c r="C374" s="185">
        <f t="shared" si="5"/>
        <v>0</v>
      </c>
      <c r="D374" s="186">
        <f>SUM(Enero!D374+Febrero!D374+'Marzo '!D374+'Abril '!D374+'Mayo '!D374+Junio!D374+Julio!D374+Agosto!D374+Septiembre!D374+'Octubre '!D374+Noviembre!D374+'Diciembre '!D374)</f>
        <v>0</v>
      </c>
      <c r="E374" s="186">
        <f>SUM(Enero!E374+Febrero!E374+'Marzo '!E374+'Abril '!E374+'Mayo '!E374+Junio!E374+Julio!E374+Agosto!E374+Septiembre!E374+'Octubre '!E374+Noviembre!E374+'Diciembre '!E374)</f>
        <v>0</v>
      </c>
      <c r="F374" s="186">
        <f>SUM(Enero!F374+Febrero!F374+'Marzo '!F374+'Abril '!F374+'Mayo '!F374+Junio!F374+Julio!F374+Agosto!F374+Septiembre!F374+'Octubre '!F374+Noviembre!F374+'Diciembre '!F374)</f>
        <v>0</v>
      </c>
      <c r="G374" s="186">
        <f>SUM(Enero!G374+Febrero!G374+'Marzo '!G374+'Abril '!G374+'Mayo '!G374+Junio!G374+Julio!G374+Agosto!G374+Septiembre!G374+'Octubre '!G374+Noviembre!G374+'Diciembre '!G374)</f>
        <v>0</v>
      </c>
      <c r="H374" s="186">
        <f>SUM(Enero!H374+Febrero!H374+'Marzo '!H374+'Abril '!H374+'Mayo '!H374+Junio!H374+Julio!H374+Agosto!H374+Septiembre!H374+'Octubre '!H374+Noviembre!H374+'Diciembre '!H374)</f>
        <v>0</v>
      </c>
      <c r="I374" s="33"/>
      <c r="J374" s="5"/>
      <c r="K374" s="5"/>
      <c r="N374" s="171"/>
      <c r="O374" s="6"/>
      <c r="Q374" s="5"/>
    </row>
    <row r="375" spans="1:17" x14ac:dyDescent="0.2">
      <c r="A375" s="214" t="s">
        <v>707</v>
      </c>
      <c r="B375" s="258" t="s">
        <v>708</v>
      </c>
      <c r="C375" s="185">
        <f t="shared" si="5"/>
        <v>0</v>
      </c>
      <c r="D375" s="186">
        <f>SUM(Enero!D375+Febrero!D375+'Marzo '!D375+'Abril '!D375+'Mayo '!D375+Junio!D375+Julio!D375+Agosto!D375+Septiembre!D375+'Octubre '!D375+Noviembre!D375+'Diciembre '!D375)</f>
        <v>0</v>
      </c>
      <c r="E375" s="186">
        <f>SUM(Enero!E375+Febrero!E375+'Marzo '!E375+'Abril '!E375+'Mayo '!E375+Junio!E375+Julio!E375+Agosto!E375+Septiembre!E375+'Octubre '!E375+Noviembre!E375+'Diciembre '!E375)</f>
        <v>0</v>
      </c>
      <c r="F375" s="186">
        <f>SUM(Enero!F375+Febrero!F375+'Marzo '!F375+'Abril '!F375+'Mayo '!F375+Junio!F375+Julio!F375+Agosto!F375+Septiembre!F375+'Octubre '!F375+Noviembre!F375+'Diciembre '!F375)</f>
        <v>0</v>
      </c>
      <c r="G375" s="186">
        <f>SUM(Enero!G375+Febrero!G375+'Marzo '!G375+'Abril '!G375+'Mayo '!G375+Junio!G375+Julio!G375+Agosto!G375+Septiembre!G375+'Octubre '!G375+Noviembre!G375+'Diciembre '!G375)</f>
        <v>0</v>
      </c>
      <c r="H375" s="186">
        <f>SUM(Enero!H375+Febrero!H375+'Marzo '!H375+'Abril '!H375+'Mayo '!H375+Junio!H375+Julio!H375+Agosto!H375+Septiembre!H375+'Octubre '!H375+Noviembre!H375+'Diciembre '!H375)</f>
        <v>0</v>
      </c>
      <c r="I375" s="33"/>
      <c r="J375" s="5"/>
      <c r="K375" s="5"/>
      <c r="N375" s="171"/>
      <c r="O375" s="6"/>
      <c r="Q375" s="5"/>
    </row>
    <row r="376" spans="1:17" x14ac:dyDescent="0.2">
      <c r="A376" s="214" t="s">
        <v>709</v>
      </c>
      <c r="B376" s="258" t="s">
        <v>710</v>
      </c>
      <c r="C376" s="185">
        <f t="shared" si="5"/>
        <v>0</v>
      </c>
      <c r="D376" s="186">
        <f>SUM(Enero!D376+Febrero!D376+'Marzo '!D376+'Abril '!D376+'Mayo '!D376+Junio!D376+Julio!D376+Agosto!D376+Septiembre!D376+'Octubre '!D376+Noviembre!D376+'Diciembre '!D376)</f>
        <v>0</v>
      </c>
      <c r="E376" s="186">
        <f>SUM(Enero!E376+Febrero!E376+'Marzo '!E376+'Abril '!E376+'Mayo '!E376+Junio!E376+Julio!E376+Agosto!E376+Septiembre!E376+'Octubre '!E376+Noviembre!E376+'Diciembre '!E376)</f>
        <v>0</v>
      </c>
      <c r="F376" s="186">
        <f>SUM(Enero!F376+Febrero!F376+'Marzo '!F376+'Abril '!F376+'Mayo '!F376+Junio!F376+Julio!F376+Agosto!F376+Septiembre!F376+'Octubre '!F376+Noviembre!F376+'Diciembre '!F376)</f>
        <v>0</v>
      </c>
      <c r="G376" s="186">
        <f>SUM(Enero!G376+Febrero!G376+'Marzo '!G376+'Abril '!G376+'Mayo '!G376+Junio!G376+Julio!G376+Agosto!G376+Septiembre!G376+'Octubre '!G376+Noviembre!G376+'Diciembre '!G376)</f>
        <v>0</v>
      </c>
      <c r="H376" s="186">
        <f>SUM(Enero!H376+Febrero!H376+'Marzo '!H376+'Abril '!H376+'Mayo '!H376+Junio!H376+Julio!H376+Agosto!H376+Septiembre!H376+'Octubre '!H376+Noviembre!H376+'Diciembre '!H376)</f>
        <v>0</v>
      </c>
      <c r="I376" s="33"/>
      <c r="J376" s="5"/>
      <c r="K376" s="5"/>
      <c r="N376" s="171"/>
      <c r="O376" s="6"/>
      <c r="Q376" s="5"/>
    </row>
    <row r="377" spans="1:17" x14ac:dyDescent="0.2">
      <c r="A377" s="214" t="s">
        <v>711</v>
      </c>
      <c r="B377" s="258" t="s">
        <v>712</v>
      </c>
      <c r="C377" s="185">
        <f t="shared" si="5"/>
        <v>0</v>
      </c>
      <c r="D377" s="186">
        <f>SUM(Enero!D377+Febrero!D377+'Marzo '!D377+'Abril '!D377+'Mayo '!D377+Junio!D377+Julio!D377+Agosto!D377+Septiembre!D377+'Octubre '!D377+Noviembre!D377+'Diciembre '!D377)</f>
        <v>0</v>
      </c>
      <c r="E377" s="186">
        <f>SUM(Enero!E377+Febrero!E377+'Marzo '!E377+'Abril '!E377+'Mayo '!E377+Junio!E377+Julio!E377+Agosto!E377+Septiembre!E377+'Octubre '!E377+Noviembre!E377+'Diciembre '!E377)</f>
        <v>0</v>
      </c>
      <c r="F377" s="186">
        <f>SUM(Enero!F377+Febrero!F377+'Marzo '!F377+'Abril '!F377+'Mayo '!F377+Junio!F377+Julio!F377+Agosto!F377+Septiembre!F377+'Octubre '!F377+Noviembre!F377+'Diciembre '!F377)</f>
        <v>0</v>
      </c>
      <c r="G377" s="186">
        <f>SUM(Enero!G377+Febrero!G377+'Marzo '!G377+'Abril '!G377+'Mayo '!G377+Junio!G377+Julio!G377+Agosto!G377+Septiembre!G377+'Octubre '!G377+Noviembre!G377+'Diciembre '!G377)</f>
        <v>0</v>
      </c>
      <c r="H377" s="186">
        <f>SUM(Enero!H377+Febrero!H377+'Marzo '!H377+'Abril '!H377+'Mayo '!H377+Junio!H377+Julio!H377+Agosto!H377+Septiembre!H377+'Octubre '!H377+Noviembre!H377+'Diciembre '!H377)</f>
        <v>0</v>
      </c>
      <c r="I377" s="33"/>
      <c r="J377" s="5"/>
      <c r="K377" s="5"/>
      <c r="N377" s="171"/>
      <c r="O377" s="6"/>
      <c r="Q377" s="5"/>
    </row>
    <row r="378" spans="1:17" x14ac:dyDescent="0.2">
      <c r="A378" s="214" t="s">
        <v>713</v>
      </c>
      <c r="B378" s="258" t="s">
        <v>714</v>
      </c>
      <c r="C378" s="185">
        <f t="shared" si="5"/>
        <v>0</v>
      </c>
      <c r="D378" s="186">
        <f>SUM(Enero!D378+Febrero!D378+'Marzo '!D378+'Abril '!D378+'Mayo '!D378+Junio!D378+Julio!D378+Agosto!D378+Septiembre!D378+'Octubre '!D378+Noviembre!D378+'Diciembre '!D378)</f>
        <v>0</v>
      </c>
      <c r="E378" s="186">
        <f>SUM(Enero!E378+Febrero!E378+'Marzo '!E378+'Abril '!E378+'Mayo '!E378+Junio!E378+Julio!E378+Agosto!E378+Septiembre!E378+'Octubre '!E378+Noviembre!E378+'Diciembre '!E378)</f>
        <v>0</v>
      </c>
      <c r="F378" s="186">
        <f>SUM(Enero!F378+Febrero!F378+'Marzo '!F378+'Abril '!F378+'Mayo '!F378+Junio!F378+Julio!F378+Agosto!F378+Septiembre!F378+'Octubre '!F378+Noviembre!F378+'Diciembre '!F378)</f>
        <v>0</v>
      </c>
      <c r="G378" s="186">
        <f>SUM(Enero!G378+Febrero!G378+'Marzo '!G378+'Abril '!G378+'Mayo '!G378+Junio!G378+Julio!G378+Agosto!G378+Septiembre!G378+'Octubre '!G378+Noviembre!G378+'Diciembre '!G378)</f>
        <v>0</v>
      </c>
      <c r="H378" s="186">
        <f>SUM(Enero!H378+Febrero!H378+'Marzo '!H378+'Abril '!H378+'Mayo '!H378+Junio!H378+Julio!H378+Agosto!H378+Septiembre!H378+'Octubre '!H378+Noviembre!H378+'Diciembre '!H378)</f>
        <v>0</v>
      </c>
      <c r="I378" s="33"/>
      <c r="J378" s="5"/>
      <c r="K378" s="5"/>
      <c r="N378" s="171"/>
      <c r="O378" s="6"/>
      <c r="Q378" s="5"/>
    </row>
    <row r="379" spans="1:17" x14ac:dyDescent="0.2">
      <c r="A379" s="214" t="s">
        <v>715</v>
      </c>
      <c r="B379" s="258" t="s">
        <v>716</v>
      </c>
      <c r="C379" s="185">
        <f t="shared" si="5"/>
        <v>0</v>
      </c>
      <c r="D379" s="186">
        <f>SUM(Enero!D379+Febrero!D379+'Marzo '!D379+'Abril '!D379+'Mayo '!D379+Junio!D379+Julio!D379+Agosto!D379+Septiembre!D379+'Octubre '!D379+Noviembre!D379+'Diciembre '!D379)</f>
        <v>0</v>
      </c>
      <c r="E379" s="186">
        <f>SUM(Enero!E379+Febrero!E379+'Marzo '!E379+'Abril '!E379+'Mayo '!E379+Junio!E379+Julio!E379+Agosto!E379+Septiembre!E379+'Octubre '!E379+Noviembre!E379+'Diciembre '!E379)</f>
        <v>0</v>
      </c>
      <c r="F379" s="186">
        <f>SUM(Enero!F379+Febrero!F379+'Marzo '!F379+'Abril '!F379+'Mayo '!F379+Junio!F379+Julio!F379+Agosto!F379+Septiembre!F379+'Octubre '!F379+Noviembre!F379+'Diciembre '!F379)</f>
        <v>0</v>
      </c>
      <c r="G379" s="186">
        <f>SUM(Enero!G379+Febrero!G379+'Marzo '!G379+'Abril '!G379+'Mayo '!G379+Junio!G379+Julio!G379+Agosto!G379+Septiembre!G379+'Octubre '!G379+Noviembre!G379+'Diciembre '!G379)</f>
        <v>0</v>
      </c>
      <c r="H379" s="186">
        <f>SUM(Enero!H379+Febrero!H379+'Marzo '!H379+'Abril '!H379+'Mayo '!H379+Junio!H379+Julio!H379+Agosto!H379+Septiembre!H379+'Octubre '!H379+Noviembre!H379+'Diciembre '!H379)</f>
        <v>0</v>
      </c>
      <c r="I379" s="33"/>
      <c r="J379" s="5"/>
      <c r="K379" s="5"/>
      <c r="N379" s="171"/>
      <c r="O379" s="6"/>
      <c r="Q379" s="5"/>
    </row>
    <row r="380" spans="1:17" x14ac:dyDescent="0.2">
      <c r="A380" s="214" t="s">
        <v>717</v>
      </c>
      <c r="B380" s="258" t="s">
        <v>718</v>
      </c>
      <c r="C380" s="185">
        <f t="shared" si="5"/>
        <v>0</v>
      </c>
      <c r="D380" s="186">
        <f>SUM(Enero!D380+Febrero!D380+'Marzo '!D380+'Abril '!D380+'Mayo '!D380+Junio!D380+Julio!D380+Agosto!D380+Septiembre!D380+'Octubre '!D380+Noviembre!D380+'Diciembre '!D380)</f>
        <v>0</v>
      </c>
      <c r="E380" s="186">
        <f>SUM(Enero!E380+Febrero!E380+'Marzo '!E380+'Abril '!E380+'Mayo '!E380+Junio!E380+Julio!E380+Agosto!E380+Septiembre!E380+'Octubre '!E380+Noviembre!E380+'Diciembre '!E380)</f>
        <v>0</v>
      </c>
      <c r="F380" s="186">
        <f>SUM(Enero!F380+Febrero!F380+'Marzo '!F380+'Abril '!F380+'Mayo '!F380+Junio!F380+Julio!F380+Agosto!F380+Septiembre!F380+'Octubre '!F380+Noviembre!F380+'Diciembre '!F380)</f>
        <v>0</v>
      </c>
      <c r="G380" s="186">
        <f>SUM(Enero!G380+Febrero!G380+'Marzo '!G380+'Abril '!G380+'Mayo '!G380+Junio!G380+Julio!G380+Agosto!G380+Septiembre!G380+'Octubre '!G380+Noviembre!G380+'Diciembre '!G380)</f>
        <v>0</v>
      </c>
      <c r="H380" s="186">
        <f>SUM(Enero!H380+Febrero!H380+'Marzo '!H380+'Abril '!H380+'Mayo '!H380+Junio!H380+Julio!H380+Agosto!H380+Septiembre!H380+'Octubre '!H380+Noviembre!H380+'Diciembre '!H380)</f>
        <v>0</v>
      </c>
      <c r="I380" s="33"/>
      <c r="J380" s="5"/>
      <c r="K380" s="5"/>
      <c r="N380" s="171"/>
      <c r="O380" s="6"/>
      <c r="Q380" s="5"/>
    </row>
    <row r="381" spans="1:17" x14ac:dyDescent="0.2">
      <c r="A381" s="214" t="s">
        <v>719</v>
      </c>
      <c r="B381" s="258" t="s">
        <v>720</v>
      </c>
      <c r="C381" s="185">
        <f t="shared" si="5"/>
        <v>0</v>
      </c>
      <c r="D381" s="186">
        <f>SUM(Enero!D381+Febrero!D381+'Marzo '!D381+'Abril '!D381+'Mayo '!D381+Junio!D381+Julio!D381+Agosto!D381+Septiembre!D381+'Octubre '!D381+Noviembre!D381+'Diciembre '!D381)</f>
        <v>0</v>
      </c>
      <c r="E381" s="186">
        <f>SUM(Enero!E381+Febrero!E381+'Marzo '!E381+'Abril '!E381+'Mayo '!E381+Junio!E381+Julio!E381+Agosto!E381+Septiembre!E381+'Octubre '!E381+Noviembre!E381+'Diciembre '!E381)</f>
        <v>0</v>
      </c>
      <c r="F381" s="186">
        <f>SUM(Enero!F381+Febrero!F381+'Marzo '!F381+'Abril '!F381+'Mayo '!F381+Junio!F381+Julio!F381+Agosto!F381+Septiembre!F381+'Octubre '!F381+Noviembre!F381+'Diciembre '!F381)</f>
        <v>0</v>
      </c>
      <c r="G381" s="186">
        <f>SUM(Enero!G381+Febrero!G381+'Marzo '!G381+'Abril '!G381+'Mayo '!G381+Junio!G381+Julio!G381+Agosto!G381+Septiembre!G381+'Octubre '!G381+Noviembre!G381+'Diciembre '!G381)</f>
        <v>0</v>
      </c>
      <c r="H381" s="186">
        <f>SUM(Enero!H381+Febrero!H381+'Marzo '!H381+'Abril '!H381+'Mayo '!H381+Junio!H381+Julio!H381+Agosto!H381+Septiembre!H381+'Octubre '!H381+Noviembre!H381+'Diciembre '!H381)</f>
        <v>0</v>
      </c>
      <c r="I381" s="33"/>
      <c r="J381" s="5"/>
      <c r="K381" s="5"/>
      <c r="N381" s="171"/>
      <c r="O381" s="6"/>
      <c r="Q381" s="5"/>
    </row>
    <row r="382" spans="1:17" x14ac:dyDescent="0.2">
      <c r="A382" s="214" t="s">
        <v>721</v>
      </c>
      <c r="B382" s="258" t="s">
        <v>722</v>
      </c>
      <c r="C382" s="185">
        <f t="shared" si="5"/>
        <v>0</v>
      </c>
      <c r="D382" s="186">
        <f>SUM(Enero!D382+Febrero!D382+'Marzo '!D382+'Abril '!D382+'Mayo '!D382+Junio!D382+Julio!D382+Agosto!D382+Septiembre!D382+'Octubre '!D382+Noviembre!D382+'Diciembre '!D382)</f>
        <v>0</v>
      </c>
      <c r="E382" s="186">
        <f>SUM(Enero!E382+Febrero!E382+'Marzo '!E382+'Abril '!E382+'Mayo '!E382+Junio!E382+Julio!E382+Agosto!E382+Septiembre!E382+'Octubre '!E382+Noviembre!E382+'Diciembre '!E382)</f>
        <v>0</v>
      </c>
      <c r="F382" s="186">
        <f>SUM(Enero!F382+Febrero!F382+'Marzo '!F382+'Abril '!F382+'Mayo '!F382+Junio!F382+Julio!F382+Agosto!F382+Septiembre!F382+'Octubre '!F382+Noviembre!F382+'Diciembre '!F382)</f>
        <v>0</v>
      </c>
      <c r="G382" s="186">
        <f>SUM(Enero!G382+Febrero!G382+'Marzo '!G382+'Abril '!G382+'Mayo '!G382+Junio!G382+Julio!G382+Agosto!G382+Septiembre!G382+'Octubre '!G382+Noviembre!G382+'Diciembre '!G382)</f>
        <v>0</v>
      </c>
      <c r="H382" s="186">
        <f>SUM(Enero!H382+Febrero!H382+'Marzo '!H382+'Abril '!H382+'Mayo '!H382+Junio!H382+Julio!H382+Agosto!H382+Septiembre!H382+'Octubre '!H382+Noviembre!H382+'Diciembre '!H382)</f>
        <v>0</v>
      </c>
      <c r="I382" s="33"/>
      <c r="J382" s="5"/>
      <c r="K382" s="5"/>
      <c r="N382" s="171"/>
      <c r="O382" s="6"/>
      <c r="Q382" s="5"/>
    </row>
    <row r="383" spans="1:17" x14ac:dyDescent="0.2">
      <c r="A383" s="214" t="s">
        <v>723</v>
      </c>
      <c r="B383" s="258" t="s">
        <v>724</v>
      </c>
      <c r="C383" s="185">
        <f t="shared" si="5"/>
        <v>0</v>
      </c>
      <c r="D383" s="186">
        <f>SUM(Enero!D383+Febrero!D383+'Marzo '!D383+'Abril '!D383+'Mayo '!D383+Junio!D383+Julio!D383+Agosto!D383+Septiembre!D383+'Octubre '!D383+Noviembre!D383+'Diciembre '!D383)</f>
        <v>0</v>
      </c>
      <c r="E383" s="186">
        <f>SUM(Enero!E383+Febrero!E383+'Marzo '!E383+'Abril '!E383+'Mayo '!E383+Junio!E383+Julio!E383+Agosto!E383+Septiembre!E383+'Octubre '!E383+Noviembre!E383+'Diciembre '!E383)</f>
        <v>0</v>
      </c>
      <c r="F383" s="186">
        <f>SUM(Enero!F383+Febrero!F383+'Marzo '!F383+'Abril '!F383+'Mayo '!F383+Junio!F383+Julio!F383+Agosto!F383+Septiembre!F383+'Octubre '!F383+Noviembre!F383+'Diciembre '!F383)</f>
        <v>0</v>
      </c>
      <c r="G383" s="186">
        <f>SUM(Enero!G383+Febrero!G383+'Marzo '!G383+'Abril '!G383+'Mayo '!G383+Junio!G383+Julio!G383+Agosto!G383+Septiembre!G383+'Octubre '!G383+Noviembre!G383+'Diciembre '!G383)</f>
        <v>0</v>
      </c>
      <c r="H383" s="186">
        <f>SUM(Enero!H383+Febrero!H383+'Marzo '!H383+'Abril '!H383+'Mayo '!H383+Junio!H383+Julio!H383+Agosto!H383+Septiembre!H383+'Octubre '!H383+Noviembre!H383+'Diciembre '!H383)</f>
        <v>0</v>
      </c>
      <c r="I383" s="33"/>
      <c r="J383" s="5"/>
      <c r="K383" s="5"/>
      <c r="N383" s="171"/>
      <c r="O383" s="6"/>
      <c r="Q383" s="5"/>
    </row>
    <row r="384" spans="1:17" x14ac:dyDescent="0.2">
      <c r="A384" s="214" t="s">
        <v>725</v>
      </c>
      <c r="B384" s="258" t="s">
        <v>726</v>
      </c>
      <c r="C384" s="185">
        <f t="shared" si="5"/>
        <v>0</v>
      </c>
      <c r="D384" s="186">
        <f>SUM(Enero!D384+Febrero!D384+'Marzo '!D384+'Abril '!D384+'Mayo '!D384+Junio!D384+Julio!D384+Agosto!D384+Septiembre!D384+'Octubre '!D384+Noviembre!D384+'Diciembre '!D384)</f>
        <v>0</v>
      </c>
      <c r="E384" s="186">
        <f>SUM(Enero!E384+Febrero!E384+'Marzo '!E384+'Abril '!E384+'Mayo '!E384+Junio!E384+Julio!E384+Agosto!E384+Septiembre!E384+'Octubre '!E384+Noviembre!E384+'Diciembre '!E384)</f>
        <v>0</v>
      </c>
      <c r="F384" s="186">
        <f>SUM(Enero!F384+Febrero!F384+'Marzo '!F384+'Abril '!F384+'Mayo '!F384+Junio!F384+Julio!F384+Agosto!F384+Septiembre!F384+'Octubre '!F384+Noviembre!F384+'Diciembre '!F384)</f>
        <v>0</v>
      </c>
      <c r="G384" s="186">
        <f>SUM(Enero!G384+Febrero!G384+'Marzo '!G384+'Abril '!G384+'Mayo '!G384+Junio!G384+Julio!G384+Agosto!G384+Septiembre!G384+'Octubre '!G384+Noviembre!G384+'Diciembre '!G384)</f>
        <v>0</v>
      </c>
      <c r="H384" s="186">
        <f>SUM(Enero!H384+Febrero!H384+'Marzo '!H384+'Abril '!H384+'Mayo '!H384+Junio!H384+Julio!H384+Agosto!H384+Septiembre!H384+'Octubre '!H384+Noviembre!H384+'Diciembre '!H384)</f>
        <v>0</v>
      </c>
      <c r="I384" s="33"/>
      <c r="J384" s="5"/>
      <c r="K384" s="5"/>
      <c r="N384" s="171"/>
      <c r="O384" s="6"/>
      <c r="Q384" s="5"/>
    </row>
    <row r="385" spans="1:17" x14ac:dyDescent="0.2">
      <c r="A385" s="214" t="s">
        <v>727</v>
      </c>
      <c r="B385" s="258" t="s">
        <v>728</v>
      </c>
      <c r="C385" s="185">
        <f t="shared" si="5"/>
        <v>0</v>
      </c>
      <c r="D385" s="186">
        <f>SUM(Enero!D385+Febrero!D385+'Marzo '!D385+'Abril '!D385+'Mayo '!D385+Junio!D385+Julio!D385+Agosto!D385+Septiembre!D385+'Octubre '!D385+Noviembre!D385+'Diciembre '!D385)</f>
        <v>0</v>
      </c>
      <c r="E385" s="186">
        <f>SUM(Enero!E385+Febrero!E385+'Marzo '!E385+'Abril '!E385+'Mayo '!E385+Junio!E385+Julio!E385+Agosto!E385+Septiembre!E385+'Octubre '!E385+Noviembre!E385+'Diciembre '!E385)</f>
        <v>0</v>
      </c>
      <c r="F385" s="186">
        <f>SUM(Enero!F385+Febrero!F385+'Marzo '!F385+'Abril '!F385+'Mayo '!F385+Junio!F385+Julio!F385+Agosto!F385+Septiembre!F385+'Octubre '!F385+Noviembre!F385+'Diciembre '!F385)</f>
        <v>0</v>
      </c>
      <c r="G385" s="186">
        <f>SUM(Enero!G385+Febrero!G385+'Marzo '!G385+'Abril '!G385+'Mayo '!G385+Junio!G385+Julio!G385+Agosto!G385+Septiembre!G385+'Octubre '!G385+Noviembre!G385+'Diciembre '!G385)</f>
        <v>0</v>
      </c>
      <c r="H385" s="186">
        <f>SUM(Enero!H385+Febrero!H385+'Marzo '!H385+'Abril '!H385+'Mayo '!H385+Junio!H385+Julio!H385+Agosto!H385+Septiembre!H385+'Octubre '!H385+Noviembre!H385+'Diciembre '!H385)</f>
        <v>0</v>
      </c>
      <c r="I385" s="33"/>
      <c r="J385" s="5"/>
      <c r="K385" s="5"/>
      <c r="N385" s="171"/>
      <c r="O385" s="6"/>
      <c r="Q385" s="5"/>
    </row>
    <row r="386" spans="1:17" x14ac:dyDescent="0.2">
      <c r="A386" s="214" t="s">
        <v>729</v>
      </c>
      <c r="B386" s="258" t="s">
        <v>730</v>
      </c>
      <c r="C386" s="185">
        <f t="shared" si="5"/>
        <v>0</v>
      </c>
      <c r="D386" s="186">
        <f>SUM(Enero!D386+Febrero!D386+'Marzo '!D386+'Abril '!D386+'Mayo '!D386+Junio!D386+Julio!D386+Agosto!D386+Septiembre!D386+'Octubre '!D386+Noviembre!D386+'Diciembre '!D386)</f>
        <v>0</v>
      </c>
      <c r="E386" s="186">
        <f>SUM(Enero!E386+Febrero!E386+'Marzo '!E386+'Abril '!E386+'Mayo '!E386+Junio!E386+Julio!E386+Agosto!E386+Septiembre!E386+'Octubre '!E386+Noviembre!E386+'Diciembre '!E386)</f>
        <v>0</v>
      </c>
      <c r="F386" s="186">
        <f>SUM(Enero!F386+Febrero!F386+'Marzo '!F386+'Abril '!F386+'Mayo '!F386+Junio!F386+Julio!F386+Agosto!F386+Septiembre!F386+'Octubre '!F386+Noviembre!F386+'Diciembre '!F386)</f>
        <v>0</v>
      </c>
      <c r="G386" s="186">
        <f>SUM(Enero!G386+Febrero!G386+'Marzo '!G386+'Abril '!G386+'Mayo '!G386+Junio!G386+Julio!G386+Agosto!G386+Septiembre!G386+'Octubre '!G386+Noviembre!G386+'Diciembre '!G386)</f>
        <v>0</v>
      </c>
      <c r="H386" s="186">
        <f>SUM(Enero!H386+Febrero!H386+'Marzo '!H386+'Abril '!H386+'Mayo '!H386+Junio!H386+Julio!H386+Agosto!H386+Septiembre!H386+'Octubre '!H386+Noviembre!H386+'Diciembre '!H386)</f>
        <v>0</v>
      </c>
      <c r="I386" s="33"/>
      <c r="J386" s="5"/>
      <c r="K386" s="5"/>
      <c r="N386" s="171"/>
      <c r="O386" s="6"/>
      <c r="Q386" s="5"/>
    </row>
    <row r="387" spans="1:17" x14ac:dyDescent="0.2">
      <c r="A387" s="214" t="s">
        <v>731</v>
      </c>
      <c r="B387" s="258" t="s">
        <v>732</v>
      </c>
      <c r="C387" s="185">
        <f t="shared" si="5"/>
        <v>0</v>
      </c>
      <c r="D387" s="186">
        <f>SUM(Enero!D387+Febrero!D387+'Marzo '!D387+'Abril '!D387+'Mayo '!D387+Junio!D387+Julio!D387+Agosto!D387+Septiembre!D387+'Octubre '!D387+Noviembre!D387+'Diciembre '!D387)</f>
        <v>0</v>
      </c>
      <c r="E387" s="186">
        <f>SUM(Enero!E387+Febrero!E387+'Marzo '!E387+'Abril '!E387+'Mayo '!E387+Junio!E387+Julio!E387+Agosto!E387+Septiembre!E387+'Octubre '!E387+Noviembre!E387+'Diciembre '!E387)</f>
        <v>0</v>
      </c>
      <c r="F387" s="186">
        <f>SUM(Enero!F387+Febrero!F387+'Marzo '!F387+'Abril '!F387+'Mayo '!F387+Junio!F387+Julio!F387+Agosto!F387+Septiembre!F387+'Octubre '!F387+Noviembre!F387+'Diciembre '!F387)</f>
        <v>0</v>
      </c>
      <c r="G387" s="186">
        <f>SUM(Enero!G387+Febrero!G387+'Marzo '!G387+'Abril '!G387+'Mayo '!G387+Junio!G387+Julio!G387+Agosto!G387+Septiembre!G387+'Octubre '!G387+Noviembre!G387+'Diciembre '!G387)</f>
        <v>0</v>
      </c>
      <c r="H387" s="186">
        <f>SUM(Enero!H387+Febrero!H387+'Marzo '!H387+'Abril '!H387+'Mayo '!H387+Junio!H387+Julio!H387+Agosto!H387+Septiembre!H387+'Octubre '!H387+Noviembre!H387+'Diciembre '!H387)</f>
        <v>0</v>
      </c>
      <c r="I387" s="33"/>
      <c r="J387" s="5"/>
      <c r="K387" s="5"/>
      <c r="N387" s="171"/>
      <c r="O387" s="6"/>
      <c r="Q387" s="5"/>
    </row>
    <row r="388" spans="1:17" x14ac:dyDescent="0.2">
      <c r="A388" s="214" t="s">
        <v>733</v>
      </c>
      <c r="B388" s="258" t="s">
        <v>734</v>
      </c>
      <c r="C388" s="185">
        <f t="shared" si="5"/>
        <v>0</v>
      </c>
      <c r="D388" s="186">
        <f>SUM(Enero!D388+Febrero!D388+'Marzo '!D388+'Abril '!D388+'Mayo '!D388+Junio!D388+Julio!D388+Agosto!D388+Septiembre!D388+'Octubre '!D388+Noviembre!D388+'Diciembre '!D388)</f>
        <v>0</v>
      </c>
      <c r="E388" s="186">
        <f>SUM(Enero!E388+Febrero!E388+'Marzo '!E388+'Abril '!E388+'Mayo '!E388+Junio!E388+Julio!E388+Agosto!E388+Septiembre!E388+'Octubre '!E388+Noviembre!E388+'Diciembre '!E388)</f>
        <v>0</v>
      </c>
      <c r="F388" s="186">
        <f>SUM(Enero!F388+Febrero!F388+'Marzo '!F388+'Abril '!F388+'Mayo '!F388+Junio!F388+Julio!F388+Agosto!F388+Septiembre!F388+'Octubre '!F388+Noviembre!F388+'Diciembre '!F388)</f>
        <v>0</v>
      </c>
      <c r="G388" s="186">
        <f>SUM(Enero!G388+Febrero!G388+'Marzo '!G388+'Abril '!G388+'Mayo '!G388+Junio!G388+Julio!G388+Agosto!G388+Septiembre!G388+'Octubre '!G388+Noviembre!G388+'Diciembre '!G388)</f>
        <v>0</v>
      </c>
      <c r="H388" s="186">
        <f>SUM(Enero!H388+Febrero!H388+'Marzo '!H388+'Abril '!H388+'Mayo '!H388+Junio!H388+Julio!H388+Agosto!H388+Septiembre!H388+'Octubre '!H388+Noviembre!H388+'Diciembre '!H388)</f>
        <v>0</v>
      </c>
      <c r="I388" s="33"/>
      <c r="J388" s="5"/>
      <c r="K388" s="5"/>
      <c r="N388" s="171"/>
      <c r="O388" s="6"/>
      <c r="Q388" s="5"/>
    </row>
    <row r="389" spans="1:17" x14ac:dyDescent="0.2">
      <c r="A389" s="214" t="s">
        <v>735</v>
      </c>
      <c r="B389" s="258" t="s">
        <v>736</v>
      </c>
      <c r="C389" s="185">
        <f t="shared" si="5"/>
        <v>0</v>
      </c>
      <c r="D389" s="186">
        <f>SUM(Enero!D389+Febrero!D389+'Marzo '!D389+'Abril '!D389+'Mayo '!D389+Junio!D389+Julio!D389+Agosto!D389+Septiembre!D389+'Octubre '!D389+Noviembre!D389+'Diciembre '!D389)</f>
        <v>0</v>
      </c>
      <c r="E389" s="186">
        <f>SUM(Enero!E389+Febrero!E389+'Marzo '!E389+'Abril '!E389+'Mayo '!E389+Junio!E389+Julio!E389+Agosto!E389+Septiembre!E389+'Octubre '!E389+Noviembre!E389+'Diciembre '!E389)</f>
        <v>0</v>
      </c>
      <c r="F389" s="186">
        <f>SUM(Enero!F389+Febrero!F389+'Marzo '!F389+'Abril '!F389+'Mayo '!F389+Junio!F389+Julio!F389+Agosto!F389+Septiembre!F389+'Octubre '!F389+Noviembre!F389+'Diciembre '!F389)</f>
        <v>0</v>
      </c>
      <c r="G389" s="186">
        <f>SUM(Enero!G389+Febrero!G389+'Marzo '!G389+'Abril '!G389+'Mayo '!G389+Junio!G389+Julio!G389+Agosto!G389+Septiembre!G389+'Octubre '!G389+Noviembre!G389+'Diciembre '!G389)</f>
        <v>0</v>
      </c>
      <c r="H389" s="186">
        <f>SUM(Enero!H389+Febrero!H389+'Marzo '!H389+'Abril '!H389+'Mayo '!H389+Junio!H389+Julio!H389+Agosto!H389+Septiembre!H389+'Octubre '!H389+Noviembre!H389+'Diciembre '!H389)</f>
        <v>0</v>
      </c>
      <c r="I389" s="33"/>
      <c r="J389" s="5"/>
      <c r="K389" s="5"/>
      <c r="N389" s="171"/>
      <c r="O389" s="6"/>
      <c r="Q389" s="5"/>
    </row>
    <row r="390" spans="1:17" x14ac:dyDescent="0.2">
      <c r="A390" s="214" t="s">
        <v>737</v>
      </c>
      <c r="B390" s="258" t="s">
        <v>738</v>
      </c>
      <c r="C390" s="185">
        <f t="shared" si="5"/>
        <v>0</v>
      </c>
      <c r="D390" s="186">
        <f>SUM(Enero!D390+Febrero!D390+'Marzo '!D390+'Abril '!D390+'Mayo '!D390+Junio!D390+Julio!D390+Agosto!D390+Septiembre!D390+'Octubre '!D390+Noviembre!D390+'Diciembre '!D390)</f>
        <v>0</v>
      </c>
      <c r="E390" s="186">
        <f>SUM(Enero!E390+Febrero!E390+'Marzo '!E390+'Abril '!E390+'Mayo '!E390+Junio!E390+Julio!E390+Agosto!E390+Septiembre!E390+'Octubre '!E390+Noviembre!E390+'Diciembre '!E390)</f>
        <v>0</v>
      </c>
      <c r="F390" s="186">
        <f>SUM(Enero!F390+Febrero!F390+'Marzo '!F390+'Abril '!F390+'Mayo '!F390+Junio!F390+Julio!F390+Agosto!F390+Septiembre!F390+'Octubre '!F390+Noviembre!F390+'Diciembre '!F390)</f>
        <v>0</v>
      </c>
      <c r="G390" s="186">
        <f>SUM(Enero!G390+Febrero!G390+'Marzo '!G390+'Abril '!G390+'Mayo '!G390+Junio!G390+Julio!G390+Agosto!G390+Septiembre!G390+'Octubre '!G390+Noviembre!G390+'Diciembre '!G390)</f>
        <v>0</v>
      </c>
      <c r="H390" s="186">
        <f>SUM(Enero!H390+Febrero!H390+'Marzo '!H390+'Abril '!H390+'Mayo '!H390+Junio!H390+Julio!H390+Agosto!H390+Septiembre!H390+'Octubre '!H390+Noviembre!H390+'Diciembre '!H390)</f>
        <v>0</v>
      </c>
      <c r="I390" s="33"/>
      <c r="J390" s="5"/>
      <c r="K390" s="5"/>
      <c r="N390" s="171"/>
      <c r="O390" s="6"/>
      <c r="Q390" s="5"/>
    </row>
    <row r="391" spans="1:17" x14ac:dyDescent="0.2">
      <c r="A391" s="214" t="s">
        <v>739</v>
      </c>
      <c r="B391" s="258" t="s">
        <v>740</v>
      </c>
      <c r="C391" s="185">
        <f t="shared" si="5"/>
        <v>0</v>
      </c>
      <c r="D391" s="186">
        <f>SUM(Enero!D391+Febrero!D391+'Marzo '!D391+'Abril '!D391+'Mayo '!D391+Junio!D391+Julio!D391+Agosto!D391+Septiembre!D391+'Octubre '!D391+Noviembre!D391+'Diciembre '!D391)</f>
        <v>0</v>
      </c>
      <c r="E391" s="186">
        <f>SUM(Enero!E391+Febrero!E391+'Marzo '!E391+'Abril '!E391+'Mayo '!E391+Junio!E391+Julio!E391+Agosto!E391+Septiembre!E391+'Octubre '!E391+Noviembre!E391+'Diciembre '!E391)</f>
        <v>0</v>
      </c>
      <c r="F391" s="186">
        <f>SUM(Enero!F391+Febrero!F391+'Marzo '!F391+'Abril '!F391+'Mayo '!F391+Junio!F391+Julio!F391+Agosto!F391+Septiembre!F391+'Octubre '!F391+Noviembre!F391+'Diciembre '!F391)</f>
        <v>0</v>
      </c>
      <c r="G391" s="186">
        <f>SUM(Enero!G391+Febrero!G391+'Marzo '!G391+'Abril '!G391+'Mayo '!G391+Junio!G391+Julio!G391+Agosto!G391+Septiembre!G391+'Octubre '!G391+Noviembre!G391+'Diciembre '!G391)</f>
        <v>0</v>
      </c>
      <c r="H391" s="186">
        <f>SUM(Enero!H391+Febrero!H391+'Marzo '!H391+'Abril '!H391+'Mayo '!H391+Junio!H391+Julio!H391+Agosto!H391+Septiembre!H391+'Octubre '!H391+Noviembre!H391+'Diciembre '!H391)</f>
        <v>0</v>
      </c>
      <c r="I391" s="33"/>
      <c r="J391" s="5"/>
      <c r="K391" s="5"/>
      <c r="N391" s="171"/>
      <c r="O391" s="6"/>
      <c r="Q391" s="5"/>
    </row>
    <row r="392" spans="1:17" x14ac:dyDescent="0.2">
      <c r="A392" s="214" t="s">
        <v>741</v>
      </c>
      <c r="B392" s="258" t="s">
        <v>742</v>
      </c>
      <c r="C392" s="185">
        <f t="shared" si="5"/>
        <v>0</v>
      </c>
      <c r="D392" s="186">
        <f>SUM(Enero!D392+Febrero!D392+'Marzo '!D392+'Abril '!D392+'Mayo '!D392+Junio!D392+Julio!D392+Agosto!D392+Septiembre!D392+'Octubre '!D392+Noviembre!D392+'Diciembre '!D392)</f>
        <v>0</v>
      </c>
      <c r="E392" s="186">
        <f>SUM(Enero!E392+Febrero!E392+'Marzo '!E392+'Abril '!E392+'Mayo '!E392+Junio!E392+Julio!E392+Agosto!E392+Septiembre!E392+'Octubre '!E392+Noviembre!E392+'Diciembre '!E392)</f>
        <v>0</v>
      </c>
      <c r="F392" s="186">
        <f>SUM(Enero!F392+Febrero!F392+'Marzo '!F392+'Abril '!F392+'Mayo '!F392+Junio!F392+Julio!F392+Agosto!F392+Septiembre!F392+'Octubre '!F392+Noviembre!F392+'Diciembre '!F392)</f>
        <v>0</v>
      </c>
      <c r="G392" s="186">
        <f>SUM(Enero!G392+Febrero!G392+'Marzo '!G392+'Abril '!G392+'Mayo '!G392+Junio!G392+Julio!G392+Agosto!G392+Septiembre!G392+'Octubre '!G392+Noviembre!G392+'Diciembre '!G392)</f>
        <v>0</v>
      </c>
      <c r="H392" s="186">
        <f>SUM(Enero!H392+Febrero!H392+'Marzo '!H392+'Abril '!H392+'Mayo '!H392+Junio!H392+Julio!H392+Agosto!H392+Septiembre!H392+'Octubre '!H392+Noviembre!H392+'Diciembre '!H392)</f>
        <v>0</v>
      </c>
      <c r="I392" s="33"/>
      <c r="J392" s="5"/>
      <c r="K392" s="5"/>
      <c r="N392" s="171"/>
      <c r="O392" s="6"/>
      <c r="Q392" s="5"/>
    </row>
    <row r="393" spans="1:17" x14ac:dyDescent="0.2">
      <c r="A393" s="214" t="s">
        <v>743</v>
      </c>
      <c r="B393" s="258" t="s">
        <v>744</v>
      </c>
      <c r="C393" s="185">
        <f t="shared" si="5"/>
        <v>0</v>
      </c>
      <c r="D393" s="186">
        <f>SUM(Enero!D393+Febrero!D393+'Marzo '!D393+'Abril '!D393+'Mayo '!D393+Junio!D393+Julio!D393+Agosto!D393+Septiembre!D393+'Octubre '!D393+Noviembre!D393+'Diciembre '!D393)</f>
        <v>0</v>
      </c>
      <c r="E393" s="186">
        <f>SUM(Enero!E393+Febrero!E393+'Marzo '!E393+'Abril '!E393+'Mayo '!E393+Junio!E393+Julio!E393+Agosto!E393+Septiembre!E393+'Octubre '!E393+Noviembre!E393+'Diciembre '!E393)</f>
        <v>0</v>
      </c>
      <c r="F393" s="186">
        <f>SUM(Enero!F393+Febrero!F393+'Marzo '!F393+'Abril '!F393+'Mayo '!F393+Junio!F393+Julio!F393+Agosto!F393+Septiembre!F393+'Octubre '!F393+Noviembre!F393+'Diciembre '!F393)</f>
        <v>0</v>
      </c>
      <c r="G393" s="186">
        <f>SUM(Enero!G393+Febrero!G393+'Marzo '!G393+'Abril '!G393+'Mayo '!G393+Junio!G393+Julio!G393+Agosto!G393+Septiembre!G393+'Octubre '!G393+Noviembre!G393+'Diciembre '!G393)</f>
        <v>0</v>
      </c>
      <c r="H393" s="186">
        <f>SUM(Enero!H393+Febrero!H393+'Marzo '!H393+'Abril '!H393+'Mayo '!H393+Junio!H393+Julio!H393+Agosto!H393+Septiembre!H393+'Octubre '!H393+Noviembre!H393+'Diciembre '!H393)</f>
        <v>0</v>
      </c>
      <c r="I393" s="33"/>
      <c r="J393" s="5"/>
      <c r="K393" s="5"/>
      <c r="N393" s="171"/>
      <c r="O393" s="6"/>
      <c r="Q393" s="5"/>
    </row>
    <row r="394" spans="1:17" x14ac:dyDescent="0.2">
      <c r="A394" s="214" t="s">
        <v>745</v>
      </c>
      <c r="B394" s="258" t="s">
        <v>746</v>
      </c>
      <c r="C394" s="185">
        <f t="shared" si="5"/>
        <v>0</v>
      </c>
      <c r="D394" s="186">
        <f>SUM(Enero!D394+Febrero!D394+'Marzo '!D394+'Abril '!D394+'Mayo '!D394+Junio!D394+Julio!D394+Agosto!D394+Septiembre!D394+'Octubre '!D394+Noviembre!D394+'Diciembre '!D394)</f>
        <v>0</v>
      </c>
      <c r="E394" s="186">
        <f>SUM(Enero!E394+Febrero!E394+'Marzo '!E394+'Abril '!E394+'Mayo '!E394+Junio!E394+Julio!E394+Agosto!E394+Septiembre!E394+'Octubre '!E394+Noviembre!E394+'Diciembre '!E394)</f>
        <v>0</v>
      </c>
      <c r="F394" s="186">
        <f>SUM(Enero!F394+Febrero!F394+'Marzo '!F394+'Abril '!F394+'Mayo '!F394+Junio!F394+Julio!F394+Agosto!F394+Septiembre!F394+'Octubre '!F394+Noviembre!F394+'Diciembre '!F394)</f>
        <v>0</v>
      </c>
      <c r="G394" s="186">
        <f>SUM(Enero!G394+Febrero!G394+'Marzo '!G394+'Abril '!G394+'Mayo '!G394+Junio!G394+Julio!G394+Agosto!G394+Septiembre!G394+'Octubre '!G394+Noviembre!G394+'Diciembre '!G394)</f>
        <v>0</v>
      </c>
      <c r="H394" s="186">
        <f>SUM(Enero!H394+Febrero!H394+'Marzo '!H394+'Abril '!H394+'Mayo '!H394+Junio!H394+Julio!H394+Agosto!H394+Septiembre!H394+'Octubre '!H394+Noviembre!H394+'Diciembre '!H394)</f>
        <v>0</v>
      </c>
      <c r="I394" s="33"/>
      <c r="J394" s="5"/>
      <c r="K394" s="5"/>
      <c r="N394" s="171"/>
      <c r="O394" s="6"/>
      <c r="Q394" s="5"/>
    </row>
    <row r="395" spans="1:17" x14ac:dyDescent="0.2">
      <c r="A395" s="214" t="s">
        <v>747</v>
      </c>
      <c r="B395" s="258" t="s">
        <v>748</v>
      </c>
      <c r="C395" s="185">
        <f t="shared" si="5"/>
        <v>0</v>
      </c>
      <c r="D395" s="186">
        <f>SUM(Enero!D395+Febrero!D395+'Marzo '!D395+'Abril '!D395+'Mayo '!D395+Junio!D395+Julio!D395+Agosto!D395+Septiembre!D395+'Octubre '!D395+Noviembre!D395+'Diciembre '!D395)</f>
        <v>0</v>
      </c>
      <c r="E395" s="186">
        <f>SUM(Enero!E395+Febrero!E395+'Marzo '!E395+'Abril '!E395+'Mayo '!E395+Junio!E395+Julio!E395+Agosto!E395+Septiembre!E395+'Octubre '!E395+Noviembre!E395+'Diciembre '!E395)</f>
        <v>0</v>
      </c>
      <c r="F395" s="186">
        <f>SUM(Enero!F395+Febrero!F395+'Marzo '!F395+'Abril '!F395+'Mayo '!F395+Junio!F395+Julio!F395+Agosto!F395+Septiembre!F395+'Octubre '!F395+Noviembre!F395+'Diciembre '!F395)</f>
        <v>0</v>
      </c>
      <c r="G395" s="186">
        <f>SUM(Enero!G395+Febrero!G395+'Marzo '!G395+'Abril '!G395+'Mayo '!G395+Junio!G395+Julio!G395+Agosto!G395+Septiembre!G395+'Octubre '!G395+Noviembre!G395+'Diciembre '!G395)</f>
        <v>0</v>
      </c>
      <c r="H395" s="186">
        <f>SUM(Enero!H395+Febrero!H395+'Marzo '!H395+'Abril '!H395+'Mayo '!H395+Junio!H395+Julio!H395+Agosto!H395+Septiembre!H395+'Octubre '!H395+Noviembre!H395+'Diciembre '!H395)</f>
        <v>0</v>
      </c>
      <c r="I395" s="33"/>
      <c r="J395" s="5"/>
      <c r="K395" s="5"/>
      <c r="N395" s="171"/>
      <c r="O395" s="6"/>
      <c r="Q395" s="5"/>
    </row>
    <row r="396" spans="1:17" x14ac:dyDescent="0.2">
      <c r="A396" s="214" t="s">
        <v>749</v>
      </c>
      <c r="B396" s="215" t="s">
        <v>750</v>
      </c>
      <c r="C396" s="185">
        <f t="shared" si="5"/>
        <v>0</v>
      </c>
      <c r="D396" s="186">
        <f>SUM(Enero!D396+Febrero!D396+'Marzo '!D396+'Abril '!D396+'Mayo '!D396+Junio!D396+Julio!D396+Agosto!D396+Septiembre!D396+'Octubre '!D396+Noviembre!D396+'Diciembre '!D396)</f>
        <v>0</v>
      </c>
      <c r="E396" s="186">
        <f>SUM(Enero!E396+Febrero!E396+'Marzo '!E396+'Abril '!E396+'Mayo '!E396+Junio!E396+Julio!E396+Agosto!E396+Septiembre!E396+'Octubre '!E396+Noviembre!E396+'Diciembre '!E396)</f>
        <v>0</v>
      </c>
      <c r="F396" s="186">
        <f>SUM(Enero!F396+Febrero!F396+'Marzo '!F396+'Abril '!F396+'Mayo '!F396+Junio!F396+Julio!F396+Agosto!F396+Septiembre!F396+'Octubre '!F396+Noviembre!F396+'Diciembre '!F396)</f>
        <v>0</v>
      </c>
      <c r="G396" s="186">
        <f>SUM(Enero!G396+Febrero!G396+'Marzo '!G396+'Abril '!G396+'Mayo '!G396+Junio!G396+Julio!G396+Agosto!G396+Septiembre!G396+'Octubre '!G396+Noviembre!G396+'Diciembre '!G396)</f>
        <v>0</v>
      </c>
      <c r="H396" s="186">
        <f>SUM(Enero!H396+Febrero!H396+'Marzo '!H396+'Abril '!H396+'Mayo '!H396+Junio!H396+Julio!H396+Agosto!H396+Septiembre!H396+'Octubre '!H396+Noviembre!H396+'Diciembre '!H396)</f>
        <v>0</v>
      </c>
      <c r="I396" s="33"/>
      <c r="J396" s="5"/>
      <c r="K396" s="5"/>
      <c r="N396" s="171"/>
      <c r="O396" s="6"/>
      <c r="Q396" s="5"/>
    </row>
    <row r="397" spans="1:17" x14ac:dyDescent="0.2">
      <c r="A397" s="249" t="s">
        <v>751</v>
      </c>
      <c r="B397" s="215" t="s">
        <v>752</v>
      </c>
      <c r="C397" s="185">
        <f t="shared" si="5"/>
        <v>1</v>
      </c>
      <c r="D397" s="186">
        <f>SUM(Enero!D397+Febrero!D397+'Marzo '!D397+'Abril '!D397+'Mayo '!D397+Junio!D397+Julio!D397+Agosto!D397+Septiembre!D397+'Octubre '!D397+Noviembre!D397+'Diciembre '!D397)</f>
        <v>0</v>
      </c>
      <c r="E397" s="186">
        <f>SUM(Enero!E397+Febrero!E397+'Marzo '!E397+'Abril '!E397+'Mayo '!E397+Junio!E397+Julio!E397+Agosto!E397+Septiembre!E397+'Octubre '!E397+Noviembre!E397+'Diciembre '!E397)</f>
        <v>1</v>
      </c>
      <c r="F397" s="186">
        <f>SUM(Enero!F397+Febrero!F397+'Marzo '!F397+'Abril '!F397+'Mayo '!F397+Junio!F397+Julio!F397+Agosto!F397+Septiembre!F397+'Octubre '!F397+Noviembre!F397+'Diciembre '!F397)</f>
        <v>0</v>
      </c>
      <c r="G397" s="186">
        <f>SUM(Enero!G397+Febrero!G397+'Marzo '!G397+'Abril '!G397+'Mayo '!G397+Junio!G397+Julio!G397+Agosto!G397+Septiembre!G397+'Octubre '!G397+Noviembre!G397+'Diciembre '!G397)</f>
        <v>0</v>
      </c>
      <c r="H397" s="186">
        <f>SUM(Enero!H397+Febrero!H397+'Marzo '!H397+'Abril '!H397+'Mayo '!H397+Junio!H397+Julio!H397+Agosto!H397+Septiembre!H397+'Octubre '!H397+Noviembre!H397+'Diciembre '!H397)</f>
        <v>0</v>
      </c>
      <c r="I397" s="33"/>
      <c r="J397" s="5"/>
      <c r="K397" s="5"/>
      <c r="N397" s="171"/>
      <c r="O397" s="6"/>
      <c r="Q397" s="5"/>
    </row>
    <row r="398" spans="1:17" x14ac:dyDescent="0.2">
      <c r="A398" s="214" t="s">
        <v>753</v>
      </c>
      <c r="B398" s="215" t="s">
        <v>754</v>
      </c>
      <c r="C398" s="185">
        <f t="shared" si="5"/>
        <v>1848</v>
      </c>
      <c r="D398" s="186">
        <f>SUM(Enero!D398+Febrero!D398+'Marzo '!D398+'Abril '!D398+'Mayo '!D398+Junio!D398+Julio!D398+Agosto!D398+Septiembre!D398+'Octubre '!D398+Noviembre!D398+'Diciembre '!D398)</f>
        <v>0</v>
      </c>
      <c r="E398" s="186">
        <f>SUM(Enero!E398+Febrero!E398+'Marzo '!E398+'Abril '!E398+'Mayo '!E398+Junio!E398+Julio!E398+Agosto!E398+Septiembre!E398+'Octubre '!E398+Noviembre!E398+'Diciembre '!E398)</f>
        <v>1848</v>
      </c>
      <c r="F398" s="186">
        <f>SUM(Enero!F398+Febrero!F398+'Marzo '!F398+'Abril '!F398+'Mayo '!F398+Junio!F398+Julio!F398+Agosto!F398+Septiembre!F398+'Octubre '!F398+Noviembre!F398+'Diciembre '!F398)</f>
        <v>0</v>
      </c>
      <c r="G398" s="186">
        <f>SUM(Enero!G398+Febrero!G398+'Marzo '!G398+'Abril '!G398+'Mayo '!G398+Junio!G398+Julio!G398+Agosto!G398+Septiembre!G398+'Octubre '!G398+Noviembre!G398+'Diciembre '!G398)</f>
        <v>0</v>
      </c>
      <c r="H398" s="186">
        <f>SUM(Enero!H398+Febrero!H398+'Marzo '!H398+'Abril '!H398+'Mayo '!H398+Junio!H398+Julio!H398+Agosto!H398+Septiembre!H398+'Octubre '!H398+Noviembre!H398+'Diciembre '!H398)</f>
        <v>0</v>
      </c>
      <c r="I398" s="33"/>
      <c r="J398" s="5"/>
      <c r="K398" s="5"/>
      <c r="N398" s="171"/>
      <c r="O398" s="6"/>
      <c r="Q398" s="5"/>
    </row>
    <row r="399" spans="1:17" x14ac:dyDescent="0.2">
      <c r="A399" s="249" t="s">
        <v>755</v>
      </c>
      <c r="B399" s="215" t="s">
        <v>756</v>
      </c>
      <c r="C399" s="210">
        <f t="shared" si="5"/>
        <v>1848</v>
      </c>
      <c r="D399" s="186">
        <f>SUM(Enero!D399+Febrero!D399+'Marzo '!D399+'Abril '!D399+'Mayo '!D399+Junio!D399+Julio!D399+Agosto!D399+Septiembre!D399+'Octubre '!D399+Noviembre!D399+'Diciembre '!D399)</f>
        <v>0</v>
      </c>
      <c r="E399" s="186">
        <f>SUM(Enero!E399+Febrero!E399+'Marzo '!E399+'Abril '!E399+'Mayo '!E399+Junio!E399+Julio!E399+Agosto!E399+Septiembre!E399+'Octubre '!E399+Noviembre!E399+'Diciembre '!E399)</f>
        <v>1848</v>
      </c>
      <c r="F399" s="186">
        <f>SUM(Enero!F399+Febrero!F399+'Marzo '!F399+'Abril '!F399+'Mayo '!F399+Junio!F399+Julio!F399+Agosto!F399+Septiembre!F399+'Octubre '!F399+Noviembre!F399+'Diciembre '!F399)</f>
        <v>0</v>
      </c>
      <c r="G399" s="186">
        <f>SUM(Enero!G399+Febrero!G399+'Marzo '!G399+'Abril '!G399+'Mayo '!G399+Junio!G399+Julio!G399+Agosto!G399+Septiembre!G399+'Octubre '!G399+Noviembre!G399+'Diciembre '!G399)</f>
        <v>0</v>
      </c>
      <c r="H399" s="186">
        <f>SUM(Enero!H399+Febrero!H399+'Marzo '!H399+'Abril '!H399+'Mayo '!H399+Junio!H399+Julio!H399+Agosto!H399+Septiembre!H399+'Octubre '!H399+Noviembre!H399+'Diciembre '!H399)</f>
        <v>0</v>
      </c>
      <c r="I399" s="33"/>
      <c r="J399" s="5"/>
      <c r="K399" s="5"/>
      <c r="N399" s="171"/>
      <c r="O399" s="6"/>
      <c r="Q399" s="5"/>
    </row>
    <row r="400" spans="1:17" x14ac:dyDescent="0.2">
      <c r="A400" s="214" t="s">
        <v>757</v>
      </c>
      <c r="B400" s="215" t="s">
        <v>758</v>
      </c>
      <c r="C400" s="210">
        <f t="shared" si="5"/>
        <v>0</v>
      </c>
      <c r="D400" s="186">
        <f>SUM(Enero!D400+Febrero!D400+'Marzo '!D400+'Abril '!D400+'Mayo '!D400+Junio!D400+Julio!D400+Agosto!D400+Septiembre!D400+'Octubre '!D400+Noviembre!D400+'Diciembre '!D400)</f>
        <v>0</v>
      </c>
      <c r="E400" s="186">
        <f>SUM(Enero!E400+Febrero!E400+'Marzo '!E400+'Abril '!E400+'Mayo '!E400+Junio!E400+Julio!E400+Agosto!E400+Septiembre!E400+'Octubre '!E400+Noviembre!E400+'Diciembre '!E400)</f>
        <v>0</v>
      </c>
      <c r="F400" s="186">
        <f>SUM(Enero!F400+Febrero!F400+'Marzo '!F400+'Abril '!F400+'Mayo '!F400+Junio!F400+Julio!F400+Agosto!F400+Septiembre!F400+'Octubre '!F400+Noviembre!F400+'Diciembre '!F400)</f>
        <v>0</v>
      </c>
      <c r="G400" s="186">
        <f>SUM(Enero!G400+Febrero!G400+'Marzo '!G400+'Abril '!G400+'Mayo '!G400+Junio!G400+Julio!G400+Agosto!G400+Septiembre!G400+'Octubre '!G400+Noviembre!G400+'Diciembre '!G400)</f>
        <v>0</v>
      </c>
      <c r="H400" s="186">
        <f>SUM(Enero!H400+Febrero!H400+'Marzo '!H400+'Abril '!H400+'Mayo '!H400+Junio!H400+Julio!H400+Agosto!H400+Septiembre!H400+'Octubre '!H400+Noviembre!H400+'Diciembre '!H400)</f>
        <v>0</v>
      </c>
      <c r="I400" s="33"/>
      <c r="J400" s="5"/>
      <c r="K400" s="5"/>
      <c r="N400" s="171"/>
      <c r="O400" s="6"/>
      <c r="Q400" s="5"/>
    </row>
    <row r="401" spans="1:17" x14ac:dyDescent="0.2">
      <c r="A401" s="214" t="s">
        <v>759</v>
      </c>
      <c r="B401" s="258" t="s">
        <v>760</v>
      </c>
      <c r="C401" s="185">
        <f t="shared" si="5"/>
        <v>0</v>
      </c>
      <c r="D401" s="186">
        <f>SUM(Enero!D401+Febrero!D401+'Marzo '!D401+'Abril '!D401+'Mayo '!D401+Junio!D401+Julio!D401+Agosto!D401+Septiembre!D401+'Octubre '!D401+Noviembre!D401+'Diciembre '!D401)</f>
        <v>0</v>
      </c>
      <c r="E401" s="186">
        <f>SUM(Enero!E401+Febrero!E401+'Marzo '!E401+'Abril '!E401+'Mayo '!E401+Junio!E401+Julio!E401+Agosto!E401+Septiembre!E401+'Octubre '!E401+Noviembre!E401+'Diciembre '!E401)</f>
        <v>0</v>
      </c>
      <c r="F401" s="186">
        <f>SUM(Enero!F401+Febrero!F401+'Marzo '!F401+'Abril '!F401+'Mayo '!F401+Junio!F401+Julio!F401+Agosto!F401+Septiembre!F401+'Octubre '!F401+Noviembre!F401+'Diciembre '!F401)</f>
        <v>0</v>
      </c>
      <c r="G401" s="186">
        <f>SUM(Enero!G401+Febrero!G401+'Marzo '!G401+'Abril '!G401+'Mayo '!G401+Junio!G401+Julio!G401+Agosto!G401+Septiembre!G401+'Octubre '!G401+Noviembre!G401+'Diciembre '!G401)</f>
        <v>0</v>
      </c>
      <c r="H401" s="186">
        <f>SUM(Enero!H401+Febrero!H401+'Marzo '!H401+'Abril '!H401+'Mayo '!H401+Junio!H401+Julio!H401+Agosto!H401+Septiembre!H401+'Octubre '!H401+Noviembre!H401+'Diciembre '!H401)</f>
        <v>0</v>
      </c>
      <c r="I401" s="33"/>
      <c r="J401" s="5"/>
      <c r="K401" s="5"/>
      <c r="N401" s="171"/>
      <c r="O401" s="6"/>
      <c r="Q401" s="5"/>
    </row>
    <row r="402" spans="1:17" x14ac:dyDescent="0.2">
      <c r="A402" s="214" t="s">
        <v>761</v>
      </c>
      <c r="B402" s="258" t="s">
        <v>762</v>
      </c>
      <c r="C402" s="185">
        <f t="shared" ref="C402:C465" si="6">+SUM(D402:F402)</f>
        <v>0</v>
      </c>
      <c r="D402" s="186">
        <f>SUM(Enero!D402+Febrero!D402+'Marzo '!D402+'Abril '!D402+'Mayo '!D402+Junio!D402+Julio!D402+Agosto!D402+Septiembre!D402+'Octubre '!D402+Noviembre!D402+'Diciembre '!D402)</f>
        <v>0</v>
      </c>
      <c r="E402" s="186">
        <f>SUM(Enero!E402+Febrero!E402+'Marzo '!E402+'Abril '!E402+'Mayo '!E402+Junio!E402+Julio!E402+Agosto!E402+Septiembre!E402+'Octubre '!E402+Noviembre!E402+'Diciembre '!E402)</f>
        <v>0</v>
      </c>
      <c r="F402" s="186">
        <f>SUM(Enero!F402+Febrero!F402+'Marzo '!F402+'Abril '!F402+'Mayo '!F402+Junio!F402+Julio!F402+Agosto!F402+Septiembre!F402+'Octubre '!F402+Noviembre!F402+'Diciembre '!F402)</f>
        <v>0</v>
      </c>
      <c r="G402" s="186">
        <f>SUM(Enero!G402+Febrero!G402+'Marzo '!G402+'Abril '!G402+'Mayo '!G402+Junio!G402+Julio!G402+Agosto!G402+Septiembre!G402+'Octubre '!G402+Noviembre!G402+'Diciembre '!G402)</f>
        <v>0</v>
      </c>
      <c r="H402" s="186">
        <f>SUM(Enero!H402+Febrero!H402+'Marzo '!H402+'Abril '!H402+'Mayo '!H402+Junio!H402+Julio!H402+Agosto!H402+Septiembre!H402+'Octubre '!H402+Noviembre!H402+'Diciembre '!H402)</f>
        <v>0</v>
      </c>
      <c r="I402" s="33"/>
      <c r="J402" s="5"/>
      <c r="K402" s="5"/>
      <c r="N402" s="171"/>
      <c r="O402" s="6"/>
      <c r="Q402" s="5"/>
    </row>
    <row r="403" spans="1:17" x14ac:dyDescent="0.2">
      <c r="A403" s="214" t="s">
        <v>763</v>
      </c>
      <c r="B403" s="258" t="s">
        <v>764</v>
      </c>
      <c r="C403" s="185">
        <f t="shared" si="6"/>
        <v>1</v>
      </c>
      <c r="D403" s="186">
        <f>SUM(Enero!D403+Febrero!D403+'Marzo '!D403+'Abril '!D403+'Mayo '!D403+Junio!D403+Julio!D403+Agosto!D403+Septiembre!D403+'Octubre '!D403+Noviembre!D403+'Diciembre '!D403)</f>
        <v>0</v>
      </c>
      <c r="E403" s="186">
        <f>SUM(Enero!E403+Febrero!E403+'Marzo '!E403+'Abril '!E403+'Mayo '!E403+Junio!E403+Julio!E403+Agosto!E403+Septiembre!E403+'Octubre '!E403+Noviembre!E403+'Diciembre '!E403)</f>
        <v>1</v>
      </c>
      <c r="F403" s="186">
        <f>SUM(Enero!F403+Febrero!F403+'Marzo '!F403+'Abril '!F403+'Mayo '!F403+Junio!F403+Julio!F403+Agosto!F403+Septiembre!F403+'Octubre '!F403+Noviembre!F403+'Diciembre '!F403)</f>
        <v>0</v>
      </c>
      <c r="G403" s="186">
        <f>SUM(Enero!G403+Febrero!G403+'Marzo '!G403+'Abril '!G403+'Mayo '!G403+Junio!G403+Julio!G403+Agosto!G403+Septiembre!G403+'Octubre '!G403+Noviembre!G403+'Diciembre '!G403)</f>
        <v>0</v>
      </c>
      <c r="H403" s="186">
        <f>SUM(Enero!H403+Febrero!H403+'Marzo '!H403+'Abril '!H403+'Mayo '!H403+Junio!H403+Julio!H403+Agosto!H403+Septiembre!H403+'Octubre '!H403+Noviembre!H403+'Diciembre '!H403)</f>
        <v>0</v>
      </c>
      <c r="I403" s="33"/>
      <c r="J403" s="5"/>
      <c r="K403" s="5"/>
      <c r="N403" s="171"/>
      <c r="O403" s="6"/>
      <c r="Q403" s="5"/>
    </row>
    <row r="404" spans="1:17" x14ac:dyDescent="0.2">
      <c r="A404" s="214" t="s">
        <v>765</v>
      </c>
      <c r="B404" s="258" t="s">
        <v>766</v>
      </c>
      <c r="C404" s="185">
        <f t="shared" si="6"/>
        <v>0</v>
      </c>
      <c r="D404" s="186">
        <f>SUM(Enero!D404+Febrero!D404+'Marzo '!D404+'Abril '!D404+'Mayo '!D404+Junio!D404+Julio!D404+Agosto!D404+Septiembre!D404+'Octubre '!D404+Noviembre!D404+'Diciembre '!D404)</f>
        <v>0</v>
      </c>
      <c r="E404" s="186">
        <f>SUM(Enero!E404+Febrero!E404+'Marzo '!E404+'Abril '!E404+'Mayo '!E404+Junio!E404+Julio!E404+Agosto!E404+Septiembre!E404+'Octubre '!E404+Noviembre!E404+'Diciembre '!E404)</f>
        <v>0</v>
      </c>
      <c r="F404" s="186">
        <f>SUM(Enero!F404+Febrero!F404+'Marzo '!F404+'Abril '!F404+'Mayo '!F404+Junio!F404+Julio!F404+Agosto!F404+Septiembre!F404+'Octubre '!F404+Noviembre!F404+'Diciembre '!F404)</f>
        <v>0</v>
      </c>
      <c r="G404" s="186">
        <f>SUM(Enero!G404+Febrero!G404+'Marzo '!G404+'Abril '!G404+'Mayo '!G404+Junio!G404+Julio!G404+Agosto!G404+Septiembre!G404+'Octubre '!G404+Noviembre!G404+'Diciembre '!G404)</f>
        <v>0</v>
      </c>
      <c r="H404" s="186">
        <f>SUM(Enero!H404+Febrero!H404+'Marzo '!H404+'Abril '!H404+'Mayo '!H404+Junio!H404+Julio!H404+Agosto!H404+Septiembre!H404+'Octubre '!H404+Noviembre!H404+'Diciembre '!H404)</f>
        <v>0</v>
      </c>
      <c r="I404" s="33"/>
      <c r="J404" s="5"/>
      <c r="K404" s="5"/>
      <c r="N404" s="171"/>
      <c r="O404" s="6"/>
      <c r="Q404" s="5"/>
    </row>
    <row r="405" spans="1:17" x14ac:dyDescent="0.2">
      <c r="A405" s="249" t="s">
        <v>767</v>
      </c>
      <c r="B405" s="215" t="s">
        <v>768</v>
      </c>
      <c r="C405" s="210">
        <f t="shared" si="6"/>
        <v>0</v>
      </c>
      <c r="D405" s="186">
        <f>SUM(Enero!D405+Febrero!D405+'Marzo '!D405+'Abril '!D405+'Mayo '!D405+Junio!D405+Julio!D405+Agosto!D405+Septiembre!D405+'Octubre '!D405+Noviembre!D405+'Diciembre '!D405)</f>
        <v>0</v>
      </c>
      <c r="E405" s="186">
        <f>SUM(Enero!E405+Febrero!E405+'Marzo '!E405+'Abril '!E405+'Mayo '!E405+Junio!E405+Julio!E405+Agosto!E405+Septiembre!E405+'Octubre '!E405+Noviembre!E405+'Diciembre '!E405)</f>
        <v>0</v>
      </c>
      <c r="F405" s="186">
        <f>SUM(Enero!F405+Febrero!F405+'Marzo '!F405+'Abril '!F405+'Mayo '!F405+Junio!F405+Julio!F405+Agosto!F405+Septiembre!F405+'Octubre '!F405+Noviembre!F405+'Diciembre '!F405)</f>
        <v>0</v>
      </c>
      <c r="G405" s="186">
        <f>SUM(Enero!G405+Febrero!G405+'Marzo '!G405+'Abril '!G405+'Mayo '!G405+Junio!G405+Julio!G405+Agosto!G405+Septiembre!G405+'Octubre '!G405+Noviembre!G405+'Diciembre '!G405)</f>
        <v>0</v>
      </c>
      <c r="H405" s="186">
        <f>SUM(Enero!H405+Febrero!H405+'Marzo '!H405+'Abril '!H405+'Mayo '!H405+Junio!H405+Julio!H405+Agosto!H405+Septiembre!H405+'Octubre '!H405+Noviembre!H405+'Diciembre '!H405)</f>
        <v>0</v>
      </c>
      <c r="I405" s="33"/>
      <c r="J405" s="5"/>
      <c r="K405" s="5"/>
      <c r="N405" s="171"/>
      <c r="O405" s="6"/>
      <c r="Q405" s="5"/>
    </row>
    <row r="406" spans="1:17" x14ac:dyDescent="0.2">
      <c r="A406" s="214" t="s">
        <v>769</v>
      </c>
      <c r="B406" s="258" t="s">
        <v>770</v>
      </c>
      <c r="C406" s="185">
        <f t="shared" si="6"/>
        <v>0</v>
      </c>
      <c r="D406" s="186">
        <f>SUM(Enero!D406+Febrero!D406+'Marzo '!D406+'Abril '!D406+'Mayo '!D406+Junio!D406+Julio!D406+Agosto!D406+Septiembre!D406+'Octubre '!D406+Noviembre!D406+'Diciembre '!D406)</f>
        <v>0</v>
      </c>
      <c r="E406" s="186">
        <f>SUM(Enero!E406+Febrero!E406+'Marzo '!E406+'Abril '!E406+'Mayo '!E406+Junio!E406+Julio!E406+Agosto!E406+Septiembre!E406+'Octubre '!E406+Noviembre!E406+'Diciembre '!E406)</f>
        <v>0</v>
      </c>
      <c r="F406" s="186">
        <f>SUM(Enero!F406+Febrero!F406+'Marzo '!F406+'Abril '!F406+'Mayo '!F406+Junio!F406+Julio!F406+Agosto!F406+Septiembre!F406+'Octubre '!F406+Noviembre!F406+'Diciembre '!F406)</f>
        <v>0</v>
      </c>
      <c r="G406" s="186">
        <f>SUM(Enero!G406+Febrero!G406+'Marzo '!G406+'Abril '!G406+'Mayo '!G406+Junio!G406+Julio!G406+Agosto!G406+Septiembre!G406+'Octubre '!G406+Noviembre!G406+'Diciembre '!G406)</f>
        <v>0</v>
      </c>
      <c r="H406" s="186">
        <f>SUM(Enero!H406+Febrero!H406+'Marzo '!H406+'Abril '!H406+'Mayo '!H406+Junio!H406+Julio!H406+Agosto!H406+Septiembre!H406+'Octubre '!H406+Noviembre!H406+'Diciembre '!H406)</f>
        <v>0</v>
      </c>
      <c r="I406" s="33"/>
      <c r="J406" s="5"/>
      <c r="K406" s="5"/>
      <c r="N406" s="171"/>
      <c r="O406" s="6"/>
      <c r="Q406" s="5"/>
    </row>
    <row r="407" spans="1:17" x14ac:dyDescent="0.2">
      <c r="A407" s="214" t="s">
        <v>771</v>
      </c>
      <c r="B407" s="257" t="s">
        <v>772</v>
      </c>
      <c r="C407" s="210">
        <f t="shared" si="6"/>
        <v>0</v>
      </c>
      <c r="D407" s="186">
        <f>SUM(Enero!D407+Febrero!D407+'Marzo '!D407+'Abril '!D407+'Mayo '!D407+Junio!D407+Julio!D407+Agosto!D407+Septiembre!D407+'Octubre '!D407+Noviembre!D407+'Diciembre '!D407)</f>
        <v>0</v>
      </c>
      <c r="E407" s="186">
        <f>SUM(Enero!E407+Febrero!E407+'Marzo '!E407+'Abril '!E407+'Mayo '!E407+Junio!E407+Julio!E407+Agosto!E407+Septiembre!E407+'Octubre '!E407+Noviembre!E407+'Diciembre '!E407)</f>
        <v>0</v>
      </c>
      <c r="F407" s="186">
        <f>SUM(Enero!F407+Febrero!F407+'Marzo '!F407+'Abril '!F407+'Mayo '!F407+Junio!F407+Julio!F407+Agosto!F407+Septiembre!F407+'Octubre '!F407+Noviembre!F407+'Diciembre '!F407)</f>
        <v>0</v>
      </c>
      <c r="G407" s="186">
        <f>SUM(Enero!G407+Febrero!G407+'Marzo '!G407+'Abril '!G407+'Mayo '!G407+Junio!G407+Julio!G407+Agosto!G407+Septiembre!G407+'Octubre '!G407+Noviembre!G407+'Diciembre '!G407)</f>
        <v>0</v>
      </c>
      <c r="H407" s="186">
        <f>SUM(Enero!H407+Febrero!H407+'Marzo '!H407+'Abril '!H407+'Mayo '!H407+Junio!H407+Julio!H407+Agosto!H407+Septiembre!H407+'Octubre '!H407+Noviembre!H407+'Diciembre '!H407)</f>
        <v>0</v>
      </c>
      <c r="I407" s="33"/>
      <c r="J407" s="5"/>
      <c r="K407" s="5"/>
      <c r="N407" s="171"/>
      <c r="O407" s="6"/>
      <c r="Q407" s="5"/>
    </row>
    <row r="408" spans="1:17" x14ac:dyDescent="0.2">
      <c r="A408" s="249" t="s">
        <v>773</v>
      </c>
      <c r="B408" s="257" t="s">
        <v>774</v>
      </c>
      <c r="C408" s="210">
        <f t="shared" si="6"/>
        <v>0</v>
      </c>
      <c r="D408" s="186">
        <f>SUM(Enero!D408+Febrero!D408+'Marzo '!D408+'Abril '!D408+'Mayo '!D408+Junio!D408+Julio!D408+Agosto!D408+Septiembre!D408+'Octubre '!D408+Noviembre!D408+'Diciembre '!D408)</f>
        <v>0</v>
      </c>
      <c r="E408" s="186">
        <f>SUM(Enero!E408+Febrero!E408+'Marzo '!E408+'Abril '!E408+'Mayo '!E408+Junio!E408+Julio!E408+Agosto!E408+Septiembre!E408+'Octubre '!E408+Noviembre!E408+'Diciembre '!E408)</f>
        <v>0</v>
      </c>
      <c r="F408" s="186">
        <f>SUM(Enero!F408+Febrero!F408+'Marzo '!F408+'Abril '!F408+'Mayo '!F408+Junio!F408+Julio!F408+Agosto!F408+Septiembre!F408+'Octubre '!F408+Noviembre!F408+'Diciembre '!F408)</f>
        <v>0</v>
      </c>
      <c r="G408" s="186">
        <f>SUM(Enero!G408+Febrero!G408+'Marzo '!G408+'Abril '!G408+'Mayo '!G408+Junio!G408+Julio!G408+Agosto!G408+Septiembre!G408+'Octubre '!G408+Noviembre!G408+'Diciembre '!G408)</f>
        <v>0</v>
      </c>
      <c r="H408" s="186">
        <f>SUM(Enero!H408+Febrero!H408+'Marzo '!H408+'Abril '!H408+'Mayo '!H408+Junio!H408+Julio!H408+Agosto!H408+Septiembre!H408+'Octubre '!H408+Noviembre!H408+'Diciembre '!H408)</f>
        <v>0</v>
      </c>
      <c r="I408" s="33"/>
      <c r="J408" s="5"/>
      <c r="K408" s="5"/>
      <c r="N408" s="171"/>
      <c r="O408" s="6"/>
      <c r="Q408" s="5"/>
    </row>
    <row r="409" spans="1:17" x14ac:dyDescent="0.2">
      <c r="A409" s="214" t="s">
        <v>775</v>
      </c>
      <c r="B409" s="258" t="s">
        <v>776</v>
      </c>
      <c r="C409" s="185">
        <f t="shared" si="6"/>
        <v>25</v>
      </c>
      <c r="D409" s="186">
        <f>SUM(Enero!D409+Febrero!D409+'Marzo '!D409+'Abril '!D409+'Mayo '!D409+Junio!D409+Julio!D409+Agosto!D409+Septiembre!D409+'Octubre '!D409+Noviembre!D409+'Diciembre '!D409)</f>
        <v>25</v>
      </c>
      <c r="E409" s="186">
        <f>SUM(Enero!E409+Febrero!E409+'Marzo '!E409+'Abril '!E409+'Mayo '!E409+Junio!E409+Julio!E409+Agosto!E409+Septiembre!E409+'Octubre '!E409+Noviembre!E409+'Diciembre '!E409)</f>
        <v>0</v>
      </c>
      <c r="F409" s="186">
        <f>SUM(Enero!F409+Febrero!F409+'Marzo '!F409+'Abril '!F409+'Mayo '!F409+Junio!F409+Julio!F409+Agosto!F409+Septiembre!F409+'Octubre '!F409+Noviembre!F409+'Diciembre '!F409)</f>
        <v>0</v>
      </c>
      <c r="G409" s="186">
        <f>SUM(Enero!G409+Febrero!G409+'Marzo '!G409+'Abril '!G409+'Mayo '!G409+Junio!G409+Julio!G409+Agosto!G409+Septiembre!G409+'Octubre '!G409+Noviembre!G409+'Diciembre '!G409)</f>
        <v>0</v>
      </c>
      <c r="H409" s="186">
        <f>SUM(Enero!H409+Febrero!H409+'Marzo '!H409+'Abril '!H409+'Mayo '!H409+Junio!H409+Julio!H409+Agosto!H409+Septiembre!H409+'Octubre '!H409+Noviembre!H409+'Diciembre '!H409)</f>
        <v>0</v>
      </c>
      <c r="I409" s="33"/>
      <c r="J409" s="5"/>
      <c r="K409" s="5"/>
      <c r="N409" s="171"/>
      <c r="O409" s="6"/>
      <c r="Q409" s="5"/>
    </row>
    <row r="410" spans="1:17" x14ac:dyDescent="0.2">
      <c r="A410" s="249" t="s">
        <v>777</v>
      </c>
      <c r="B410" s="257" t="s">
        <v>778</v>
      </c>
      <c r="C410" s="210">
        <f t="shared" si="6"/>
        <v>0</v>
      </c>
      <c r="D410" s="186">
        <f>SUM(Enero!D410+Febrero!D410+'Marzo '!D410+'Abril '!D410+'Mayo '!D410+Junio!D410+Julio!D410+Agosto!D410+Septiembre!D410+'Octubre '!D410+Noviembre!D410+'Diciembre '!D410)</f>
        <v>0</v>
      </c>
      <c r="E410" s="186">
        <f>SUM(Enero!E410+Febrero!E410+'Marzo '!E410+'Abril '!E410+'Mayo '!E410+Junio!E410+Julio!E410+Agosto!E410+Septiembre!E410+'Octubre '!E410+Noviembre!E410+'Diciembre '!E410)</f>
        <v>0</v>
      </c>
      <c r="F410" s="186">
        <f>SUM(Enero!F410+Febrero!F410+'Marzo '!F410+'Abril '!F410+'Mayo '!F410+Junio!F410+Julio!F410+Agosto!F410+Septiembre!F410+'Octubre '!F410+Noviembre!F410+'Diciembre '!F410)</f>
        <v>0</v>
      </c>
      <c r="G410" s="186">
        <f>SUM(Enero!G410+Febrero!G410+'Marzo '!G410+'Abril '!G410+'Mayo '!G410+Junio!G410+Julio!G410+Agosto!G410+Septiembre!G410+'Octubre '!G410+Noviembre!G410+'Diciembre '!G410)</f>
        <v>0</v>
      </c>
      <c r="H410" s="186">
        <f>SUM(Enero!H410+Febrero!H410+'Marzo '!H410+'Abril '!H410+'Mayo '!H410+Junio!H410+Julio!H410+Agosto!H410+Septiembre!H410+'Octubre '!H410+Noviembre!H410+'Diciembre '!H410)</f>
        <v>0</v>
      </c>
      <c r="I410" s="33"/>
      <c r="J410" s="5"/>
      <c r="K410" s="5"/>
      <c r="N410" s="171"/>
      <c r="O410" s="6"/>
      <c r="Q410" s="5"/>
    </row>
    <row r="411" spans="1:17" x14ac:dyDescent="0.2">
      <c r="A411" s="214" t="s">
        <v>779</v>
      </c>
      <c r="B411" s="258" t="s">
        <v>780</v>
      </c>
      <c r="C411" s="185">
        <f t="shared" si="6"/>
        <v>1622</v>
      </c>
      <c r="D411" s="186">
        <f>SUM(Enero!D411+Febrero!D411+'Marzo '!D411+'Abril '!D411+'Mayo '!D411+Junio!D411+Julio!D411+Agosto!D411+Septiembre!D411+'Octubre '!D411+Noviembre!D411+'Diciembre '!D411)</f>
        <v>1622</v>
      </c>
      <c r="E411" s="186">
        <f>SUM(Enero!E411+Febrero!E411+'Marzo '!E411+'Abril '!E411+'Mayo '!E411+Junio!E411+Julio!E411+Agosto!E411+Septiembre!E411+'Octubre '!E411+Noviembre!E411+'Diciembre '!E411)</f>
        <v>0</v>
      </c>
      <c r="F411" s="186">
        <f>SUM(Enero!F411+Febrero!F411+'Marzo '!F411+'Abril '!F411+'Mayo '!F411+Junio!F411+Julio!F411+Agosto!F411+Septiembre!F411+'Octubre '!F411+Noviembre!F411+'Diciembre '!F411)</f>
        <v>0</v>
      </c>
      <c r="G411" s="186">
        <f>SUM(Enero!G411+Febrero!G411+'Marzo '!G411+'Abril '!G411+'Mayo '!G411+Junio!G411+Julio!G411+Agosto!G411+Septiembre!G411+'Octubre '!G411+Noviembre!G411+'Diciembre '!G411)</f>
        <v>0</v>
      </c>
      <c r="H411" s="186">
        <f>SUM(Enero!H411+Febrero!H411+'Marzo '!H411+'Abril '!H411+'Mayo '!H411+Junio!H411+Julio!H411+Agosto!H411+Septiembre!H411+'Octubre '!H411+Noviembre!H411+'Diciembre '!H411)</f>
        <v>0</v>
      </c>
      <c r="I411" s="33"/>
      <c r="J411" s="5"/>
      <c r="K411" s="5"/>
      <c r="N411" s="171"/>
      <c r="O411" s="6"/>
      <c r="Q411" s="5"/>
    </row>
    <row r="412" spans="1:17" x14ac:dyDescent="0.2">
      <c r="A412" s="214" t="s">
        <v>781</v>
      </c>
      <c r="B412" s="257" t="s">
        <v>782</v>
      </c>
      <c r="C412" s="210">
        <f t="shared" si="6"/>
        <v>5</v>
      </c>
      <c r="D412" s="186">
        <f>SUM(Enero!D412+Febrero!D412+'Marzo '!D412+'Abril '!D412+'Mayo '!D412+Junio!D412+Julio!D412+Agosto!D412+Septiembre!D412+'Octubre '!D412+Noviembre!D412+'Diciembre '!D412)</f>
        <v>0</v>
      </c>
      <c r="E412" s="186">
        <f>SUM(Enero!E412+Febrero!E412+'Marzo '!E412+'Abril '!E412+'Mayo '!E412+Junio!E412+Julio!E412+Agosto!E412+Septiembre!E412+'Octubre '!E412+Noviembre!E412+'Diciembre '!E412)</f>
        <v>5</v>
      </c>
      <c r="F412" s="186">
        <f>SUM(Enero!F412+Febrero!F412+'Marzo '!F412+'Abril '!F412+'Mayo '!F412+Junio!F412+Julio!F412+Agosto!F412+Septiembre!F412+'Octubre '!F412+Noviembre!F412+'Diciembre '!F412)</f>
        <v>0</v>
      </c>
      <c r="G412" s="186">
        <f>SUM(Enero!G412+Febrero!G412+'Marzo '!G412+'Abril '!G412+'Mayo '!G412+Junio!G412+Julio!G412+Agosto!G412+Septiembre!G412+'Octubre '!G412+Noviembre!G412+'Diciembre '!G412)</f>
        <v>0</v>
      </c>
      <c r="H412" s="186">
        <f>SUM(Enero!H412+Febrero!H412+'Marzo '!H412+'Abril '!H412+'Mayo '!H412+Junio!H412+Julio!H412+Agosto!H412+Septiembre!H412+'Octubre '!H412+Noviembre!H412+'Diciembre '!H412)</f>
        <v>0</v>
      </c>
      <c r="I412" s="33"/>
      <c r="J412" s="5"/>
      <c r="K412" s="5"/>
      <c r="N412" s="171"/>
      <c r="O412" s="6"/>
      <c r="Q412" s="5"/>
    </row>
    <row r="413" spans="1:17" x14ac:dyDescent="0.2">
      <c r="A413" s="249" t="s">
        <v>783</v>
      </c>
      <c r="B413" s="257" t="s">
        <v>784</v>
      </c>
      <c r="C413" s="210">
        <f t="shared" si="6"/>
        <v>0</v>
      </c>
      <c r="D413" s="186">
        <f>SUM(Enero!D413+Febrero!D413+'Marzo '!D413+'Abril '!D413+'Mayo '!D413+Junio!D413+Julio!D413+Agosto!D413+Septiembre!D413+'Octubre '!D413+Noviembre!D413+'Diciembre '!D413)</f>
        <v>0</v>
      </c>
      <c r="E413" s="186">
        <f>SUM(Enero!E413+Febrero!E413+'Marzo '!E413+'Abril '!E413+'Mayo '!E413+Junio!E413+Julio!E413+Agosto!E413+Septiembre!E413+'Octubre '!E413+Noviembre!E413+'Diciembre '!E413)</f>
        <v>0</v>
      </c>
      <c r="F413" s="186">
        <f>SUM(Enero!F413+Febrero!F413+'Marzo '!F413+'Abril '!F413+'Mayo '!F413+Junio!F413+Julio!F413+Agosto!F413+Septiembre!F413+'Octubre '!F413+Noviembre!F413+'Diciembre '!F413)</f>
        <v>0</v>
      </c>
      <c r="G413" s="186">
        <f>SUM(Enero!G413+Febrero!G413+'Marzo '!G413+'Abril '!G413+'Mayo '!G413+Junio!G413+Julio!G413+Agosto!G413+Septiembre!G413+'Octubre '!G413+Noviembre!G413+'Diciembre '!G413)</f>
        <v>0</v>
      </c>
      <c r="H413" s="186">
        <f>SUM(Enero!H413+Febrero!H413+'Marzo '!H413+'Abril '!H413+'Mayo '!H413+Junio!H413+Julio!H413+Agosto!H413+Septiembre!H413+'Octubre '!H413+Noviembre!H413+'Diciembre '!H413)</f>
        <v>0</v>
      </c>
      <c r="I413" s="33"/>
      <c r="J413" s="5"/>
      <c r="K413" s="5"/>
      <c r="N413" s="171"/>
      <c r="O413" s="6"/>
      <c r="Q413" s="5"/>
    </row>
    <row r="414" spans="1:17" x14ac:dyDescent="0.2">
      <c r="A414" s="214" t="s">
        <v>785</v>
      </c>
      <c r="B414" s="257" t="s">
        <v>786</v>
      </c>
      <c r="C414" s="210">
        <f t="shared" si="6"/>
        <v>3</v>
      </c>
      <c r="D414" s="186">
        <f>SUM(Enero!D414+Febrero!D414+'Marzo '!D414+'Abril '!D414+'Mayo '!D414+Junio!D414+Julio!D414+Agosto!D414+Septiembre!D414+'Octubre '!D414+Noviembre!D414+'Diciembre '!D414)</f>
        <v>0</v>
      </c>
      <c r="E414" s="186">
        <f>SUM(Enero!E414+Febrero!E414+'Marzo '!E414+'Abril '!E414+'Mayo '!E414+Junio!E414+Julio!E414+Agosto!E414+Septiembre!E414+'Octubre '!E414+Noviembre!E414+'Diciembre '!E414)</f>
        <v>3</v>
      </c>
      <c r="F414" s="186">
        <f>SUM(Enero!F414+Febrero!F414+'Marzo '!F414+'Abril '!F414+'Mayo '!F414+Junio!F414+Julio!F414+Agosto!F414+Septiembre!F414+'Octubre '!F414+Noviembre!F414+'Diciembre '!F414)</f>
        <v>0</v>
      </c>
      <c r="G414" s="186">
        <f>SUM(Enero!G414+Febrero!G414+'Marzo '!G414+'Abril '!G414+'Mayo '!G414+Junio!G414+Julio!G414+Agosto!G414+Septiembre!G414+'Octubre '!G414+Noviembre!G414+'Diciembre '!G414)</f>
        <v>0</v>
      </c>
      <c r="H414" s="186">
        <f>SUM(Enero!H414+Febrero!H414+'Marzo '!H414+'Abril '!H414+'Mayo '!H414+Junio!H414+Julio!H414+Agosto!H414+Septiembre!H414+'Octubre '!H414+Noviembre!H414+'Diciembre '!H414)</f>
        <v>0</v>
      </c>
      <c r="I414" s="33"/>
      <c r="J414" s="5"/>
      <c r="K414" s="5"/>
      <c r="N414" s="171"/>
      <c r="O414" s="6"/>
      <c r="Q414" s="5"/>
    </row>
    <row r="415" spans="1:17" x14ac:dyDescent="0.2">
      <c r="A415" s="249" t="s">
        <v>787</v>
      </c>
      <c r="B415" s="257" t="s">
        <v>788</v>
      </c>
      <c r="C415" s="210">
        <f t="shared" si="6"/>
        <v>0</v>
      </c>
      <c r="D415" s="186">
        <f>SUM(Enero!D415+Febrero!D415+'Marzo '!D415+'Abril '!D415+'Mayo '!D415+Junio!D415+Julio!D415+Agosto!D415+Septiembre!D415+'Octubre '!D415+Noviembre!D415+'Diciembre '!D415)</f>
        <v>0</v>
      </c>
      <c r="E415" s="186">
        <f>SUM(Enero!E415+Febrero!E415+'Marzo '!E415+'Abril '!E415+'Mayo '!E415+Junio!E415+Julio!E415+Agosto!E415+Septiembre!E415+'Octubre '!E415+Noviembre!E415+'Diciembre '!E415)</f>
        <v>0</v>
      </c>
      <c r="F415" s="186">
        <f>SUM(Enero!F415+Febrero!F415+'Marzo '!F415+'Abril '!F415+'Mayo '!F415+Junio!F415+Julio!F415+Agosto!F415+Septiembre!F415+'Octubre '!F415+Noviembre!F415+'Diciembre '!F415)</f>
        <v>0</v>
      </c>
      <c r="G415" s="186">
        <f>SUM(Enero!G415+Febrero!G415+'Marzo '!G415+'Abril '!G415+'Mayo '!G415+Junio!G415+Julio!G415+Agosto!G415+Septiembre!G415+'Octubre '!G415+Noviembre!G415+'Diciembre '!G415)</f>
        <v>0</v>
      </c>
      <c r="H415" s="186">
        <f>SUM(Enero!H415+Febrero!H415+'Marzo '!H415+'Abril '!H415+'Mayo '!H415+Junio!H415+Julio!H415+Agosto!H415+Septiembre!H415+'Octubre '!H415+Noviembre!H415+'Diciembre '!H415)</f>
        <v>0</v>
      </c>
      <c r="I415" s="33"/>
      <c r="J415" s="5"/>
      <c r="K415" s="5"/>
      <c r="N415" s="171"/>
      <c r="O415" s="6"/>
      <c r="Q415" s="5"/>
    </row>
    <row r="416" spans="1:17" x14ac:dyDescent="0.2">
      <c r="A416" s="214" t="s">
        <v>789</v>
      </c>
      <c r="B416" s="257" t="s">
        <v>790</v>
      </c>
      <c r="C416" s="210">
        <f t="shared" si="6"/>
        <v>1</v>
      </c>
      <c r="D416" s="186">
        <f>SUM(Enero!D416+Febrero!D416+'Marzo '!D416+'Abril '!D416+'Mayo '!D416+Junio!D416+Julio!D416+Agosto!D416+Septiembre!D416+'Octubre '!D416+Noviembre!D416+'Diciembre '!D416)</f>
        <v>0</v>
      </c>
      <c r="E416" s="186">
        <f>SUM(Enero!E416+Febrero!E416+'Marzo '!E416+'Abril '!E416+'Mayo '!E416+Junio!E416+Julio!E416+Agosto!E416+Septiembre!E416+'Octubre '!E416+Noviembre!E416+'Diciembre '!E416)</f>
        <v>1</v>
      </c>
      <c r="F416" s="186">
        <f>SUM(Enero!F416+Febrero!F416+'Marzo '!F416+'Abril '!F416+'Mayo '!F416+Junio!F416+Julio!F416+Agosto!F416+Septiembre!F416+'Octubre '!F416+Noviembre!F416+'Diciembre '!F416)</f>
        <v>0</v>
      </c>
      <c r="G416" s="186">
        <f>SUM(Enero!G416+Febrero!G416+'Marzo '!G416+'Abril '!G416+'Mayo '!G416+Junio!G416+Julio!G416+Agosto!G416+Septiembre!G416+'Octubre '!G416+Noviembre!G416+'Diciembre '!G416)</f>
        <v>0</v>
      </c>
      <c r="H416" s="186">
        <f>SUM(Enero!H416+Febrero!H416+'Marzo '!H416+'Abril '!H416+'Mayo '!H416+Junio!H416+Julio!H416+Agosto!H416+Septiembre!H416+'Octubre '!H416+Noviembre!H416+'Diciembre '!H416)</f>
        <v>0</v>
      </c>
      <c r="I416" s="33"/>
      <c r="J416" s="5"/>
      <c r="K416" s="5"/>
      <c r="N416" s="171"/>
      <c r="O416" s="6"/>
      <c r="Q416" s="5"/>
    </row>
    <row r="417" spans="1:17" x14ac:dyDescent="0.2">
      <c r="A417" s="214" t="s">
        <v>791</v>
      </c>
      <c r="B417" s="209" t="s">
        <v>792</v>
      </c>
      <c r="C417" s="210">
        <f t="shared" si="6"/>
        <v>0</v>
      </c>
      <c r="D417" s="186">
        <f>SUM(Enero!D417+Febrero!D417+'Marzo '!D417+'Abril '!D417+'Mayo '!D417+Junio!D417+Julio!D417+Agosto!D417+Septiembre!D417+'Octubre '!D417+Noviembre!D417+'Diciembre '!D417)</f>
        <v>0</v>
      </c>
      <c r="E417" s="186">
        <f>SUM(Enero!E417+Febrero!E417+'Marzo '!E417+'Abril '!E417+'Mayo '!E417+Junio!E417+Julio!E417+Agosto!E417+Septiembre!E417+'Octubre '!E417+Noviembre!E417+'Diciembre '!E417)</f>
        <v>0</v>
      </c>
      <c r="F417" s="186">
        <f>SUM(Enero!F417+Febrero!F417+'Marzo '!F417+'Abril '!F417+'Mayo '!F417+Junio!F417+Julio!F417+Agosto!F417+Septiembre!F417+'Octubre '!F417+Noviembre!F417+'Diciembre '!F417)</f>
        <v>0</v>
      </c>
      <c r="G417" s="186">
        <f>SUM(Enero!G417+Febrero!G417+'Marzo '!G417+'Abril '!G417+'Mayo '!G417+Junio!G417+Julio!G417+Agosto!G417+Septiembre!G417+'Octubre '!G417+Noviembre!G417+'Diciembre '!G417)</f>
        <v>0</v>
      </c>
      <c r="H417" s="186">
        <f>SUM(Enero!H417+Febrero!H417+'Marzo '!H417+'Abril '!H417+'Mayo '!H417+Junio!H417+Julio!H417+Agosto!H417+Septiembre!H417+'Octubre '!H417+Noviembre!H417+'Diciembre '!H417)</f>
        <v>0</v>
      </c>
      <c r="I417" s="33"/>
      <c r="J417" s="5"/>
      <c r="K417" s="5"/>
      <c r="N417" s="171"/>
      <c r="O417" s="6"/>
      <c r="Q417" s="5"/>
    </row>
    <row r="418" spans="1:17" ht="17.25" customHeight="1" x14ac:dyDescent="0.2">
      <c r="A418" s="249" t="s">
        <v>793</v>
      </c>
      <c r="B418" s="209" t="s">
        <v>794</v>
      </c>
      <c r="C418" s="210">
        <f t="shared" si="6"/>
        <v>0</v>
      </c>
      <c r="D418" s="186">
        <f>SUM(Enero!D418+Febrero!D418+'Marzo '!D418+'Abril '!D418+'Mayo '!D418+Junio!D418+Julio!D418+Agosto!D418+Septiembre!D418+'Octubre '!D418+Noviembre!D418+'Diciembre '!D418)</f>
        <v>0</v>
      </c>
      <c r="E418" s="186">
        <f>SUM(Enero!E418+Febrero!E418+'Marzo '!E418+'Abril '!E418+'Mayo '!E418+Junio!E418+Julio!E418+Agosto!E418+Septiembre!E418+'Octubre '!E418+Noviembre!E418+'Diciembre '!E418)</f>
        <v>0</v>
      </c>
      <c r="F418" s="186">
        <f>SUM(Enero!F418+Febrero!F418+'Marzo '!F418+'Abril '!F418+'Mayo '!F418+Junio!F418+Julio!F418+Agosto!F418+Septiembre!F418+'Octubre '!F418+Noviembre!F418+'Diciembre '!F418)</f>
        <v>0</v>
      </c>
      <c r="G418" s="186">
        <f>SUM(Enero!G418+Febrero!G418+'Marzo '!G418+'Abril '!G418+'Mayo '!G418+Junio!G418+Julio!G418+Agosto!G418+Septiembre!G418+'Octubre '!G418+Noviembre!G418+'Diciembre '!G418)</f>
        <v>0</v>
      </c>
      <c r="H418" s="186">
        <f>SUM(Enero!H418+Febrero!H418+'Marzo '!H418+'Abril '!H418+'Mayo '!H418+Junio!H418+Julio!H418+Agosto!H418+Septiembre!H418+'Octubre '!H418+Noviembre!H418+'Diciembre '!H418)</f>
        <v>0</v>
      </c>
      <c r="I418" s="33"/>
      <c r="J418" s="5"/>
      <c r="K418" s="5"/>
      <c r="N418" s="171"/>
      <c r="O418" s="6"/>
      <c r="Q418" s="5"/>
    </row>
    <row r="419" spans="1:17" x14ac:dyDescent="0.2">
      <c r="A419" s="214" t="s">
        <v>795</v>
      </c>
      <c r="B419" s="209" t="s">
        <v>796</v>
      </c>
      <c r="C419" s="210">
        <f t="shared" si="6"/>
        <v>0</v>
      </c>
      <c r="D419" s="186">
        <f>SUM(Enero!D419+Febrero!D419+'Marzo '!D419+'Abril '!D419+'Mayo '!D419+Junio!D419+Julio!D419+Agosto!D419+Septiembre!D419+'Octubre '!D419+Noviembre!D419+'Diciembre '!D419)</f>
        <v>0</v>
      </c>
      <c r="E419" s="186">
        <f>SUM(Enero!E419+Febrero!E419+'Marzo '!E419+'Abril '!E419+'Mayo '!E419+Junio!E419+Julio!E419+Agosto!E419+Septiembre!E419+'Octubre '!E419+Noviembre!E419+'Diciembre '!E419)</f>
        <v>0</v>
      </c>
      <c r="F419" s="186">
        <f>SUM(Enero!F419+Febrero!F419+'Marzo '!F419+'Abril '!F419+'Mayo '!F419+Junio!F419+Julio!F419+Agosto!F419+Septiembre!F419+'Octubre '!F419+Noviembre!F419+'Diciembre '!F419)</f>
        <v>0</v>
      </c>
      <c r="G419" s="186">
        <f>SUM(Enero!G419+Febrero!G419+'Marzo '!G419+'Abril '!G419+'Mayo '!G419+Junio!G419+Julio!G419+Agosto!G419+Septiembre!G419+'Octubre '!G419+Noviembre!G419+'Diciembre '!G419)</f>
        <v>0</v>
      </c>
      <c r="H419" s="186">
        <f>SUM(Enero!H419+Febrero!H419+'Marzo '!H419+'Abril '!H419+'Mayo '!H419+Junio!H419+Julio!H419+Agosto!H419+Septiembre!H419+'Octubre '!H419+Noviembre!H419+'Diciembre '!H419)</f>
        <v>0</v>
      </c>
      <c r="I419" s="33"/>
      <c r="J419" s="5"/>
      <c r="K419" s="5"/>
      <c r="N419" s="171"/>
      <c r="O419" s="6"/>
      <c r="Q419" s="5"/>
    </row>
    <row r="420" spans="1:17" x14ac:dyDescent="0.2">
      <c r="A420" s="249" t="s">
        <v>797</v>
      </c>
      <c r="B420" s="209" t="s">
        <v>798</v>
      </c>
      <c r="C420" s="210">
        <f t="shared" si="6"/>
        <v>0</v>
      </c>
      <c r="D420" s="186">
        <f>SUM(Enero!D420+Febrero!D420+'Marzo '!D420+'Abril '!D420+'Mayo '!D420+Junio!D420+Julio!D420+Agosto!D420+Septiembre!D420+'Octubre '!D420+Noviembre!D420+'Diciembre '!D420)</f>
        <v>0</v>
      </c>
      <c r="E420" s="186">
        <f>SUM(Enero!E420+Febrero!E420+'Marzo '!E420+'Abril '!E420+'Mayo '!E420+Junio!E420+Julio!E420+Agosto!E420+Septiembre!E420+'Octubre '!E420+Noviembre!E420+'Diciembre '!E420)</f>
        <v>0</v>
      </c>
      <c r="F420" s="186">
        <f>SUM(Enero!F420+Febrero!F420+'Marzo '!F420+'Abril '!F420+'Mayo '!F420+Junio!F420+Julio!F420+Agosto!F420+Septiembre!F420+'Octubre '!F420+Noviembre!F420+'Diciembre '!F420)</f>
        <v>0</v>
      </c>
      <c r="G420" s="186">
        <f>SUM(Enero!G420+Febrero!G420+'Marzo '!G420+'Abril '!G420+'Mayo '!G420+Junio!G420+Julio!G420+Agosto!G420+Septiembre!G420+'Octubre '!G420+Noviembre!G420+'Diciembre '!G420)</f>
        <v>0</v>
      </c>
      <c r="H420" s="186">
        <f>SUM(Enero!H420+Febrero!H420+'Marzo '!H420+'Abril '!H420+'Mayo '!H420+Junio!H420+Julio!H420+Agosto!H420+Septiembre!H420+'Octubre '!H420+Noviembre!H420+'Diciembre '!H420)</f>
        <v>0</v>
      </c>
      <c r="I420" s="33"/>
      <c r="J420" s="5"/>
      <c r="K420" s="5"/>
      <c r="N420" s="171"/>
      <c r="O420" s="6"/>
      <c r="Q420" s="5"/>
    </row>
    <row r="421" spans="1:17" x14ac:dyDescent="0.2">
      <c r="A421" s="214" t="s">
        <v>799</v>
      </c>
      <c r="B421" s="257" t="s">
        <v>800</v>
      </c>
      <c r="C421" s="210">
        <f t="shared" si="6"/>
        <v>0</v>
      </c>
      <c r="D421" s="186">
        <f>SUM(Enero!D421+Febrero!D421+'Marzo '!D421+'Abril '!D421+'Mayo '!D421+Junio!D421+Julio!D421+Agosto!D421+Septiembre!D421+'Octubre '!D421+Noviembre!D421+'Diciembre '!D421)</f>
        <v>0</v>
      </c>
      <c r="E421" s="186">
        <f>SUM(Enero!E421+Febrero!E421+'Marzo '!E421+'Abril '!E421+'Mayo '!E421+Junio!E421+Julio!E421+Agosto!E421+Septiembre!E421+'Octubre '!E421+Noviembre!E421+'Diciembre '!E421)</f>
        <v>0</v>
      </c>
      <c r="F421" s="186">
        <f>SUM(Enero!F421+Febrero!F421+'Marzo '!F421+'Abril '!F421+'Mayo '!F421+Junio!F421+Julio!F421+Agosto!F421+Septiembre!F421+'Octubre '!F421+Noviembre!F421+'Diciembre '!F421)</f>
        <v>0</v>
      </c>
      <c r="G421" s="186">
        <f>SUM(Enero!G421+Febrero!G421+'Marzo '!G421+'Abril '!G421+'Mayo '!G421+Junio!G421+Julio!G421+Agosto!G421+Septiembre!G421+'Octubre '!G421+Noviembre!G421+'Diciembre '!G421)</f>
        <v>0</v>
      </c>
      <c r="H421" s="186">
        <f>SUM(Enero!H421+Febrero!H421+'Marzo '!H421+'Abril '!H421+'Mayo '!H421+Junio!H421+Julio!H421+Agosto!H421+Septiembre!H421+'Octubre '!H421+Noviembre!H421+'Diciembre '!H421)</f>
        <v>0</v>
      </c>
      <c r="I421" s="33"/>
      <c r="J421" s="5"/>
      <c r="K421" s="5"/>
      <c r="N421" s="171"/>
      <c r="O421" s="6"/>
      <c r="Q421" s="5"/>
    </row>
    <row r="422" spans="1:17" x14ac:dyDescent="0.2">
      <c r="A422" s="249" t="s">
        <v>801</v>
      </c>
      <c r="B422" s="257" t="s">
        <v>802</v>
      </c>
      <c r="C422" s="210">
        <f t="shared" si="6"/>
        <v>0</v>
      </c>
      <c r="D422" s="186">
        <f>SUM(Enero!D422+Febrero!D422+'Marzo '!D422+'Abril '!D422+'Mayo '!D422+Junio!D422+Julio!D422+Agosto!D422+Septiembre!D422+'Octubre '!D422+Noviembre!D422+'Diciembre '!D422)</f>
        <v>0</v>
      </c>
      <c r="E422" s="186">
        <f>SUM(Enero!E422+Febrero!E422+'Marzo '!E422+'Abril '!E422+'Mayo '!E422+Junio!E422+Julio!E422+Agosto!E422+Septiembre!E422+'Octubre '!E422+Noviembre!E422+'Diciembre '!E422)</f>
        <v>0</v>
      </c>
      <c r="F422" s="186">
        <f>SUM(Enero!F422+Febrero!F422+'Marzo '!F422+'Abril '!F422+'Mayo '!F422+Junio!F422+Julio!F422+Agosto!F422+Septiembre!F422+'Octubre '!F422+Noviembre!F422+'Diciembre '!F422)</f>
        <v>0</v>
      </c>
      <c r="G422" s="186">
        <f>SUM(Enero!G422+Febrero!G422+'Marzo '!G422+'Abril '!G422+'Mayo '!G422+Junio!G422+Julio!G422+Agosto!G422+Septiembre!G422+'Octubre '!G422+Noviembre!G422+'Diciembre '!G422)</f>
        <v>0</v>
      </c>
      <c r="H422" s="186">
        <f>SUM(Enero!H422+Febrero!H422+'Marzo '!H422+'Abril '!H422+'Mayo '!H422+Junio!H422+Julio!H422+Agosto!H422+Septiembre!H422+'Octubre '!H422+Noviembre!H422+'Diciembre '!H422)</f>
        <v>0</v>
      </c>
      <c r="I422" s="33"/>
      <c r="J422" s="5"/>
      <c r="K422" s="5"/>
      <c r="N422" s="171"/>
      <c r="O422" s="6"/>
      <c r="Q422" s="5"/>
    </row>
    <row r="423" spans="1:17" x14ac:dyDescent="0.2">
      <c r="A423" s="214" t="s">
        <v>803</v>
      </c>
      <c r="B423" s="209" t="s">
        <v>804</v>
      </c>
      <c r="C423" s="210">
        <f t="shared" si="6"/>
        <v>0</v>
      </c>
      <c r="D423" s="186">
        <f>SUM(Enero!D423+Febrero!D423+'Marzo '!D423+'Abril '!D423+'Mayo '!D423+Junio!D423+Julio!D423+Agosto!D423+Septiembre!D423+'Octubre '!D423+Noviembre!D423+'Diciembre '!D423)</f>
        <v>0</v>
      </c>
      <c r="E423" s="186">
        <f>SUM(Enero!E423+Febrero!E423+'Marzo '!E423+'Abril '!E423+'Mayo '!E423+Junio!E423+Julio!E423+Agosto!E423+Septiembre!E423+'Octubre '!E423+Noviembre!E423+'Diciembre '!E423)</f>
        <v>0</v>
      </c>
      <c r="F423" s="186">
        <f>SUM(Enero!F423+Febrero!F423+'Marzo '!F423+'Abril '!F423+'Mayo '!F423+Junio!F423+Julio!F423+Agosto!F423+Septiembre!F423+'Octubre '!F423+Noviembre!F423+'Diciembre '!F423)</f>
        <v>0</v>
      </c>
      <c r="G423" s="186">
        <f>SUM(Enero!G423+Febrero!G423+'Marzo '!G423+'Abril '!G423+'Mayo '!G423+Junio!G423+Julio!G423+Agosto!G423+Septiembre!G423+'Octubre '!G423+Noviembre!G423+'Diciembre '!G423)</f>
        <v>0</v>
      </c>
      <c r="H423" s="186">
        <f>SUM(Enero!H423+Febrero!H423+'Marzo '!H423+'Abril '!H423+'Mayo '!H423+Junio!H423+Julio!H423+Agosto!H423+Septiembre!H423+'Octubre '!H423+Noviembre!H423+'Diciembre '!H423)</f>
        <v>0</v>
      </c>
      <c r="I423" s="33"/>
      <c r="J423" s="5"/>
      <c r="K423" s="5"/>
      <c r="N423" s="171"/>
      <c r="O423" s="6"/>
      <c r="Q423" s="5"/>
    </row>
    <row r="424" spans="1:17" x14ac:dyDescent="0.2">
      <c r="A424" s="249" t="s">
        <v>805</v>
      </c>
      <c r="B424" s="209" t="s">
        <v>806</v>
      </c>
      <c r="C424" s="210">
        <f t="shared" si="6"/>
        <v>0</v>
      </c>
      <c r="D424" s="186">
        <f>SUM(Enero!D424+Febrero!D424+'Marzo '!D424+'Abril '!D424+'Mayo '!D424+Junio!D424+Julio!D424+Agosto!D424+Septiembre!D424+'Octubre '!D424+Noviembre!D424+'Diciembre '!D424)</f>
        <v>0</v>
      </c>
      <c r="E424" s="186">
        <f>SUM(Enero!E424+Febrero!E424+'Marzo '!E424+'Abril '!E424+'Mayo '!E424+Junio!E424+Julio!E424+Agosto!E424+Septiembre!E424+'Octubre '!E424+Noviembre!E424+'Diciembre '!E424)</f>
        <v>0</v>
      </c>
      <c r="F424" s="186">
        <f>SUM(Enero!F424+Febrero!F424+'Marzo '!F424+'Abril '!F424+'Mayo '!F424+Junio!F424+Julio!F424+Agosto!F424+Septiembre!F424+'Octubre '!F424+Noviembre!F424+'Diciembre '!F424)</f>
        <v>0</v>
      </c>
      <c r="G424" s="186">
        <f>SUM(Enero!G424+Febrero!G424+'Marzo '!G424+'Abril '!G424+'Mayo '!G424+Junio!G424+Julio!G424+Agosto!G424+Septiembre!G424+'Octubre '!G424+Noviembre!G424+'Diciembre '!G424)</f>
        <v>0</v>
      </c>
      <c r="H424" s="186">
        <f>SUM(Enero!H424+Febrero!H424+'Marzo '!H424+'Abril '!H424+'Mayo '!H424+Junio!H424+Julio!H424+Agosto!H424+Septiembre!H424+'Octubre '!H424+Noviembre!H424+'Diciembre '!H424)</f>
        <v>0</v>
      </c>
      <c r="I424" s="33"/>
      <c r="J424" s="5"/>
      <c r="K424" s="5"/>
      <c r="N424" s="171"/>
      <c r="O424" s="6"/>
      <c r="Q424" s="5"/>
    </row>
    <row r="425" spans="1:17" x14ac:dyDescent="0.2">
      <c r="A425" s="214" t="s">
        <v>807</v>
      </c>
      <c r="B425" s="209" t="s">
        <v>808</v>
      </c>
      <c r="C425" s="210">
        <f t="shared" si="6"/>
        <v>0</v>
      </c>
      <c r="D425" s="186">
        <f>SUM(Enero!D425+Febrero!D425+'Marzo '!D425+'Abril '!D425+'Mayo '!D425+Junio!D425+Julio!D425+Agosto!D425+Septiembre!D425+'Octubre '!D425+Noviembre!D425+'Diciembre '!D425)</f>
        <v>0</v>
      </c>
      <c r="E425" s="186">
        <f>SUM(Enero!E425+Febrero!E425+'Marzo '!E425+'Abril '!E425+'Mayo '!E425+Junio!E425+Julio!E425+Agosto!E425+Septiembre!E425+'Octubre '!E425+Noviembre!E425+'Diciembre '!E425)</f>
        <v>0</v>
      </c>
      <c r="F425" s="186">
        <f>SUM(Enero!F425+Febrero!F425+'Marzo '!F425+'Abril '!F425+'Mayo '!F425+Junio!F425+Julio!F425+Agosto!F425+Septiembre!F425+'Octubre '!F425+Noviembre!F425+'Diciembre '!F425)</f>
        <v>0</v>
      </c>
      <c r="G425" s="186">
        <f>SUM(Enero!G425+Febrero!G425+'Marzo '!G425+'Abril '!G425+'Mayo '!G425+Junio!G425+Julio!G425+Agosto!G425+Septiembre!G425+'Octubre '!G425+Noviembre!G425+'Diciembre '!G425)</f>
        <v>0</v>
      </c>
      <c r="H425" s="186">
        <f>SUM(Enero!H425+Febrero!H425+'Marzo '!H425+'Abril '!H425+'Mayo '!H425+Junio!H425+Julio!H425+Agosto!H425+Septiembre!H425+'Octubre '!H425+Noviembre!H425+'Diciembre '!H425)</f>
        <v>0</v>
      </c>
      <c r="I425" s="33"/>
      <c r="J425" s="5"/>
      <c r="K425" s="5"/>
      <c r="N425" s="171"/>
      <c r="O425" s="6"/>
      <c r="Q425" s="5"/>
    </row>
    <row r="426" spans="1:17" x14ac:dyDescent="0.2">
      <c r="A426" s="249" t="s">
        <v>809</v>
      </c>
      <c r="B426" s="209" t="s">
        <v>810</v>
      </c>
      <c r="C426" s="210">
        <f t="shared" si="6"/>
        <v>0</v>
      </c>
      <c r="D426" s="186">
        <f>SUM(Enero!D426+Febrero!D426+'Marzo '!D426+'Abril '!D426+'Mayo '!D426+Junio!D426+Julio!D426+Agosto!D426+Septiembre!D426+'Octubre '!D426+Noviembre!D426+'Diciembre '!D426)</f>
        <v>0</v>
      </c>
      <c r="E426" s="186">
        <f>SUM(Enero!E426+Febrero!E426+'Marzo '!E426+'Abril '!E426+'Mayo '!E426+Junio!E426+Julio!E426+Agosto!E426+Septiembre!E426+'Octubre '!E426+Noviembre!E426+'Diciembre '!E426)</f>
        <v>0</v>
      </c>
      <c r="F426" s="186">
        <f>SUM(Enero!F426+Febrero!F426+'Marzo '!F426+'Abril '!F426+'Mayo '!F426+Junio!F426+Julio!F426+Agosto!F426+Septiembre!F426+'Octubre '!F426+Noviembre!F426+'Diciembre '!F426)</f>
        <v>0</v>
      </c>
      <c r="G426" s="186">
        <f>SUM(Enero!G426+Febrero!G426+'Marzo '!G426+'Abril '!G426+'Mayo '!G426+Junio!G426+Julio!G426+Agosto!G426+Septiembre!G426+'Octubre '!G426+Noviembre!G426+'Diciembre '!G426)</f>
        <v>0</v>
      </c>
      <c r="H426" s="186">
        <f>SUM(Enero!H426+Febrero!H426+'Marzo '!H426+'Abril '!H426+'Mayo '!H426+Junio!H426+Julio!H426+Agosto!H426+Septiembre!H426+'Octubre '!H426+Noviembre!H426+'Diciembre '!H426)</f>
        <v>0</v>
      </c>
      <c r="I426" s="33"/>
      <c r="J426" s="5"/>
      <c r="K426" s="5"/>
      <c r="N426" s="171"/>
      <c r="O426" s="6"/>
      <c r="Q426" s="5"/>
    </row>
    <row r="427" spans="1:17" x14ac:dyDescent="0.2">
      <c r="A427" s="214" t="s">
        <v>811</v>
      </c>
      <c r="B427" s="209" t="s">
        <v>812</v>
      </c>
      <c r="C427" s="210">
        <f t="shared" si="6"/>
        <v>0</v>
      </c>
      <c r="D427" s="186">
        <f>SUM(Enero!D427+Febrero!D427+'Marzo '!D427+'Abril '!D427+'Mayo '!D427+Junio!D427+Julio!D427+Agosto!D427+Septiembre!D427+'Octubre '!D427+Noviembre!D427+'Diciembre '!D427)</f>
        <v>0</v>
      </c>
      <c r="E427" s="186">
        <f>SUM(Enero!E427+Febrero!E427+'Marzo '!E427+'Abril '!E427+'Mayo '!E427+Junio!E427+Julio!E427+Agosto!E427+Septiembre!E427+'Octubre '!E427+Noviembre!E427+'Diciembre '!E427)</f>
        <v>0</v>
      </c>
      <c r="F427" s="186">
        <f>SUM(Enero!F427+Febrero!F427+'Marzo '!F427+'Abril '!F427+'Mayo '!F427+Junio!F427+Julio!F427+Agosto!F427+Septiembre!F427+'Octubre '!F427+Noviembre!F427+'Diciembre '!F427)</f>
        <v>0</v>
      </c>
      <c r="G427" s="186">
        <f>SUM(Enero!G427+Febrero!G427+'Marzo '!G427+'Abril '!G427+'Mayo '!G427+Junio!G427+Julio!G427+Agosto!G427+Septiembre!G427+'Octubre '!G427+Noviembre!G427+'Diciembre '!G427)</f>
        <v>0</v>
      </c>
      <c r="H427" s="186">
        <f>SUM(Enero!H427+Febrero!H427+'Marzo '!H427+'Abril '!H427+'Mayo '!H427+Junio!H427+Julio!H427+Agosto!H427+Septiembre!H427+'Octubre '!H427+Noviembre!H427+'Diciembre '!H427)</f>
        <v>0</v>
      </c>
      <c r="I427" s="33"/>
      <c r="J427" s="5"/>
      <c r="K427" s="5"/>
      <c r="N427" s="171"/>
      <c r="O427" s="6"/>
      <c r="Q427" s="5"/>
    </row>
    <row r="428" spans="1:17" ht="12.75" customHeight="1" x14ac:dyDescent="0.2">
      <c r="A428" s="249" t="s">
        <v>813</v>
      </c>
      <c r="B428" s="209" t="s">
        <v>814</v>
      </c>
      <c r="C428" s="210">
        <f t="shared" si="6"/>
        <v>0</v>
      </c>
      <c r="D428" s="186">
        <f>SUM(Enero!D428+Febrero!D428+'Marzo '!D428+'Abril '!D428+'Mayo '!D428+Junio!D428+Julio!D428+Agosto!D428+Septiembre!D428+'Octubre '!D428+Noviembre!D428+'Diciembre '!D428)</f>
        <v>0</v>
      </c>
      <c r="E428" s="186">
        <f>SUM(Enero!E428+Febrero!E428+'Marzo '!E428+'Abril '!E428+'Mayo '!E428+Junio!E428+Julio!E428+Agosto!E428+Septiembre!E428+'Octubre '!E428+Noviembre!E428+'Diciembre '!E428)</f>
        <v>0</v>
      </c>
      <c r="F428" s="186">
        <f>SUM(Enero!F428+Febrero!F428+'Marzo '!F428+'Abril '!F428+'Mayo '!F428+Junio!F428+Julio!F428+Agosto!F428+Septiembre!F428+'Octubre '!F428+Noviembre!F428+'Diciembre '!F428)</f>
        <v>0</v>
      </c>
      <c r="G428" s="186">
        <f>SUM(Enero!G428+Febrero!G428+'Marzo '!G428+'Abril '!G428+'Mayo '!G428+Junio!G428+Julio!G428+Agosto!G428+Septiembre!G428+'Octubre '!G428+Noviembre!G428+'Diciembre '!G428)</f>
        <v>0</v>
      </c>
      <c r="H428" s="186">
        <f>SUM(Enero!H428+Febrero!H428+'Marzo '!H428+'Abril '!H428+'Mayo '!H428+Junio!H428+Julio!H428+Agosto!H428+Septiembre!H428+'Octubre '!H428+Noviembre!H428+'Diciembre '!H428)</f>
        <v>0</v>
      </c>
      <c r="I428" s="33"/>
      <c r="J428" s="5"/>
      <c r="K428" s="5"/>
      <c r="N428" s="171"/>
      <c r="O428" s="6"/>
      <c r="Q428" s="5"/>
    </row>
    <row r="429" spans="1:17" x14ac:dyDescent="0.2">
      <c r="A429" s="249" t="s">
        <v>815</v>
      </c>
      <c r="B429" s="257" t="s">
        <v>816</v>
      </c>
      <c r="C429" s="210">
        <f t="shared" si="6"/>
        <v>0</v>
      </c>
      <c r="D429" s="186">
        <f>SUM(Enero!D429+Febrero!D429+'Marzo '!D429+'Abril '!D429+'Mayo '!D429+Junio!D429+Julio!D429+Agosto!D429+Septiembre!D429+'Octubre '!D429+Noviembre!D429+'Diciembre '!D429)</f>
        <v>0</v>
      </c>
      <c r="E429" s="186">
        <f>SUM(Enero!E429+Febrero!E429+'Marzo '!E429+'Abril '!E429+'Mayo '!E429+Junio!E429+Julio!E429+Agosto!E429+Septiembre!E429+'Octubre '!E429+Noviembre!E429+'Diciembre '!E429)</f>
        <v>0</v>
      </c>
      <c r="F429" s="186">
        <f>SUM(Enero!F429+Febrero!F429+'Marzo '!F429+'Abril '!F429+'Mayo '!F429+Junio!F429+Julio!F429+Agosto!F429+Septiembre!F429+'Octubre '!F429+Noviembre!F429+'Diciembre '!F429)</f>
        <v>0</v>
      </c>
      <c r="G429" s="186">
        <f>SUM(Enero!G429+Febrero!G429+'Marzo '!G429+'Abril '!G429+'Mayo '!G429+Junio!G429+Julio!G429+Agosto!G429+Septiembre!G429+'Octubre '!G429+Noviembre!G429+'Diciembre '!G429)</f>
        <v>0</v>
      </c>
      <c r="H429" s="186">
        <f>SUM(Enero!H429+Febrero!H429+'Marzo '!H429+'Abril '!H429+'Mayo '!H429+Junio!H429+Julio!H429+Agosto!H429+Septiembre!H429+'Octubre '!H429+Noviembre!H429+'Diciembre '!H429)</f>
        <v>0</v>
      </c>
      <c r="I429" s="33"/>
      <c r="J429" s="5"/>
      <c r="K429" s="5"/>
      <c r="N429" s="171"/>
      <c r="O429" s="6"/>
      <c r="Q429" s="5"/>
    </row>
    <row r="430" spans="1:17" x14ac:dyDescent="0.2">
      <c r="A430" s="214" t="s">
        <v>817</v>
      </c>
      <c r="B430" s="257" t="s">
        <v>818</v>
      </c>
      <c r="C430" s="210">
        <f t="shared" si="6"/>
        <v>0</v>
      </c>
      <c r="D430" s="186">
        <f>SUM(Enero!D430+Febrero!D430+'Marzo '!D430+'Abril '!D430+'Mayo '!D430+Junio!D430+Julio!D430+Agosto!D430+Septiembre!D430+'Octubre '!D430+Noviembre!D430+'Diciembre '!D430)</f>
        <v>0</v>
      </c>
      <c r="E430" s="186">
        <f>SUM(Enero!E430+Febrero!E430+'Marzo '!E430+'Abril '!E430+'Mayo '!E430+Junio!E430+Julio!E430+Agosto!E430+Septiembre!E430+'Octubre '!E430+Noviembre!E430+'Diciembre '!E430)</f>
        <v>0</v>
      </c>
      <c r="F430" s="186">
        <f>SUM(Enero!F430+Febrero!F430+'Marzo '!F430+'Abril '!F430+'Mayo '!F430+Junio!F430+Julio!F430+Agosto!F430+Septiembre!F430+'Octubre '!F430+Noviembre!F430+'Diciembre '!F430)</f>
        <v>0</v>
      </c>
      <c r="G430" s="186">
        <f>SUM(Enero!G430+Febrero!G430+'Marzo '!G430+'Abril '!G430+'Mayo '!G430+Junio!G430+Julio!G430+Agosto!G430+Septiembre!G430+'Octubre '!G430+Noviembre!G430+'Diciembre '!G430)</f>
        <v>0</v>
      </c>
      <c r="H430" s="186">
        <f>SUM(Enero!H430+Febrero!H430+'Marzo '!H430+'Abril '!H430+'Mayo '!H430+Junio!H430+Julio!H430+Agosto!H430+Septiembre!H430+'Octubre '!H430+Noviembre!H430+'Diciembre '!H430)</f>
        <v>0</v>
      </c>
      <c r="I430" s="33"/>
      <c r="J430" s="5"/>
      <c r="K430" s="5"/>
      <c r="N430" s="171"/>
      <c r="O430" s="6"/>
      <c r="Q430" s="5"/>
    </row>
    <row r="431" spans="1:17" x14ac:dyDescent="0.2">
      <c r="A431" s="249" t="s">
        <v>819</v>
      </c>
      <c r="B431" s="257" t="s">
        <v>820</v>
      </c>
      <c r="C431" s="210">
        <f t="shared" si="6"/>
        <v>0</v>
      </c>
      <c r="D431" s="186">
        <f>SUM(Enero!D431+Febrero!D431+'Marzo '!D431+'Abril '!D431+'Mayo '!D431+Junio!D431+Julio!D431+Agosto!D431+Septiembre!D431+'Octubre '!D431+Noviembre!D431+'Diciembre '!D431)</f>
        <v>0</v>
      </c>
      <c r="E431" s="186">
        <f>SUM(Enero!E431+Febrero!E431+'Marzo '!E431+'Abril '!E431+'Mayo '!E431+Junio!E431+Julio!E431+Agosto!E431+Septiembre!E431+'Octubre '!E431+Noviembre!E431+'Diciembre '!E431)</f>
        <v>0</v>
      </c>
      <c r="F431" s="186">
        <f>SUM(Enero!F431+Febrero!F431+'Marzo '!F431+'Abril '!F431+'Mayo '!F431+Junio!F431+Julio!F431+Agosto!F431+Septiembre!F431+'Octubre '!F431+Noviembre!F431+'Diciembre '!F431)</f>
        <v>0</v>
      </c>
      <c r="G431" s="186">
        <f>SUM(Enero!G431+Febrero!G431+'Marzo '!G431+'Abril '!G431+'Mayo '!G431+Junio!G431+Julio!G431+Agosto!G431+Septiembre!G431+'Octubre '!G431+Noviembre!G431+'Diciembre '!G431)</f>
        <v>0</v>
      </c>
      <c r="H431" s="186">
        <f>SUM(Enero!H431+Febrero!H431+'Marzo '!H431+'Abril '!H431+'Mayo '!H431+Junio!H431+Julio!H431+Agosto!H431+Septiembre!H431+'Octubre '!H431+Noviembre!H431+'Diciembre '!H431)</f>
        <v>0</v>
      </c>
      <c r="I431" s="33"/>
      <c r="J431" s="5"/>
      <c r="K431" s="5"/>
      <c r="N431" s="171"/>
      <c r="O431" s="6"/>
      <c r="Q431" s="5"/>
    </row>
    <row r="432" spans="1:17" x14ac:dyDescent="0.2">
      <c r="A432" s="214" t="s">
        <v>821</v>
      </c>
      <c r="B432" s="258" t="s">
        <v>822</v>
      </c>
      <c r="C432" s="185">
        <f t="shared" si="6"/>
        <v>0</v>
      </c>
      <c r="D432" s="186">
        <f>SUM(Enero!D432+Febrero!D432+'Marzo '!D432+'Abril '!D432+'Mayo '!D432+Junio!D432+Julio!D432+Agosto!D432+Septiembre!D432+'Octubre '!D432+Noviembre!D432+'Diciembre '!D432)</f>
        <v>0</v>
      </c>
      <c r="E432" s="186">
        <f>SUM(Enero!E432+Febrero!E432+'Marzo '!E432+'Abril '!E432+'Mayo '!E432+Junio!E432+Julio!E432+Agosto!E432+Septiembre!E432+'Octubre '!E432+Noviembre!E432+'Diciembre '!E432)</f>
        <v>0</v>
      </c>
      <c r="F432" s="186">
        <f>SUM(Enero!F432+Febrero!F432+'Marzo '!F432+'Abril '!F432+'Mayo '!F432+Junio!F432+Julio!F432+Agosto!F432+Septiembre!F432+'Octubre '!F432+Noviembre!F432+'Diciembre '!F432)</f>
        <v>0</v>
      </c>
      <c r="G432" s="186">
        <f>SUM(Enero!G432+Febrero!G432+'Marzo '!G432+'Abril '!G432+'Mayo '!G432+Junio!G432+Julio!G432+Agosto!G432+Septiembre!G432+'Octubre '!G432+Noviembre!G432+'Diciembre '!G432)</f>
        <v>0</v>
      </c>
      <c r="H432" s="186">
        <f>SUM(Enero!H432+Febrero!H432+'Marzo '!H432+'Abril '!H432+'Mayo '!H432+Junio!H432+Julio!H432+Agosto!H432+Septiembre!H432+'Octubre '!H432+Noviembre!H432+'Diciembre '!H432)</f>
        <v>0</v>
      </c>
      <c r="I432" s="33"/>
      <c r="J432" s="5"/>
      <c r="K432" s="5"/>
      <c r="N432" s="171"/>
      <c r="O432" s="6"/>
      <c r="Q432" s="5"/>
    </row>
    <row r="433" spans="1:17" x14ac:dyDescent="0.2">
      <c r="A433" s="214" t="s">
        <v>823</v>
      </c>
      <c r="B433" s="258" t="s">
        <v>824</v>
      </c>
      <c r="C433" s="185">
        <f t="shared" si="6"/>
        <v>0</v>
      </c>
      <c r="D433" s="186">
        <f>SUM(Enero!D433+Febrero!D433+'Marzo '!D433+'Abril '!D433+'Mayo '!D433+Junio!D433+Julio!D433+Agosto!D433+Septiembre!D433+'Octubre '!D433+Noviembre!D433+'Diciembre '!D433)</f>
        <v>0</v>
      </c>
      <c r="E433" s="186">
        <f>SUM(Enero!E433+Febrero!E433+'Marzo '!E433+'Abril '!E433+'Mayo '!E433+Junio!E433+Julio!E433+Agosto!E433+Septiembre!E433+'Octubre '!E433+Noviembre!E433+'Diciembre '!E433)</f>
        <v>0</v>
      </c>
      <c r="F433" s="186">
        <f>SUM(Enero!F433+Febrero!F433+'Marzo '!F433+'Abril '!F433+'Mayo '!F433+Junio!F433+Julio!F433+Agosto!F433+Septiembre!F433+'Octubre '!F433+Noviembre!F433+'Diciembre '!F433)</f>
        <v>0</v>
      </c>
      <c r="G433" s="186">
        <f>SUM(Enero!G433+Febrero!G433+'Marzo '!G433+'Abril '!G433+'Mayo '!G433+Junio!G433+Julio!G433+Agosto!G433+Septiembre!G433+'Octubre '!G433+Noviembre!G433+'Diciembre '!G433)</f>
        <v>0</v>
      </c>
      <c r="H433" s="186">
        <f>SUM(Enero!H433+Febrero!H433+'Marzo '!H433+'Abril '!H433+'Mayo '!H433+Junio!H433+Julio!H433+Agosto!H433+Septiembre!H433+'Octubre '!H433+Noviembre!H433+'Diciembre '!H433)</f>
        <v>0</v>
      </c>
      <c r="I433" s="33"/>
      <c r="J433" s="5"/>
      <c r="K433" s="5"/>
      <c r="N433" s="171"/>
      <c r="O433" s="6"/>
      <c r="Q433" s="5"/>
    </row>
    <row r="434" spans="1:17" x14ac:dyDescent="0.2">
      <c r="A434" s="214" t="s">
        <v>825</v>
      </c>
      <c r="B434" s="258" t="s">
        <v>826</v>
      </c>
      <c r="C434" s="185">
        <f t="shared" si="6"/>
        <v>0</v>
      </c>
      <c r="D434" s="186">
        <f>SUM(Enero!D434+Febrero!D434+'Marzo '!D434+'Abril '!D434+'Mayo '!D434+Junio!D434+Julio!D434+Agosto!D434+Septiembre!D434+'Octubre '!D434+Noviembre!D434+'Diciembre '!D434)</f>
        <v>0</v>
      </c>
      <c r="E434" s="186">
        <f>SUM(Enero!E434+Febrero!E434+'Marzo '!E434+'Abril '!E434+'Mayo '!E434+Junio!E434+Julio!E434+Agosto!E434+Septiembre!E434+'Octubre '!E434+Noviembre!E434+'Diciembre '!E434)</f>
        <v>0</v>
      </c>
      <c r="F434" s="186">
        <f>SUM(Enero!F434+Febrero!F434+'Marzo '!F434+'Abril '!F434+'Mayo '!F434+Junio!F434+Julio!F434+Agosto!F434+Septiembre!F434+'Octubre '!F434+Noviembre!F434+'Diciembre '!F434)</f>
        <v>0</v>
      </c>
      <c r="G434" s="186">
        <f>SUM(Enero!G434+Febrero!G434+'Marzo '!G434+'Abril '!G434+'Mayo '!G434+Junio!G434+Julio!G434+Agosto!G434+Septiembre!G434+'Octubre '!G434+Noviembre!G434+'Diciembre '!G434)</f>
        <v>0</v>
      </c>
      <c r="H434" s="186">
        <f>SUM(Enero!H434+Febrero!H434+'Marzo '!H434+'Abril '!H434+'Mayo '!H434+Junio!H434+Julio!H434+Agosto!H434+Septiembre!H434+'Octubre '!H434+Noviembre!H434+'Diciembre '!H434)</f>
        <v>0</v>
      </c>
      <c r="I434" s="33"/>
      <c r="J434" s="5"/>
      <c r="K434" s="5"/>
      <c r="N434" s="171"/>
      <c r="O434" s="6"/>
      <c r="Q434" s="5"/>
    </row>
    <row r="435" spans="1:17" x14ac:dyDescent="0.2">
      <c r="A435" s="214" t="s">
        <v>827</v>
      </c>
      <c r="B435" s="258" t="s">
        <v>828</v>
      </c>
      <c r="C435" s="185">
        <f t="shared" si="6"/>
        <v>0</v>
      </c>
      <c r="D435" s="186">
        <f>SUM(Enero!D435+Febrero!D435+'Marzo '!D435+'Abril '!D435+'Mayo '!D435+Junio!D435+Julio!D435+Agosto!D435+Septiembre!D435+'Octubre '!D435+Noviembre!D435+'Diciembre '!D435)</f>
        <v>0</v>
      </c>
      <c r="E435" s="186">
        <f>SUM(Enero!E435+Febrero!E435+'Marzo '!E435+'Abril '!E435+'Mayo '!E435+Junio!E435+Julio!E435+Agosto!E435+Septiembre!E435+'Octubre '!E435+Noviembre!E435+'Diciembre '!E435)</f>
        <v>0</v>
      </c>
      <c r="F435" s="186">
        <f>SUM(Enero!F435+Febrero!F435+'Marzo '!F435+'Abril '!F435+'Mayo '!F435+Junio!F435+Julio!F435+Agosto!F435+Septiembre!F435+'Octubre '!F435+Noviembre!F435+'Diciembre '!F435)</f>
        <v>0</v>
      </c>
      <c r="G435" s="186">
        <f>SUM(Enero!G435+Febrero!G435+'Marzo '!G435+'Abril '!G435+'Mayo '!G435+Junio!G435+Julio!G435+Agosto!G435+Septiembre!G435+'Octubre '!G435+Noviembre!G435+'Diciembre '!G435)</f>
        <v>0</v>
      </c>
      <c r="H435" s="186">
        <f>SUM(Enero!H435+Febrero!H435+'Marzo '!H435+'Abril '!H435+'Mayo '!H435+Junio!H435+Julio!H435+Agosto!H435+Septiembre!H435+'Octubre '!H435+Noviembre!H435+'Diciembre '!H435)</f>
        <v>0</v>
      </c>
      <c r="I435" s="33"/>
      <c r="J435" s="5"/>
      <c r="K435" s="5"/>
      <c r="N435" s="171"/>
      <c r="O435" s="6"/>
      <c r="Q435" s="5"/>
    </row>
    <row r="436" spans="1:17" x14ac:dyDescent="0.2">
      <c r="A436" s="214" t="s">
        <v>829</v>
      </c>
      <c r="B436" s="258" t="s">
        <v>830</v>
      </c>
      <c r="C436" s="185">
        <f t="shared" si="6"/>
        <v>0</v>
      </c>
      <c r="D436" s="186">
        <f>SUM(Enero!D436+Febrero!D436+'Marzo '!D436+'Abril '!D436+'Mayo '!D436+Junio!D436+Julio!D436+Agosto!D436+Septiembre!D436+'Octubre '!D436+Noviembre!D436+'Diciembre '!D436)</f>
        <v>0</v>
      </c>
      <c r="E436" s="186">
        <f>SUM(Enero!E436+Febrero!E436+'Marzo '!E436+'Abril '!E436+'Mayo '!E436+Junio!E436+Julio!E436+Agosto!E436+Septiembre!E436+'Octubre '!E436+Noviembre!E436+'Diciembre '!E436)</f>
        <v>0</v>
      </c>
      <c r="F436" s="186">
        <f>SUM(Enero!F436+Febrero!F436+'Marzo '!F436+'Abril '!F436+'Mayo '!F436+Junio!F436+Julio!F436+Agosto!F436+Septiembre!F436+'Octubre '!F436+Noviembre!F436+'Diciembre '!F436)</f>
        <v>0</v>
      </c>
      <c r="G436" s="186">
        <f>SUM(Enero!G436+Febrero!G436+'Marzo '!G436+'Abril '!G436+'Mayo '!G436+Junio!G436+Julio!G436+Agosto!G436+Septiembre!G436+'Octubre '!G436+Noviembre!G436+'Diciembre '!G436)</f>
        <v>0</v>
      </c>
      <c r="H436" s="186">
        <f>SUM(Enero!H436+Febrero!H436+'Marzo '!H436+'Abril '!H436+'Mayo '!H436+Junio!H436+Julio!H436+Agosto!H436+Septiembre!H436+'Octubre '!H436+Noviembre!H436+'Diciembre '!H436)</f>
        <v>0</v>
      </c>
      <c r="I436" s="33"/>
      <c r="J436" s="5"/>
      <c r="K436" s="5"/>
      <c r="N436" s="171"/>
      <c r="O436" s="6"/>
      <c r="Q436" s="5"/>
    </row>
    <row r="437" spans="1:17" x14ac:dyDescent="0.2">
      <c r="A437" s="249" t="s">
        <v>831</v>
      </c>
      <c r="B437" s="257" t="s">
        <v>832</v>
      </c>
      <c r="C437" s="210">
        <f t="shared" si="6"/>
        <v>0</v>
      </c>
      <c r="D437" s="186">
        <f>SUM(Enero!D437+Febrero!D437+'Marzo '!D437+'Abril '!D437+'Mayo '!D437+Junio!D437+Julio!D437+Agosto!D437+Septiembre!D437+'Octubre '!D437+Noviembre!D437+'Diciembre '!D437)</f>
        <v>0</v>
      </c>
      <c r="E437" s="186">
        <f>SUM(Enero!E437+Febrero!E437+'Marzo '!E437+'Abril '!E437+'Mayo '!E437+Junio!E437+Julio!E437+Agosto!E437+Septiembre!E437+'Octubre '!E437+Noviembre!E437+'Diciembre '!E437)</f>
        <v>0</v>
      </c>
      <c r="F437" s="186">
        <f>SUM(Enero!F437+Febrero!F437+'Marzo '!F437+'Abril '!F437+'Mayo '!F437+Junio!F437+Julio!F437+Agosto!F437+Septiembre!F437+'Octubre '!F437+Noviembre!F437+'Diciembre '!F437)</f>
        <v>0</v>
      </c>
      <c r="G437" s="186">
        <f>SUM(Enero!G437+Febrero!G437+'Marzo '!G437+'Abril '!G437+'Mayo '!G437+Junio!G437+Julio!G437+Agosto!G437+Septiembre!G437+'Octubre '!G437+Noviembre!G437+'Diciembre '!G437)</f>
        <v>0</v>
      </c>
      <c r="H437" s="186">
        <f>SUM(Enero!H437+Febrero!H437+'Marzo '!H437+'Abril '!H437+'Mayo '!H437+Junio!H437+Julio!H437+Agosto!H437+Septiembre!H437+'Octubre '!H437+Noviembre!H437+'Diciembre '!H437)</f>
        <v>0</v>
      </c>
      <c r="I437" s="33"/>
      <c r="J437" s="5"/>
      <c r="K437" s="5"/>
      <c r="N437" s="171"/>
      <c r="O437" s="6"/>
      <c r="Q437" s="5"/>
    </row>
    <row r="438" spans="1:17" x14ac:dyDescent="0.2">
      <c r="A438" s="214" t="s">
        <v>833</v>
      </c>
      <c r="B438" s="257" t="s">
        <v>834</v>
      </c>
      <c r="C438" s="210">
        <f t="shared" si="6"/>
        <v>0</v>
      </c>
      <c r="D438" s="186">
        <f>SUM(Enero!D438+Febrero!D438+'Marzo '!D438+'Abril '!D438+'Mayo '!D438+Junio!D438+Julio!D438+Agosto!D438+Septiembre!D438+'Octubre '!D438+Noviembre!D438+'Diciembre '!D438)</f>
        <v>0</v>
      </c>
      <c r="E438" s="186">
        <f>SUM(Enero!E438+Febrero!E438+'Marzo '!E438+'Abril '!E438+'Mayo '!E438+Junio!E438+Julio!E438+Agosto!E438+Septiembre!E438+'Octubre '!E438+Noviembre!E438+'Diciembre '!E438)</f>
        <v>0</v>
      </c>
      <c r="F438" s="186">
        <f>SUM(Enero!F438+Febrero!F438+'Marzo '!F438+'Abril '!F438+'Mayo '!F438+Junio!F438+Julio!F438+Agosto!F438+Septiembre!F438+'Octubre '!F438+Noviembre!F438+'Diciembre '!F438)</f>
        <v>0</v>
      </c>
      <c r="G438" s="186">
        <f>SUM(Enero!G438+Febrero!G438+'Marzo '!G438+'Abril '!G438+'Mayo '!G438+Junio!G438+Julio!G438+Agosto!G438+Septiembre!G438+'Octubre '!G438+Noviembre!G438+'Diciembre '!G438)</f>
        <v>0</v>
      </c>
      <c r="H438" s="186">
        <f>SUM(Enero!H438+Febrero!H438+'Marzo '!H438+'Abril '!H438+'Mayo '!H438+Junio!H438+Julio!H438+Agosto!H438+Septiembre!H438+'Octubre '!H438+Noviembre!H438+'Diciembre '!H438)</f>
        <v>0</v>
      </c>
      <c r="I438" s="33"/>
      <c r="J438" s="5"/>
      <c r="K438" s="5"/>
      <c r="N438" s="171"/>
      <c r="O438" s="6"/>
      <c r="Q438" s="5"/>
    </row>
    <row r="439" spans="1:17" x14ac:dyDescent="0.2">
      <c r="A439" s="259" t="s">
        <v>835</v>
      </c>
      <c r="B439" s="260" t="s">
        <v>836</v>
      </c>
      <c r="C439" s="210">
        <f t="shared" si="6"/>
        <v>0</v>
      </c>
      <c r="D439" s="186">
        <f>SUM(Enero!D439+Febrero!D439+'Marzo '!D439+'Abril '!D439+'Mayo '!D439+Junio!D439+Julio!D439+Agosto!D439+Septiembre!D439+'Octubre '!D439+Noviembre!D439+'Diciembre '!D439)</f>
        <v>0</v>
      </c>
      <c r="E439" s="186">
        <f>SUM(Enero!E439+Febrero!E439+'Marzo '!E439+'Abril '!E439+'Mayo '!E439+Junio!E439+Julio!E439+Agosto!E439+Septiembre!E439+'Octubre '!E439+Noviembre!E439+'Diciembre '!E439)</f>
        <v>0</v>
      </c>
      <c r="F439" s="186">
        <f>SUM(Enero!F439+Febrero!F439+'Marzo '!F439+'Abril '!F439+'Mayo '!F439+Junio!F439+Julio!F439+Agosto!F439+Septiembre!F439+'Octubre '!F439+Noviembre!F439+'Diciembre '!F439)</f>
        <v>0</v>
      </c>
      <c r="G439" s="186">
        <f>SUM(Enero!G439+Febrero!G439+'Marzo '!G439+'Abril '!G439+'Mayo '!G439+Junio!G439+Julio!G439+Agosto!G439+Septiembre!G439+'Octubre '!G439+Noviembre!G439+'Diciembre '!G439)</f>
        <v>0</v>
      </c>
      <c r="H439" s="186">
        <f>SUM(Enero!H439+Febrero!H439+'Marzo '!H439+'Abril '!H439+'Mayo '!H439+Junio!H439+Julio!H439+Agosto!H439+Septiembre!H439+'Octubre '!H439+Noviembre!H439+'Diciembre '!H439)</f>
        <v>0</v>
      </c>
      <c r="I439" s="33"/>
      <c r="J439" s="5"/>
      <c r="K439" s="5"/>
      <c r="N439" s="171"/>
      <c r="O439" s="6"/>
      <c r="Q439" s="5"/>
    </row>
    <row r="440" spans="1:17" x14ac:dyDescent="0.2">
      <c r="A440" s="214" t="s">
        <v>837</v>
      </c>
      <c r="B440" s="258" t="s">
        <v>838</v>
      </c>
      <c r="C440" s="210">
        <f t="shared" si="6"/>
        <v>43681</v>
      </c>
      <c r="D440" s="186">
        <f>SUM(Enero!D440+Febrero!D440+'Marzo '!D440+'Abril '!D440+'Mayo '!D440+Junio!D440+Julio!D440+Agosto!D440+Septiembre!D440+'Octubre '!D440+Noviembre!D440+'Diciembre '!D440)</f>
        <v>39991</v>
      </c>
      <c r="E440" s="186">
        <f>SUM(Enero!E440+Febrero!E440+'Marzo '!E440+'Abril '!E440+'Mayo '!E440+Junio!E440+Julio!E440+Agosto!E440+Septiembre!E440+'Octubre '!E440+Noviembre!E440+'Diciembre '!E440)</f>
        <v>454</v>
      </c>
      <c r="F440" s="186">
        <f>SUM(Enero!F440+Febrero!F440+'Marzo '!F440+'Abril '!F440+'Mayo '!F440+Junio!F440+Julio!F440+Agosto!F440+Septiembre!F440+'Octubre '!F440+Noviembre!F440+'Diciembre '!F440)</f>
        <v>3236</v>
      </c>
      <c r="G440" s="186">
        <f>SUM(Enero!G440+Febrero!G440+'Marzo '!G440+'Abril '!G440+'Mayo '!G440+Junio!G440+Julio!G440+Agosto!G440+Septiembre!G440+'Octubre '!G440+Noviembre!G440+'Diciembre '!G440)</f>
        <v>0</v>
      </c>
      <c r="H440" s="186">
        <f>SUM(Enero!H440+Febrero!H440+'Marzo '!H440+'Abril '!H440+'Mayo '!H440+Junio!H440+Julio!H440+Agosto!H440+Septiembre!H440+'Octubre '!H440+Noviembre!H440+'Diciembre '!H440)</f>
        <v>0</v>
      </c>
      <c r="I440" s="33"/>
      <c r="J440" s="5"/>
      <c r="K440" s="5"/>
      <c r="N440" s="171"/>
      <c r="O440" s="6"/>
      <c r="Q440" s="5"/>
    </row>
    <row r="441" spans="1:17" x14ac:dyDescent="0.2">
      <c r="A441" s="214" t="s">
        <v>839</v>
      </c>
      <c r="B441" s="258" t="s">
        <v>840</v>
      </c>
      <c r="C441" s="210">
        <f t="shared" si="6"/>
        <v>7</v>
      </c>
      <c r="D441" s="186">
        <f>SUM(Enero!D441+Febrero!D441+'Marzo '!D441+'Abril '!D441+'Mayo '!D441+Junio!D441+Julio!D441+Agosto!D441+Septiembre!D441+'Octubre '!D441+Noviembre!D441+'Diciembre '!D441)</f>
        <v>7</v>
      </c>
      <c r="E441" s="186">
        <f>SUM(Enero!E441+Febrero!E441+'Marzo '!E441+'Abril '!E441+'Mayo '!E441+Junio!E441+Julio!E441+Agosto!E441+Septiembre!E441+'Octubre '!E441+Noviembre!E441+'Diciembre '!E441)</f>
        <v>0</v>
      </c>
      <c r="F441" s="186">
        <f>SUM(Enero!F441+Febrero!F441+'Marzo '!F441+'Abril '!F441+'Mayo '!F441+Junio!F441+Julio!F441+Agosto!F441+Septiembre!F441+'Octubre '!F441+Noviembre!F441+'Diciembre '!F441)</f>
        <v>0</v>
      </c>
      <c r="G441" s="186">
        <f>SUM(Enero!G441+Febrero!G441+'Marzo '!G441+'Abril '!G441+'Mayo '!G441+Junio!G441+Julio!G441+Agosto!G441+Septiembre!G441+'Octubre '!G441+Noviembre!G441+'Diciembre '!G441)</f>
        <v>0</v>
      </c>
      <c r="H441" s="186">
        <f>SUM(Enero!H441+Febrero!H441+'Marzo '!H441+'Abril '!H441+'Mayo '!H441+Junio!H441+Julio!H441+Agosto!H441+Septiembre!H441+'Octubre '!H441+Noviembre!H441+'Diciembre '!H441)</f>
        <v>0</v>
      </c>
      <c r="I441" s="33"/>
      <c r="J441" s="5"/>
      <c r="K441" s="5"/>
      <c r="N441" s="171"/>
      <c r="O441" s="6"/>
      <c r="Q441" s="5"/>
    </row>
    <row r="442" spans="1:17" x14ac:dyDescent="0.2">
      <c r="A442" s="214" t="s">
        <v>841</v>
      </c>
      <c r="B442" s="258" t="s">
        <v>842</v>
      </c>
      <c r="C442" s="210">
        <f t="shared" si="6"/>
        <v>0</v>
      </c>
      <c r="D442" s="186">
        <f>SUM(Enero!D442+Febrero!D442+'Marzo '!D442+'Abril '!D442+'Mayo '!D442+Junio!D442+Julio!D442+Agosto!D442+Septiembre!D442+'Octubre '!D442+Noviembre!D442+'Diciembre '!D442)</f>
        <v>0</v>
      </c>
      <c r="E442" s="186">
        <f>SUM(Enero!E442+Febrero!E442+'Marzo '!E442+'Abril '!E442+'Mayo '!E442+Junio!E442+Julio!E442+Agosto!E442+Septiembre!E442+'Octubre '!E442+Noviembre!E442+'Diciembre '!E442)</f>
        <v>0</v>
      </c>
      <c r="F442" s="186">
        <f>SUM(Enero!F442+Febrero!F442+'Marzo '!F442+'Abril '!F442+'Mayo '!F442+Junio!F442+Julio!F442+Agosto!F442+Septiembre!F442+'Octubre '!F442+Noviembre!F442+'Diciembre '!F442)</f>
        <v>0</v>
      </c>
      <c r="G442" s="186">
        <f>SUM(Enero!G442+Febrero!G442+'Marzo '!G442+'Abril '!G442+'Mayo '!G442+Junio!G442+Julio!G442+Agosto!G442+Septiembre!G442+'Octubre '!G442+Noviembre!G442+'Diciembre '!G442)</f>
        <v>0</v>
      </c>
      <c r="H442" s="186">
        <f>SUM(Enero!H442+Febrero!H442+'Marzo '!H442+'Abril '!H442+'Mayo '!H442+Junio!H442+Julio!H442+Agosto!H442+Septiembre!H442+'Octubre '!H442+Noviembre!H442+'Diciembre '!H442)</f>
        <v>0</v>
      </c>
      <c r="I442" s="33"/>
      <c r="J442" s="5"/>
      <c r="K442" s="5"/>
      <c r="N442" s="171"/>
      <c r="O442" s="6"/>
      <c r="Q442" s="5"/>
    </row>
    <row r="443" spans="1:17" x14ac:dyDescent="0.2">
      <c r="A443" s="214" t="s">
        <v>843</v>
      </c>
      <c r="B443" s="258" t="s">
        <v>844</v>
      </c>
      <c r="C443" s="210">
        <f t="shared" si="6"/>
        <v>0</v>
      </c>
      <c r="D443" s="186">
        <f>SUM(Enero!D443+Febrero!D443+'Marzo '!D443+'Abril '!D443+'Mayo '!D443+Junio!D443+Julio!D443+Agosto!D443+Septiembre!D443+'Octubre '!D443+Noviembre!D443+'Diciembre '!D443)</f>
        <v>0</v>
      </c>
      <c r="E443" s="186">
        <f>SUM(Enero!E443+Febrero!E443+'Marzo '!E443+'Abril '!E443+'Mayo '!E443+Junio!E443+Julio!E443+Agosto!E443+Septiembre!E443+'Octubre '!E443+Noviembre!E443+'Diciembre '!E443)</f>
        <v>0</v>
      </c>
      <c r="F443" s="186">
        <f>SUM(Enero!F443+Febrero!F443+'Marzo '!F443+'Abril '!F443+'Mayo '!F443+Junio!F443+Julio!F443+Agosto!F443+Septiembre!F443+'Octubre '!F443+Noviembre!F443+'Diciembre '!F443)</f>
        <v>0</v>
      </c>
      <c r="G443" s="186">
        <f>SUM(Enero!G443+Febrero!G443+'Marzo '!G443+'Abril '!G443+'Mayo '!G443+Junio!G443+Julio!G443+Agosto!G443+Septiembre!G443+'Octubre '!G443+Noviembre!G443+'Diciembre '!G443)</f>
        <v>0</v>
      </c>
      <c r="H443" s="186">
        <f>SUM(Enero!H443+Febrero!H443+'Marzo '!H443+'Abril '!H443+'Mayo '!H443+Junio!H443+Julio!H443+Agosto!H443+Septiembre!H443+'Octubre '!H443+Noviembre!H443+'Diciembre '!H443)</f>
        <v>0</v>
      </c>
      <c r="I443" s="33"/>
      <c r="J443" s="5"/>
      <c r="K443" s="5"/>
      <c r="N443" s="171"/>
      <c r="O443" s="6"/>
      <c r="Q443" s="5"/>
    </row>
    <row r="444" spans="1:17" x14ac:dyDescent="0.2">
      <c r="A444" s="214" t="s">
        <v>845</v>
      </c>
      <c r="B444" s="258" t="s">
        <v>846</v>
      </c>
      <c r="C444" s="210">
        <f t="shared" si="6"/>
        <v>0</v>
      </c>
      <c r="D444" s="186">
        <f>SUM(Enero!D444+Febrero!D444+'Marzo '!D444+'Abril '!D444+'Mayo '!D444+Junio!D444+Julio!D444+Agosto!D444+Septiembre!D444+'Octubre '!D444+Noviembre!D444+'Diciembre '!D444)</f>
        <v>0</v>
      </c>
      <c r="E444" s="186">
        <f>SUM(Enero!E444+Febrero!E444+'Marzo '!E444+'Abril '!E444+'Mayo '!E444+Junio!E444+Julio!E444+Agosto!E444+Septiembre!E444+'Octubre '!E444+Noviembre!E444+'Diciembre '!E444)</f>
        <v>0</v>
      </c>
      <c r="F444" s="186">
        <f>SUM(Enero!F444+Febrero!F444+'Marzo '!F444+'Abril '!F444+'Mayo '!F444+Junio!F444+Julio!F444+Agosto!F444+Septiembre!F444+'Octubre '!F444+Noviembre!F444+'Diciembre '!F444)</f>
        <v>0</v>
      </c>
      <c r="G444" s="186">
        <f>SUM(Enero!G444+Febrero!G444+'Marzo '!G444+'Abril '!G444+'Mayo '!G444+Junio!G444+Julio!G444+Agosto!G444+Septiembre!G444+'Octubre '!G444+Noviembre!G444+'Diciembre '!G444)</f>
        <v>0</v>
      </c>
      <c r="H444" s="186">
        <f>SUM(Enero!H444+Febrero!H444+'Marzo '!H444+'Abril '!H444+'Mayo '!H444+Junio!H444+Julio!H444+Agosto!H444+Septiembre!H444+'Octubre '!H444+Noviembre!H444+'Diciembre '!H444)</f>
        <v>0</v>
      </c>
      <c r="I444" s="33"/>
      <c r="J444" s="5"/>
      <c r="K444" s="5"/>
      <c r="N444" s="171"/>
      <c r="O444" s="6"/>
      <c r="Q444" s="5"/>
    </row>
    <row r="445" spans="1:17" x14ac:dyDescent="0.2">
      <c r="A445" s="214" t="s">
        <v>847</v>
      </c>
      <c r="B445" s="258" t="s">
        <v>848</v>
      </c>
      <c r="C445" s="210">
        <f t="shared" si="6"/>
        <v>11</v>
      </c>
      <c r="D445" s="186">
        <f>SUM(Enero!D445+Febrero!D445+'Marzo '!D445+'Abril '!D445+'Mayo '!D445+Junio!D445+Julio!D445+Agosto!D445+Septiembre!D445+'Octubre '!D445+Noviembre!D445+'Diciembre '!D445)</f>
        <v>11</v>
      </c>
      <c r="E445" s="186">
        <f>SUM(Enero!E445+Febrero!E445+'Marzo '!E445+'Abril '!E445+'Mayo '!E445+Junio!E445+Julio!E445+Agosto!E445+Septiembre!E445+'Octubre '!E445+Noviembre!E445+'Diciembre '!E445)</f>
        <v>0</v>
      </c>
      <c r="F445" s="186">
        <f>SUM(Enero!F445+Febrero!F445+'Marzo '!F445+'Abril '!F445+'Mayo '!F445+Junio!F445+Julio!F445+Agosto!F445+Septiembre!F445+'Octubre '!F445+Noviembre!F445+'Diciembre '!F445)</f>
        <v>0</v>
      </c>
      <c r="G445" s="186">
        <f>SUM(Enero!G445+Febrero!G445+'Marzo '!G445+'Abril '!G445+'Mayo '!G445+Junio!G445+Julio!G445+Agosto!G445+Septiembre!G445+'Octubre '!G445+Noviembre!G445+'Diciembre '!G445)</f>
        <v>0</v>
      </c>
      <c r="H445" s="186">
        <f>SUM(Enero!H445+Febrero!H445+'Marzo '!H445+'Abril '!H445+'Mayo '!H445+Junio!H445+Julio!H445+Agosto!H445+Septiembre!H445+'Octubre '!H445+Noviembre!H445+'Diciembre '!H445)</f>
        <v>0</v>
      </c>
      <c r="I445" s="33"/>
      <c r="J445" s="5"/>
      <c r="K445" s="5"/>
      <c r="N445" s="171"/>
      <c r="O445" s="6"/>
      <c r="Q445" s="5"/>
    </row>
    <row r="446" spans="1:17" x14ac:dyDescent="0.2">
      <c r="A446" s="214" t="s">
        <v>849</v>
      </c>
      <c r="B446" s="258" t="s">
        <v>850</v>
      </c>
      <c r="C446" s="210">
        <f t="shared" si="6"/>
        <v>0</v>
      </c>
      <c r="D446" s="186">
        <f>SUM(Enero!D446+Febrero!D446+'Marzo '!D446+'Abril '!D446+'Mayo '!D446+Junio!D446+Julio!D446+Agosto!D446+Septiembre!D446+'Octubre '!D446+Noviembre!D446+'Diciembre '!D446)</f>
        <v>0</v>
      </c>
      <c r="E446" s="186">
        <f>SUM(Enero!E446+Febrero!E446+'Marzo '!E446+'Abril '!E446+'Mayo '!E446+Junio!E446+Julio!E446+Agosto!E446+Septiembre!E446+'Octubre '!E446+Noviembre!E446+'Diciembre '!E446)</f>
        <v>0</v>
      </c>
      <c r="F446" s="186">
        <f>SUM(Enero!F446+Febrero!F446+'Marzo '!F446+'Abril '!F446+'Mayo '!F446+Junio!F446+Julio!F446+Agosto!F446+Septiembre!F446+'Octubre '!F446+Noviembre!F446+'Diciembre '!F446)</f>
        <v>0</v>
      </c>
      <c r="G446" s="186">
        <f>SUM(Enero!G446+Febrero!G446+'Marzo '!G446+'Abril '!G446+'Mayo '!G446+Junio!G446+Julio!G446+Agosto!G446+Septiembre!G446+'Octubre '!G446+Noviembre!G446+'Diciembre '!G446)</f>
        <v>0</v>
      </c>
      <c r="H446" s="186">
        <f>SUM(Enero!H446+Febrero!H446+'Marzo '!H446+'Abril '!H446+'Mayo '!H446+Junio!H446+Julio!H446+Agosto!H446+Septiembre!H446+'Octubre '!H446+Noviembre!H446+'Diciembre '!H446)</f>
        <v>0</v>
      </c>
      <c r="I446" s="33"/>
      <c r="J446" s="5"/>
      <c r="K446" s="5"/>
      <c r="N446" s="171"/>
      <c r="O446" s="6"/>
      <c r="Q446" s="5"/>
    </row>
    <row r="447" spans="1:17" x14ac:dyDescent="0.2">
      <c r="A447" s="214" t="s">
        <v>851</v>
      </c>
      <c r="B447" s="258" t="s">
        <v>852</v>
      </c>
      <c r="C447" s="210">
        <f t="shared" si="6"/>
        <v>0</v>
      </c>
      <c r="D447" s="186">
        <f>SUM(Enero!D447+Febrero!D447+'Marzo '!D447+'Abril '!D447+'Mayo '!D447+Junio!D447+Julio!D447+Agosto!D447+Septiembre!D447+'Octubre '!D447+Noviembre!D447+'Diciembre '!D447)</f>
        <v>0</v>
      </c>
      <c r="E447" s="186">
        <f>SUM(Enero!E447+Febrero!E447+'Marzo '!E447+'Abril '!E447+'Mayo '!E447+Junio!E447+Julio!E447+Agosto!E447+Septiembre!E447+'Octubre '!E447+Noviembre!E447+'Diciembre '!E447)</f>
        <v>0</v>
      </c>
      <c r="F447" s="186">
        <f>SUM(Enero!F447+Febrero!F447+'Marzo '!F447+'Abril '!F447+'Mayo '!F447+Junio!F447+Julio!F447+Agosto!F447+Septiembre!F447+'Octubre '!F447+Noviembre!F447+'Diciembre '!F447)</f>
        <v>0</v>
      </c>
      <c r="G447" s="186">
        <f>SUM(Enero!G447+Febrero!G447+'Marzo '!G447+'Abril '!G447+'Mayo '!G447+Junio!G447+Julio!G447+Agosto!G447+Septiembre!G447+'Octubre '!G447+Noviembre!G447+'Diciembre '!G447)</f>
        <v>0</v>
      </c>
      <c r="H447" s="186">
        <f>SUM(Enero!H447+Febrero!H447+'Marzo '!H447+'Abril '!H447+'Mayo '!H447+Junio!H447+Julio!H447+Agosto!H447+Septiembre!H447+'Octubre '!H447+Noviembre!H447+'Diciembre '!H447)</f>
        <v>0</v>
      </c>
      <c r="I447" s="33"/>
      <c r="J447" s="5"/>
      <c r="K447" s="5"/>
      <c r="N447" s="171"/>
      <c r="O447" s="6"/>
      <c r="Q447" s="5"/>
    </row>
    <row r="448" spans="1:17" x14ac:dyDescent="0.2">
      <c r="A448" s="214" t="s">
        <v>853</v>
      </c>
      <c r="B448" s="258" t="s">
        <v>854</v>
      </c>
      <c r="C448" s="210">
        <f t="shared" si="6"/>
        <v>0</v>
      </c>
      <c r="D448" s="186">
        <f>SUM(Enero!D448+Febrero!D448+'Marzo '!D448+'Abril '!D448+'Mayo '!D448+Junio!D448+Julio!D448+Agosto!D448+Septiembre!D448+'Octubre '!D448+Noviembre!D448+'Diciembre '!D448)</f>
        <v>0</v>
      </c>
      <c r="E448" s="186">
        <f>SUM(Enero!E448+Febrero!E448+'Marzo '!E448+'Abril '!E448+'Mayo '!E448+Junio!E448+Julio!E448+Agosto!E448+Septiembre!E448+'Octubre '!E448+Noviembre!E448+'Diciembre '!E448)</f>
        <v>0</v>
      </c>
      <c r="F448" s="186">
        <f>SUM(Enero!F448+Febrero!F448+'Marzo '!F448+'Abril '!F448+'Mayo '!F448+Junio!F448+Julio!F448+Agosto!F448+Septiembre!F448+'Octubre '!F448+Noviembre!F448+'Diciembre '!F448)</f>
        <v>0</v>
      </c>
      <c r="G448" s="186">
        <f>SUM(Enero!G448+Febrero!G448+'Marzo '!G448+'Abril '!G448+'Mayo '!G448+Junio!G448+Julio!G448+Agosto!G448+Septiembre!G448+'Octubre '!G448+Noviembre!G448+'Diciembre '!G448)</f>
        <v>0</v>
      </c>
      <c r="H448" s="186">
        <f>SUM(Enero!H448+Febrero!H448+'Marzo '!H448+'Abril '!H448+'Mayo '!H448+Junio!H448+Julio!H448+Agosto!H448+Septiembre!H448+'Octubre '!H448+Noviembre!H448+'Diciembre '!H448)</f>
        <v>0</v>
      </c>
      <c r="I448" s="33"/>
      <c r="J448" s="5"/>
      <c r="K448" s="5"/>
      <c r="N448" s="171"/>
      <c r="O448" s="6"/>
      <c r="Q448" s="5"/>
    </row>
    <row r="449" spans="1:17" x14ac:dyDescent="0.2">
      <c r="A449" s="214" t="s">
        <v>855</v>
      </c>
      <c r="B449" s="258" t="s">
        <v>856</v>
      </c>
      <c r="C449" s="210">
        <f t="shared" si="6"/>
        <v>2812</v>
      </c>
      <c r="D449" s="186">
        <f>SUM(Enero!D449+Febrero!D449+'Marzo '!D449+'Abril '!D449+'Mayo '!D449+Junio!D449+Julio!D449+Agosto!D449+Septiembre!D449+'Octubre '!D449+Noviembre!D449+'Diciembre '!D449)</f>
        <v>2762</v>
      </c>
      <c r="E449" s="186">
        <f>SUM(Enero!E449+Febrero!E449+'Marzo '!E449+'Abril '!E449+'Mayo '!E449+Junio!E449+Julio!E449+Agosto!E449+Septiembre!E449+'Octubre '!E449+Noviembre!E449+'Diciembre '!E449)</f>
        <v>50</v>
      </c>
      <c r="F449" s="186">
        <f>SUM(Enero!F449+Febrero!F449+'Marzo '!F449+'Abril '!F449+'Mayo '!F449+Junio!F449+Julio!F449+Agosto!F449+Septiembre!F449+'Octubre '!F449+Noviembre!F449+'Diciembre '!F449)</f>
        <v>0</v>
      </c>
      <c r="G449" s="186">
        <f>SUM(Enero!G449+Febrero!G449+'Marzo '!G449+'Abril '!G449+'Mayo '!G449+Junio!G449+Julio!G449+Agosto!G449+Septiembre!G449+'Octubre '!G449+Noviembre!G449+'Diciembre '!G449)</f>
        <v>0</v>
      </c>
      <c r="H449" s="186">
        <f>SUM(Enero!H449+Febrero!H449+'Marzo '!H449+'Abril '!H449+'Mayo '!H449+Junio!H449+Julio!H449+Agosto!H449+Septiembre!H449+'Octubre '!H449+Noviembre!H449+'Diciembre '!H449)</f>
        <v>0</v>
      </c>
      <c r="I449" s="33"/>
      <c r="J449" s="5"/>
      <c r="K449" s="5"/>
      <c r="N449" s="171"/>
      <c r="O449" s="6"/>
      <c r="Q449" s="5"/>
    </row>
    <row r="450" spans="1:17" x14ac:dyDescent="0.2">
      <c r="A450" s="214" t="s">
        <v>857</v>
      </c>
      <c r="B450" s="258" t="s">
        <v>858</v>
      </c>
      <c r="C450" s="210">
        <f t="shared" si="6"/>
        <v>0</v>
      </c>
      <c r="D450" s="186">
        <f>SUM(Enero!D450+Febrero!D450+'Marzo '!D450+'Abril '!D450+'Mayo '!D450+Junio!D450+Julio!D450+Agosto!D450+Septiembre!D450+'Octubre '!D450+Noviembre!D450+'Diciembre '!D450)</f>
        <v>0</v>
      </c>
      <c r="E450" s="186">
        <f>SUM(Enero!E450+Febrero!E450+'Marzo '!E450+'Abril '!E450+'Mayo '!E450+Junio!E450+Julio!E450+Agosto!E450+Septiembre!E450+'Octubre '!E450+Noviembre!E450+'Diciembre '!E450)</f>
        <v>0</v>
      </c>
      <c r="F450" s="186">
        <f>SUM(Enero!F450+Febrero!F450+'Marzo '!F450+'Abril '!F450+'Mayo '!F450+Junio!F450+Julio!F450+Agosto!F450+Septiembre!F450+'Octubre '!F450+Noviembre!F450+'Diciembre '!F450)</f>
        <v>0</v>
      </c>
      <c r="G450" s="186">
        <f>SUM(Enero!G450+Febrero!G450+'Marzo '!G450+'Abril '!G450+'Mayo '!G450+Junio!G450+Julio!G450+Agosto!G450+Septiembre!G450+'Octubre '!G450+Noviembre!G450+'Diciembre '!G450)</f>
        <v>0</v>
      </c>
      <c r="H450" s="186">
        <f>SUM(Enero!H450+Febrero!H450+'Marzo '!H450+'Abril '!H450+'Mayo '!H450+Junio!H450+Julio!H450+Agosto!H450+Septiembre!H450+'Octubre '!H450+Noviembre!H450+'Diciembre '!H450)</f>
        <v>0</v>
      </c>
      <c r="I450" s="33"/>
      <c r="J450" s="5"/>
      <c r="K450" s="5"/>
      <c r="N450" s="171"/>
      <c r="O450" s="6"/>
      <c r="Q450" s="5"/>
    </row>
    <row r="451" spans="1:17" x14ac:dyDescent="0.2">
      <c r="A451" s="214" t="s">
        <v>859</v>
      </c>
      <c r="B451" s="258" t="s">
        <v>860</v>
      </c>
      <c r="C451" s="210">
        <f t="shared" si="6"/>
        <v>0</v>
      </c>
      <c r="D451" s="186">
        <f>SUM(Enero!D451+Febrero!D451+'Marzo '!D451+'Abril '!D451+'Mayo '!D451+Junio!D451+Julio!D451+Agosto!D451+Septiembre!D451+'Octubre '!D451+Noviembre!D451+'Diciembre '!D451)</f>
        <v>0</v>
      </c>
      <c r="E451" s="186">
        <f>SUM(Enero!E451+Febrero!E451+'Marzo '!E451+'Abril '!E451+'Mayo '!E451+Junio!E451+Julio!E451+Agosto!E451+Septiembre!E451+'Octubre '!E451+Noviembre!E451+'Diciembre '!E451)</f>
        <v>0</v>
      </c>
      <c r="F451" s="186">
        <f>SUM(Enero!F451+Febrero!F451+'Marzo '!F451+'Abril '!F451+'Mayo '!F451+Junio!F451+Julio!F451+Agosto!F451+Septiembre!F451+'Octubre '!F451+Noviembre!F451+'Diciembre '!F451)</f>
        <v>0</v>
      </c>
      <c r="G451" s="186">
        <f>SUM(Enero!G451+Febrero!G451+'Marzo '!G451+'Abril '!G451+'Mayo '!G451+Junio!G451+Julio!G451+Agosto!G451+Septiembre!G451+'Octubre '!G451+Noviembre!G451+'Diciembre '!G451)</f>
        <v>0</v>
      </c>
      <c r="H451" s="186">
        <f>SUM(Enero!H451+Febrero!H451+'Marzo '!H451+'Abril '!H451+'Mayo '!H451+Junio!H451+Julio!H451+Agosto!H451+Septiembre!H451+'Octubre '!H451+Noviembre!H451+'Diciembre '!H451)</f>
        <v>0</v>
      </c>
      <c r="I451" s="33"/>
      <c r="J451" s="5"/>
      <c r="K451" s="5"/>
      <c r="N451" s="171"/>
      <c r="O451" s="6"/>
      <c r="Q451" s="5"/>
    </row>
    <row r="452" spans="1:17" ht="15" customHeight="1" x14ac:dyDescent="0.2">
      <c r="A452" s="214" t="s">
        <v>861</v>
      </c>
      <c r="B452" s="258" t="s">
        <v>862</v>
      </c>
      <c r="C452" s="210">
        <f t="shared" si="6"/>
        <v>0</v>
      </c>
      <c r="D452" s="186">
        <f>SUM(Enero!D452+Febrero!D452+'Marzo '!D452+'Abril '!D452+'Mayo '!D452+Junio!D452+Julio!D452+Agosto!D452+Septiembre!D452+'Octubre '!D452+Noviembre!D452+'Diciembre '!D452)</f>
        <v>0</v>
      </c>
      <c r="E452" s="186">
        <f>SUM(Enero!E452+Febrero!E452+'Marzo '!E452+'Abril '!E452+'Mayo '!E452+Junio!E452+Julio!E452+Agosto!E452+Septiembre!E452+'Octubre '!E452+Noviembre!E452+'Diciembre '!E452)</f>
        <v>0</v>
      </c>
      <c r="F452" s="186">
        <f>SUM(Enero!F452+Febrero!F452+'Marzo '!F452+'Abril '!F452+'Mayo '!F452+Junio!F452+Julio!F452+Agosto!F452+Septiembre!F452+'Octubre '!F452+Noviembre!F452+'Diciembre '!F452)</f>
        <v>0</v>
      </c>
      <c r="G452" s="186">
        <f>SUM(Enero!G452+Febrero!G452+'Marzo '!G452+'Abril '!G452+'Mayo '!G452+Junio!G452+Julio!G452+Agosto!G452+Septiembre!G452+'Octubre '!G452+Noviembre!G452+'Diciembre '!G452)</f>
        <v>0</v>
      </c>
      <c r="H452" s="186">
        <f>SUM(Enero!H452+Febrero!H452+'Marzo '!H452+'Abril '!H452+'Mayo '!H452+Junio!H452+Julio!H452+Agosto!H452+Septiembre!H452+'Octubre '!H452+Noviembre!H452+'Diciembre '!H452)</f>
        <v>0</v>
      </c>
      <c r="I452" s="33"/>
      <c r="J452" s="5"/>
      <c r="K452" s="5"/>
      <c r="N452" s="171"/>
      <c r="O452" s="6"/>
      <c r="Q452" s="5"/>
    </row>
    <row r="453" spans="1:17" ht="16.5" customHeight="1" x14ac:dyDescent="0.2">
      <c r="A453" s="249" t="s">
        <v>863</v>
      </c>
      <c r="B453" s="261" t="s">
        <v>864</v>
      </c>
      <c r="C453" s="210">
        <f t="shared" si="6"/>
        <v>0</v>
      </c>
      <c r="D453" s="186">
        <f>SUM(Enero!D453+Febrero!D453+'Marzo '!D453+'Abril '!D453+'Mayo '!D453+Junio!D453+Julio!D453+Agosto!D453+Septiembre!D453+'Octubre '!D453+Noviembre!D453+'Diciembre '!D453)</f>
        <v>0</v>
      </c>
      <c r="E453" s="186">
        <f>SUM(Enero!E453+Febrero!E453+'Marzo '!E453+'Abril '!E453+'Mayo '!E453+Junio!E453+Julio!E453+Agosto!E453+Septiembre!E453+'Octubre '!E453+Noviembre!E453+'Diciembre '!E453)</f>
        <v>0</v>
      </c>
      <c r="F453" s="186">
        <f>SUM(Enero!F453+Febrero!F453+'Marzo '!F453+'Abril '!F453+'Mayo '!F453+Junio!F453+Julio!F453+Agosto!F453+Septiembre!F453+'Octubre '!F453+Noviembre!F453+'Diciembre '!F453)</f>
        <v>0</v>
      </c>
      <c r="G453" s="186">
        <f>SUM(Enero!G453+Febrero!G453+'Marzo '!G453+'Abril '!G453+'Mayo '!G453+Junio!G453+Julio!G453+Agosto!G453+Septiembre!G453+'Octubre '!G453+Noviembre!G453+'Diciembre '!G453)</f>
        <v>0</v>
      </c>
      <c r="H453" s="186">
        <f>SUM(Enero!H453+Febrero!H453+'Marzo '!H453+'Abril '!H453+'Mayo '!H453+Junio!H453+Julio!H453+Agosto!H453+Septiembre!H453+'Octubre '!H453+Noviembre!H453+'Diciembre '!H453)</f>
        <v>0</v>
      </c>
      <c r="I453" s="33"/>
      <c r="J453" s="5"/>
      <c r="K453" s="5"/>
      <c r="N453" s="171"/>
      <c r="O453" s="6"/>
      <c r="Q453" s="5"/>
    </row>
    <row r="454" spans="1:17" x14ac:dyDescent="0.2">
      <c r="A454" s="259" t="s">
        <v>865</v>
      </c>
      <c r="B454" s="262" t="s">
        <v>866</v>
      </c>
      <c r="C454" s="210">
        <f t="shared" si="6"/>
        <v>1</v>
      </c>
      <c r="D454" s="186">
        <f>SUM(Enero!D454+Febrero!D454+'Marzo '!D454+'Abril '!D454+'Mayo '!D454+Junio!D454+Julio!D454+Agosto!D454+Septiembre!D454+'Octubre '!D454+Noviembre!D454+'Diciembre '!D454)</f>
        <v>0</v>
      </c>
      <c r="E454" s="186">
        <f>SUM(Enero!E454+Febrero!E454+'Marzo '!E454+'Abril '!E454+'Mayo '!E454+Junio!E454+Julio!E454+Agosto!E454+Septiembre!E454+'Octubre '!E454+Noviembre!E454+'Diciembre '!E454)</f>
        <v>1</v>
      </c>
      <c r="F454" s="186">
        <f>SUM(Enero!F454+Febrero!F454+'Marzo '!F454+'Abril '!F454+'Mayo '!F454+Junio!F454+Julio!F454+Agosto!F454+Septiembre!F454+'Octubre '!F454+Noviembre!F454+'Diciembre '!F454)</f>
        <v>0</v>
      </c>
      <c r="G454" s="186">
        <f>SUM(Enero!G454+Febrero!G454+'Marzo '!G454+'Abril '!G454+'Mayo '!G454+Junio!G454+Julio!G454+Agosto!G454+Septiembre!G454+'Octubre '!G454+Noviembre!G454+'Diciembre '!G454)</f>
        <v>0</v>
      </c>
      <c r="H454" s="186">
        <f>SUM(Enero!H454+Febrero!H454+'Marzo '!H454+'Abril '!H454+'Mayo '!H454+Junio!H454+Julio!H454+Agosto!H454+Septiembre!H454+'Octubre '!H454+Noviembre!H454+'Diciembre '!H454)</f>
        <v>0</v>
      </c>
      <c r="I454" s="33"/>
      <c r="J454" s="5"/>
      <c r="K454" s="5"/>
      <c r="N454" s="171"/>
      <c r="O454" s="6"/>
      <c r="Q454" s="5"/>
    </row>
    <row r="455" spans="1:17" x14ac:dyDescent="0.2">
      <c r="A455" s="214" t="s">
        <v>867</v>
      </c>
      <c r="B455" s="262" t="s">
        <v>868</v>
      </c>
      <c r="C455" s="210">
        <f t="shared" si="6"/>
        <v>0</v>
      </c>
      <c r="D455" s="186">
        <f>SUM(Enero!D455+Febrero!D455+'Marzo '!D455+'Abril '!D455+'Mayo '!D455+Junio!D455+Julio!D455+Agosto!D455+Septiembre!D455+'Octubre '!D455+Noviembre!D455+'Diciembre '!D455)</f>
        <v>0</v>
      </c>
      <c r="E455" s="186">
        <f>SUM(Enero!E455+Febrero!E455+'Marzo '!E455+'Abril '!E455+'Mayo '!E455+Junio!E455+Julio!E455+Agosto!E455+Septiembre!E455+'Octubre '!E455+Noviembre!E455+'Diciembre '!E455)</f>
        <v>0</v>
      </c>
      <c r="F455" s="186">
        <f>SUM(Enero!F455+Febrero!F455+'Marzo '!F455+'Abril '!F455+'Mayo '!F455+Junio!F455+Julio!F455+Agosto!F455+Septiembre!F455+'Octubre '!F455+Noviembre!F455+'Diciembre '!F455)</f>
        <v>0</v>
      </c>
      <c r="G455" s="186">
        <f>SUM(Enero!G455+Febrero!G455+'Marzo '!G455+'Abril '!G455+'Mayo '!G455+Junio!G455+Julio!G455+Agosto!G455+Septiembre!G455+'Octubre '!G455+Noviembre!G455+'Diciembre '!G455)</f>
        <v>0</v>
      </c>
      <c r="H455" s="186">
        <f>SUM(Enero!H455+Febrero!H455+'Marzo '!H455+'Abril '!H455+'Mayo '!H455+Junio!H455+Julio!H455+Agosto!H455+Septiembre!H455+'Octubre '!H455+Noviembre!H455+'Diciembre '!H455)</f>
        <v>0</v>
      </c>
      <c r="I455" s="33"/>
      <c r="J455" s="5"/>
      <c r="K455" s="5"/>
      <c r="N455" s="171"/>
      <c r="O455" s="6"/>
      <c r="Q455" s="5"/>
    </row>
    <row r="456" spans="1:17" x14ac:dyDescent="0.2">
      <c r="A456" s="249" t="s">
        <v>869</v>
      </c>
      <c r="B456" s="262" t="s">
        <v>870</v>
      </c>
      <c r="C456" s="210">
        <f t="shared" si="6"/>
        <v>0</v>
      </c>
      <c r="D456" s="186">
        <f>SUM(Enero!D456+Febrero!D456+'Marzo '!D456+'Abril '!D456+'Mayo '!D456+Junio!D456+Julio!D456+Agosto!D456+Septiembre!D456+'Octubre '!D456+Noviembre!D456+'Diciembre '!D456)</f>
        <v>0</v>
      </c>
      <c r="E456" s="186">
        <f>SUM(Enero!E456+Febrero!E456+'Marzo '!E456+'Abril '!E456+'Mayo '!E456+Junio!E456+Julio!E456+Agosto!E456+Septiembre!E456+'Octubre '!E456+Noviembre!E456+'Diciembre '!E456)</f>
        <v>0</v>
      </c>
      <c r="F456" s="186">
        <f>SUM(Enero!F456+Febrero!F456+'Marzo '!F456+'Abril '!F456+'Mayo '!F456+Junio!F456+Julio!F456+Agosto!F456+Septiembre!F456+'Octubre '!F456+Noviembre!F456+'Diciembre '!F456)</f>
        <v>0</v>
      </c>
      <c r="G456" s="186">
        <f>SUM(Enero!G456+Febrero!G456+'Marzo '!G456+'Abril '!G456+'Mayo '!G456+Junio!G456+Julio!G456+Agosto!G456+Septiembre!G456+'Octubre '!G456+Noviembre!G456+'Diciembre '!G456)</f>
        <v>0</v>
      </c>
      <c r="H456" s="186">
        <f>SUM(Enero!H456+Febrero!H456+'Marzo '!H456+'Abril '!H456+'Mayo '!H456+Junio!H456+Julio!H456+Agosto!H456+Septiembre!H456+'Octubre '!H456+Noviembre!H456+'Diciembre '!H456)</f>
        <v>0</v>
      </c>
      <c r="I456" s="33"/>
      <c r="J456" s="5"/>
      <c r="K456" s="5"/>
      <c r="N456" s="171"/>
      <c r="O456" s="6"/>
      <c r="Q456" s="5"/>
    </row>
    <row r="457" spans="1:17" x14ac:dyDescent="0.2">
      <c r="A457" s="259" t="s">
        <v>871</v>
      </c>
      <c r="B457" s="262" t="s">
        <v>872</v>
      </c>
      <c r="C457" s="210">
        <f t="shared" si="6"/>
        <v>0</v>
      </c>
      <c r="D457" s="186">
        <f>SUM(Enero!D457+Febrero!D457+'Marzo '!D457+'Abril '!D457+'Mayo '!D457+Junio!D457+Julio!D457+Agosto!D457+Septiembre!D457+'Octubre '!D457+Noviembre!D457+'Diciembre '!D457)</f>
        <v>0</v>
      </c>
      <c r="E457" s="186">
        <f>SUM(Enero!E457+Febrero!E457+'Marzo '!E457+'Abril '!E457+'Mayo '!E457+Junio!E457+Julio!E457+Agosto!E457+Septiembre!E457+'Octubre '!E457+Noviembre!E457+'Diciembre '!E457)</f>
        <v>0</v>
      </c>
      <c r="F457" s="186">
        <f>SUM(Enero!F457+Febrero!F457+'Marzo '!F457+'Abril '!F457+'Mayo '!F457+Junio!F457+Julio!F457+Agosto!F457+Septiembre!F457+'Octubre '!F457+Noviembre!F457+'Diciembre '!F457)</f>
        <v>0</v>
      </c>
      <c r="G457" s="186">
        <f>SUM(Enero!G457+Febrero!G457+'Marzo '!G457+'Abril '!G457+'Mayo '!G457+Junio!G457+Julio!G457+Agosto!G457+Septiembre!G457+'Octubre '!G457+Noviembre!G457+'Diciembre '!G457)</f>
        <v>0</v>
      </c>
      <c r="H457" s="186">
        <f>SUM(Enero!H457+Febrero!H457+'Marzo '!H457+'Abril '!H457+'Mayo '!H457+Junio!H457+Julio!H457+Agosto!H457+Septiembre!H457+'Octubre '!H457+Noviembre!H457+'Diciembre '!H457)</f>
        <v>0</v>
      </c>
      <c r="I457" s="33"/>
      <c r="J457" s="5"/>
      <c r="K457" s="5"/>
      <c r="N457" s="171"/>
      <c r="O457" s="6"/>
      <c r="Q457" s="5"/>
    </row>
    <row r="458" spans="1:17" x14ac:dyDescent="0.2">
      <c r="A458" s="214" t="s">
        <v>873</v>
      </c>
      <c r="B458" s="262" t="s">
        <v>874</v>
      </c>
      <c r="C458" s="210">
        <f t="shared" si="6"/>
        <v>0</v>
      </c>
      <c r="D458" s="186">
        <f>SUM(Enero!D458+Febrero!D458+'Marzo '!D458+'Abril '!D458+'Mayo '!D458+Junio!D458+Julio!D458+Agosto!D458+Septiembre!D458+'Octubre '!D458+Noviembre!D458+'Diciembre '!D458)</f>
        <v>0</v>
      </c>
      <c r="E458" s="186">
        <f>SUM(Enero!E458+Febrero!E458+'Marzo '!E458+'Abril '!E458+'Mayo '!E458+Junio!E458+Julio!E458+Agosto!E458+Septiembre!E458+'Octubre '!E458+Noviembre!E458+'Diciembre '!E458)</f>
        <v>0</v>
      </c>
      <c r="F458" s="186">
        <f>SUM(Enero!F458+Febrero!F458+'Marzo '!F458+'Abril '!F458+'Mayo '!F458+Junio!F458+Julio!F458+Agosto!F458+Septiembre!F458+'Octubre '!F458+Noviembre!F458+'Diciembre '!F458)</f>
        <v>0</v>
      </c>
      <c r="G458" s="186">
        <f>SUM(Enero!G458+Febrero!G458+'Marzo '!G458+'Abril '!G458+'Mayo '!G458+Junio!G458+Julio!G458+Agosto!G458+Septiembre!G458+'Octubre '!G458+Noviembre!G458+'Diciembre '!G458)</f>
        <v>0</v>
      </c>
      <c r="H458" s="186">
        <f>SUM(Enero!H458+Febrero!H458+'Marzo '!H458+'Abril '!H458+'Mayo '!H458+Junio!H458+Julio!H458+Agosto!H458+Septiembre!H458+'Octubre '!H458+Noviembre!H458+'Diciembre '!H458)</f>
        <v>0</v>
      </c>
      <c r="I458" s="33"/>
      <c r="J458" s="5"/>
      <c r="K458" s="5"/>
      <c r="N458" s="171"/>
      <c r="O458" s="6"/>
      <c r="Q458" s="5"/>
    </row>
    <row r="459" spans="1:17" x14ac:dyDescent="0.2">
      <c r="A459" s="249" t="s">
        <v>875</v>
      </c>
      <c r="B459" s="262" t="s">
        <v>876</v>
      </c>
      <c r="C459" s="210">
        <f t="shared" si="6"/>
        <v>0</v>
      </c>
      <c r="D459" s="186">
        <f>SUM(Enero!D459+Febrero!D459+'Marzo '!D459+'Abril '!D459+'Mayo '!D459+Junio!D459+Julio!D459+Agosto!D459+Septiembre!D459+'Octubre '!D459+Noviembre!D459+'Diciembre '!D459)</f>
        <v>0</v>
      </c>
      <c r="E459" s="186">
        <f>SUM(Enero!E459+Febrero!E459+'Marzo '!E459+'Abril '!E459+'Mayo '!E459+Junio!E459+Julio!E459+Agosto!E459+Septiembre!E459+'Octubre '!E459+Noviembre!E459+'Diciembre '!E459)</f>
        <v>0</v>
      </c>
      <c r="F459" s="186">
        <f>SUM(Enero!F459+Febrero!F459+'Marzo '!F459+'Abril '!F459+'Mayo '!F459+Junio!F459+Julio!F459+Agosto!F459+Septiembre!F459+'Octubre '!F459+Noviembre!F459+'Diciembre '!F459)</f>
        <v>0</v>
      </c>
      <c r="G459" s="186">
        <f>SUM(Enero!G459+Febrero!G459+'Marzo '!G459+'Abril '!G459+'Mayo '!G459+Junio!G459+Julio!G459+Agosto!G459+Septiembre!G459+'Octubre '!G459+Noviembre!G459+'Diciembre '!G459)</f>
        <v>0</v>
      </c>
      <c r="H459" s="186">
        <f>SUM(Enero!H459+Febrero!H459+'Marzo '!H459+'Abril '!H459+'Mayo '!H459+Junio!H459+Julio!H459+Agosto!H459+Septiembre!H459+'Octubre '!H459+Noviembre!H459+'Diciembre '!H459)</f>
        <v>0</v>
      </c>
      <c r="I459" s="33"/>
      <c r="J459" s="5"/>
      <c r="K459" s="5"/>
      <c r="N459" s="171"/>
      <c r="O459" s="6"/>
      <c r="Q459" s="5"/>
    </row>
    <row r="460" spans="1:17" x14ac:dyDescent="0.2">
      <c r="A460" s="259" t="s">
        <v>877</v>
      </c>
      <c r="B460" s="262" t="s">
        <v>878</v>
      </c>
      <c r="C460" s="210">
        <f t="shared" si="6"/>
        <v>0</v>
      </c>
      <c r="D460" s="186">
        <f>SUM(Enero!D460+Febrero!D460+'Marzo '!D460+'Abril '!D460+'Mayo '!D460+Junio!D460+Julio!D460+Agosto!D460+Septiembre!D460+'Octubre '!D460+Noviembre!D460+'Diciembre '!D460)</f>
        <v>0</v>
      </c>
      <c r="E460" s="186">
        <f>SUM(Enero!E460+Febrero!E460+'Marzo '!E460+'Abril '!E460+'Mayo '!E460+Junio!E460+Julio!E460+Agosto!E460+Septiembre!E460+'Octubre '!E460+Noviembre!E460+'Diciembre '!E460)</f>
        <v>0</v>
      </c>
      <c r="F460" s="186">
        <f>SUM(Enero!F460+Febrero!F460+'Marzo '!F460+'Abril '!F460+'Mayo '!F460+Junio!F460+Julio!F460+Agosto!F460+Septiembre!F460+'Octubre '!F460+Noviembre!F460+'Diciembre '!F460)</f>
        <v>0</v>
      </c>
      <c r="G460" s="186">
        <f>SUM(Enero!G460+Febrero!G460+'Marzo '!G460+'Abril '!G460+'Mayo '!G460+Junio!G460+Julio!G460+Agosto!G460+Septiembre!G460+'Octubre '!G460+Noviembre!G460+'Diciembre '!G460)</f>
        <v>0</v>
      </c>
      <c r="H460" s="186">
        <f>SUM(Enero!H460+Febrero!H460+'Marzo '!H460+'Abril '!H460+'Mayo '!H460+Junio!H460+Julio!H460+Agosto!H460+Septiembre!H460+'Octubre '!H460+Noviembre!H460+'Diciembre '!H460)</f>
        <v>0</v>
      </c>
      <c r="I460" s="33"/>
      <c r="J460" s="5"/>
      <c r="K460" s="5"/>
      <c r="N460" s="171"/>
      <c r="O460" s="6"/>
      <c r="Q460" s="5"/>
    </row>
    <row r="461" spans="1:17" x14ac:dyDescent="0.2">
      <c r="A461" s="214" t="s">
        <v>879</v>
      </c>
      <c r="B461" s="262" t="s">
        <v>880</v>
      </c>
      <c r="C461" s="210">
        <f t="shared" si="6"/>
        <v>0</v>
      </c>
      <c r="D461" s="186">
        <f>SUM(Enero!D461+Febrero!D461+'Marzo '!D461+'Abril '!D461+'Mayo '!D461+Junio!D461+Julio!D461+Agosto!D461+Septiembre!D461+'Octubre '!D461+Noviembre!D461+'Diciembre '!D461)</f>
        <v>0</v>
      </c>
      <c r="E461" s="186">
        <f>SUM(Enero!E461+Febrero!E461+'Marzo '!E461+'Abril '!E461+'Mayo '!E461+Junio!E461+Julio!E461+Agosto!E461+Septiembre!E461+'Octubre '!E461+Noviembre!E461+'Diciembre '!E461)</f>
        <v>0</v>
      </c>
      <c r="F461" s="186">
        <f>SUM(Enero!F461+Febrero!F461+'Marzo '!F461+'Abril '!F461+'Mayo '!F461+Junio!F461+Julio!F461+Agosto!F461+Septiembre!F461+'Octubre '!F461+Noviembre!F461+'Diciembre '!F461)</f>
        <v>0</v>
      </c>
      <c r="G461" s="186">
        <f>SUM(Enero!G461+Febrero!G461+'Marzo '!G461+'Abril '!G461+'Mayo '!G461+Junio!G461+Julio!G461+Agosto!G461+Septiembre!G461+'Octubre '!G461+Noviembre!G461+'Diciembre '!G461)</f>
        <v>0</v>
      </c>
      <c r="H461" s="186">
        <f>SUM(Enero!H461+Febrero!H461+'Marzo '!H461+'Abril '!H461+'Mayo '!H461+Junio!H461+Julio!H461+Agosto!H461+Septiembre!H461+'Octubre '!H461+Noviembre!H461+'Diciembre '!H461)</f>
        <v>0</v>
      </c>
      <c r="I461" s="33"/>
      <c r="J461" s="5"/>
      <c r="K461" s="5"/>
      <c r="N461" s="171"/>
      <c r="O461" s="6"/>
      <c r="Q461" s="5"/>
    </row>
    <row r="462" spans="1:17" x14ac:dyDescent="0.2">
      <c r="A462" s="249" t="s">
        <v>881</v>
      </c>
      <c r="B462" s="262" t="s">
        <v>882</v>
      </c>
      <c r="C462" s="210">
        <f t="shared" si="6"/>
        <v>0</v>
      </c>
      <c r="D462" s="186">
        <f>SUM(Enero!D462+Febrero!D462+'Marzo '!D462+'Abril '!D462+'Mayo '!D462+Junio!D462+Julio!D462+Agosto!D462+Septiembre!D462+'Octubre '!D462+Noviembre!D462+'Diciembre '!D462)</f>
        <v>0</v>
      </c>
      <c r="E462" s="186">
        <f>SUM(Enero!E462+Febrero!E462+'Marzo '!E462+'Abril '!E462+'Mayo '!E462+Junio!E462+Julio!E462+Agosto!E462+Septiembre!E462+'Octubre '!E462+Noviembre!E462+'Diciembre '!E462)</f>
        <v>0</v>
      </c>
      <c r="F462" s="186">
        <f>SUM(Enero!F462+Febrero!F462+'Marzo '!F462+'Abril '!F462+'Mayo '!F462+Junio!F462+Julio!F462+Agosto!F462+Septiembre!F462+'Octubre '!F462+Noviembre!F462+'Diciembre '!F462)</f>
        <v>0</v>
      </c>
      <c r="G462" s="186">
        <f>SUM(Enero!G462+Febrero!G462+'Marzo '!G462+'Abril '!G462+'Mayo '!G462+Junio!G462+Julio!G462+Agosto!G462+Septiembre!G462+'Octubre '!G462+Noviembre!G462+'Diciembre '!G462)</f>
        <v>0</v>
      </c>
      <c r="H462" s="186">
        <f>SUM(Enero!H462+Febrero!H462+'Marzo '!H462+'Abril '!H462+'Mayo '!H462+Junio!H462+Julio!H462+Agosto!H462+Septiembre!H462+'Octubre '!H462+Noviembre!H462+'Diciembre '!H462)</f>
        <v>0</v>
      </c>
      <c r="I462" s="33"/>
      <c r="J462" s="5"/>
      <c r="K462" s="5"/>
      <c r="N462" s="171"/>
      <c r="O462" s="6"/>
      <c r="Q462" s="5"/>
    </row>
    <row r="463" spans="1:17" x14ac:dyDescent="0.2">
      <c r="A463" s="259" t="s">
        <v>883</v>
      </c>
      <c r="B463" s="262" t="s">
        <v>884</v>
      </c>
      <c r="C463" s="210">
        <f t="shared" si="6"/>
        <v>0</v>
      </c>
      <c r="D463" s="186">
        <f>SUM(Enero!D463+Febrero!D463+'Marzo '!D463+'Abril '!D463+'Mayo '!D463+Junio!D463+Julio!D463+Agosto!D463+Septiembre!D463+'Octubre '!D463+Noviembre!D463+'Diciembre '!D463)</f>
        <v>0</v>
      </c>
      <c r="E463" s="186">
        <f>SUM(Enero!E463+Febrero!E463+'Marzo '!E463+'Abril '!E463+'Mayo '!E463+Junio!E463+Julio!E463+Agosto!E463+Septiembre!E463+'Octubre '!E463+Noviembre!E463+'Diciembre '!E463)</f>
        <v>0</v>
      </c>
      <c r="F463" s="186">
        <f>SUM(Enero!F463+Febrero!F463+'Marzo '!F463+'Abril '!F463+'Mayo '!F463+Junio!F463+Julio!F463+Agosto!F463+Septiembre!F463+'Octubre '!F463+Noviembre!F463+'Diciembre '!F463)</f>
        <v>0</v>
      </c>
      <c r="G463" s="186">
        <f>SUM(Enero!G463+Febrero!G463+'Marzo '!G463+'Abril '!G463+'Mayo '!G463+Junio!G463+Julio!G463+Agosto!G463+Septiembre!G463+'Octubre '!G463+Noviembre!G463+'Diciembre '!G463)</f>
        <v>0</v>
      </c>
      <c r="H463" s="186">
        <f>SUM(Enero!H463+Febrero!H463+'Marzo '!H463+'Abril '!H463+'Mayo '!H463+Junio!H463+Julio!H463+Agosto!H463+Septiembre!H463+'Octubre '!H463+Noviembre!H463+'Diciembre '!H463)</f>
        <v>0</v>
      </c>
      <c r="I463" s="33"/>
      <c r="J463" s="5"/>
      <c r="K463" s="5"/>
      <c r="N463" s="171"/>
      <c r="O463" s="6"/>
      <c r="Q463" s="5"/>
    </row>
    <row r="464" spans="1:17" x14ac:dyDescent="0.2">
      <c r="A464" s="214" t="s">
        <v>885</v>
      </c>
      <c r="B464" s="262" t="s">
        <v>886</v>
      </c>
      <c r="C464" s="210">
        <f t="shared" si="6"/>
        <v>0</v>
      </c>
      <c r="D464" s="186">
        <f>SUM(Enero!D464+Febrero!D464+'Marzo '!D464+'Abril '!D464+'Mayo '!D464+Junio!D464+Julio!D464+Agosto!D464+Septiembre!D464+'Octubre '!D464+Noviembre!D464+'Diciembre '!D464)</f>
        <v>0</v>
      </c>
      <c r="E464" s="186">
        <f>SUM(Enero!E464+Febrero!E464+'Marzo '!E464+'Abril '!E464+'Mayo '!E464+Junio!E464+Julio!E464+Agosto!E464+Septiembre!E464+'Octubre '!E464+Noviembre!E464+'Diciembre '!E464)</f>
        <v>0</v>
      </c>
      <c r="F464" s="186">
        <f>SUM(Enero!F464+Febrero!F464+'Marzo '!F464+'Abril '!F464+'Mayo '!F464+Junio!F464+Julio!F464+Agosto!F464+Septiembre!F464+'Octubre '!F464+Noviembre!F464+'Diciembre '!F464)</f>
        <v>0</v>
      </c>
      <c r="G464" s="186">
        <f>SUM(Enero!G464+Febrero!G464+'Marzo '!G464+'Abril '!G464+'Mayo '!G464+Junio!G464+Julio!G464+Agosto!G464+Septiembre!G464+'Octubre '!G464+Noviembre!G464+'Diciembre '!G464)</f>
        <v>0</v>
      </c>
      <c r="H464" s="186">
        <f>SUM(Enero!H464+Febrero!H464+'Marzo '!H464+'Abril '!H464+'Mayo '!H464+Junio!H464+Julio!H464+Agosto!H464+Septiembre!H464+'Octubre '!H464+Noviembre!H464+'Diciembre '!H464)</f>
        <v>0</v>
      </c>
      <c r="I464" s="33"/>
      <c r="J464" s="5"/>
      <c r="K464" s="5"/>
      <c r="N464" s="171"/>
      <c r="O464" s="6"/>
      <c r="Q464" s="5"/>
    </row>
    <row r="465" spans="1:17" ht="23.25" x14ac:dyDescent="0.2">
      <c r="A465" s="249" t="s">
        <v>887</v>
      </c>
      <c r="B465" s="262" t="s">
        <v>888</v>
      </c>
      <c r="C465" s="210">
        <f t="shared" si="6"/>
        <v>0</v>
      </c>
      <c r="D465" s="186">
        <f>SUM(Enero!D465+Febrero!D465+'Marzo '!D465+'Abril '!D465+'Mayo '!D465+Junio!D465+Julio!D465+Agosto!D465+Septiembre!D465+'Octubre '!D465+Noviembre!D465+'Diciembre '!D465)</f>
        <v>0</v>
      </c>
      <c r="E465" s="186">
        <f>SUM(Enero!E465+Febrero!E465+'Marzo '!E465+'Abril '!E465+'Mayo '!E465+Junio!E465+Julio!E465+Agosto!E465+Septiembre!E465+'Octubre '!E465+Noviembre!E465+'Diciembre '!E465)</f>
        <v>0</v>
      </c>
      <c r="F465" s="186">
        <f>SUM(Enero!F465+Febrero!F465+'Marzo '!F465+'Abril '!F465+'Mayo '!F465+Junio!F465+Julio!F465+Agosto!F465+Septiembre!F465+'Octubre '!F465+Noviembre!F465+'Diciembre '!F465)</f>
        <v>0</v>
      </c>
      <c r="G465" s="186">
        <f>SUM(Enero!G465+Febrero!G465+'Marzo '!G465+'Abril '!G465+'Mayo '!G465+Junio!G465+Julio!G465+Agosto!G465+Septiembre!G465+'Octubre '!G465+Noviembre!G465+'Diciembre '!G465)</f>
        <v>0</v>
      </c>
      <c r="H465" s="186">
        <f>SUM(Enero!H465+Febrero!H465+'Marzo '!H465+'Abril '!H465+'Mayo '!H465+Junio!H465+Julio!H465+Agosto!H465+Septiembre!H465+'Octubre '!H465+Noviembre!H465+'Diciembre '!H465)</f>
        <v>0</v>
      </c>
      <c r="I465" s="33"/>
      <c r="J465" s="5"/>
      <c r="K465" s="5"/>
      <c r="N465" s="171"/>
      <c r="O465" s="6"/>
      <c r="Q465" s="5"/>
    </row>
    <row r="466" spans="1:17" x14ac:dyDescent="0.2">
      <c r="A466" s="259" t="s">
        <v>889</v>
      </c>
      <c r="B466" s="262" t="s">
        <v>890</v>
      </c>
      <c r="C466" s="210">
        <f t="shared" ref="C466:C527" si="7">+SUM(D466:F466)</f>
        <v>0</v>
      </c>
      <c r="D466" s="186">
        <f>SUM(Enero!D466+Febrero!D466+'Marzo '!D466+'Abril '!D466+'Mayo '!D466+Junio!D466+Julio!D466+Agosto!D466+Septiembre!D466+'Octubre '!D466+Noviembre!D466+'Diciembre '!D466)</f>
        <v>0</v>
      </c>
      <c r="E466" s="186">
        <f>SUM(Enero!E466+Febrero!E466+'Marzo '!E466+'Abril '!E466+'Mayo '!E466+Junio!E466+Julio!E466+Agosto!E466+Septiembre!E466+'Octubre '!E466+Noviembre!E466+'Diciembre '!E466)</f>
        <v>0</v>
      </c>
      <c r="F466" s="186">
        <f>SUM(Enero!F466+Febrero!F466+'Marzo '!F466+'Abril '!F466+'Mayo '!F466+Junio!F466+Julio!F466+Agosto!F466+Septiembre!F466+'Octubre '!F466+Noviembre!F466+'Diciembre '!F466)</f>
        <v>0</v>
      </c>
      <c r="G466" s="186">
        <f>SUM(Enero!G466+Febrero!G466+'Marzo '!G466+'Abril '!G466+'Mayo '!G466+Junio!G466+Julio!G466+Agosto!G466+Septiembre!G466+'Octubre '!G466+Noviembre!G466+'Diciembre '!G466)</f>
        <v>0</v>
      </c>
      <c r="H466" s="186">
        <f>SUM(Enero!H466+Febrero!H466+'Marzo '!H466+'Abril '!H466+'Mayo '!H466+Junio!H466+Julio!H466+Agosto!H466+Septiembre!H466+'Octubre '!H466+Noviembre!H466+'Diciembre '!H466)</f>
        <v>0</v>
      </c>
      <c r="I466" s="33"/>
      <c r="J466" s="5"/>
      <c r="K466" s="5"/>
      <c r="N466" s="171"/>
      <c r="O466" s="6"/>
      <c r="Q466" s="5"/>
    </row>
    <row r="467" spans="1:17" x14ac:dyDescent="0.2">
      <c r="A467" s="214" t="s">
        <v>891</v>
      </c>
      <c r="B467" s="262" t="s">
        <v>892</v>
      </c>
      <c r="C467" s="210">
        <f t="shared" si="7"/>
        <v>0</v>
      </c>
      <c r="D467" s="186">
        <f>SUM(Enero!D467+Febrero!D467+'Marzo '!D467+'Abril '!D467+'Mayo '!D467+Junio!D467+Julio!D467+Agosto!D467+Septiembre!D467+'Octubre '!D467+Noviembre!D467+'Diciembre '!D467)</f>
        <v>0</v>
      </c>
      <c r="E467" s="186">
        <f>SUM(Enero!E467+Febrero!E467+'Marzo '!E467+'Abril '!E467+'Mayo '!E467+Junio!E467+Julio!E467+Agosto!E467+Septiembre!E467+'Octubre '!E467+Noviembre!E467+'Diciembre '!E467)</f>
        <v>0</v>
      </c>
      <c r="F467" s="186">
        <f>SUM(Enero!F467+Febrero!F467+'Marzo '!F467+'Abril '!F467+'Mayo '!F467+Junio!F467+Julio!F467+Agosto!F467+Septiembre!F467+'Octubre '!F467+Noviembre!F467+'Diciembre '!F467)</f>
        <v>0</v>
      </c>
      <c r="G467" s="186">
        <f>SUM(Enero!G467+Febrero!G467+'Marzo '!G467+'Abril '!G467+'Mayo '!G467+Junio!G467+Julio!G467+Agosto!G467+Septiembre!G467+'Octubre '!G467+Noviembre!G467+'Diciembre '!G467)</f>
        <v>0</v>
      </c>
      <c r="H467" s="186">
        <f>SUM(Enero!H467+Febrero!H467+'Marzo '!H467+'Abril '!H467+'Mayo '!H467+Junio!H467+Julio!H467+Agosto!H467+Septiembre!H467+'Octubre '!H467+Noviembre!H467+'Diciembre '!H467)</f>
        <v>0</v>
      </c>
      <c r="I467" s="33"/>
      <c r="J467" s="5"/>
      <c r="K467" s="5"/>
      <c r="N467" s="171"/>
      <c r="O467" s="6"/>
      <c r="Q467" s="5"/>
    </row>
    <row r="468" spans="1:17" x14ac:dyDescent="0.2">
      <c r="A468" s="249" t="s">
        <v>893</v>
      </c>
      <c r="B468" s="262" t="s">
        <v>894</v>
      </c>
      <c r="C468" s="210">
        <f t="shared" si="7"/>
        <v>0</v>
      </c>
      <c r="D468" s="186">
        <f>SUM(Enero!D468+Febrero!D468+'Marzo '!D468+'Abril '!D468+'Mayo '!D468+Junio!D468+Julio!D468+Agosto!D468+Septiembre!D468+'Octubre '!D468+Noviembre!D468+'Diciembre '!D468)</f>
        <v>0</v>
      </c>
      <c r="E468" s="186">
        <f>SUM(Enero!E468+Febrero!E468+'Marzo '!E468+'Abril '!E468+'Mayo '!E468+Junio!E468+Julio!E468+Agosto!E468+Septiembre!E468+'Octubre '!E468+Noviembre!E468+'Diciembre '!E468)</f>
        <v>0</v>
      </c>
      <c r="F468" s="186">
        <f>SUM(Enero!F468+Febrero!F468+'Marzo '!F468+'Abril '!F468+'Mayo '!F468+Junio!F468+Julio!F468+Agosto!F468+Septiembre!F468+'Octubre '!F468+Noviembre!F468+'Diciembre '!F468)</f>
        <v>0</v>
      </c>
      <c r="G468" s="186">
        <f>SUM(Enero!G468+Febrero!G468+'Marzo '!G468+'Abril '!G468+'Mayo '!G468+Junio!G468+Julio!G468+Agosto!G468+Septiembre!G468+'Octubre '!G468+Noviembre!G468+'Diciembre '!G468)</f>
        <v>0</v>
      </c>
      <c r="H468" s="186">
        <f>SUM(Enero!H468+Febrero!H468+'Marzo '!H468+'Abril '!H468+'Mayo '!H468+Junio!H468+Julio!H468+Agosto!H468+Septiembre!H468+'Octubre '!H468+Noviembre!H468+'Diciembre '!H468)</f>
        <v>0</v>
      </c>
      <c r="I468" s="33"/>
      <c r="J468" s="5"/>
      <c r="K468" s="5"/>
      <c r="N468" s="171"/>
      <c r="O468" s="6"/>
      <c r="Q468" s="5"/>
    </row>
    <row r="469" spans="1:17" x14ac:dyDescent="0.2">
      <c r="A469" s="259" t="s">
        <v>895</v>
      </c>
      <c r="B469" s="262" t="s">
        <v>896</v>
      </c>
      <c r="C469" s="210">
        <f t="shared" si="7"/>
        <v>0</v>
      </c>
      <c r="D469" s="186">
        <f>SUM(Enero!D469+Febrero!D469+'Marzo '!D469+'Abril '!D469+'Mayo '!D469+Junio!D469+Julio!D469+Agosto!D469+Septiembre!D469+'Octubre '!D469+Noviembre!D469+'Diciembre '!D469)</f>
        <v>0</v>
      </c>
      <c r="E469" s="186">
        <f>SUM(Enero!E469+Febrero!E469+'Marzo '!E469+'Abril '!E469+'Mayo '!E469+Junio!E469+Julio!E469+Agosto!E469+Septiembre!E469+'Octubre '!E469+Noviembre!E469+'Diciembre '!E469)</f>
        <v>0</v>
      </c>
      <c r="F469" s="186">
        <f>SUM(Enero!F469+Febrero!F469+'Marzo '!F469+'Abril '!F469+'Mayo '!F469+Junio!F469+Julio!F469+Agosto!F469+Septiembre!F469+'Octubre '!F469+Noviembre!F469+'Diciembre '!F469)</f>
        <v>0</v>
      </c>
      <c r="G469" s="186">
        <f>SUM(Enero!G469+Febrero!G469+'Marzo '!G469+'Abril '!G469+'Mayo '!G469+Junio!G469+Julio!G469+Agosto!G469+Septiembre!G469+'Octubre '!G469+Noviembre!G469+'Diciembre '!G469)</f>
        <v>0</v>
      </c>
      <c r="H469" s="186">
        <f>SUM(Enero!H469+Febrero!H469+'Marzo '!H469+'Abril '!H469+'Mayo '!H469+Junio!H469+Julio!H469+Agosto!H469+Septiembre!H469+'Octubre '!H469+Noviembre!H469+'Diciembre '!H469)</f>
        <v>0</v>
      </c>
      <c r="I469" s="33"/>
      <c r="J469" s="5"/>
      <c r="K469" s="5"/>
      <c r="N469" s="171"/>
      <c r="O469" s="6"/>
      <c r="Q469" s="5"/>
    </row>
    <row r="470" spans="1:17" x14ac:dyDescent="0.2">
      <c r="A470" s="214" t="s">
        <v>897</v>
      </c>
      <c r="B470" s="262" t="s">
        <v>898</v>
      </c>
      <c r="C470" s="210">
        <f t="shared" si="7"/>
        <v>0</v>
      </c>
      <c r="D470" s="186">
        <f>SUM(Enero!D470+Febrero!D470+'Marzo '!D470+'Abril '!D470+'Mayo '!D470+Junio!D470+Julio!D470+Agosto!D470+Septiembre!D470+'Octubre '!D470+Noviembre!D470+'Diciembre '!D470)</f>
        <v>0</v>
      </c>
      <c r="E470" s="186">
        <f>SUM(Enero!E470+Febrero!E470+'Marzo '!E470+'Abril '!E470+'Mayo '!E470+Junio!E470+Julio!E470+Agosto!E470+Septiembre!E470+'Octubre '!E470+Noviembre!E470+'Diciembre '!E470)</f>
        <v>0</v>
      </c>
      <c r="F470" s="186">
        <f>SUM(Enero!F470+Febrero!F470+'Marzo '!F470+'Abril '!F470+'Mayo '!F470+Junio!F470+Julio!F470+Agosto!F470+Septiembre!F470+'Octubre '!F470+Noviembre!F470+'Diciembre '!F470)</f>
        <v>0</v>
      </c>
      <c r="G470" s="186">
        <f>SUM(Enero!G470+Febrero!G470+'Marzo '!G470+'Abril '!G470+'Mayo '!G470+Junio!G470+Julio!G470+Agosto!G470+Septiembre!G470+'Octubre '!G470+Noviembre!G470+'Diciembre '!G470)</f>
        <v>0</v>
      </c>
      <c r="H470" s="186">
        <f>SUM(Enero!H470+Febrero!H470+'Marzo '!H470+'Abril '!H470+'Mayo '!H470+Junio!H470+Julio!H470+Agosto!H470+Septiembre!H470+'Octubre '!H470+Noviembre!H470+'Diciembre '!H470)</f>
        <v>0</v>
      </c>
      <c r="I470" s="33"/>
      <c r="J470" s="5"/>
      <c r="K470" s="5"/>
      <c r="N470" s="171"/>
      <c r="O470" s="6"/>
      <c r="Q470" s="5"/>
    </row>
    <row r="471" spans="1:17" x14ac:dyDescent="0.2">
      <c r="A471" s="249" t="s">
        <v>899</v>
      </c>
      <c r="B471" s="262" t="s">
        <v>900</v>
      </c>
      <c r="C471" s="210">
        <f t="shared" si="7"/>
        <v>0</v>
      </c>
      <c r="D471" s="186">
        <f>SUM(Enero!D471+Febrero!D471+'Marzo '!D471+'Abril '!D471+'Mayo '!D471+Junio!D471+Julio!D471+Agosto!D471+Septiembre!D471+'Octubre '!D471+Noviembre!D471+'Diciembre '!D471)</f>
        <v>0</v>
      </c>
      <c r="E471" s="186">
        <f>SUM(Enero!E471+Febrero!E471+'Marzo '!E471+'Abril '!E471+'Mayo '!E471+Junio!E471+Julio!E471+Agosto!E471+Septiembre!E471+'Octubre '!E471+Noviembre!E471+'Diciembre '!E471)</f>
        <v>0</v>
      </c>
      <c r="F471" s="186">
        <f>SUM(Enero!F471+Febrero!F471+'Marzo '!F471+'Abril '!F471+'Mayo '!F471+Junio!F471+Julio!F471+Agosto!F471+Septiembre!F471+'Octubre '!F471+Noviembre!F471+'Diciembre '!F471)</f>
        <v>0</v>
      </c>
      <c r="G471" s="186">
        <f>SUM(Enero!G471+Febrero!G471+'Marzo '!G471+'Abril '!G471+'Mayo '!G471+Junio!G471+Julio!G471+Agosto!G471+Septiembre!G471+'Octubre '!G471+Noviembre!G471+'Diciembre '!G471)</f>
        <v>0</v>
      </c>
      <c r="H471" s="186">
        <f>SUM(Enero!H471+Febrero!H471+'Marzo '!H471+'Abril '!H471+'Mayo '!H471+Junio!H471+Julio!H471+Agosto!H471+Septiembre!H471+'Octubre '!H471+Noviembre!H471+'Diciembre '!H471)</f>
        <v>0</v>
      </c>
      <c r="I471" s="33"/>
      <c r="J471" s="5"/>
      <c r="K471" s="5"/>
      <c r="N471" s="171"/>
      <c r="O471" s="6"/>
      <c r="Q471" s="5"/>
    </row>
    <row r="472" spans="1:17" x14ac:dyDescent="0.2">
      <c r="A472" s="259" t="s">
        <v>901</v>
      </c>
      <c r="B472" s="262" t="s">
        <v>902</v>
      </c>
      <c r="C472" s="210">
        <f t="shared" si="7"/>
        <v>0</v>
      </c>
      <c r="D472" s="186">
        <f>SUM(Enero!D472+Febrero!D472+'Marzo '!D472+'Abril '!D472+'Mayo '!D472+Junio!D472+Julio!D472+Agosto!D472+Septiembre!D472+'Octubre '!D472+Noviembre!D472+'Diciembre '!D472)</f>
        <v>0</v>
      </c>
      <c r="E472" s="186">
        <f>SUM(Enero!E472+Febrero!E472+'Marzo '!E472+'Abril '!E472+'Mayo '!E472+Junio!E472+Julio!E472+Agosto!E472+Septiembre!E472+'Octubre '!E472+Noviembre!E472+'Diciembre '!E472)</f>
        <v>0</v>
      </c>
      <c r="F472" s="186">
        <f>SUM(Enero!F472+Febrero!F472+'Marzo '!F472+'Abril '!F472+'Mayo '!F472+Junio!F472+Julio!F472+Agosto!F472+Septiembre!F472+'Octubre '!F472+Noviembre!F472+'Diciembre '!F472)</f>
        <v>0</v>
      </c>
      <c r="G472" s="186">
        <f>SUM(Enero!G472+Febrero!G472+'Marzo '!G472+'Abril '!G472+'Mayo '!G472+Junio!G472+Julio!G472+Agosto!G472+Septiembre!G472+'Octubre '!G472+Noviembre!G472+'Diciembre '!G472)</f>
        <v>0</v>
      </c>
      <c r="H472" s="186">
        <f>SUM(Enero!H472+Febrero!H472+'Marzo '!H472+'Abril '!H472+'Mayo '!H472+Junio!H472+Julio!H472+Agosto!H472+Septiembre!H472+'Octubre '!H472+Noviembre!H472+'Diciembre '!H472)</f>
        <v>0</v>
      </c>
      <c r="I472" s="33"/>
      <c r="J472" s="5"/>
      <c r="K472" s="5"/>
      <c r="N472" s="171"/>
      <c r="O472" s="6"/>
      <c r="Q472" s="5"/>
    </row>
    <row r="473" spans="1:17" x14ac:dyDescent="0.2">
      <c r="A473" s="214" t="s">
        <v>903</v>
      </c>
      <c r="B473" s="262" t="s">
        <v>904</v>
      </c>
      <c r="C473" s="210">
        <f t="shared" si="7"/>
        <v>0</v>
      </c>
      <c r="D473" s="186">
        <f>SUM(Enero!D473+Febrero!D473+'Marzo '!D473+'Abril '!D473+'Mayo '!D473+Junio!D473+Julio!D473+Agosto!D473+Septiembre!D473+'Octubre '!D473+Noviembre!D473+'Diciembre '!D473)</f>
        <v>0</v>
      </c>
      <c r="E473" s="186">
        <f>SUM(Enero!E473+Febrero!E473+'Marzo '!E473+'Abril '!E473+'Mayo '!E473+Junio!E473+Julio!E473+Agosto!E473+Septiembre!E473+'Octubre '!E473+Noviembre!E473+'Diciembre '!E473)</f>
        <v>0</v>
      </c>
      <c r="F473" s="186">
        <f>SUM(Enero!F473+Febrero!F473+'Marzo '!F473+'Abril '!F473+'Mayo '!F473+Junio!F473+Julio!F473+Agosto!F473+Septiembre!F473+'Octubre '!F473+Noviembre!F473+'Diciembre '!F473)</f>
        <v>0</v>
      </c>
      <c r="G473" s="186">
        <f>SUM(Enero!G473+Febrero!G473+'Marzo '!G473+'Abril '!G473+'Mayo '!G473+Junio!G473+Julio!G473+Agosto!G473+Septiembre!G473+'Octubre '!G473+Noviembre!G473+'Diciembre '!G473)</f>
        <v>0</v>
      </c>
      <c r="H473" s="186">
        <f>SUM(Enero!H473+Febrero!H473+'Marzo '!H473+'Abril '!H473+'Mayo '!H473+Junio!H473+Julio!H473+Agosto!H473+Septiembre!H473+'Octubre '!H473+Noviembre!H473+'Diciembre '!H473)</f>
        <v>0</v>
      </c>
      <c r="I473" s="33"/>
      <c r="J473" s="5"/>
      <c r="K473" s="5"/>
      <c r="N473" s="171"/>
      <c r="O473" s="6"/>
      <c r="Q473" s="5"/>
    </row>
    <row r="474" spans="1:17" x14ac:dyDescent="0.2">
      <c r="A474" s="249" t="s">
        <v>905</v>
      </c>
      <c r="B474" s="262" t="s">
        <v>906</v>
      </c>
      <c r="C474" s="210">
        <f t="shared" si="7"/>
        <v>0</v>
      </c>
      <c r="D474" s="186">
        <f>SUM(Enero!D474+Febrero!D474+'Marzo '!D474+'Abril '!D474+'Mayo '!D474+Junio!D474+Julio!D474+Agosto!D474+Septiembre!D474+'Octubre '!D474+Noviembre!D474+'Diciembre '!D474)</f>
        <v>0</v>
      </c>
      <c r="E474" s="186">
        <f>SUM(Enero!E474+Febrero!E474+'Marzo '!E474+'Abril '!E474+'Mayo '!E474+Junio!E474+Julio!E474+Agosto!E474+Septiembre!E474+'Octubre '!E474+Noviembre!E474+'Diciembre '!E474)</f>
        <v>0</v>
      </c>
      <c r="F474" s="186">
        <f>SUM(Enero!F474+Febrero!F474+'Marzo '!F474+'Abril '!F474+'Mayo '!F474+Junio!F474+Julio!F474+Agosto!F474+Septiembre!F474+'Octubre '!F474+Noviembre!F474+'Diciembre '!F474)</f>
        <v>0</v>
      </c>
      <c r="G474" s="186">
        <f>SUM(Enero!G474+Febrero!G474+'Marzo '!G474+'Abril '!G474+'Mayo '!G474+Junio!G474+Julio!G474+Agosto!G474+Septiembre!G474+'Octubre '!G474+Noviembre!G474+'Diciembre '!G474)</f>
        <v>0</v>
      </c>
      <c r="H474" s="186">
        <f>SUM(Enero!H474+Febrero!H474+'Marzo '!H474+'Abril '!H474+'Mayo '!H474+Junio!H474+Julio!H474+Agosto!H474+Septiembre!H474+'Octubre '!H474+Noviembre!H474+'Diciembre '!H474)</f>
        <v>0</v>
      </c>
      <c r="I474" s="33"/>
      <c r="J474" s="5"/>
      <c r="K474" s="5"/>
      <c r="N474" s="171"/>
      <c r="O474" s="6"/>
      <c r="Q474" s="5"/>
    </row>
    <row r="475" spans="1:17" x14ac:dyDescent="0.2">
      <c r="A475" s="259" t="s">
        <v>907</v>
      </c>
      <c r="B475" s="262" t="s">
        <v>908</v>
      </c>
      <c r="C475" s="210">
        <f t="shared" si="7"/>
        <v>0</v>
      </c>
      <c r="D475" s="186">
        <f>SUM(Enero!D475+Febrero!D475+'Marzo '!D475+'Abril '!D475+'Mayo '!D475+Junio!D475+Julio!D475+Agosto!D475+Septiembre!D475+'Octubre '!D475+Noviembre!D475+'Diciembre '!D475)</f>
        <v>0</v>
      </c>
      <c r="E475" s="186">
        <f>SUM(Enero!E475+Febrero!E475+'Marzo '!E475+'Abril '!E475+'Mayo '!E475+Junio!E475+Julio!E475+Agosto!E475+Septiembre!E475+'Octubre '!E475+Noviembre!E475+'Diciembre '!E475)</f>
        <v>0</v>
      </c>
      <c r="F475" s="186">
        <f>SUM(Enero!F475+Febrero!F475+'Marzo '!F475+'Abril '!F475+'Mayo '!F475+Junio!F475+Julio!F475+Agosto!F475+Septiembre!F475+'Octubre '!F475+Noviembre!F475+'Diciembre '!F475)</f>
        <v>0</v>
      </c>
      <c r="G475" s="186">
        <f>SUM(Enero!G475+Febrero!G475+'Marzo '!G475+'Abril '!G475+'Mayo '!G475+Junio!G475+Julio!G475+Agosto!G475+Septiembre!G475+'Octubre '!G475+Noviembre!G475+'Diciembre '!G475)</f>
        <v>0</v>
      </c>
      <c r="H475" s="186">
        <f>SUM(Enero!H475+Febrero!H475+'Marzo '!H475+'Abril '!H475+'Mayo '!H475+Junio!H475+Julio!H475+Agosto!H475+Septiembre!H475+'Octubre '!H475+Noviembre!H475+'Diciembre '!H475)</f>
        <v>0</v>
      </c>
      <c r="I475" s="33"/>
      <c r="J475" s="5"/>
      <c r="K475" s="5"/>
      <c r="N475" s="171"/>
      <c r="O475" s="6"/>
      <c r="Q475" s="5"/>
    </row>
    <row r="476" spans="1:17" x14ac:dyDescent="0.2">
      <c r="A476" s="214" t="s">
        <v>909</v>
      </c>
      <c r="B476" s="262" t="s">
        <v>910</v>
      </c>
      <c r="C476" s="210">
        <f t="shared" si="7"/>
        <v>0</v>
      </c>
      <c r="D476" s="186">
        <f>SUM(Enero!D476+Febrero!D476+'Marzo '!D476+'Abril '!D476+'Mayo '!D476+Junio!D476+Julio!D476+Agosto!D476+Septiembre!D476+'Octubre '!D476+Noviembre!D476+'Diciembre '!D476)</f>
        <v>0</v>
      </c>
      <c r="E476" s="186">
        <f>SUM(Enero!E476+Febrero!E476+'Marzo '!E476+'Abril '!E476+'Mayo '!E476+Junio!E476+Julio!E476+Agosto!E476+Septiembre!E476+'Octubre '!E476+Noviembre!E476+'Diciembre '!E476)</f>
        <v>0</v>
      </c>
      <c r="F476" s="186">
        <f>SUM(Enero!F476+Febrero!F476+'Marzo '!F476+'Abril '!F476+'Mayo '!F476+Junio!F476+Julio!F476+Agosto!F476+Septiembre!F476+'Octubre '!F476+Noviembre!F476+'Diciembre '!F476)</f>
        <v>0</v>
      </c>
      <c r="G476" s="186">
        <f>SUM(Enero!G476+Febrero!G476+'Marzo '!G476+'Abril '!G476+'Mayo '!G476+Junio!G476+Julio!G476+Agosto!G476+Septiembre!G476+'Octubre '!G476+Noviembre!G476+'Diciembre '!G476)</f>
        <v>0</v>
      </c>
      <c r="H476" s="186">
        <f>SUM(Enero!H476+Febrero!H476+'Marzo '!H476+'Abril '!H476+'Mayo '!H476+Junio!H476+Julio!H476+Agosto!H476+Septiembre!H476+'Octubre '!H476+Noviembre!H476+'Diciembre '!H476)</f>
        <v>0</v>
      </c>
      <c r="I476" s="33"/>
      <c r="J476" s="5"/>
      <c r="K476" s="5"/>
      <c r="N476" s="171"/>
      <c r="O476" s="6"/>
      <c r="Q476" s="5"/>
    </row>
    <row r="477" spans="1:17" x14ac:dyDescent="0.2">
      <c r="A477" s="249" t="s">
        <v>911</v>
      </c>
      <c r="B477" s="262" t="s">
        <v>912</v>
      </c>
      <c r="C477" s="210">
        <f t="shared" si="7"/>
        <v>0</v>
      </c>
      <c r="D477" s="186">
        <f>SUM(Enero!D477+Febrero!D477+'Marzo '!D477+'Abril '!D477+'Mayo '!D477+Junio!D477+Julio!D477+Agosto!D477+Septiembre!D477+'Octubre '!D477+Noviembre!D477+'Diciembre '!D477)</f>
        <v>0</v>
      </c>
      <c r="E477" s="186">
        <f>SUM(Enero!E477+Febrero!E477+'Marzo '!E477+'Abril '!E477+'Mayo '!E477+Junio!E477+Julio!E477+Agosto!E477+Septiembre!E477+'Octubre '!E477+Noviembre!E477+'Diciembre '!E477)</f>
        <v>0</v>
      </c>
      <c r="F477" s="186">
        <f>SUM(Enero!F477+Febrero!F477+'Marzo '!F477+'Abril '!F477+'Mayo '!F477+Junio!F477+Julio!F477+Agosto!F477+Septiembre!F477+'Octubre '!F477+Noviembre!F477+'Diciembre '!F477)</f>
        <v>0</v>
      </c>
      <c r="G477" s="186">
        <f>SUM(Enero!G477+Febrero!G477+'Marzo '!G477+'Abril '!G477+'Mayo '!G477+Junio!G477+Julio!G477+Agosto!G477+Septiembre!G477+'Octubre '!G477+Noviembre!G477+'Diciembre '!G477)</f>
        <v>0</v>
      </c>
      <c r="H477" s="186">
        <f>SUM(Enero!H477+Febrero!H477+'Marzo '!H477+'Abril '!H477+'Mayo '!H477+Junio!H477+Julio!H477+Agosto!H477+Septiembre!H477+'Octubre '!H477+Noviembre!H477+'Diciembre '!H477)</f>
        <v>0</v>
      </c>
      <c r="I477" s="33"/>
      <c r="J477" s="5"/>
      <c r="K477" s="5"/>
      <c r="N477" s="171"/>
      <c r="O477" s="6"/>
      <c r="Q477" s="5"/>
    </row>
    <row r="478" spans="1:17" x14ac:dyDescent="0.2">
      <c r="A478" s="259" t="s">
        <v>913</v>
      </c>
      <c r="B478" s="262" t="s">
        <v>914</v>
      </c>
      <c r="C478" s="210">
        <f t="shared" si="7"/>
        <v>0</v>
      </c>
      <c r="D478" s="186">
        <f>SUM(Enero!D478+Febrero!D478+'Marzo '!D478+'Abril '!D478+'Mayo '!D478+Junio!D478+Julio!D478+Agosto!D478+Septiembre!D478+'Octubre '!D478+Noviembre!D478+'Diciembre '!D478)</f>
        <v>0</v>
      </c>
      <c r="E478" s="186">
        <f>SUM(Enero!E478+Febrero!E478+'Marzo '!E478+'Abril '!E478+'Mayo '!E478+Junio!E478+Julio!E478+Agosto!E478+Septiembre!E478+'Octubre '!E478+Noviembre!E478+'Diciembre '!E478)</f>
        <v>0</v>
      </c>
      <c r="F478" s="186">
        <f>SUM(Enero!F478+Febrero!F478+'Marzo '!F478+'Abril '!F478+'Mayo '!F478+Junio!F478+Julio!F478+Agosto!F478+Septiembre!F478+'Octubre '!F478+Noviembre!F478+'Diciembre '!F478)</f>
        <v>0</v>
      </c>
      <c r="G478" s="186">
        <f>SUM(Enero!G478+Febrero!G478+'Marzo '!G478+'Abril '!G478+'Mayo '!G478+Junio!G478+Julio!G478+Agosto!G478+Septiembre!G478+'Octubre '!G478+Noviembre!G478+'Diciembre '!G478)</f>
        <v>0</v>
      </c>
      <c r="H478" s="186">
        <f>SUM(Enero!H478+Febrero!H478+'Marzo '!H478+'Abril '!H478+'Mayo '!H478+Junio!H478+Julio!H478+Agosto!H478+Septiembre!H478+'Octubre '!H478+Noviembre!H478+'Diciembre '!H478)</f>
        <v>0</v>
      </c>
      <c r="I478" s="33"/>
      <c r="J478" s="5"/>
      <c r="K478" s="5"/>
      <c r="N478" s="171"/>
      <c r="O478" s="6"/>
      <c r="Q478" s="5"/>
    </row>
    <row r="479" spans="1:17" x14ac:dyDescent="0.2">
      <c r="A479" s="214" t="s">
        <v>915</v>
      </c>
      <c r="B479" s="262" t="s">
        <v>916</v>
      </c>
      <c r="C479" s="210">
        <f t="shared" si="7"/>
        <v>0</v>
      </c>
      <c r="D479" s="186">
        <f>SUM(Enero!D479+Febrero!D479+'Marzo '!D479+'Abril '!D479+'Mayo '!D479+Junio!D479+Julio!D479+Agosto!D479+Septiembre!D479+'Octubre '!D479+Noviembre!D479+'Diciembre '!D479)</f>
        <v>0</v>
      </c>
      <c r="E479" s="186">
        <f>SUM(Enero!E479+Febrero!E479+'Marzo '!E479+'Abril '!E479+'Mayo '!E479+Junio!E479+Julio!E479+Agosto!E479+Septiembre!E479+'Octubre '!E479+Noviembre!E479+'Diciembre '!E479)</f>
        <v>0</v>
      </c>
      <c r="F479" s="186">
        <f>SUM(Enero!F479+Febrero!F479+'Marzo '!F479+'Abril '!F479+'Mayo '!F479+Junio!F479+Julio!F479+Agosto!F479+Septiembre!F479+'Octubre '!F479+Noviembre!F479+'Diciembre '!F479)</f>
        <v>0</v>
      </c>
      <c r="G479" s="186">
        <f>SUM(Enero!G479+Febrero!G479+'Marzo '!G479+'Abril '!G479+'Mayo '!G479+Junio!G479+Julio!G479+Agosto!G479+Septiembre!G479+'Octubre '!G479+Noviembre!G479+'Diciembre '!G479)</f>
        <v>0</v>
      </c>
      <c r="H479" s="186">
        <f>SUM(Enero!H479+Febrero!H479+'Marzo '!H479+'Abril '!H479+'Mayo '!H479+Junio!H479+Julio!H479+Agosto!H479+Septiembre!H479+'Octubre '!H479+Noviembre!H479+'Diciembre '!H479)</f>
        <v>0</v>
      </c>
      <c r="I479" s="33"/>
      <c r="J479" s="5"/>
      <c r="K479" s="5"/>
      <c r="N479" s="171"/>
      <c r="O479" s="6"/>
      <c r="Q479" s="5"/>
    </row>
    <row r="480" spans="1:17" x14ac:dyDescent="0.2">
      <c r="A480" s="249" t="s">
        <v>917</v>
      </c>
      <c r="B480" s="262" t="s">
        <v>918</v>
      </c>
      <c r="C480" s="210">
        <f t="shared" si="7"/>
        <v>0</v>
      </c>
      <c r="D480" s="186">
        <f>SUM(Enero!D480+Febrero!D480+'Marzo '!D480+'Abril '!D480+'Mayo '!D480+Junio!D480+Julio!D480+Agosto!D480+Septiembre!D480+'Octubre '!D480+Noviembre!D480+'Diciembre '!D480)</f>
        <v>0</v>
      </c>
      <c r="E480" s="186">
        <f>SUM(Enero!E480+Febrero!E480+'Marzo '!E480+'Abril '!E480+'Mayo '!E480+Junio!E480+Julio!E480+Agosto!E480+Septiembre!E480+'Octubre '!E480+Noviembre!E480+'Diciembre '!E480)</f>
        <v>0</v>
      </c>
      <c r="F480" s="186">
        <f>SUM(Enero!F480+Febrero!F480+'Marzo '!F480+'Abril '!F480+'Mayo '!F480+Junio!F480+Julio!F480+Agosto!F480+Septiembre!F480+'Octubre '!F480+Noviembre!F480+'Diciembre '!F480)</f>
        <v>0</v>
      </c>
      <c r="G480" s="186">
        <f>SUM(Enero!G480+Febrero!G480+'Marzo '!G480+'Abril '!G480+'Mayo '!G480+Junio!G480+Julio!G480+Agosto!G480+Septiembre!G480+'Octubre '!G480+Noviembre!G480+'Diciembre '!G480)</f>
        <v>0</v>
      </c>
      <c r="H480" s="186">
        <f>SUM(Enero!H480+Febrero!H480+'Marzo '!H480+'Abril '!H480+'Mayo '!H480+Junio!H480+Julio!H480+Agosto!H480+Septiembre!H480+'Octubre '!H480+Noviembre!H480+'Diciembre '!H480)</f>
        <v>0</v>
      </c>
      <c r="I480" s="33"/>
      <c r="J480" s="5"/>
      <c r="K480" s="5"/>
      <c r="N480" s="171"/>
      <c r="O480" s="6"/>
      <c r="Q480" s="5"/>
    </row>
    <row r="481" spans="1:17" x14ac:dyDescent="0.2">
      <c r="A481" s="259" t="s">
        <v>919</v>
      </c>
      <c r="B481" s="262" t="s">
        <v>920</v>
      </c>
      <c r="C481" s="210">
        <f t="shared" si="7"/>
        <v>0</v>
      </c>
      <c r="D481" s="186">
        <f>SUM(Enero!D481+Febrero!D481+'Marzo '!D481+'Abril '!D481+'Mayo '!D481+Junio!D481+Julio!D481+Agosto!D481+Septiembre!D481+'Octubre '!D481+Noviembre!D481+'Diciembre '!D481)</f>
        <v>0</v>
      </c>
      <c r="E481" s="186">
        <f>SUM(Enero!E481+Febrero!E481+'Marzo '!E481+'Abril '!E481+'Mayo '!E481+Junio!E481+Julio!E481+Agosto!E481+Septiembre!E481+'Octubre '!E481+Noviembre!E481+'Diciembre '!E481)</f>
        <v>0</v>
      </c>
      <c r="F481" s="186">
        <f>SUM(Enero!F481+Febrero!F481+'Marzo '!F481+'Abril '!F481+'Mayo '!F481+Junio!F481+Julio!F481+Agosto!F481+Septiembre!F481+'Octubre '!F481+Noviembre!F481+'Diciembre '!F481)</f>
        <v>0</v>
      </c>
      <c r="G481" s="186">
        <f>SUM(Enero!G481+Febrero!G481+'Marzo '!G481+'Abril '!G481+'Mayo '!G481+Junio!G481+Julio!G481+Agosto!G481+Septiembre!G481+'Octubre '!G481+Noviembre!G481+'Diciembre '!G481)</f>
        <v>0</v>
      </c>
      <c r="H481" s="186">
        <f>SUM(Enero!H481+Febrero!H481+'Marzo '!H481+'Abril '!H481+'Mayo '!H481+Junio!H481+Julio!H481+Agosto!H481+Septiembre!H481+'Octubre '!H481+Noviembre!H481+'Diciembre '!H481)</f>
        <v>0</v>
      </c>
      <c r="I481" s="33"/>
      <c r="J481" s="5"/>
      <c r="K481" s="5"/>
      <c r="N481" s="171"/>
      <c r="O481" s="6"/>
      <c r="Q481" s="5"/>
    </row>
    <row r="482" spans="1:17" x14ac:dyDescent="0.2">
      <c r="A482" s="214" t="s">
        <v>921</v>
      </c>
      <c r="B482" s="262" t="s">
        <v>922</v>
      </c>
      <c r="C482" s="210">
        <f t="shared" si="7"/>
        <v>0</v>
      </c>
      <c r="D482" s="186">
        <f>SUM(Enero!D482+Febrero!D482+'Marzo '!D482+'Abril '!D482+'Mayo '!D482+Junio!D482+Julio!D482+Agosto!D482+Septiembre!D482+'Octubre '!D482+Noviembre!D482+'Diciembre '!D482)</f>
        <v>0</v>
      </c>
      <c r="E482" s="186">
        <f>SUM(Enero!E482+Febrero!E482+'Marzo '!E482+'Abril '!E482+'Mayo '!E482+Junio!E482+Julio!E482+Agosto!E482+Septiembre!E482+'Octubre '!E482+Noviembre!E482+'Diciembre '!E482)</f>
        <v>0</v>
      </c>
      <c r="F482" s="186">
        <f>SUM(Enero!F482+Febrero!F482+'Marzo '!F482+'Abril '!F482+'Mayo '!F482+Junio!F482+Julio!F482+Agosto!F482+Septiembre!F482+'Octubre '!F482+Noviembre!F482+'Diciembre '!F482)</f>
        <v>0</v>
      </c>
      <c r="G482" s="186">
        <f>SUM(Enero!G482+Febrero!G482+'Marzo '!G482+'Abril '!G482+'Mayo '!G482+Junio!G482+Julio!G482+Agosto!G482+Septiembre!G482+'Octubre '!G482+Noviembre!G482+'Diciembre '!G482)</f>
        <v>0</v>
      </c>
      <c r="H482" s="186">
        <f>SUM(Enero!H482+Febrero!H482+'Marzo '!H482+'Abril '!H482+'Mayo '!H482+Junio!H482+Julio!H482+Agosto!H482+Septiembre!H482+'Octubre '!H482+Noviembre!H482+'Diciembre '!H482)</f>
        <v>0</v>
      </c>
      <c r="I482" s="33"/>
      <c r="J482" s="5"/>
      <c r="K482" s="5"/>
      <c r="N482" s="171"/>
      <c r="O482" s="6"/>
      <c r="Q482" s="5"/>
    </row>
    <row r="483" spans="1:17" x14ac:dyDescent="0.2">
      <c r="A483" s="249" t="s">
        <v>923</v>
      </c>
      <c r="B483" s="262" t="s">
        <v>924</v>
      </c>
      <c r="C483" s="210">
        <f t="shared" si="7"/>
        <v>0</v>
      </c>
      <c r="D483" s="186">
        <f>SUM(Enero!D483+Febrero!D483+'Marzo '!D483+'Abril '!D483+'Mayo '!D483+Junio!D483+Julio!D483+Agosto!D483+Septiembre!D483+'Octubre '!D483+Noviembre!D483+'Diciembre '!D483)</f>
        <v>0</v>
      </c>
      <c r="E483" s="186">
        <f>SUM(Enero!E483+Febrero!E483+'Marzo '!E483+'Abril '!E483+'Mayo '!E483+Junio!E483+Julio!E483+Agosto!E483+Septiembre!E483+'Octubre '!E483+Noviembre!E483+'Diciembre '!E483)</f>
        <v>0</v>
      </c>
      <c r="F483" s="186">
        <f>SUM(Enero!F483+Febrero!F483+'Marzo '!F483+'Abril '!F483+'Mayo '!F483+Junio!F483+Julio!F483+Agosto!F483+Septiembre!F483+'Octubre '!F483+Noviembre!F483+'Diciembre '!F483)</f>
        <v>0</v>
      </c>
      <c r="G483" s="186">
        <f>SUM(Enero!G483+Febrero!G483+'Marzo '!G483+'Abril '!G483+'Mayo '!G483+Junio!G483+Julio!G483+Agosto!G483+Septiembre!G483+'Octubre '!G483+Noviembre!G483+'Diciembre '!G483)</f>
        <v>0</v>
      </c>
      <c r="H483" s="186">
        <f>SUM(Enero!H483+Febrero!H483+'Marzo '!H483+'Abril '!H483+'Mayo '!H483+Junio!H483+Julio!H483+Agosto!H483+Septiembre!H483+'Octubre '!H483+Noviembre!H483+'Diciembre '!H483)</f>
        <v>0</v>
      </c>
      <c r="I483" s="33"/>
      <c r="J483" s="5"/>
      <c r="K483" s="5"/>
      <c r="N483" s="171"/>
      <c r="O483" s="6"/>
      <c r="Q483" s="5"/>
    </row>
    <row r="484" spans="1:17" x14ac:dyDescent="0.2">
      <c r="A484" s="259" t="s">
        <v>925</v>
      </c>
      <c r="B484" s="262" t="s">
        <v>926</v>
      </c>
      <c r="C484" s="210">
        <f t="shared" si="7"/>
        <v>0</v>
      </c>
      <c r="D484" s="186">
        <f>SUM(Enero!D484+Febrero!D484+'Marzo '!D484+'Abril '!D484+'Mayo '!D484+Junio!D484+Julio!D484+Agosto!D484+Septiembre!D484+'Octubre '!D484+Noviembre!D484+'Diciembre '!D484)</f>
        <v>0</v>
      </c>
      <c r="E484" s="186">
        <f>SUM(Enero!E484+Febrero!E484+'Marzo '!E484+'Abril '!E484+'Mayo '!E484+Junio!E484+Julio!E484+Agosto!E484+Septiembre!E484+'Octubre '!E484+Noviembre!E484+'Diciembre '!E484)</f>
        <v>0</v>
      </c>
      <c r="F484" s="186">
        <f>SUM(Enero!F484+Febrero!F484+'Marzo '!F484+'Abril '!F484+'Mayo '!F484+Junio!F484+Julio!F484+Agosto!F484+Septiembre!F484+'Octubre '!F484+Noviembre!F484+'Diciembre '!F484)</f>
        <v>0</v>
      </c>
      <c r="G484" s="186">
        <f>SUM(Enero!G484+Febrero!G484+'Marzo '!G484+'Abril '!G484+'Mayo '!G484+Junio!G484+Julio!G484+Agosto!G484+Septiembre!G484+'Octubre '!G484+Noviembre!G484+'Diciembre '!G484)</f>
        <v>0</v>
      </c>
      <c r="H484" s="186">
        <f>SUM(Enero!H484+Febrero!H484+'Marzo '!H484+'Abril '!H484+'Mayo '!H484+Junio!H484+Julio!H484+Agosto!H484+Septiembre!H484+'Octubre '!H484+Noviembre!H484+'Diciembre '!H484)</f>
        <v>0</v>
      </c>
      <c r="I484" s="33"/>
      <c r="J484" s="5"/>
      <c r="K484" s="5"/>
      <c r="N484" s="171"/>
      <c r="O484" s="6"/>
      <c r="Q484" s="5"/>
    </row>
    <row r="485" spans="1:17" x14ac:dyDescent="0.2">
      <c r="A485" s="214" t="s">
        <v>927</v>
      </c>
      <c r="B485" s="262" t="s">
        <v>928</v>
      </c>
      <c r="C485" s="210">
        <f t="shared" si="7"/>
        <v>0</v>
      </c>
      <c r="D485" s="186">
        <f>SUM(Enero!D485+Febrero!D485+'Marzo '!D485+'Abril '!D485+'Mayo '!D485+Junio!D485+Julio!D485+Agosto!D485+Septiembre!D485+'Octubre '!D485+Noviembre!D485+'Diciembre '!D485)</f>
        <v>0</v>
      </c>
      <c r="E485" s="186">
        <f>SUM(Enero!E485+Febrero!E485+'Marzo '!E485+'Abril '!E485+'Mayo '!E485+Junio!E485+Julio!E485+Agosto!E485+Septiembre!E485+'Octubre '!E485+Noviembre!E485+'Diciembre '!E485)</f>
        <v>0</v>
      </c>
      <c r="F485" s="186">
        <f>SUM(Enero!F485+Febrero!F485+'Marzo '!F485+'Abril '!F485+'Mayo '!F485+Junio!F485+Julio!F485+Agosto!F485+Septiembre!F485+'Octubre '!F485+Noviembre!F485+'Diciembre '!F485)</f>
        <v>0</v>
      </c>
      <c r="G485" s="186">
        <f>SUM(Enero!G485+Febrero!G485+'Marzo '!G485+'Abril '!G485+'Mayo '!G485+Junio!G485+Julio!G485+Agosto!G485+Septiembre!G485+'Octubre '!G485+Noviembre!G485+'Diciembre '!G485)</f>
        <v>0</v>
      </c>
      <c r="H485" s="186">
        <f>SUM(Enero!H485+Febrero!H485+'Marzo '!H485+'Abril '!H485+'Mayo '!H485+Junio!H485+Julio!H485+Agosto!H485+Septiembre!H485+'Octubre '!H485+Noviembre!H485+'Diciembre '!H485)</f>
        <v>0</v>
      </c>
      <c r="I485" s="33"/>
      <c r="J485" s="5"/>
      <c r="K485" s="5"/>
      <c r="N485" s="171"/>
      <c r="O485" s="6"/>
      <c r="Q485" s="5"/>
    </row>
    <row r="486" spans="1:17" x14ac:dyDescent="0.2">
      <c r="A486" s="249" t="s">
        <v>929</v>
      </c>
      <c r="B486" s="262" t="s">
        <v>930</v>
      </c>
      <c r="C486" s="210">
        <f t="shared" si="7"/>
        <v>0</v>
      </c>
      <c r="D486" s="186">
        <f>SUM(Enero!D486+Febrero!D486+'Marzo '!D486+'Abril '!D486+'Mayo '!D486+Junio!D486+Julio!D486+Agosto!D486+Septiembre!D486+'Octubre '!D486+Noviembre!D486+'Diciembre '!D486)</f>
        <v>0</v>
      </c>
      <c r="E486" s="186">
        <f>SUM(Enero!E486+Febrero!E486+'Marzo '!E486+'Abril '!E486+'Mayo '!E486+Junio!E486+Julio!E486+Agosto!E486+Septiembre!E486+'Octubre '!E486+Noviembre!E486+'Diciembre '!E486)</f>
        <v>0</v>
      </c>
      <c r="F486" s="186">
        <f>SUM(Enero!F486+Febrero!F486+'Marzo '!F486+'Abril '!F486+'Mayo '!F486+Junio!F486+Julio!F486+Agosto!F486+Septiembre!F486+'Octubre '!F486+Noviembre!F486+'Diciembre '!F486)</f>
        <v>0</v>
      </c>
      <c r="G486" s="186">
        <f>SUM(Enero!G486+Febrero!G486+'Marzo '!G486+'Abril '!G486+'Mayo '!G486+Junio!G486+Julio!G486+Agosto!G486+Septiembre!G486+'Octubre '!G486+Noviembre!G486+'Diciembre '!G486)</f>
        <v>0</v>
      </c>
      <c r="H486" s="186">
        <f>SUM(Enero!H486+Febrero!H486+'Marzo '!H486+'Abril '!H486+'Mayo '!H486+Junio!H486+Julio!H486+Agosto!H486+Septiembre!H486+'Octubre '!H486+Noviembre!H486+'Diciembre '!H486)</f>
        <v>0</v>
      </c>
      <c r="I486" s="33"/>
      <c r="J486" s="5"/>
      <c r="K486" s="5"/>
      <c r="N486" s="171"/>
      <c r="O486" s="6"/>
      <c r="Q486" s="5"/>
    </row>
    <row r="487" spans="1:17" x14ac:dyDescent="0.2">
      <c r="A487" s="259" t="s">
        <v>931</v>
      </c>
      <c r="B487" s="262" t="s">
        <v>932</v>
      </c>
      <c r="C487" s="210">
        <f t="shared" si="7"/>
        <v>0</v>
      </c>
      <c r="D487" s="186">
        <f>SUM(Enero!D487+Febrero!D487+'Marzo '!D487+'Abril '!D487+'Mayo '!D487+Junio!D487+Julio!D487+Agosto!D487+Septiembre!D487+'Octubre '!D487+Noviembre!D487+'Diciembre '!D487)</f>
        <v>0</v>
      </c>
      <c r="E487" s="186">
        <f>SUM(Enero!E487+Febrero!E487+'Marzo '!E487+'Abril '!E487+'Mayo '!E487+Junio!E487+Julio!E487+Agosto!E487+Septiembre!E487+'Octubre '!E487+Noviembre!E487+'Diciembre '!E487)</f>
        <v>0</v>
      </c>
      <c r="F487" s="186">
        <f>SUM(Enero!F487+Febrero!F487+'Marzo '!F487+'Abril '!F487+'Mayo '!F487+Junio!F487+Julio!F487+Agosto!F487+Septiembre!F487+'Octubre '!F487+Noviembre!F487+'Diciembre '!F487)</f>
        <v>0</v>
      </c>
      <c r="G487" s="186">
        <f>SUM(Enero!G487+Febrero!G487+'Marzo '!G487+'Abril '!G487+'Mayo '!G487+Junio!G487+Julio!G487+Agosto!G487+Septiembre!G487+'Octubre '!G487+Noviembre!G487+'Diciembre '!G487)</f>
        <v>0</v>
      </c>
      <c r="H487" s="186">
        <f>SUM(Enero!H487+Febrero!H487+'Marzo '!H487+'Abril '!H487+'Mayo '!H487+Junio!H487+Julio!H487+Agosto!H487+Septiembre!H487+'Octubre '!H487+Noviembre!H487+'Diciembre '!H487)</f>
        <v>0</v>
      </c>
      <c r="I487" s="33"/>
      <c r="J487" s="5"/>
      <c r="K487" s="5"/>
      <c r="N487" s="171"/>
      <c r="O487" s="6"/>
      <c r="Q487" s="5"/>
    </row>
    <row r="488" spans="1:17" x14ac:dyDescent="0.2">
      <c r="A488" s="214" t="s">
        <v>933</v>
      </c>
      <c r="B488" s="262" t="s">
        <v>934</v>
      </c>
      <c r="C488" s="210">
        <f t="shared" si="7"/>
        <v>0</v>
      </c>
      <c r="D488" s="186">
        <f>SUM(Enero!D488+Febrero!D488+'Marzo '!D488+'Abril '!D488+'Mayo '!D488+Junio!D488+Julio!D488+Agosto!D488+Septiembre!D488+'Octubre '!D488+Noviembre!D488+'Diciembre '!D488)</f>
        <v>0</v>
      </c>
      <c r="E488" s="186">
        <f>SUM(Enero!E488+Febrero!E488+'Marzo '!E488+'Abril '!E488+'Mayo '!E488+Junio!E488+Julio!E488+Agosto!E488+Septiembre!E488+'Octubre '!E488+Noviembre!E488+'Diciembre '!E488)</f>
        <v>0</v>
      </c>
      <c r="F488" s="186">
        <f>SUM(Enero!F488+Febrero!F488+'Marzo '!F488+'Abril '!F488+'Mayo '!F488+Junio!F488+Julio!F488+Agosto!F488+Septiembre!F488+'Octubre '!F488+Noviembre!F488+'Diciembre '!F488)</f>
        <v>0</v>
      </c>
      <c r="G488" s="186">
        <f>SUM(Enero!G488+Febrero!G488+'Marzo '!G488+'Abril '!G488+'Mayo '!G488+Junio!G488+Julio!G488+Agosto!G488+Septiembre!G488+'Octubre '!G488+Noviembre!G488+'Diciembre '!G488)</f>
        <v>0</v>
      </c>
      <c r="H488" s="186">
        <f>SUM(Enero!H488+Febrero!H488+'Marzo '!H488+'Abril '!H488+'Mayo '!H488+Junio!H488+Julio!H488+Agosto!H488+Septiembre!H488+'Octubre '!H488+Noviembre!H488+'Diciembre '!H488)</f>
        <v>0</v>
      </c>
      <c r="I488" s="33"/>
      <c r="J488" s="5"/>
      <c r="K488" s="5"/>
      <c r="N488" s="171"/>
      <c r="O488" s="6"/>
      <c r="Q488" s="5"/>
    </row>
    <row r="489" spans="1:17" x14ac:dyDescent="0.2">
      <c r="A489" s="249" t="s">
        <v>935</v>
      </c>
      <c r="B489" s="262" t="s">
        <v>936</v>
      </c>
      <c r="C489" s="210">
        <f t="shared" si="7"/>
        <v>0</v>
      </c>
      <c r="D489" s="186">
        <f>SUM(Enero!D489+Febrero!D489+'Marzo '!D489+'Abril '!D489+'Mayo '!D489+Junio!D489+Julio!D489+Agosto!D489+Septiembre!D489+'Octubre '!D489+Noviembre!D489+'Diciembre '!D489)</f>
        <v>0</v>
      </c>
      <c r="E489" s="186">
        <f>SUM(Enero!E489+Febrero!E489+'Marzo '!E489+'Abril '!E489+'Mayo '!E489+Junio!E489+Julio!E489+Agosto!E489+Septiembre!E489+'Octubre '!E489+Noviembre!E489+'Diciembre '!E489)</f>
        <v>0</v>
      </c>
      <c r="F489" s="186">
        <f>SUM(Enero!F489+Febrero!F489+'Marzo '!F489+'Abril '!F489+'Mayo '!F489+Junio!F489+Julio!F489+Agosto!F489+Septiembre!F489+'Octubre '!F489+Noviembre!F489+'Diciembre '!F489)</f>
        <v>0</v>
      </c>
      <c r="G489" s="186">
        <f>SUM(Enero!G489+Febrero!G489+'Marzo '!G489+'Abril '!G489+'Mayo '!G489+Junio!G489+Julio!G489+Agosto!G489+Septiembre!G489+'Octubre '!G489+Noviembre!G489+'Diciembre '!G489)</f>
        <v>0</v>
      </c>
      <c r="H489" s="186">
        <f>SUM(Enero!H489+Febrero!H489+'Marzo '!H489+'Abril '!H489+'Mayo '!H489+Junio!H489+Julio!H489+Agosto!H489+Septiembre!H489+'Octubre '!H489+Noviembre!H489+'Diciembre '!H489)</f>
        <v>0</v>
      </c>
      <c r="I489" s="33"/>
      <c r="J489" s="5"/>
      <c r="K489" s="5"/>
      <c r="N489" s="171"/>
      <c r="O489" s="6"/>
      <c r="Q489" s="5"/>
    </row>
    <row r="490" spans="1:17" x14ac:dyDescent="0.2">
      <c r="A490" s="259" t="s">
        <v>937</v>
      </c>
      <c r="B490" s="262" t="s">
        <v>938</v>
      </c>
      <c r="C490" s="210">
        <f t="shared" si="7"/>
        <v>0</v>
      </c>
      <c r="D490" s="186">
        <f>SUM(Enero!D490+Febrero!D490+'Marzo '!D490+'Abril '!D490+'Mayo '!D490+Junio!D490+Julio!D490+Agosto!D490+Septiembre!D490+'Octubre '!D490+Noviembre!D490+'Diciembre '!D490)</f>
        <v>0</v>
      </c>
      <c r="E490" s="186">
        <f>SUM(Enero!E490+Febrero!E490+'Marzo '!E490+'Abril '!E490+'Mayo '!E490+Junio!E490+Julio!E490+Agosto!E490+Septiembre!E490+'Octubre '!E490+Noviembre!E490+'Diciembre '!E490)</f>
        <v>0</v>
      </c>
      <c r="F490" s="186">
        <f>SUM(Enero!F490+Febrero!F490+'Marzo '!F490+'Abril '!F490+'Mayo '!F490+Junio!F490+Julio!F490+Agosto!F490+Septiembre!F490+'Octubre '!F490+Noviembre!F490+'Diciembre '!F490)</f>
        <v>0</v>
      </c>
      <c r="G490" s="186">
        <f>SUM(Enero!G490+Febrero!G490+'Marzo '!G490+'Abril '!G490+'Mayo '!G490+Junio!G490+Julio!G490+Agosto!G490+Septiembre!G490+'Octubre '!G490+Noviembre!G490+'Diciembre '!G490)</f>
        <v>0</v>
      </c>
      <c r="H490" s="186">
        <f>SUM(Enero!H490+Febrero!H490+'Marzo '!H490+'Abril '!H490+'Mayo '!H490+Junio!H490+Julio!H490+Agosto!H490+Septiembre!H490+'Octubre '!H490+Noviembre!H490+'Diciembre '!H490)</f>
        <v>0</v>
      </c>
      <c r="I490" s="33"/>
      <c r="J490" s="5"/>
      <c r="K490" s="5"/>
      <c r="N490" s="171"/>
      <c r="O490" s="6"/>
      <c r="Q490" s="5"/>
    </row>
    <row r="491" spans="1:17" x14ac:dyDescent="0.2">
      <c r="A491" s="214" t="s">
        <v>939</v>
      </c>
      <c r="B491" s="262" t="s">
        <v>940</v>
      </c>
      <c r="C491" s="210">
        <f t="shared" si="7"/>
        <v>0</v>
      </c>
      <c r="D491" s="186">
        <f>SUM(Enero!D491+Febrero!D491+'Marzo '!D491+'Abril '!D491+'Mayo '!D491+Junio!D491+Julio!D491+Agosto!D491+Septiembre!D491+'Octubre '!D491+Noviembre!D491+'Diciembre '!D491)</f>
        <v>0</v>
      </c>
      <c r="E491" s="186">
        <f>SUM(Enero!E491+Febrero!E491+'Marzo '!E491+'Abril '!E491+'Mayo '!E491+Junio!E491+Julio!E491+Agosto!E491+Septiembre!E491+'Octubre '!E491+Noviembre!E491+'Diciembre '!E491)</f>
        <v>0</v>
      </c>
      <c r="F491" s="186">
        <f>SUM(Enero!F491+Febrero!F491+'Marzo '!F491+'Abril '!F491+'Mayo '!F491+Junio!F491+Julio!F491+Agosto!F491+Septiembre!F491+'Octubre '!F491+Noviembre!F491+'Diciembre '!F491)</f>
        <v>0</v>
      </c>
      <c r="G491" s="186">
        <f>SUM(Enero!G491+Febrero!G491+'Marzo '!G491+'Abril '!G491+'Mayo '!G491+Junio!G491+Julio!G491+Agosto!G491+Septiembre!G491+'Octubre '!G491+Noviembre!G491+'Diciembre '!G491)</f>
        <v>0</v>
      </c>
      <c r="H491" s="186">
        <f>SUM(Enero!H491+Febrero!H491+'Marzo '!H491+'Abril '!H491+'Mayo '!H491+Junio!H491+Julio!H491+Agosto!H491+Septiembre!H491+'Octubre '!H491+Noviembre!H491+'Diciembre '!H491)</f>
        <v>0</v>
      </c>
      <c r="I491" s="33"/>
      <c r="J491" s="5"/>
      <c r="K491" s="5"/>
      <c r="N491" s="171"/>
      <c r="O491" s="6"/>
      <c r="Q491" s="5"/>
    </row>
    <row r="492" spans="1:17" x14ac:dyDescent="0.2">
      <c r="A492" s="249" t="s">
        <v>941</v>
      </c>
      <c r="B492" s="262" t="s">
        <v>942</v>
      </c>
      <c r="C492" s="210">
        <f t="shared" si="7"/>
        <v>0</v>
      </c>
      <c r="D492" s="186">
        <f>SUM(Enero!D492+Febrero!D492+'Marzo '!D492+'Abril '!D492+'Mayo '!D492+Junio!D492+Julio!D492+Agosto!D492+Septiembre!D492+'Octubre '!D492+Noviembre!D492+'Diciembre '!D492)</f>
        <v>0</v>
      </c>
      <c r="E492" s="186">
        <f>SUM(Enero!E492+Febrero!E492+'Marzo '!E492+'Abril '!E492+'Mayo '!E492+Junio!E492+Julio!E492+Agosto!E492+Septiembre!E492+'Octubre '!E492+Noviembre!E492+'Diciembre '!E492)</f>
        <v>0</v>
      </c>
      <c r="F492" s="186">
        <f>SUM(Enero!F492+Febrero!F492+'Marzo '!F492+'Abril '!F492+'Mayo '!F492+Junio!F492+Julio!F492+Agosto!F492+Septiembre!F492+'Octubre '!F492+Noviembre!F492+'Diciembre '!F492)</f>
        <v>0</v>
      </c>
      <c r="G492" s="186">
        <f>SUM(Enero!G492+Febrero!G492+'Marzo '!G492+'Abril '!G492+'Mayo '!G492+Junio!G492+Julio!G492+Agosto!G492+Septiembre!G492+'Octubre '!G492+Noviembre!G492+'Diciembre '!G492)</f>
        <v>0</v>
      </c>
      <c r="H492" s="186">
        <f>SUM(Enero!H492+Febrero!H492+'Marzo '!H492+'Abril '!H492+'Mayo '!H492+Junio!H492+Julio!H492+Agosto!H492+Septiembre!H492+'Octubre '!H492+Noviembre!H492+'Diciembre '!H492)</f>
        <v>0</v>
      </c>
      <c r="I492" s="33"/>
      <c r="J492" s="5"/>
      <c r="K492" s="5"/>
      <c r="N492" s="171"/>
      <c r="O492" s="6"/>
      <c r="Q492" s="5"/>
    </row>
    <row r="493" spans="1:17" x14ac:dyDescent="0.2">
      <c r="A493" s="259" t="s">
        <v>943</v>
      </c>
      <c r="B493" s="262" t="s">
        <v>944</v>
      </c>
      <c r="C493" s="210">
        <f t="shared" si="7"/>
        <v>0</v>
      </c>
      <c r="D493" s="186">
        <f>SUM(Enero!D493+Febrero!D493+'Marzo '!D493+'Abril '!D493+'Mayo '!D493+Junio!D493+Julio!D493+Agosto!D493+Septiembre!D493+'Octubre '!D493+Noviembre!D493+'Diciembre '!D493)</f>
        <v>0</v>
      </c>
      <c r="E493" s="186">
        <f>SUM(Enero!E493+Febrero!E493+'Marzo '!E493+'Abril '!E493+'Mayo '!E493+Junio!E493+Julio!E493+Agosto!E493+Septiembre!E493+'Octubre '!E493+Noviembre!E493+'Diciembre '!E493)</f>
        <v>0</v>
      </c>
      <c r="F493" s="186">
        <f>SUM(Enero!F493+Febrero!F493+'Marzo '!F493+'Abril '!F493+'Mayo '!F493+Junio!F493+Julio!F493+Agosto!F493+Septiembre!F493+'Octubre '!F493+Noviembre!F493+'Diciembre '!F493)</f>
        <v>0</v>
      </c>
      <c r="G493" s="186">
        <f>SUM(Enero!G493+Febrero!G493+'Marzo '!G493+'Abril '!G493+'Mayo '!G493+Junio!G493+Julio!G493+Agosto!G493+Septiembre!G493+'Octubre '!G493+Noviembre!G493+'Diciembre '!G493)</f>
        <v>0</v>
      </c>
      <c r="H493" s="186">
        <f>SUM(Enero!H493+Febrero!H493+'Marzo '!H493+'Abril '!H493+'Mayo '!H493+Junio!H493+Julio!H493+Agosto!H493+Septiembre!H493+'Octubre '!H493+Noviembre!H493+'Diciembre '!H493)</f>
        <v>0</v>
      </c>
      <c r="I493" s="33"/>
      <c r="J493" s="5"/>
      <c r="K493" s="5"/>
      <c r="N493" s="171"/>
      <c r="O493" s="6"/>
      <c r="Q493" s="5"/>
    </row>
    <row r="494" spans="1:17" x14ac:dyDescent="0.2">
      <c r="A494" s="214" t="s">
        <v>945</v>
      </c>
      <c r="B494" s="262" t="s">
        <v>946</v>
      </c>
      <c r="C494" s="210">
        <f t="shared" si="7"/>
        <v>0</v>
      </c>
      <c r="D494" s="186">
        <f>SUM(Enero!D494+Febrero!D494+'Marzo '!D494+'Abril '!D494+'Mayo '!D494+Junio!D494+Julio!D494+Agosto!D494+Septiembre!D494+'Octubre '!D494+Noviembre!D494+'Diciembre '!D494)</f>
        <v>0</v>
      </c>
      <c r="E494" s="186">
        <f>SUM(Enero!E494+Febrero!E494+'Marzo '!E494+'Abril '!E494+'Mayo '!E494+Junio!E494+Julio!E494+Agosto!E494+Septiembre!E494+'Octubre '!E494+Noviembre!E494+'Diciembre '!E494)</f>
        <v>0</v>
      </c>
      <c r="F494" s="186">
        <f>SUM(Enero!F494+Febrero!F494+'Marzo '!F494+'Abril '!F494+'Mayo '!F494+Junio!F494+Julio!F494+Agosto!F494+Septiembre!F494+'Octubre '!F494+Noviembre!F494+'Diciembre '!F494)</f>
        <v>0</v>
      </c>
      <c r="G494" s="186">
        <f>SUM(Enero!G494+Febrero!G494+'Marzo '!G494+'Abril '!G494+'Mayo '!G494+Junio!G494+Julio!G494+Agosto!G494+Septiembre!G494+'Octubre '!G494+Noviembre!G494+'Diciembre '!G494)</f>
        <v>0</v>
      </c>
      <c r="H494" s="186">
        <f>SUM(Enero!H494+Febrero!H494+'Marzo '!H494+'Abril '!H494+'Mayo '!H494+Junio!H494+Julio!H494+Agosto!H494+Septiembre!H494+'Octubre '!H494+Noviembre!H494+'Diciembre '!H494)</f>
        <v>0</v>
      </c>
      <c r="I494" s="33"/>
      <c r="J494" s="5"/>
      <c r="K494" s="5"/>
      <c r="N494" s="171"/>
      <c r="O494" s="6"/>
      <c r="Q494" s="5"/>
    </row>
    <row r="495" spans="1:17" x14ac:dyDescent="0.2">
      <c r="A495" s="249" t="s">
        <v>947</v>
      </c>
      <c r="B495" s="262" t="s">
        <v>948</v>
      </c>
      <c r="C495" s="210">
        <f t="shared" si="7"/>
        <v>0</v>
      </c>
      <c r="D495" s="186">
        <f>SUM(Enero!D495+Febrero!D495+'Marzo '!D495+'Abril '!D495+'Mayo '!D495+Junio!D495+Julio!D495+Agosto!D495+Septiembre!D495+'Octubre '!D495+Noviembre!D495+'Diciembre '!D495)</f>
        <v>0</v>
      </c>
      <c r="E495" s="186">
        <f>SUM(Enero!E495+Febrero!E495+'Marzo '!E495+'Abril '!E495+'Mayo '!E495+Junio!E495+Julio!E495+Agosto!E495+Septiembre!E495+'Octubre '!E495+Noviembre!E495+'Diciembre '!E495)</f>
        <v>0</v>
      </c>
      <c r="F495" s="186">
        <f>SUM(Enero!F495+Febrero!F495+'Marzo '!F495+'Abril '!F495+'Mayo '!F495+Junio!F495+Julio!F495+Agosto!F495+Septiembre!F495+'Octubre '!F495+Noviembre!F495+'Diciembre '!F495)</f>
        <v>0</v>
      </c>
      <c r="G495" s="186">
        <f>SUM(Enero!G495+Febrero!G495+'Marzo '!G495+'Abril '!G495+'Mayo '!G495+Junio!G495+Julio!G495+Agosto!G495+Septiembre!G495+'Octubre '!G495+Noviembre!G495+'Diciembre '!G495)</f>
        <v>0</v>
      </c>
      <c r="H495" s="186">
        <f>SUM(Enero!H495+Febrero!H495+'Marzo '!H495+'Abril '!H495+'Mayo '!H495+Junio!H495+Julio!H495+Agosto!H495+Septiembre!H495+'Octubre '!H495+Noviembre!H495+'Diciembre '!H495)</f>
        <v>0</v>
      </c>
      <c r="I495" s="33"/>
      <c r="J495" s="5"/>
      <c r="K495" s="5"/>
      <c r="N495" s="171"/>
      <c r="O495" s="6"/>
      <c r="Q495" s="5"/>
    </row>
    <row r="496" spans="1:17" x14ac:dyDescent="0.2">
      <c r="A496" s="259" t="s">
        <v>949</v>
      </c>
      <c r="B496" s="262" t="s">
        <v>950</v>
      </c>
      <c r="C496" s="210">
        <f t="shared" si="7"/>
        <v>0</v>
      </c>
      <c r="D496" s="186">
        <f>SUM(Enero!D496+Febrero!D496+'Marzo '!D496+'Abril '!D496+'Mayo '!D496+Junio!D496+Julio!D496+Agosto!D496+Septiembre!D496+'Octubre '!D496+Noviembre!D496+'Diciembre '!D496)</f>
        <v>0</v>
      </c>
      <c r="E496" s="186">
        <f>SUM(Enero!E496+Febrero!E496+'Marzo '!E496+'Abril '!E496+'Mayo '!E496+Junio!E496+Julio!E496+Agosto!E496+Septiembre!E496+'Octubre '!E496+Noviembre!E496+'Diciembre '!E496)</f>
        <v>0</v>
      </c>
      <c r="F496" s="186">
        <f>SUM(Enero!F496+Febrero!F496+'Marzo '!F496+'Abril '!F496+'Mayo '!F496+Junio!F496+Julio!F496+Agosto!F496+Septiembre!F496+'Octubre '!F496+Noviembre!F496+'Diciembre '!F496)</f>
        <v>0</v>
      </c>
      <c r="G496" s="186">
        <f>SUM(Enero!G496+Febrero!G496+'Marzo '!G496+'Abril '!G496+'Mayo '!G496+Junio!G496+Julio!G496+Agosto!G496+Septiembre!G496+'Octubre '!G496+Noviembre!G496+'Diciembre '!G496)</f>
        <v>0</v>
      </c>
      <c r="H496" s="186">
        <f>SUM(Enero!H496+Febrero!H496+'Marzo '!H496+'Abril '!H496+'Mayo '!H496+Junio!H496+Julio!H496+Agosto!H496+Septiembre!H496+'Octubre '!H496+Noviembre!H496+'Diciembre '!H496)</f>
        <v>0</v>
      </c>
      <c r="I496" s="33"/>
      <c r="J496" s="5"/>
      <c r="K496" s="5"/>
      <c r="N496" s="171"/>
      <c r="O496" s="6"/>
      <c r="Q496" s="5"/>
    </row>
    <row r="497" spans="1:17" x14ac:dyDescent="0.2">
      <c r="A497" s="214" t="s">
        <v>951</v>
      </c>
      <c r="B497" s="262" t="s">
        <v>952</v>
      </c>
      <c r="C497" s="210">
        <f t="shared" si="7"/>
        <v>0</v>
      </c>
      <c r="D497" s="186">
        <f>SUM(Enero!D497+Febrero!D497+'Marzo '!D497+'Abril '!D497+'Mayo '!D497+Junio!D497+Julio!D497+Agosto!D497+Septiembre!D497+'Octubre '!D497+Noviembre!D497+'Diciembre '!D497)</f>
        <v>0</v>
      </c>
      <c r="E497" s="186">
        <f>SUM(Enero!E497+Febrero!E497+'Marzo '!E497+'Abril '!E497+'Mayo '!E497+Junio!E497+Julio!E497+Agosto!E497+Septiembre!E497+'Octubre '!E497+Noviembre!E497+'Diciembre '!E497)</f>
        <v>0</v>
      </c>
      <c r="F497" s="186">
        <f>SUM(Enero!F497+Febrero!F497+'Marzo '!F497+'Abril '!F497+'Mayo '!F497+Junio!F497+Julio!F497+Agosto!F497+Septiembre!F497+'Octubre '!F497+Noviembre!F497+'Diciembre '!F497)</f>
        <v>0</v>
      </c>
      <c r="G497" s="186">
        <f>SUM(Enero!G497+Febrero!G497+'Marzo '!G497+'Abril '!G497+'Mayo '!G497+Junio!G497+Julio!G497+Agosto!G497+Septiembre!G497+'Octubre '!G497+Noviembre!G497+'Diciembre '!G497)</f>
        <v>0</v>
      </c>
      <c r="H497" s="186">
        <f>SUM(Enero!H497+Febrero!H497+'Marzo '!H497+'Abril '!H497+'Mayo '!H497+Junio!H497+Julio!H497+Agosto!H497+Septiembre!H497+'Octubre '!H497+Noviembre!H497+'Diciembre '!H497)</f>
        <v>0</v>
      </c>
      <c r="I497" s="33"/>
      <c r="J497" s="5"/>
      <c r="K497" s="5"/>
      <c r="N497" s="171"/>
      <c r="O497" s="6"/>
      <c r="Q497" s="5"/>
    </row>
    <row r="498" spans="1:17" x14ac:dyDescent="0.2">
      <c r="A498" s="249" t="s">
        <v>953</v>
      </c>
      <c r="B498" s="262" t="s">
        <v>954</v>
      </c>
      <c r="C498" s="210">
        <f t="shared" si="7"/>
        <v>0</v>
      </c>
      <c r="D498" s="186">
        <f>SUM(Enero!D498+Febrero!D498+'Marzo '!D498+'Abril '!D498+'Mayo '!D498+Junio!D498+Julio!D498+Agosto!D498+Septiembre!D498+'Octubre '!D498+Noviembre!D498+'Diciembre '!D498)</f>
        <v>0</v>
      </c>
      <c r="E498" s="186">
        <f>SUM(Enero!E498+Febrero!E498+'Marzo '!E498+'Abril '!E498+'Mayo '!E498+Junio!E498+Julio!E498+Agosto!E498+Septiembre!E498+'Octubre '!E498+Noviembre!E498+'Diciembre '!E498)</f>
        <v>0</v>
      </c>
      <c r="F498" s="186">
        <f>SUM(Enero!F498+Febrero!F498+'Marzo '!F498+'Abril '!F498+'Mayo '!F498+Junio!F498+Julio!F498+Agosto!F498+Septiembre!F498+'Octubre '!F498+Noviembre!F498+'Diciembre '!F498)</f>
        <v>0</v>
      </c>
      <c r="G498" s="186">
        <f>SUM(Enero!G498+Febrero!G498+'Marzo '!G498+'Abril '!G498+'Mayo '!G498+Junio!G498+Julio!G498+Agosto!G498+Septiembre!G498+'Octubre '!G498+Noviembre!G498+'Diciembre '!G498)</f>
        <v>0</v>
      </c>
      <c r="H498" s="186">
        <f>SUM(Enero!H498+Febrero!H498+'Marzo '!H498+'Abril '!H498+'Mayo '!H498+Junio!H498+Julio!H498+Agosto!H498+Septiembre!H498+'Octubre '!H498+Noviembre!H498+'Diciembre '!H498)</f>
        <v>0</v>
      </c>
      <c r="I498" s="33"/>
      <c r="J498" s="5"/>
      <c r="K498" s="5"/>
      <c r="N498" s="171"/>
      <c r="O498" s="6"/>
      <c r="Q498" s="5"/>
    </row>
    <row r="499" spans="1:17" x14ac:dyDescent="0.2">
      <c r="A499" s="259" t="s">
        <v>955</v>
      </c>
      <c r="B499" s="262" t="s">
        <v>956</v>
      </c>
      <c r="C499" s="210">
        <f t="shared" si="7"/>
        <v>0</v>
      </c>
      <c r="D499" s="186">
        <f>SUM(Enero!D499+Febrero!D499+'Marzo '!D499+'Abril '!D499+'Mayo '!D499+Junio!D499+Julio!D499+Agosto!D499+Septiembre!D499+'Octubre '!D499+Noviembre!D499+'Diciembre '!D499)</f>
        <v>0</v>
      </c>
      <c r="E499" s="186">
        <f>SUM(Enero!E499+Febrero!E499+'Marzo '!E499+'Abril '!E499+'Mayo '!E499+Junio!E499+Julio!E499+Agosto!E499+Septiembre!E499+'Octubre '!E499+Noviembre!E499+'Diciembre '!E499)</f>
        <v>0</v>
      </c>
      <c r="F499" s="186">
        <f>SUM(Enero!F499+Febrero!F499+'Marzo '!F499+'Abril '!F499+'Mayo '!F499+Junio!F499+Julio!F499+Agosto!F499+Septiembre!F499+'Octubre '!F499+Noviembre!F499+'Diciembre '!F499)</f>
        <v>0</v>
      </c>
      <c r="G499" s="186">
        <f>SUM(Enero!G499+Febrero!G499+'Marzo '!G499+'Abril '!G499+'Mayo '!G499+Junio!G499+Julio!G499+Agosto!G499+Septiembre!G499+'Octubre '!G499+Noviembre!G499+'Diciembre '!G499)</f>
        <v>0</v>
      </c>
      <c r="H499" s="186">
        <f>SUM(Enero!H499+Febrero!H499+'Marzo '!H499+'Abril '!H499+'Mayo '!H499+Junio!H499+Julio!H499+Agosto!H499+Septiembre!H499+'Octubre '!H499+Noviembre!H499+'Diciembre '!H499)</f>
        <v>0</v>
      </c>
      <c r="I499" s="33"/>
      <c r="J499" s="5"/>
      <c r="K499" s="5"/>
      <c r="N499" s="171"/>
      <c r="O499" s="6"/>
      <c r="Q499" s="5"/>
    </row>
    <row r="500" spans="1:17" x14ac:dyDescent="0.2">
      <c r="A500" s="214" t="s">
        <v>957</v>
      </c>
      <c r="B500" s="262" t="s">
        <v>958</v>
      </c>
      <c r="C500" s="210">
        <f t="shared" si="7"/>
        <v>0</v>
      </c>
      <c r="D500" s="186">
        <f>SUM(Enero!D500+Febrero!D500+'Marzo '!D500+'Abril '!D500+'Mayo '!D500+Junio!D500+Julio!D500+Agosto!D500+Septiembre!D500+'Octubre '!D500+Noviembre!D500+'Diciembre '!D500)</f>
        <v>0</v>
      </c>
      <c r="E500" s="186">
        <f>SUM(Enero!E500+Febrero!E500+'Marzo '!E500+'Abril '!E500+'Mayo '!E500+Junio!E500+Julio!E500+Agosto!E500+Septiembre!E500+'Octubre '!E500+Noviembre!E500+'Diciembre '!E500)</f>
        <v>0</v>
      </c>
      <c r="F500" s="186">
        <f>SUM(Enero!F500+Febrero!F500+'Marzo '!F500+'Abril '!F500+'Mayo '!F500+Junio!F500+Julio!F500+Agosto!F500+Septiembre!F500+'Octubre '!F500+Noviembre!F500+'Diciembre '!F500)</f>
        <v>0</v>
      </c>
      <c r="G500" s="186">
        <f>SUM(Enero!G500+Febrero!G500+'Marzo '!G500+'Abril '!G500+'Mayo '!G500+Junio!G500+Julio!G500+Agosto!G500+Septiembre!G500+'Octubre '!G500+Noviembre!G500+'Diciembre '!G500)</f>
        <v>0</v>
      </c>
      <c r="H500" s="186">
        <f>SUM(Enero!H500+Febrero!H500+'Marzo '!H500+'Abril '!H500+'Mayo '!H500+Junio!H500+Julio!H500+Agosto!H500+Septiembre!H500+'Octubre '!H500+Noviembre!H500+'Diciembre '!H500)</f>
        <v>0</v>
      </c>
      <c r="I500" s="33"/>
      <c r="J500" s="5"/>
      <c r="K500" s="5"/>
      <c r="N500" s="171"/>
      <c r="O500" s="6"/>
      <c r="Q500" s="5"/>
    </row>
    <row r="501" spans="1:17" x14ac:dyDescent="0.2">
      <c r="A501" s="249" t="s">
        <v>959</v>
      </c>
      <c r="B501" s="262" t="s">
        <v>960</v>
      </c>
      <c r="C501" s="210">
        <f t="shared" si="7"/>
        <v>0</v>
      </c>
      <c r="D501" s="186">
        <f>SUM(Enero!D501+Febrero!D501+'Marzo '!D501+'Abril '!D501+'Mayo '!D501+Junio!D501+Julio!D501+Agosto!D501+Septiembre!D501+'Octubre '!D501+Noviembre!D501+'Diciembre '!D501)</f>
        <v>0</v>
      </c>
      <c r="E501" s="186">
        <f>SUM(Enero!E501+Febrero!E501+'Marzo '!E501+'Abril '!E501+'Mayo '!E501+Junio!E501+Julio!E501+Agosto!E501+Septiembre!E501+'Octubre '!E501+Noviembre!E501+'Diciembre '!E501)</f>
        <v>0</v>
      </c>
      <c r="F501" s="186">
        <f>SUM(Enero!F501+Febrero!F501+'Marzo '!F501+'Abril '!F501+'Mayo '!F501+Junio!F501+Julio!F501+Agosto!F501+Septiembre!F501+'Octubre '!F501+Noviembre!F501+'Diciembre '!F501)</f>
        <v>0</v>
      </c>
      <c r="G501" s="186">
        <f>SUM(Enero!G501+Febrero!G501+'Marzo '!G501+'Abril '!G501+'Mayo '!G501+Junio!G501+Julio!G501+Agosto!G501+Septiembre!G501+'Octubre '!G501+Noviembre!G501+'Diciembre '!G501)</f>
        <v>0</v>
      </c>
      <c r="H501" s="186">
        <f>SUM(Enero!H501+Febrero!H501+'Marzo '!H501+'Abril '!H501+'Mayo '!H501+Junio!H501+Julio!H501+Agosto!H501+Septiembre!H501+'Octubre '!H501+Noviembre!H501+'Diciembre '!H501)</f>
        <v>0</v>
      </c>
      <c r="I501" s="33"/>
      <c r="J501" s="5"/>
      <c r="K501" s="5"/>
      <c r="N501" s="171"/>
      <c r="O501" s="6"/>
      <c r="Q501" s="5"/>
    </row>
    <row r="502" spans="1:17" x14ac:dyDescent="0.2">
      <c r="A502" s="259" t="s">
        <v>961</v>
      </c>
      <c r="B502" s="262" t="s">
        <v>962</v>
      </c>
      <c r="C502" s="210">
        <f t="shared" si="7"/>
        <v>0</v>
      </c>
      <c r="D502" s="186">
        <f>SUM(Enero!D502+Febrero!D502+'Marzo '!D502+'Abril '!D502+'Mayo '!D502+Junio!D502+Julio!D502+Agosto!D502+Septiembre!D502+'Octubre '!D502+Noviembre!D502+'Diciembre '!D502)</f>
        <v>0</v>
      </c>
      <c r="E502" s="186">
        <f>SUM(Enero!E502+Febrero!E502+'Marzo '!E502+'Abril '!E502+'Mayo '!E502+Junio!E502+Julio!E502+Agosto!E502+Septiembre!E502+'Octubre '!E502+Noviembre!E502+'Diciembre '!E502)</f>
        <v>0</v>
      </c>
      <c r="F502" s="186">
        <f>SUM(Enero!F502+Febrero!F502+'Marzo '!F502+'Abril '!F502+'Mayo '!F502+Junio!F502+Julio!F502+Agosto!F502+Septiembre!F502+'Octubre '!F502+Noviembre!F502+'Diciembre '!F502)</f>
        <v>0</v>
      </c>
      <c r="G502" s="186">
        <f>SUM(Enero!G502+Febrero!G502+'Marzo '!G502+'Abril '!G502+'Mayo '!G502+Junio!G502+Julio!G502+Agosto!G502+Septiembre!G502+'Octubre '!G502+Noviembre!G502+'Diciembre '!G502)</f>
        <v>0</v>
      </c>
      <c r="H502" s="186">
        <f>SUM(Enero!H502+Febrero!H502+'Marzo '!H502+'Abril '!H502+'Mayo '!H502+Junio!H502+Julio!H502+Agosto!H502+Septiembre!H502+'Octubre '!H502+Noviembre!H502+'Diciembre '!H502)</f>
        <v>0</v>
      </c>
      <c r="I502" s="33"/>
      <c r="J502" s="5"/>
      <c r="K502" s="5"/>
      <c r="N502" s="171"/>
      <c r="O502" s="6"/>
      <c r="Q502" s="5"/>
    </row>
    <row r="503" spans="1:17" x14ac:dyDescent="0.2">
      <c r="A503" s="214" t="s">
        <v>963</v>
      </c>
      <c r="B503" s="262" t="s">
        <v>964</v>
      </c>
      <c r="C503" s="210">
        <f t="shared" si="7"/>
        <v>0</v>
      </c>
      <c r="D503" s="186">
        <f>SUM(Enero!D503+Febrero!D503+'Marzo '!D503+'Abril '!D503+'Mayo '!D503+Junio!D503+Julio!D503+Agosto!D503+Septiembre!D503+'Octubre '!D503+Noviembre!D503+'Diciembre '!D503)</f>
        <v>0</v>
      </c>
      <c r="E503" s="186">
        <f>SUM(Enero!E503+Febrero!E503+'Marzo '!E503+'Abril '!E503+'Mayo '!E503+Junio!E503+Julio!E503+Agosto!E503+Septiembre!E503+'Octubre '!E503+Noviembre!E503+'Diciembre '!E503)</f>
        <v>0</v>
      </c>
      <c r="F503" s="186">
        <f>SUM(Enero!F503+Febrero!F503+'Marzo '!F503+'Abril '!F503+'Mayo '!F503+Junio!F503+Julio!F503+Agosto!F503+Septiembre!F503+'Octubre '!F503+Noviembre!F503+'Diciembre '!F503)</f>
        <v>0</v>
      </c>
      <c r="G503" s="186">
        <f>SUM(Enero!G503+Febrero!G503+'Marzo '!G503+'Abril '!G503+'Mayo '!G503+Junio!G503+Julio!G503+Agosto!G503+Septiembre!G503+'Octubre '!G503+Noviembre!G503+'Diciembre '!G503)</f>
        <v>0</v>
      </c>
      <c r="H503" s="186">
        <f>SUM(Enero!H503+Febrero!H503+'Marzo '!H503+'Abril '!H503+'Mayo '!H503+Junio!H503+Julio!H503+Agosto!H503+Septiembre!H503+'Octubre '!H503+Noviembre!H503+'Diciembre '!H503)</f>
        <v>0</v>
      </c>
      <c r="I503" s="33"/>
      <c r="J503" s="5"/>
      <c r="K503" s="5"/>
      <c r="N503" s="171"/>
      <c r="O503" s="6"/>
      <c r="Q503" s="5"/>
    </row>
    <row r="504" spans="1:17" x14ac:dyDescent="0.2">
      <c r="A504" s="249" t="s">
        <v>965</v>
      </c>
      <c r="B504" s="258" t="s">
        <v>966</v>
      </c>
      <c r="C504" s="210">
        <f t="shared" si="7"/>
        <v>0</v>
      </c>
      <c r="D504" s="186">
        <f>SUM(Enero!D504+Febrero!D504+'Marzo '!D504+'Abril '!D504+'Mayo '!D504+Junio!D504+Julio!D504+Agosto!D504+Septiembre!D504+'Octubre '!D504+Noviembre!D504+'Diciembre '!D504)</f>
        <v>0</v>
      </c>
      <c r="E504" s="186">
        <f>SUM(Enero!E504+Febrero!E504+'Marzo '!E504+'Abril '!E504+'Mayo '!E504+Junio!E504+Julio!E504+Agosto!E504+Septiembre!E504+'Octubre '!E504+Noviembre!E504+'Diciembre '!E504)</f>
        <v>0</v>
      </c>
      <c r="F504" s="186">
        <f>SUM(Enero!F504+Febrero!F504+'Marzo '!F504+'Abril '!F504+'Mayo '!F504+Junio!F504+Julio!F504+Agosto!F504+Septiembre!F504+'Octubre '!F504+Noviembre!F504+'Diciembre '!F504)</f>
        <v>0</v>
      </c>
      <c r="G504" s="186">
        <f>SUM(Enero!G504+Febrero!G504+'Marzo '!G504+'Abril '!G504+'Mayo '!G504+Junio!G504+Julio!G504+Agosto!G504+Septiembre!G504+'Octubre '!G504+Noviembre!G504+'Diciembre '!G504)</f>
        <v>0</v>
      </c>
      <c r="H504" s="186">
        <f>SUM(Enero!H504+Febrero!H504+'Marzo '!H504+'Abril '!H504+'Mayo '!H504+Junio!H504+Julio!H504+Agosto!H504+Septiembre!H504+'Octubre '!H504+Noviembre!H504+'Diciembre '!H504)</f>
        <v>0</v>
      </c>
      <c r="I504" s="33"/>
      <c r="J504" s="5"/>
      <c r="K504" s="5"/>
      <c r="N504" s="171"/>
      <c r="O504" s="6"/>
      <c r="Q504" s="5"/>
    </row>
    <row r="505" spans="1:17" x14ac:dyDescent="0.2">
      <c r="A505" s="259" t="s">
        <v>967</v>
      </c>
      <c r="B505" s="260" t="s">
        <v>968</v>
      </c>
      <c r="C505" s="210">
        <f t="shared" si="7"/>
        <v>0</v>
      </c>
      <c r="D505" s="186">
        <f>SUM(Enero!D505+Febrero!D505+'Marzo '!D505+'Abril '!D505+'Mayo '!D505+Junio!D505+Julio!D505+Agosto!D505+Septiembre!D505+'Octubre '!D505+Noviembre!D505+'Diciembre '!D505)</f>
        <v>0</v>
      </c>
      <c r="E505" s="186">
        <f>SUM(Enero!E505+Febrero!E505+'Marzo '!E505+'Abril '!E505+'Mayo '!E505+Junio!E505+Julio!E505+Agosto!E505+Septiembre!E505+'Octubre '!E505+Noviembre!E505+'Diciembre '!E505)</f>
        <v>0</v>
      </c>
      <c r="F505" s="186">
        <f>SUM(Enero!F505+Febrero!F505+'Marzo '!F505+'Abril '!F505+'Mayo '!F505+Junio!F505+Julio!F505+Agosto!F505+Septiembre!F505+'Octubre '!F505+Noviembre!F505+'Diciembre '!F505)</f>
        <v>0</v>
      </c>
      <c r="G505" s="186">
        <f>SUM(Enero!G505+Febrero!G505+'Marzo '!G505+'Abril '!G505+'Mayo '!G505+Junio!G505+Julio!G505+Agosto!G505+Septiembre!G505+'Octubre '!G505+Noviembre!G505+'Diciembre '!G505)</f>
        <v>0</v>
      </c>
      <c r="H505" s="186">
        <f>SUM(Enero!H505+Febrero!H505+'Marzo '!H505+'Abril '!H505+'Mayo '!H505+Junio!H505+Julio!H505+Agosto!H505+Septiembre!H505+'Octubre '!H505+Noviembre!H505+'Diciembre '!H505)</f>
        <v>0</v>
      </c>
      <c r="I505" s="33"/>
      <c r="J505" s="5"/>
      <c r="K505" s="5"/>
      <c r="N505" s="171"/>
      <c r="O505" s="6"/>
      <c r="Q505" s="5"/>
    </row>
    <row r="506" spans="1:17" x14ac:dyDescent="0.2">
      <c r="A506" s="214" t="s">
        <v>969</v>
      </c>
      <c r="B506" s="258" t="s">
        <v>970</v>
      </c>
      <c r="C506" s="210">
        <f t="shared" si="7"/>
        <v>0</v>
      </c>
      <c r="D506" s="186">
        <f>SUM(Enero!D506+Febrero!D506+'Marzo '!D506+'Abril '!D506+'Mayo '!D506+Junio!D506+Julio!D506+Agosto!D506+Septiembre!D506+'Octubre '!D506+Noviembre!D506+'Diciembre '!D506)</f>
        <v>0</v>
      </c>
      <c r="E506" s="186">
        <f>SUM(Enero!E506+Febrero!E506+'Marzo '!E506+'Abril '!E506+'Mayo '!E506+Junio!E506+Julio!E506+Agosto!E506+Septiembre!E506+'Octubre '!E506+Noviembre!E506+'Diciembre '!E506)</f>
        <v>0</v>
      </c>
      <c r="F506" s="186">
        <f>SUM(Enero!F506+Febrero!F506+'Marzo '!F506+'Abril '!F506+'Mayo '!F506+Junio!F506+Julio!F506+Agosto!F506+Septiembre!F506+'Octubre '!F506+Noviembre!F506+'Diciembre '!F506)</f>
        <v>0</v>
      </c>
      <c r="G506" s="186">
        <f>SUM(Enero!G506+Febrero!G506+'Marzo '!G506+'Abril '!G506+'Mayo '!G506+Junio!G506+Julio!G506+Agosto!G506+Septiembre!G506+'Octubre '!G506+Noviembre!G506+'Diciembre '!G506)</f>
        <v>0</v>
      </c>
      <c r="H506" s="186">
        <f>SUM(Enero!H506+Febrero!H506+'Marzo '!H506+'Abril '!H506+'Mayo '!H506+Junio!H506+Julio!H506+Agosto!H506+Septiembre!H506+'Octubre '!H506+Noviembre!H506+'Diciembre '!H506)</f>
        <v>0</v>
      </c>
      <c r="I506" s="33"/>
      <c r="J506" s="5"/>
      <c r="K506" s="5"/>
      <c r="N506" s="171"/>
      <c r="O506" s="6"/>
      <c r="Q506" s="5"/>
    </row>
    <row r="507" spans="1:17" x14ac:dyDescent="0.2">
      <c r="A507" s="249" t="s">
        <v>971</v>
      </c>
      <c r="B507" s="258" t="s">
        <v>972</v>
      </c>
      <c r="C507" s="210">
        <f t="shared" si="7"/>
        <v>0</v>
      </c>
      <c r="D507" s="186">
        <f>SUM(Enero!D507+Febrero!D507+'Marzo '!D507+'Abril '!D507+'Mayo '!D507+Junio!D507+Julio!D507+Agosto!D507+Septiembre!D507+'Octubre '!D507+Noviembre!D507+'Diciembre '!D507)</f>
        <v>0</v>
      </c>
      <c r="E507" s="186">
        <f>SUM(Enero!E507+Febrero!E507+'Marzo '!E507+'Abril '!E507+'Mayo '!E507+Junio!E507+Julio!E507+Agosto!E507+Septiembre!E507+'Octubre '!E507+Noviembre!E507+'Diciembre '!E507)</f>
        <v>0</v>
      </c>
      <c r="F507" s="186">
        <f>SUM(Enero!F507+Febrero!F507+'Marzo '!F507+'Abril '!F507+'Mayo '!F507+Junio!F507+Julio!F507+Agosto!F507+Septiembre!F507+'Octubre '!F507+Noviembre!F507+'Diciembre '!F507)</f>
        <v>0</v>
      </c>
      <c r="G507" s="186">
        <f>SUM(Enero!G507+Febrero!G507+'Marzo '!G507+'Abril '!G507+'Mayo '!G507+Junio!G507+Julio!G507+Agosto!G507+Septiembre!G507+'Octubre '!G507+Noviembre!G507+'Diciembre '!G507)</f>
        <v>0</v>
      </c>
      <c r="H507" s="186">
        <f>SUM(Enero!H507+Febrero!H507+'Marzo '!H507+'Abril '!H507+'Mayo '!H507+Junio!H507+Julio!H507+Agosto!H507+Septiembre!H507+'Octubre '!H507+Noviembre!H507+'Diciembre '!H507)</f>
        <v>0</v>
      </c>
      <c r="I507" s="33"/>
      <c r="J507" s="5"/>
      <c r="K507" s="5"/>
      <c r="N507" s="171"/>
      <c r="O507" s="6"/>
      <c r="Q507" s="5"/>
    </row>
    <row r="508" spans="1:17" ht="23.25" x14ac:dyDescent="0.2">
      <c r="A508" s="259" t="s">
        <v>973</v>
      </c>
      <c r="B508" s="262" t="s">
        <v>974</v>
      </c>
      <c r="C508" s="210">
        <f t="shared" si="7"/>
        <v>0</v>
      </c>
      <c r="D508" s="186">
        <f>SUM(Enero!D508+Febrero!D508+'Marzo '!D508+'Abril '!D508+'Mayo '!D508+Junio!D508+Julio!D508+Agosto!D508+Septiembre!D508+'Octubre '!D508+Noviembre!D508+'Diciembre '!D508)</f>
        <v>0</v>
      </c>
      <c r="E508" s="186">
        <f>SUM(Enero!E508+Febrero!E508+'Marzo '!E508+'Abril '!E508+'Mayo '!E508+Junio!E508+Julio!E508+Agosto!E508+Septiembre!E508+'Octubre '!E508+Noviembre!E508+'Diciembre '!E508)</f>
        <v>0</v>
      </c>
      <c r="F508" s="186">
        <f>SUM(Enero!F508+Febrero!F508+'Marzo '!F508+'Abril '!F508+'Mayo '!F508+Junio!F508+Julio!F508+Agosto!F508+Septiembre!F508+'Octubre '!F508+Noviembre!F508+'Diciembre '!F508)</f>
        <v>0</v>
      </c>
      <c r="G508" s="186">
        <f>SUM(Enero!G508+Febrero!G508+'Marzo '!G508+'Abril '!G508+'Mayo '!G508+Junio!G508+Julio!G508+Agosto!G508+Septiembre!G508+'Octubre '!G508+Noviembre!G508+'Diciembre '!G508)</f>
        <v>0</v>
      </c>
      <c r="H508" s="186">
        <f>SUM(Enero!H508+Febrero!H508+'Marzo '!H508+'Abril '!H508+'Mayo '!H508+Junio!H508+Julio!H508+Agosto!H508+Septiembre!H508+'Octubre '!H508+Noviembre!H508+'Diciembre '!H508)</f>
        <v>0</v>
      </c>
      <c r="I508" s="33"/>
      <c r="J508" s="5"/>
      <c r="K508" s="5"/>
      <c r="N508" s="171"/>
      <c r="O508" s="6"/>
      <c r="Q508" s="5"/>
    </row>
    <row r="509" spans="1:17" x14ac:dyDescent="0.2">
      <c r="A509" s="259" t="s">
        <v>975</v>
      </c>
      <c r="B509" s="258" t="s">
        <v>976</v>
      </c>
      <c r="C509" s="210">
        <f t="shared" si="7"/>
        <v>0</v>
      </c>
      <c r="D509" s="186">
        <f>SUM(Enero!D509+Febrero!D509+'Marzo '!D509+'Abril '!D509+'Mayo '!D509+Junio!D509+Julio!D509+Agosto!D509+Septiembre!D509+'Octubre '!D509+Noviembre!D509+'Diciembre '!D509)</f>
        <v>0</v>
      </c>
      <c r="E509" s="186">
        <f>SUM(Enero!E509+Febrero!E509+'Marzo '!E509+'Abril '!E509+'Mayo '!E509+Junio!E509+Julio!E509+Agosto!E509+Septiembre!E509+'Octubre '!E509+Noviembre!E509+'Diciembre '!E509)</f>
        <v>0</v>
      </c>
      <c r="F509" s="186">
        <f>SUM(Enero!F509+Febrero!F509+'Marzo '!F509+'Abril '!F509+'Mayo '!F509+Junio!F509+Julio!F509+Agosto!F509+Septiembre!F509+'Octubre '!F509+Noviembre!F509+'Diciembre '!F509)</f>
        <v>0</v>
      </c>
      <c r="G509" s="186">
        <f>SUM(Enero!G509+Febrero!G509+'Marzo '!G509+'Abril '!G509+'Mayo '!G509+Junio!G509+Julio!G509+Agosto!G509+Septiembre!G509+'Octubre '!G509+Noviembre!G509+'Diciembre '!G509)</f>
        <v>0</v>
      </c>
      <c r="H509" s="186">
        <f>SUM(Enero!H509+Febrero!H509+'Marzo '!H509+'Abril '!H509+'Mayo '!H509+Junio!H509+Julio!H509+Agosto!H509+Septiembre!H509+'Octubre '!H509+Noviembre!H509+'Diciembre '!H509)</f>
        <v>0</v>
      </c>
      <c r="I509" s="33"/>
      <c r="J509" s="5"/>
      <c r="K509" s="5"/>
      <c r="N509" s="171"/>
      <c r="O509" s="6"/>
      <c r="Q509" s="5"/>
    </row>
    <row r="510" spans="1:17" x14ac:dyDescent="0.2">
      <c r="A510" s="259" t="s">
        <v>977</v>
      </c>
      <c r="B510" s="258" t="s">
        <v>978</v>
      </c>
      <c r="C510" s="210">
        <f t="shared" si="7"/>
        <v>0</v>
      </c>
      <c r="D510" s="186">
        <f>SUM(Enero!D510+Febrero!D510+'Marzo '!D510+'Abril '!D510+'Mayo '!D510+Junio!D510+Julio!D510+Agosto!D510+Septiembre!D510+'Octubre '!D510+Noviembre!D510+'Diciembre '!D510)</f>
        <v>0</v>
      </c>
      <c r="E510" s="186">
        <f>SUM(Enero!E510+Febrero!E510+'Marzo '!E510+'Abril '!E510+'Mayo '!E510+Junio!E510+Julio!E510+Agosto!E510+Septiembre!E510+'Octubre '!E510+Noviembre!E510+'Diciembre '!E510)</f>
        <v>0</v>
      </c>
      <c r="F510" s="186">
        <f>SUM(Enero!F510+Febrero!F510+'Marzo '!F510+'Abril '!F510+'Mayo '!F510+Junio!F510+Julio!F510+Agosto!F510+Septiembre!F510+'Octubre '!F510+Noviembre!F510+'Diciembre '!F510)</f>
        <v>0</v>
      </c>
      <c r="G510" s="186">
        <f>SUM(Enero!G510+Febrero!G510+'Marzo '!G510+'Abril '!G510+'Mayo '!G510+Junio!G510+Julio!G510+Agosto!G510+Septiembre!G510+'Octubre '!G510+Noviembre!G510+'Diciembre '!G510)</f>
        <v>0</v>
      </c>
      <c r="H510" s="186">
        <f>SUM(Enero!H510+Febrero!H510+'Marzo '!H510+'Abril '!H510+'Mayo '!H510+Junio!H510+Julio!H510+Agosto!H510+Septiembre!H510+'Octubre '!H510+Noviembre!H510+'Diciembre '!H510)</f>
        <v>0</v>
      </c>
      <c r="I510" s="33"/>
      <c r="J510" s="5"/>
      <c r="K510" s="5"/>
      <c r="N510" s="171"/>
      <c r="O510" s="6"/>
      <c r="Q510" s="5"/>
    </row>
    <row r="511" spans="1:17" x14ac:dyDescent="0.2">
      <c r="A511" s="214" t="s">
        <v>979</v>
      </c>
      <c r="B511" s="258" t="s">
        <v>980</v>
      </c>
      <c r="C511" s="210">
        <f t="shared" si="7"/>
        <v>0</v>
      </c>
      <c r="D511" s="186">
        <f>SUM(Enero!D511+Febrero!D511+'Marzo '!D511+'Abril '!D511+'Mayo '!D511+Junio!D511+Julio!D511+Agosto!D511+Septiembre!D511+'Octubre '!D511+Noviembre!D511+'Diciembre '!D511)</f>
        <v>0</v>
      </c>
      <c r="E511" s="186">
        <f>SUM(Enero!E511+Febrero!E511+'Marzo '!E511+'Abril '!E511+'Mayo '!E511+Junio!E511+Julio!E511+Agosto!E511+Septiembre!E511+'Octubre '!E511+Noviembre!E511+'Diciembre '!E511)</f>
        <v>0</v>
      </c>
      <c r="F511" s="186">
        <f>SUM(Enero!F511+Febrero!F511+'Marzo '!F511+'Abril '!F511+'Mayo '!F511+Junio!F511+Julio!F511+Agosto!F511+Septiembre!F511+'Octubre '!F511+Noviembre!F511+'Diciembre '!F511)</f>
        <v>0</v>
      </c>
      <c r="G511" s="186">
        <f>SUM(Enero!G511+Febrero!G511+'Marzo '!G511+'Abril '!G511+'Mayo '!G511+Junio!G511+Julio!G511+Agosto!G511+Septiembre!G511+'Octubre '!G511+Noviembre!G511+'Diciembre '!G511)</f>
        <v>0</v>
      </c>
      <c r="H511" s="186">
        <f>SUM(Enero!H511+Febrero!H511+'Marzo '!H511+'Abril '!H511+'Mayo '!H511+Junio!H511+Julio!H511+Agosto!H511+Septiembre!H511+'Octubre '!H511+Noviembre!H511+'Diciembre '!H511)</f>
        <v>0</v>
      </c>
      <c r="I511" s="33"/>
      <c r="J511" s="5"/>
      <c r="K511" s="5"/>
      <c r="N511" s="171"/>
      <c r="O511" s="6"/>
      <c r="Q511" s="5"/>
    </row>
    <row r="512" spans="1:17" x14ac:dyDescent="0.2">
      <c r="A512" s="249" t="s">
        <v>981</v>
      </c>
      <c r="B512" s="258" t="s">
        <v>982</v>
      </c>
      <c r="C512" s="210">
        <f t="shared" si="7"/>
        <v>0</v>
      </c>
      <c r="D512" s="186">
        <f>SUM(Enero!D512+Febrero!D512+'Marzo '!D512+'Abril '!D512+'Mayo '!D512+Junio!D512+Julio!D512+Agosto!D512+Septiembre!D512+'Octubre '!D512+Noviembre!D512+'Diciembre '!D512)</f>
        <v>0</v>
      </c>
      <c r="E512" s="186">
        <f>SUM(Enero!E512+Febrero!E512+'Marzo '!E512+'Abril '!E512+'Mayo '!E512+Junio!E512+Julio!E512+Agosto!E512+Septiembre!E512+'Octubre '!E512+Noviembre!E512+'Diciembre '!E512)</f>
        <v>0</v>
      </c>
      <c r="F512" s="186">
        <f>SUM(Enero!F512+Febrero!F512+'Marzo '!F512+'Abril '!F512+'Mayo '!F512+Junio!F512+Julio!F512+Agosto!F512+Septiembre!F512+'Octubre '!F512+Noviembre!F512+'Diciembre '!F512)</f>
        <v>0</v>
      </c>
      <c r="G512" s="186">
        <f>SUM(Enero!G512+Febrero!G512+'Marzo '!G512+'Abril '!G512+'Mayo '!G512+Junio!G512+Julio!G512+Agosto!G512+Septiembre!G512+'Octubre '!G512+Noviembre!G512+'Diciembre '!G512)</f>
        <v>0</v>
      </c>
      <c r="H512" s="186">
        <f>SUM(Enero!H512+Febrero!H512+'Marzo '!H512+'Abril '!H512+'Mayo '!H512+Junio!H512+Julio!H512+Agosto!H512+Septiembre!H512+'Octubre '!H512+Noviembre!H512+'Diciembre '!H512)</f>
        <v>0</v>
      </c>
      <c r="I512" s="33"/>
      <c r="J512" s="5"/>
      <c r="K512" s="5"/>
      <c r="N512" s="171"/>
      <c r="O512" s="6"/>
      <c r="Q512" s="5"/>
    </row>
    <row r="513" spans="1:17" x14ac:dyDescent="0.2">
      <c r="A513" s="259" t="s">
        <v>983</v>
      </c>
      <c r="B513" s="258" t="s">
        <v>984</v>
      </c>
      <c r="C513" s="210">
        <f t="shared" si="7"/>
        <v>0</v>
      </c>
      <c r="D513" s="186">
        <f>SUM(Enero!D513+Febrero!D513+'Marzo '!D513+'Abril '!D513+'Mayo '!D513+Junio!D513+Julio!D513+Agosto!D513+Septiembre!D513+'Octubre '!D513+Noviembre!D513+'Diciembre '!D513)</f>
        <v>0</v>
      </c>
      <c r="E513" s="186">
        <f>SUM(Enero!E513+Febrero!E513+'Marzo '!E513+'Abril '!E513+'Mayo '!E513+Junio!E513+Julio!E513+Agosto!E513+Septiembre!E513+'Octubre '!E513+Noviembre!E513+'Diciembre '!E513)</f>
        <v>0</v>
      </c>
      <c r="F513" s="186">
        <f>SUM(Enero!F513+Febrero!F513+'Marzo '!F513+'Abril '!F513+'Mayo '!F513+Junio!F513+Julio!F513+Agosto!F513+Septiembre!F513+'Octubre '!F513+Noviembre!F513+'Diciembre '!F513)</f>
        <v>0</v>
      </c>
      <c r="G513" s="186">
        <f>SUM(Enero!G513+Febrero!G513+'Marzo '!G513+'Abril '!G513+'Mayo '!G513+Junio!G513+Julio!G513+Agosto!G513+Septiembre!G513+'Octubre '!G513+Noviembre!G513+'Diciembre '!G513)</f>
        <v>0</v>
      </c>
      <c r="H513" s="186">
        <f>SUM(Enero!H513+Febrero!H513+'Marzo '!H513+'Abril '!H513+'Mayo '!H513+Junio!H513+Julio!H513+Agosto!H513+Septiembre!H513+'Octubre '!H513+Noviembre!H513+'Diciembre '!H513)</f>
        <v>0</v>
      </c>
      <c r="I513" s="33"/>
      <c r="J513" s="5"/>
      <c r="K513" s="5"/>
      <c r="N513" s="171"/>
      <c r="O513" s="6"/>
      <c r="Q513" s="5"/>
    </row>
    <row r="514" spans="1:17" x14ac:dyDescent="0.2">
      <c r="A514" s="214" t="s">
        <v>985</v>
      </c>
      <c r="B514" s="258" t="s">
        <v>986</v>
      </c>
      <c r="C514" s="210">
        <f t="shared" si="7"/>
        <v>0</v>
      </c>
      <c r="D514" s="186">
        <f>SUM(Enero!D514+Febrero!D514+'Marzo '!D514+'Abril '!D514+'Mayo '!D514+Junio!D514+Julio!D514+Agosto!D514+Septiembre!D514+'Octubre '!D514+Noviembre!D514+'Diciembre '!D514)</f>
        <v>0</v>
      </c>
      <c r="E514" s="186">
        <f>SUM(Enero!E514+Febrero!E514+'Marzo '!E514+'Abril '!E514+'Mayo '!E514+Junio!E514+Julio!E514+Agosto!E514+Septiembre!E514+'Octubre '!E514+Noviembre!E514+'Diciembre '!E514)</f>
        <v>0</v>
      </c>
      <c r="F514" s="186">
        <f>SUM(Enero!F514+Febrero!F514+'Marzo '!F514+'Abril '!F514+'Mayo '!F514+Junio!F514+Julio!F514+Agosto!F514+Septiembre!F514+'Octubre '!F514+Noviembre!F514+'Diciembre '!F514)</f>
        <v>0</v>
      </c>
      <c r="G514" s="186">
        <f>SUM(Enero!G514+Febrero!G514+'Marzo '!G514+'Abril '!G514+'Mayo '!G514+Junio!G514+Julio!G514+Agosto!G514+Septiembre!G514+'Octubre '!G514+Noviembre!G514+'Diciembre '!G514)</f>
        <v>0</v>
      </c>
      <c r="H514" s="186">
        <f>SUM(Enero!H514+Febrero!H514+'Marzo '!H514+'Abril '!H514+'Mayo '!H514+Junio!H514+Julio!H514+Agosto!H514+Septiembre!H514+'Octubre '!H514+Noviembre!H514+'Diciembre '!H514)</f>
        <v>0</v>
      </c>
      <c r="I514" s="33"/>
      <c r="J514" s="5"/>
      <c r="K514" s="5"/>
      <c r="N514" s="171"/>
      <c r="O514" s="6"/>
      <c r="Q514" s="5"/>
    </row>
    <row r="515" spans="1:17" x14ac:dyDescent="0.2">
      <c r="A515" s="249" t="s">
        <v>987</v>
      </c>
      <c r="B515" s="258" t="s">
        <v>988</v>
      </c>
      <c r="C515" s="210">
        <f t="shared" si="7"/>
        <v>0</v>
      </c>
      <c r="D515" s="186">
        <f>SUM(Enero!D515+Febrero!D515+'Marzo '!D515+'Abril '!D515+'Mayo '!D515+Junio!D515+Julio!D515+Agosto!D515+Septiembre!D515+'Octubre '!D515+Noviembre!D515+'Diciembre '!D515)</f>
        <v>0</v>
      </c>
      <c r="E515" s="186">
        <f>SUM(Enero!E515+Febrero!E515+'Marzo '!E515+'Abril '!E515+'Mayo '!E515+Junio!E515+Julio!E515+Agosto!E515+Septiembre!E515+'Octubre '!E515+Noviembre!E515+'Diciembre '!E515)</f>
        <v>0</v>
      </c>
      <c r="F515" s="186">
        <f>SUM(Enero!F515+Febrero!F515+'Marzo '!F515+'Abril '!F515+'Mayo '!F515+Junio!F515+Julio!F515+Agosto!F515+Septiembre!F515+'Octubre '!F515+Noviembre!F515+'Diciembre '!F515)</f>
        <v>0</v>
      </c>
      <c r="G515" s="186">
        <f>SUM(Enero!G515+Febrero!G515+'Marzo '!G515+'Abril '!G515+'Mayo '!G515+Junio!G515+Julio!G515+Agosto!G515+Septiembre!G515+'Octubre '!G515+Noviembre!G515+'Diciembre '!G515)</f>
        <v>0</v>
      </c>
      <c r="H515" s="186">
        <f>SUM(Enero!H515+Febrero!H515+'Marzo '!H515+'Abril '!H515+'Mayo '!H515+Junio!H515+Julio!H515+Agosto!H515+Septiembre!H515+'Octubre '!H515+Noviembre!H515+'Diciembre '!H515)</f>
        <v>0</v>
      </c>
      <c r="I515" s="33"/>
      <c r="J515" s="5"/>
      <c r="K515" s="5"/>
      <c r="N515" s="171"/>
      <c r="O515" s="6"/>
      <c r="Q515" s="5"/>
    </row>
    <row r="516" spans="1:17" x14ac:dyDescent="0.2">
      <c r="A516" s="259" t="s">
        <v>989</v>
      </c>
      <c r="B516" s="258" t="s">
        <v>990</v>
      </c>
      <c r="C516" s="210">
        <f t="shared" si="7"/>
        <v>0</v>
      </c>
      <c r="D516" s="186">
        <f>SUM(Enero!D516+Febrero!D516+'Marzo '!D516+'Abril '!D516+'Mayo '!D516+Junio!D516+Julio!D516+Agosto!D516+Septiembre!D516+'Octubre '!D516+Noviembre!D516+'Diciembre '!D516)</f>
        <v>0</v>
      </c>
      <c r="E516" s="186">
        <f>SUM(Enero!E516+Febrero!E516+'Marzo '!E516+'Abril '!E516+'Mayo '!E516+Junio!E516+Julio!E516+Agosto!E516+Septiembre!E516+'Octubre '!E516+Noviembre!E516+'Diciembre '!E516)</f>
        <v>0</v>
      </c>
      <c r="F516" s="186">
        <f>SUM(Enero!F516+Febrero!F516+'Marzo '!F516+'Abril '!F516+'Mayo '!F516+Junio!F516+Julio!F516+Agosto!F516+Septiembre!F516+'Octubre '!F516+Noviembre!F516+'Diciembre '!F516)</f>
        <v>0</v>
      </c>
      <c r="G516" s="186">
        <f>SUM(Enero!G516+Febrero!G516+'Marzo '!G516+'Abril '!G516+'Mayo '!G516+Junio!G516+Julio!G516+Agosto!G516+Septiembre!G516+'Octubre '!G516+Noviembre!G516+'Diciembre '!G516)</f>
        <v>0</v>
      </c>
      <c r="H516" s="186">
        <f>SUM(Enero!H516+Febrero!H516+'Marzo '!H516+'Abril '!H516+'Mayo '!H516+Junio!H516+Julio!H516+Agosto!H516+Septiembre!H516+'Octubre '!H516+Noviembre!H516+'Diciembre '!H516)</f>
        <v>0</v>
      </c>
      <c r="I516" s="33"/>
      <c r="J516" s="5"/>
      <c r="K516" s="5"/>
      <c r="N516" s="171"/>
      <c r="O516" s="6"/>
      <c r="Q516" s="5"/>
    </row>
    <row r="517" spans="1:17" x14ac:dyDescent="0.2">
      <c r="A517" s="214" t="s">
        <v>991</v>
      </c>
      <c r="B517" s="258" t="s">
        <v>992</v>
      </c>
      <c r="C517" s="210">
        <f t="shared" si="7"/>
        <v>0</v>
      </c>
      <c r="D517" s="186">
        <f>SUM(Enero!D517+Febrero!D517+'Marzo '!D517+'Abril '!D517+'Mayo '!D517+Junio!D517+Julio!D517+Agosto!D517+Septiembre!D517+'Octubre '!D517+Noviembre!D517+'Diciembre '!D517)</f>
        <v>0</v>
      </c>
      <c r="E517" s="186">
        <f>SUM(Enero!E517+Febrero!E517+'Marzo '!E517+'Abril '!E517+'Mayo '!E517+Junio!E517+Julio!E517+Agosto!E517+Septiembre!E517+'Octubre '!E517+Noviembre!E517+'Diciembre '!E517)</f>
        <v>0</v>
      </c>
      <c r="F517" s="186">
        <f>SUM(Enero!F517+Febrero!F517+'Marzo '!F517+'Abril '!F517+'Mayo '!F517+Junio!F517+Julio!F517+Agosto!F517+Septiembre!F517+'Octubre '!F517+Noviembre!F517+'Diciembre '!F517)</f>
        <v>0</v>
      </c>
      <c r="G517" s="186">
        <f>SUM(Enero!G517+Febrero!G517+'Marzo '!G517+'Abril '!G517+'Mayo '!G517+Junio!G517+Julio!G517+Agosto!G517+Septiembre!G517+'Octubre '!G517+Noviembre!G517+'Diciembre '!G517)</f>
        <v>0</v>
      </c>
      <c r="H517" s="186">
        <f>SUM(Enero!H517+Febrero!H517+'Marzo '!H517+'Abril '!H517+'Mayo '!H517+Junio!H517+Julio!H517+Agosto!H517+Septiembre!H517+'Octubre '!H517+Noviembre!H517+'Diciembre '!H517)</f>
        <v>0</v>
      </c>
      <c r="I517" s="33"/>
      <c r="J517" s="5"/>
      <c r="K517" s="5"/>
      <c r="N517" s="171"/>
      <c r="O517" s="6"/>
      <c r="Q517" s="5"/>
    </row>
    <row r="518" spans="1:17" x14ac:dyDescent="0.2">
      <c r="A518" s="249" t="s">
        <v>993</v>
      </c>
      <c r="B518" s="258" t="s">
        <v>994</v>
      </c>
      <c r="C518" s="210">
        <f t="shared" si="7"/>
        <v>0</v>
      </c>
      <c r="D518" s="186">
        <f>SUM(Enero!D518+Febrero!D518+'Marzo '!D518+'Abril '!D518+'Mayo '!D518+Junio!D518+Julio!D518+Agosto!D518+Septiembre!D518+'Octubre '!D518+Noviembre!D518+'Diciembre '!D518)</f>
        <v>0</v>
      </c>
      <c r="E518" s="186">
        <f>SUM(Enero!E518+Febrero!E518+'Marzo '!E518+'Abril '!E518+'Mayo '!E518+Junio!E518+Julio!E518+Agosto!E518+Septiembre!E518+'Octubre '!E518+Noviembre!E518+'Diciembre '!E518)</f>
        <v>0</v>
      </c>
      <c r="F518" s="186">
        <f>SUM(Enero!F518+Febrero!F518+'Marzo '!F518+'Abril '!F518+'Mayo '!F518+Junio!F518+Julio!F518+Agosto!F518+Septiembre!F518+'Octubre '!F518+Noviembre!F518+'Diciembre '!F518)</f>
        <v>0</v>
      </c>
      <c r="G518" s="186">
        <f>SUM(Enero!G518+Febrero!G518+'Marzo '!G518+'Abril '!G518+'Mayo '!G518+Junio!G518+Julio!G518+Agosto!G518+Septiembre!G518+'Octubre '!G518+Noviembre!G518+'Diciembre '!G518)</f>
        <v>0</v>
      </c>
      <c r="H518" s="186">
        <f>SUM(Enero!H518+Febrero!H518+'Marzo '!H518+'Abril '!H518+'Mayo '!H518+Junio!H518+Julio!H518+Agosto!H518+Septiembre!H518+'Octubre '!H518+Noviembre!H518+'Diciembre '!H518)</f>
        <v>0</v>
      </c>
      <c r="I518" s="33"/>
      <c r="J518" s="5"/>
      <c r="K518" s="5"/>
      <c r="N518" s="171"/>
      <c r="O518" s="6"/>
      <c r="Q518" s="5"/>
    </row>
    <row r="519" spans="1:17" x14ac:dyDescent="0.2">
      <c r="A519" s="259" t="s">
        <v>995</v>
      </c>
      <c r="B519" s="258" t="s">
        <v>996</v>
      </c>
      <c r="C519" s="210">
        <f t="shared" si="7"/>
        <v>0</v>
      </c>
      <c r="D519" s="186">
        <f>SUM(Enero!D519+Febrero!D519+'Marzo '!D519+'Abril '!D519+'Mayo '!D519+Junio!D519+Julio!D519+Agosto!D519+Septiembre!D519+'Octubre '!D519+Noviembre!D519+'Diciembre '!D519)</f>
        <v>0</v>
      </c>
      <c r="E519" s="186">
        <f>SUM(Enero!E519+Febrero!E519+'Marzo '!E519+'Abril '!E519+'Mayo '!E519+Junio!E519+Julio!E519+Agosto!E519+Septiembre!E519+'Octubre '!E519+Noviembre!E519+'Diciembre '!E519)</f>
        <v>0</v>
      </c>
      <c r="F519" s="186">
        <f>SUM(Enero!F519+Febrero!F519+'Marzo '!F519+'Abril '!F519+'Mayo '!F519+Junio!F519+Julio!F519+Agosto!F519+Septiembre!F519+'Octubre '!F519+Noviembre!F519+'Diciembre '!F519)</f>
        <v>0</v>
      </c>
      <c r="G519" s="186">
        <f>SUM(Enero!G519+Febrero!G519+'Marzo '!G519+'Abril '!G519+'Mayo '!G519+Junio!G519+Julio!G519+Agosto!G519+Septiembre!G519+'Octubre '!G519+Noviembre!G519+'Diciembre '!G519)</f>
        <v>0</v>
      </c>
      <c r="H519" s="186">
        <f>SUM(Enero!H519+Febrero!H519+'Marzo '!H519+'Abril '!H519+'Mayo '!H519+Junio!H519+Julio!H519+Agosto!H519+Septiembre!H519+'Octubre '!H519+Noviembre!H519+'Diciembre '!H519)</f>
        <v>0</v>
      </c>
      <c r="I519" s="33"/>
      <c r="J519" s="5"/>
      <c r="K519" s="5"/>
      <c r="N519" s="171"/>
      <c r="O519" s="6"/>
      <c r="Q519" s="5"/>
    </row>
    <row r="520" spans="1:17" x14ac:dyDescent="0.2">
      <c r="A520" s="259" t="s">
        <v>997</v>
      </c>
      <c r="B520" s="258" t="s">
        <v>998</v>
      </c>
      <c r="C520" s="210">
        <f t="shared" si="7"/>
        <v>0</v>
      </c>
      <c r="D520" s="186">
        <f>SUM(Enero!D520+Febrero!D520+'Marzo '!D520+'Abril '!D520+'Mayo '!D520+Junio!D520+Julio!D520+Agosto!D520+Septiembre!D520+'Octubre '!D520+Noviembre!D520+'Diciembre '!D520)</f>
        <v>0</v>
      </c>
      <c r="E520" s="186">
        <f>SUM(Enero!E520+Febrero!E520+'Marzo '!E520+'Abril '!E520+'Mayo '!E520+Junio!E520+Julio!E520+Agosto!E520+Septiembre!E520+'Octubre '!E520+Noviembre!E520+'Diciembre '!E520)</f>
        <v>0</v>
      </c>
      <c r="F520" s="186">
        <f>SUM(Enero!F520+Febrero!F520+'Marzo '!F520+'Abril '!F520+'Mayo '!F520+Junio!F520+Julio!F520+Agosto!F520+Septiembre!F520+'Octubre '!F520+Noviembre!F520+'Diciembre '!F520)</f>
        <v>0</v>
      </c>
      <c r="G520" s="186">
        <f>SUM(Enero!G520+Febrero!G520+'Marzo '!G520+'Abril '!G520+'Mayo '!G520+Junio!G520+Julio!G520+Agosto!G520+Septiembre!G520+'Octubre '!G520+Noviembre!G520+'Diciembre '!G520)</f>
        <v>0</v>
      </c>
      <c r="H520" s="186">
        <f>SUM(Enero!H520+Febrero!H520+'Marzo '!H520+'Abril '!H520+'Mayo '!H520+Junio!H520+Julio!H520+Agosto!H520+Septiembre!H520+'Octubre '!H520+Noviembre!H520+'Diciembre '!H520)</f>
        <v>0</v>
      </c>
      <c r="I520" s="33"/>
      <c r="J520" s="5"/>
      <c r="K520" s="5"/>
      <c r="N520" s="171"/>
      <c r="O520" s="6"/>
      <c r="Q520" s="5"/>
    </row>
    <row r="521" spans="1:17" x14ac:dyDescent="0.2">
      <c r="A521" s="259" t="s">
        <v>999</v>
      </c>
      <c r="B521" s="258" t="s">
        <v>1000</v>
      </c>
      <c r="C521" s="210">
        <f t="shared" si="7"/>
        <v>0</v>
      </c>
      <c r="D521" s="186">
        <f>SUM(Enero!D521+Febrero!D521+'Marzo '!D521+'Abril '!D521+'Mayo '!D521+Junio!D521+Julio!D521+Agosto!D521+Septiembre!D521+'Octubre '!D521+Noviembre!D521+'Diciembre '!D521)</f>
        <v>0</v>
      </c>
      <c r="E521" s="186">
        <f>SUM(Enero!E521+Febrero!E521+'Marzo '!E521+'Abril '!E521+'Mayo '!E521+Junio!E521+Julio!E521+Agosto!E521+Septiembre!E521+'Octubre '!E521+Noviembre!E521+'Diciembre '!E521)</f>
        <v>0</v>
      </c>
      <c r="F521" s="186">
        <f>SUM(Enero!F521+Febrero!F521+'Marzo '!F521+'Abril '!F521+'Mayo '!F521+Junio!F521+Julio!F521+Agosto!F521+Septiembre!F521+'Octubre '!F521+Noviembre!F521+'Diciembre '!F521)</f>
        <v>0</v>
      </c>
      <c r="G521" s="186">
        <f>SUM(Enero!G521+Febrero!G521+'Marzo '!G521+'Abril '!G521+'Mayo '!G521+Junio!G521+Julio!G521+Agosto!G521+Septiembre!G521+'Octubre '!G521+Noviembre!G521+'Diciembre '!G521)</f>
        <v>0</v>
      </c>
      <c r="H521" s="186">
        <f>SUM(Enero!H521+Febrero!H521+'Marzo '!H521+'Abril '!H521+'Mayo '!H521+Junio!H521+Julio!H521+Agosto!H521+Septiembre!H521+'Octubre '!H521+Noviembre!H521+'Diciembre '!H521)</f>
        <v>0</v>
      </c>
      <c r="I521" s="33"/>
      <c r="J521" s="5"/>
      <c r="K521" s="5"/>
      <c r="N521" s="171"/>
      <c r="O521" s="6"/>
      <c r="Q521" s="5"/>
    </row>
    <row r="522" spans="1:17" x14ac:dyDescent="0.2">
      <c r="A522" s="214" t="s">
        <v>1001</v>
      </c>
      <c r="B522" s="258" t="s">
        <v>1002</v>
      </c>
      <c r="C522" s="210">
        <f t="shared" si="7"/>
        <v>0</v>
      </c>
      <c r="D522" s="186">
        <f>SUM(Enero!D522+Febrero!D522+'Marzo '!D522+'Abril '!D522+'Mayo '!D522+Junio!D522+Julio!D522+Agosto!D522+Septiembre!D522+'Octubre '!D522+Noviembre!D522+'Diciembre '!D522)</f>
        <v>0</v>
      </c>
      <c r="E522" s="186">
        <f>SUM(Enero!E522+Febrero!E522+'Marzo '!E522+'Abril '!E522+'Mayo '!E522+Junio!E522+Julio!E522+Agosto!E522+Septiembre!E522+'Octubre '!E522+Noviembre!E522+'Diciembre '!E522)</f>
        <v>0</v>
      </c>
      <c r="F522" s="186">
        <f>SUM(Enero!F522+Febrero!F522+'Marzo '!F522+'Abril '!F522+'Mayo '!F522+Junio!F522+Julio!F522+Agosto!F522+Septiembre!F522+'Octubre '!F522+Noviembre!F522+'Diciembre '!F522)</f>
        <v>0</v>
      </c>
      <c r="G522" s="186">
        <f>SUM(Enero!G522+Febrero!G522+'Marzo '!G522+'Abril '!G522+'Mayo '!G522+Junio!G522+Julio!G522+Agosto!G522+Septiembre!G522+'Octubre '!G522+Noviembre!G522+'Diciembre '!G522)</f>
        <v>0</v>
      </c>
      <c r="H522" s="186">
        <f>SUM(Enero!H522+Febrero!H522+'Marzo '!H522+'Abril '!H522+'Mayo '!H522+Junio!H522+Julio!H522+Agosto!H522+Septiembre!H522+'Octubre '!H522+Noviembre!H522+'Diciembre '!H522)</f>
        <v>0</v>
      </c>
      <c r="I522" s="33"/>
      <c r="J522" s="5"/>
      <c r="K522" s="5"/>
      <c r="N522" s="171"/>
      <c r="O522" s="6"/>
      <c r="Q522" s="5"/>
    </row>
    <row r="523" spans="1:17" x14ac:dyDescent="0.2">
      <c r="A523" s="249" t="s">
        <v>1003</v>
      </c>
      <c r="B523" s="258" t="s">
        <v>1004</v>
      </c>
      <c r="C523" s="210">
        <f t="shared" si="7"/>
        <v>0</v>
      </c>
      <c r="D523" s="186">
        <f>SUM(Enero!D523+Febrero!D523+'Marzo '!D523+'Abril '!D523+'Mayo '!D523+Junio!D523+Julio!D523+Agosto!D523+Septiembre!D523+'Octubre '!D523+Noviembre!D523+'Diciembre '!D523)</f>
        <v>0</v>
      </c>
      <c r="E523" s="186">
        <f>SUM(Enero!E523+Febrero!E523+'Marzo '!E523+'Abril '!E523+'Mayo '!E523+Junio!E523+Julio!E523+Agosto!E523+Septiembre!E523+'Octubre '!E523+Noviembre!E523+'Diciembre '!E523)</f>
        <v>0</v>
      </c>
      <c r="F523" s="186">
        <f>SUM(Enero!F523+Febrero!F523+'Marzo '!F523+'Abril '!F523+'Mayo '!F523+Junio!F523+Julio!F523+Agosto!F523+Septiembre!F523+'Octubre '!F523+Noviembre!F523+'Diciembre '!F523)</f>
        <v>0</v>
      </c>
      <c r="G523" s="186">
        <f>SUM(Enero!G523+Febrero!G523+'Marzo '!G523+'Abril '!G523+'Mayo '!G523+Junio!G523+Julio!G523+Agosto!G523+Septiembre!G523+'Octubre '!G523+Noviembre!G523+'Diciembre '!G523)</f>
        <v>0</v>
      </c>
      <c r="H523" s="186">
        <f>SUM(Enero!H523+Febrero!H523+'Marzo '!H523+'Abril '!H523+'Mayo '!H523+Junio!H523+Julio!H523+Agosto!H523+Septiembre!H523+'Octubre '!H523+Noviembre!H523+'Diciembre '!H523)</f>
        <v>0</v>
      </c>
      <c r="I523" s="33"/>
      <c r="J523" s="5"/>
      <c r="K523" s="5"/>
      <c r="N523" s="171"/>
      <c r="O523" s="6"/>
      <c r="Q523" s="5"/>
    </row>
    <row r="524" spans="1:17" x14ac:dyDescent="0.2">
      <c r="A524" s="259" t="s">
        <v>1005</v>
      </c>
      <c r="B524" s="258" t="s">
        <v>1006</v>
      </c>
      <c r="C524" s="210">
        <f t="shared" si="7"/>
        <v>0</v>
      </c>
      <c r="D524" s="186">
        <f>SUM(Enero!D524+Febrero!D524+'Marzo '!D524+'Abril '!D524+'Mayo '!D524+Junio!D524+Julio!D524+Agosto!D524+Septiembre!D524+'Octubre '!D524+Noviembre!D524+'Diciembre '!D524)</f>
        <v>0</v>
      </c>
      <c r="E524" s="186">
        <f>SUM(Enero!E524+Febrero!E524+'Marzo '!E524+'Abril '!E524+'Mayo '!E524+Junio!E524+Julio!E524+Agosto!E524+Septiembre!E524+'Octubre '!E524+Noviembre!E524+'Diciembre '!E524)</f>
        <v>0</v>
      </c>
      <c r="F524" s="186">
        <f>SUM(Enero!F524+Febrero!F524+'Marzo '!F524+'Abril '!F524+'Mayo '!F524+Junio!F524+Julio!F524+Agosto!F524+Septiembre!F524+'Octubre '!F524+Noviembre!F524+'Diciembre '!F524)</f>
        <v>0</v>
      </c>
      <c r="G524" s="186">
        <f>SUM(Enero!G524+Febrero!G524+'Marzo '!G524+'Abril '!G524+'Mayo '!G524+Junio!G524+Julio!G524+Agosto!G524+Septiembre!G524+'Octubre '!G524+Noviembre!G524+'Diciembre '!G524)</f>
        <v>0</v>
      </c>
      <c r="H524" s="186">
        <f>SUM(Enero!H524+Febrero!H524+'Marzo '!H524+'Abril '!H524+'Mayo '!H524+Junio!H524+Julio!H524+Agosto!H524+Septiembre!H524+'Octubre '!H524+Noviembre!H524+'Diciembre '!H524)</f>
        <v>0</v>
      </c>
      <c r="I524" s="33"/>
      <c r="J524" s="5"/>
      <c r="K524" s="5"/>
      <c r="N524" s="171"/>
      <c r="O524" s="6"/>
      <c r="Q524" s="5"/>
    </row>
    <row r="525" spans="1:17" x14ac:dyDescent="0.2">
      <c r="A525" s="214" t="s">
        <v>1007</v>
      </c>
      <c r="B525" s="258" t="s">
        <v>1008</v>
      </c>
      <c r="C525" s="210">
        <f t="shared" si="7"/>
        <v>0</v>
      </c>
      <c r="D525" s="186">
        <f>SUM(Enero!D525+Febrero!D525+'Marzo '!D525+'Abril '!D525+'Mayo '!D525+Junio!D525+Julio!D525+Agosto!D525+Septiembre!D525+'Octubre '!D525+Noviembre!D525+'Diciembre '!D525)</f>
        <v>0</v>
      </c>
      <c r="E525" s="186">
        <f>SUM(Enero!E525+Febrero!E525+'Marzo '!E525+'Abril '!E525+'Mayo '!E525+Junio!E525+Julio!E525+Agosto!E525+Septiembre!E525+'Octubre '!E525+Noviembre!E525+'Diciembre '!E525)</f>
        <v>0</v>
      </c>
      <c r="F525" s="186">
        <f>SUM(Enero!F525+Febrero!F525+'Marzo '!F525+'Abril '!F525+'Mayo '!F525+Junio!F525+Julio!F525+Agosto!F525+Septiembre!F525+'Octubre '!F525+Noviembre!F525+'Diciembre '!F525)</f>
        <v>0</v>
      </c>
      <c r="G525" s="186">
        <f>SUM(Enero!G525+Febrero!G525+'Marzo '!G525+'Abril '!G525+'Mayo '!G525+Junio!G525+Julio!G525+Agosto!G525+Septiembre!G525+'Octubre '!G525+Noviembre!G525+'Diciembre '!G525)</f>
        <v>0</v>
      </c>
      <c r="H525" s="186">
        <f>SUM(Enero!H525+Febrero!H525+'Marzo '!H525+'Abril '!H525+'Mayo '!H525+Junio!H525+Julio!H525+Agosto!H525+Septiembre!H525+'Octubre '!H525+Noviembre!H525+'Diciembre '!H525)</f>
        <v>0</v>
      </c>
      <c r="I525" s="33"/>
      <c r="J525" s="5"/>
      <c r="K525" s="5"/>
      <c r="N525" s="171"/>
      <c r="O525" s="6"/>
      <c r="Q525" s="5"/>
    </row>
    <row r="526" spans="1:17" x14ac:dyDescent="0.2">
      <c r="A526" s="249" t="s">
        <v>1009</v>
      </c>
      <c r="B526" s="258" t="s">
        <v>1010</v>
      </c>
      <c r="C526" s="210">
        <f t="shared" si="7"/>
        <v>0</v>
      </c>
      <c r="D526" s="186">
        <f>SUM(Enero!D526+Febrero!D526+'Marzo '!D526+'Abril '!D526+'Mayo '!D526+Junio!D526+Julio!D526+Agosto!D526+Septiembre!D526+'Octubre '!D526+Noviembre!D526+'Diciembre '!D526)</f>
        <v>0</v>
      </c>
      <c r="E526" s="186">
        <f>SUM(Enero!E526+Febrero!E526+'Marzo '!E526+'Abril '!E526+'Mayo '!E526+Junio!E526+Julio!E526+Agosto!E526+Septiembre!E526+'Octubre '!E526+Noviembre!E526+'Diciembre '!E526)</f>
        <v>0</v>
      </c>
      <c r="F526" s="186">
        <f>SUM(Enero!F526+Febrero!F526+'Marzo '!F526+'Abril '!F526+'Mayo '!F526+Junio!F526+Julio!F526+Agosto!F526+Septiembre!F526+'Octubre '!F526+Noviembre!F526+'Diciembre '!F526)</f>
        <v>0</v>
      </c>
      <c r="G526" s="186">
        <f>SUM(Enero!G526+Febrero!G526+'Marzo '!G526+'Abril '!G526+'Mayo '!G526+Junio!G526+Julio!G526+Agosto!G526+Septiembre!G526+'Octubre '!G526+Noviembre!G526+'Diciembre '!G526)</f>
        <v>0</v>
      </c>
      <c r="H526" s="186">
        <f>SUM(Enero!H526+Febrero!H526+'Marzo '!H526+'Abril '!H526+'Mayo '!H526+Junio!H526+Julio!H526+Agosto!H526+Septiembre!H526+'Octubre '!H526+Noviembre!H526+'Diciembre '!H526)</f>
        <v>0</v>
      </c>
      <c r="I526" s="33"/>
      <c r="J526" s="5"/>
      <c r="K526" s="5"/>
      <c r="N526" s="171"/>
      <c r="O526" s="6"/>
      <c r="Q526" s="5"/>
    </row>
    <row r="527" spans="1:17" x14ac:dyDescent="0.2">
      <c r="A527" s="263" t="s">
        <v>1011</v>
      </c>
      <c r="B527" s="264" t="s">
        <v>1012</v>
      </c>
      <c r="C527" s="218">
        <f t="shared" si="7"/>
        <v>0</v>
      </c>
      <c r="D527" s="186">
        <f>SUM(Enero!D527+Febrero!D527+'Marzo '!D527+'Abril '!D527+'Mayo '!D527+Junio!D527+Julio!D527+Agosto!D527+Septiembre!D527+'Octubre '!D527+Noviembre!D527+'Diciembre '!D527)</f>
        <v>0</v>
      </c>
      <c r="E527" s="186">
        <f>SUM(Enero!E527+Febrero!E527+'Marzo '!E527+'Abril '!E527+'Mayo '!E527+Junio!E527+Julio!E527+Agosto!E527+Septiembre!E527+'Octubre '!E527+Noviembre!E527+'Diciembre '!E527)</f>
        <v>0</v>
      </c>
      <c r="F527" s="186">
        <f>SUM(Enero!F527+Febrero!F527+'Marzo '!F527+'Abril '!F527+'Mayo '!F527+Junio!F527+Julio!F527+Agosto!F527+Septiembre!F527+'Octubre '!F527+Noviembre!F527+'Diciembre '!F527)</f>
        <v>0</v>
      </c>
      <c r="G527" s="186">
        <f>SUM(Enero!G527+Febrero!G527+'Marzo '!G527+'Abril '!G527+'Mayo '!G527+Junio!G527+Julio!G527+Agosto!G527+Septiembre!G527+'Octubre '!G527+Noviembre!G527+'Diciembre '!G527)</f>
        <v>0</v>
      </c>
      <c r="H527" s="186">
        <f>SUM(Enero!H527+Febrero!H527+'Marzo '!H527+'Abril '!H527+'Mayo '!H527+Junio!H527+Julio!H527+Agosto!H527+Septiembre!H527+'Octubre '!H527+Noviembre!H527+'Diciembre '!H527)</f>
        <v>0</v>
      </c>
      <c r="I527" s="33"/>
      <c r="J527" s="5"/>
      <c r="K527" s="5"/>
      <c r="N527" s="171"/>
      <c r="O527" s="6"/>
      <c r="Q527" s="5"/>
    </row>
    <row r="528" spans="1:17" x14ac:dyDescent="0.2">
      <c r="A528" s="265"/>
      <c r="B528" s="266"/>
      <c r="C528" s="202"/>
      <c r="D528" s="202"/>
      <c r="E528" s="202"/>
      <c r="F528" s="202"/>
      <c r="G528" s="202"/>
      <c r="H528" s="202"/>
      <c r="I528" s="14"/>
      <c r="J528" s="171"/>
      <c r="K528" s="171"/>
      <c r="L528" s="171"/>
      <c r="M528" s="171"/>
      <c r="N528" s="171"/>
      <c r="O528" s="6"/>
      <c r="Q528" s="5"/>
    </row>
    <row r="529" spans="1:17" x14ac:dyDescent="0.2">
      <c r="A529" s="291" t="s">
        <v>1013</v>
      </c>
      <c r="B529" s="292"/>
      <c r="C529" s="267" t="s">
        <v>1014</v>
      </c>
      <c r="D529" s="268"/>
      <c r="E529" s="269"/>
      <c r="F529" s="171"/>
      <c r="G529" s="202"/>
      <c r="H529" s="202"/>
      <c r="I529" s="14"/>
      <c r="J529" s="171"/>
      <c r="K529" s="171"/>
      <c r="L529" s="171"/>
      <c r="M529" s="171"/>
      <c r="N529" s="171"/>
      <c r="O529" s="6"/>
      <c r="Q529" s="5"/>
    </row>
    <row r="530" spans="1:17" x14ac:dyDescent="0.2">
      <c r="A530" s="293"/>
      <c r="B530" s="294"/>
      <c r="C530" s="297" t="s">
        <v>3</v>
      </c>
      <c r="D530" s="268" t="s">
        <v>1015</v>
      </c>
      <c r="E530" s="269"/>
      <c r="F530" s="171"/>
      <c r="G530" s="202"/>
      <c r="H530" s="202"/>
      <c r="I530" s="14"/>
      <c r="J530" s="171"/>
      <c r="K530" s="171"/>
      <c r="L530" s="171"/>
      <c r="M530" s="171"/>
      <c r="N530" s="171"/>
      <c r="O530" s="6"/>
      <c r="Q530" s="5"/>
    </row>
    <row r="531" spans="1:17" ht="33.75" customHeight="1" x14ac:dyDescent="0.2">
      <c r="A531" s="295"/>
      <c r="B531" s="296"/>
      <c r="C531" s="298"/>
      <c r="D531" s="270" t="s">
        <v>1016</v>
      </c>
      <c r="E531" s="271" t="s">
        <v>1017</v>
      </c>
      <c r="F531" s="171"/>
      <c r="G531" s="202"/>
      <c r="H531" s="202"/>
      <c r="I531" s="14"/>
      <c r="J531" s="171"/>
      <c r="K531" s="171"/>
      <c r="L531" s="171"/>
      <c r="M531" s="171"/>
      <c r="N531" s="171"/>
      <c r="O531" s="6"/>
      <c r="Q531" s="5"/>
    </row>
    <row r="532" spans="1:17" x14ac:dyDescent="0.2">
      <c r="A532" s="272" t="s">
        <v>1018</v>
      </c>
      <c r="B532" s="273" t="s">
        <v>1019</v>
      </c>
      <c r="C532" s="274">
        <f>+SUM(D532:E532)</f>
        <v>0</v>
      </c>
      <c r="D532" s="275">
        <f>SUM(Enero!D532+Febrero!D532+'Marzo '!D532+'Abril '!D532+'Mayo '!D532+Junio!D532+Julio!D532+Agosto!D532+Septiembre!D532+'Octubre '!D532+Noviembre!D532+'Diciembre '!D532)</f>
        <v>0</v>
      </c>
      <c r="E532" s="276">
        <f>SUM(Enero!E532+Febrero!E532+'Marzo '!E532+'Abril '!E532+'Mayo '!E532+Junio!E532+Julio!E532+Agosto!E532+Septiembre!E532+'Octubre '!E532+Noviembre!E532+'Diciembre '!E532)</f>
        <v>0</v>
      </c>
      <c r="F532" s="171"/>
      <c r="G532" s="202"/>
      <c r="H532" s="202"/>
      <c r="I532" s="14"/>
      <c r="J532" s="171"/>
      <c r="K532" s="171"/>
      <c r="L532" s="171"/>
      <c r="M532" s="171"/>
      <c r="N532" s="171"/>
      <c r="O532" s="6"/>
      <c r="Q532" s="5"/>
    </row>
    <row r="533" spans="1:17" x14ac:dyDescent="0.2">
      <c r="A533" s="272" t="s">
        <v>1020</v>
      </c>
      <c r="B533" s="273" t="s">
        <v>1021</v>
      </c>
      <c r="C533" s="277">
        <f>+SUM(D533:E533)</f>
        <v>0</v>
      </c>
      <c r="D533" s="275">
        <f>SUM(Enero!D533+Febrero!D533+'Marzo '!D533+'Abril '!D533+'Mayo '!D533+Junio!D533+Julio!D533+Agosto!D533+Septiembre!D533+'Octubre '!D533+Noviembre!D533+'Diciembre '!D533)</f>
        <v>0</v>
      </c>
      <c r="E533" s="276">
        <f>SUM(Enero!E533+Febrero!E533+'Marzo '!E533+'Abril '!E533+'Mayo '!E533+Junio!E533+Julio!E533+Agosto!E533+Septiembre!E533+'Octubre '!E533+Noviembre!E533+'Diciembre '!E533)</f>
        <v>0</v>
      </c>
      <c r="F533" s="171"/>
      <c r="G533" s="202"/>
      <c r="H533" s="202"/>
      <c r="I533" s="14"/>
      <c r="J533" s="171"/>
      <c r="K533" s="171"/>
      <c r="L533" s="171"/>
      <c r="M533" s="171"/>
      <c r="N533" s="171"/>
      <c r="O533" s="6"/>
      <c r="Q533" s="5"/>
    </row>
    <row r="534" spans="1:17" ht="18" customHeight="1" x14ac:dyDescent="0.2">
      <c r="A534" s="128"/>
      <c r="B534" s="129"/>
      <c r="C534" s="130"/>
    </row>
    <row r="535" spans="1:17" ht="24" customHeight="1" x14ac:dyDescent="0.2">
      <c r="A535" s="291" t="s">
        <v>1022</v>
      </c>
      <c r="B535" s="292"/>
      <c r="C535" s="297" t="s">
        <v>3</v>
      </c>
      <c r="D535" s="286" t="s">
        <v>1023</v>
      </c>
      <c r="E535" s="286" t="s">
        <v>1024</v>
      </c>
      <c r="F535" s="202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295"/>
      <c r="B536" s="296"/>
      <c r="C536" s="299"/>
      <c r="D536" s="286"/>
      <c r="E536" s="286"/>
      <c r="F536" s="202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287" t="s">
        <v>1025</v>
      </c>
      <c r="B537" s="288"/>
      <c r="C537" s="131"/>
      <c r="D537" s="132"/>
      <c r="E537" s="133"/>
      <c r="F537" s="202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134" t="s">
        <v>1026</v>
      </c>
      <c r="B538" s="135"/>
      <c r="C538" s="278">
        <f t="shared" ref="C538:C544" si="8">SUM(D538:E538)</f>
        <v>0</v>
      </c>
      <c r="D538" s="279">
        <f>SUM(Enero!D538+Febrero!D538+'Marzo '!D538+'Abril '!D538+'Mayo '!D538+Junio!D538+Julio!D538+Agosto!D538+Septiembre!D538+'Octubre '!D538+Noviembre!D538+'Diciembre '!D538)</f>
        <v>0</v>
      </c>
      <c r="E538" s="280">
        <f>SUM(Enero!E538+Febrero!E538+'Marzo '!E538+'Abril '!E538+'Mayo '!E538+Junio!E538+Julio!E538+Agosto!E538+Septiembre!E538+'Octubre '!E538+Noviembre!E538+'Diciembre '!E538)</f>
        <v>0</v>
      </c>
      <c r="F538" s="202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139" t="s">
        <v>1027</v>
      </c>
      <c r="B539" s="140"/>
      <c r="C539" s="281">
        <f t="shared" si="8"/>
        <v>0</v>
      </c>
      <c r="D539" s="282">
        <f>SUM(Enero!D539+Febrero!D539+'Marzo '!D539+'Abril '!D539+'Mayo '!D539+Junio!D539+Julio!D539+Agosto!D539+Septiembre!D539+'Octubre '!D539+Noviembre!D539+'Diciembre '!D539)</f>
        <v>0</v>
      </c>
      <c r="E539" s="283">
        <f>SUM(Enero!E539+Febrero!E539+'Marzo '!E539+'Abril '!E539+'Mayo '!E539+Junio!E539+Julio!E539+Agosto!E539+Septiembre!E539+'Octubre '!E539+Noviembre!E539+'Diciembre '!E539)</f>
        <v>0</v>
      </c>
      <c r="F539" s="202"/>
      <c r="G539" s="6"/>
      <c r="H539" s="6"/>
      <c r="I539" s="7"/>
      <c r="J539" s="5"/>
      <c r="K539" s="5"/>
      <c r="O539" s="6"/>
      <c r="Q539" s="5"/>
    </row>
    <row r="540" spans="1:17" s="147" customFormat="1" ht="13.5" customHeight="1" x14ac:dyDescent="0.2">
      <c r="A540" s="139" t="s">
        <v>1028</v>
      </c>
      <c r="B540" s="140"/>
      <c r="C540" s="281">
        <f t="shared" si="8"/>
        <v>0</v>
      </c>
      <c r="D540" s="144">
        <f>SUM(Enero!D540+Febrero!D540+'Marzo '!D540+'Abril '!D540+'Mayo '!D540+Junio!D540+Julio!D540+Agosto!D540+Septiembre!D540+'Octubre '!D540+Noviembre!D540+'Diciembre '!D540)</f>
        <v>0</v>
      </c>
      <c r="E540" s="145">
        <f>SUM(Enero!E540+Febrero!E540+'Marzo '!E540+'Abril '!E540+'Mayo '!E540+Junio!E540+Julio!E540+Agosto!E540+Septiembre!E540+'Octubre '!E540+Noviembre!E540+'Diciembre '!E540)</f>
        <v>0</v>
      </c>
      <c r="F540" s="146"/>
      <c r="G540" s="146"/>
    </row>
    <row r="541" spans="1:17" s="147" customFormat="1" x14ac:dyDescent="0.2">
      <c r="A541" s="139" t="s">
        <v>1029</v>
      </c>
      <c r="B541" s="140"/>
      <c r="C541" s="281">
        <f t="shared" si="8"/>
        <v>0</v>
      </c>
      <c r="D541" s="144">
        <f>SUM(Enero!D541+Febrero!D541+'Marzo '!D541+'Abril '!D541+'Mayo '!D541+Junio!D541+Julio!D541+Agosto!D541+Septiembre!D541+'Octubre '!D541+Noviembre!D541+'Diciembre '!D541)</f>
        <v>0</v>
      </c>
      <c r="E541" s="145">
        <f>SUM(Enero!E541+Febrero!E541+'Marzo '!E541+'Abril '!E541+'Mayo '!E541+Junio!E541+Julio!E541+Agosto!E541+Septiembre!E541+'Octubre '!E541+Noviembre!E541+'Diciembre '!E541)</f>
        <v>0</v>
      </c>
      <c r="F541" s="146"/>
      <c r="G541" s="146"/>
    </row>
    <row r="542" spans="1:17" s="147" customFormat="1" x14ac:dyDescent="0.2">
      <c r="A542" s="139" t="s">
        <v>1030</v>
      </c>
      <c r="B542" s="140"/>
      <c r="C542" s="281">
        <f t="shared" si="8"/>
        <v>0</v>
      </c>
      <c r="D542" s="144">
        <f>SUM(Enero!D542+Febrero!D542+'Marzo '!D542+'Abril '!D542+'Mayo '!D542+Junio!D542+Julio!D542+Agosto!D542+Septiembre!D542+'Octubre '!D542+Noviembre!D542+'Diciembre '!D542)</f>
        <v>0</v>
      </c>
      <c r="E542" s="145">
        <f>SUM(Enero!E542+Febrero!E542+'Marzo '!E542+'Abril '!E542+'Mayo '!E542+Junio!E542+Julio!E542+Agosto!E542+Septiembre!E542+'Octubre '!E542+Noviembre!E542+'Diciembre '!E542)</f>
        <v>0</v>
      </c>
      <c r="F542" s="146"/>
      <c r="G542" s="146"/>
    </row>
    <row r="543" spans="1:17" x14ac:dyDescent="0.2">
      <c r="A543" s="148" t="s">
        <v>1031</v>
      </c>
      <c r="B543" s="149"/>
      <c r="C543" s="150">
        <f t="shared" si="8"/>
        <v>0</v>
      </c>
      <c r="D543" s="151">
        <f>SUM(Enero!D543+Febrero!D543+'Marzo '!D543+'Abril '!D543+'Mayo '!D543+Junio!D543+Julio!D543+Agosto!D543+Septiembre!D543+'Octubre '!D543+Noviembre!D543+'Diciembre '!D543)</f>
        <v>0</v>
      </c>
      <c r="E543" s="152">
        <f>SUM(Enero!E543+Febrero!E543+'Marzo '!E543+'Abril '!E543+'Mayo '!E543+Junio!E543+Julio!E543+Agosto!E543+Septiembre!E543+'Octubre '!E543+Noviembre!E543+'Diciembre '!E543)</f>
        <v>0</v>
      </c>
      <c r="H543" s="6"/>
      <c r="J543" s="7"/>
      <c r="K543" s="5"/>
      <c r="P543" s="6"/>
      <c r="Q543" s="5"/>
    </row>
    <row r="544" spans="1:17" ht="19.5" customHeight="1" x14ac:dyDescent="0.2">
      <c r="A544" s="153" t="s">
        <v>1032</v>
      </c>
      <c r="B544" s="131"/>
      <c r="C544" s="154">
        <f t="shared" si="8"/>
        <v>0</v>
      </c>
      <c r="D544" s="155">
        <f>SUM(D538:D543)</f>
        <v>0</v>
      </c>
      <c r="E544" s="156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153" t="s">
        <v>1033</v>
      </c>
      <c r="B545" s="157"/>
      <c r="C545" s="131"/>
      <c r="D545" s="131"/>
      <c r="E545" s="158"/>
      <c r="F545" s="202"/>
      <c r="G545" s="6"/>
      <c r="H545" s="6"/>
      <c r="I545" s="7"/>
      <c r="J545" s="5"/>
      <c r="K545" s="5"/>
      <c r="O545" s="6"/>
      <c r="Q545" s="5"/>
    </row>
    <row r="546" spans="1:17" x14ac:dyDescent="0.2">
      <c r="A546" s="159" t="s">
        <v>1026</v>
      </c>
      <c r="B546" s="160"/>
      <c r="C546" s="278">
        <f t="shared" ref="C546:C552" si="9">SUM(D546:E546)</f>
        <v>0</v>
      </c>
      <c r="D546" s="279">
        <f>SUM(Enero!D546+Febrero!D546+'Marzo '!D546+'Abril '!D546+'Mayo '!D546+Junio!D546+Julio!D546+Agosto!D546+Septiembre!D546+'Octubre '!D546+Noviembre!D546+'Diciembre '!D546)</f>
        <v>0</v>
      </c>
      <c r="E546" s="280">
        <f>SUM(Enero!E546+Febrero!E546+'Marzo '!E546+'Abril '!E546+'Mayo '!E546+Junio!E546+Julio!E546+Agosto!E546+Septiembre!E546+'Octubre '!E546+Noviembre!E546+'Diciembre '!E546)</f>
        <v>0</v>
      </c>
      <c r="F546" s="202"/>
      <c r="G546" s="6"/>
      <c r="H546" s="6"/>
      <c r="I546" s="7"/>
      <c r="J546" s="5"/>
      <c r="K546" s="5"/>
      <c r="O546" s="6"/>
      <c r="Q546" s="5"/>
    </row>
    <row r="547" spans="1:17" x14ac:dyDescent="0.2">
      <c r="A547" s="161" t="s">
        <v>1027</v>
      </c>
      <c r="B547" s="162"/>
      <c r="C547" s="281">
        <f t="shared" si="9"/>
        <v>1</v>
      </c>
      <c r="D547" s="282">
        <f>SUM(Enero!D547+Febrero!D547+'Marzo '!D547+'Abril '!D547+'Mayo '!D547+Junio!D547+Julio!D547+Agosto!D547+Septiembre!D547+'Octubre '!D547+Noviembre!D547+'Diciembre '!D547)</f>
        <v>1</v>
      </c>
      <c r="E547" s="283">
        <f>SUM(Enero!E547+Febrero!E547+'Marzo '!E547+'Abril '!E547+'Mayo '!E547+Junio!E547+Julio!E547+Agosto!E547+Septiembre!E547+'Octubre '!E547+Noviembre!E547+'Diciembre '!E547)</f>
        <v>0</v>
      </c>
      <c r="F547" s="202"/>
      <c r="G547" s="6"/>
      <c r="H547" s="6"/>
      <c r="I547" s="7"/>
      <c r="J547" s="5"/>
      <c r="K547" s="5"/>
      <c r="O547" s="6"/>
      <c r="Q547" s="5"/>
    </row>
    <row r="548" spans="1:17" s="147" customFormat="1" x14ac:dyDescent="0.2">
      <c r="A548" s="161" t="s">
        <v>1028</v>
      </c>
      <c r="B548" s="162"/>
      <c r="C548" s="281">
        <f t="shared" si="9"/>
        <v>0</v>
      </c>
      <c r="D548" s="144">
        <f>SUM(Enero!D548+Febrero!D548+'Marzo '!D548+'Abril '!D548+'Mayo '!D548+Junio!D548+Julio!D548+Agosto!D548+Septiembre!D548+'Octubre '!D548+Noviembre!D548+'Diciembre '!D548)</f>
        <v>0</v>
      </c>
      <c r="E548" s="145">
        <f>SUM(Enero!E548+Febrero!E548+'Marzo '!E548+'Abril '!E548+'Mayo '!E548+Junio!E548+Julio!E548+Agosto!E548+Septiembre!E548+'Octubre '!E548+Noviembre!E548+'Diciembre '!E548)</f>
        <v>0</v>
      </c>
      <c r="F548" s="146"/>
      <c r="G548" s="146"/>
    </row>
    <row r="549" spans="1:17" s="147" customFormat="1" x14ac:dyDescent="0.2">
      <c r="A549" s="161" t="s">
        <v>1029</v>
      </c>
      <c r="B549" s="162"/>
      <c r="C549" s="281">
        <f t="shared" si="9"/>
        <v>0</v>
      </c>
      <c r="D549" s="144">
        <f>SUM(Enero!D549+Febrero!D549+'Marzo '!D549+'Abril '!D549+'Mayo '!D549+Junio!D549+Julio!D549+Agosto!D549+Septiembre!D549+'Octubre '!D549+Noviembre!D549+'Diciembre '!D549)</f>
        <v>0</v>
      </c>
      <c r="E549" s="145">
        <f>SUM(Enero!E549+Febrero!E549+'Marzo '!E549+'Abril '!E549+'Mayo '!E549+Junio!E549+Julio!E549+Agosto!E549+Septiembre!E549+'Octubre '!E549+Noviembre!E549+'Diciembre '!E549)</f>
        <v>0</v>
      </c>
      <c r="F549" s="146"/>
      <c r="G549" s="146"/>
    </row>
    <row r="550" spans="1:17" s="147" customFormat="1" x14ac:dyDescent="0.2">
      <c r="A550" s="161" t="s">
        <v>1030</v>
      </c>
      <c r="B550" s="162"/>
      <c r="C550" s="281">
        <f t="shared" si="9"/>
        <v>0</v>
      </c>
      <c r="D550" s="144">
        <f>SUM(Enero!D550+Febrero!D550+'Marzo '!D550+'Abril '!D550+'Mayo '!D550+Junio!D550+Julio!D550+Agosto!D550+Septiembre!D550+'Octubre '!D550+Noviembre!D550+'Diciembre '!D550)</f>
        <v>0</v>
      </c>
      <c r="E550" s="145">
        <f>SUM(Enero!E550+Febrero!E550+'Marzo '!E550+'Abril '!E550+'Mayo '!E550+Junio!E550+Julio!E550+Agosto!E550+Septiembre!E550+'Octubre '!E550+Noviembre!E550+'Diciembre '!E550)</f>
        <v>0</v>
      </c>
      <c r="F550" s="146"/>
      <c r="G550" s="146"/>
    </row>
    <row r="551" spans="1:17" x14ac:dyDescent="0.2">
      <c r="A551" s="163" t="s">
        <v>1031</v>
      </c>
      <c r="B551" s="164"/>
      <c r="C551" s="150">
        <f t="shared" si="9"/>
        <v>0</v>
      </c>
      <c r="D551" s="151">
        <f>SUM(Enero!D551+Febrero!D551+'Marzo '!D551+'Abril '!D551+'Mayo '!D551+Junio!D551+Julio!D551+Agosto!D551+Septiembre!D551+'Octubre '!D551+Noviembre!D551+'Diciembre '!D551)</f>
        <v>0</v>
      </c>
      <c r="E551" s="152">
        <f>SUM(Enero!E551+Febrero!E551+'Marzo '!E551+'Abril '!E551+'Mayo '!E551+Junio!E551+Julio!E551+Agosto!E551+Septiembre!E551+'Octubre '!E551+Noviembre!E551+'Diciembre '!E551)</f>
        <v>0</v>
      </c>
      <c r="H551" s="6"/>
      <c r="J551" s="7"/>
      <c r="K551" s="5"/>
      <c r="P551" s="6"/>
      <c r="Q551" s="5"/>
    </row>
    <row r="552" spans="1:17" ht="19.5" customHeight="1" x14ac:dyDescent="0.2">
      <c r="A552" s="165" t="s">
        <v>1034</v>
      </c>
      <c r="B552" s="132"/>
      <c r="C552" s="154">
        <f t="shared" si="9"/>
        <v>1</v>
      </c>
      <c r="D552" s="166">
        <f>SUM(D546:D551)</f>
        <v>1</v>
      </c>
      <c r="E552" s="167">
        <f>SUM(E546:E551)</f>
        <v>0</v>
      </c>
      <c r="H552" s="6"/>
      <c r="J552" s="7"/>
      <c r="K552" s="5"/>
      <c r="P552" s="6"/>
      <c r="Q552" s="5"/>
    </row>
  </sheetData>
  <mergeCells count="24"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6:F7"/>
    <mergeCell ref="C10:C12"/>
    <mergeCell ref="D10:F10"/>
    <mergeCell ref="G10:G12"/>
    <mergeCell ref="A44:B44"/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WVJ983495:WVJ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C1:IW1048576">
      <formula1>0</formula1>
      <formula2>100000000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B8" sqref="B8"/>
    </sheetView>
  </sheetViews>
  <sheetFormatPr baseColWidth="10" defaultRowHeight="12.75" x14ac:dyDescent="0.2"/>
  <cols>
    <col min="1" max="1" width="12.7109375" style="168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",[2]NOMBRE!B2," - ","( ",[2]NOMBRE!C2,[2]NOMBRE!D2,[2]NOMBRE!E2,[2]NOMBRE!F2,[2]NOMBRE!G2," )")</f>
        <v>COMUNA: LINARES  - ( 07401 )</v>
      </c>
      <c r="I2" s="5"/>
    </row>
    <row r="3" spans="1:19" x14ac:dyDescent="0.2">
      <c r="A3" s="1" t="str">
        <f>CONCATENATE("ESTABLECIMIENTO/ESTRATEGIA: ",[2]NOMBRE!B3," - ","( ",[2]NOMBRE!C3,[2]NOMBRE!D3,[2]NOMBRE!E3,[2]NOMBRE!F3,[2]NOMBRE!G3,[2]NOMBRE!H3," )")</f>
        <v>ESTABLECIMIENTO/ESTRATEGIA: HOSPITAL DE LINARES  - ( 116108 )</v>
      </c>
      <c r="I3" s="8"/>
    </row>
    <row r="4" spans="1:19" x14ac:dyDescent="0.2">
      <c r="A4" s="1" t="str">
        <f>CONCATENATE("MES: ",[2]NOMBRE!B6," - ","( ",[2]NOMBRE!C6,[2]NOMBRE!D6," )")</f>
        <v>MES: ENERO - ( 01 )</v>
      </c>
      <c r="I4" s="9"/>
    </row>
    <row r="5" spans="1:19" ht="12.75" customHeight="1" x14ac:dyDescent="0.2">
      <c r="A5" s="1" t="str">
        <f>CONCATENATE("AÑO: ",[2]NOMBRE!B7)</f>
        <v>AÑO: 2015</v>
      </c>
      <c r="I5" s="5"/>
    </row>
    <row r="6" spans="1:19" ht="12.75" customHeight="1" x14ac:dyDescent="0.15">
      <c r="A6" s="300" t="s">
        <v>1</v>
      </c>
      <c r="B6" s="300"/>
      <c r="C6" s="300"/>
      <c r="D6" s="300"/>
      <c r="E6" s="300"/>
      <c r="F6" s="300"/>
      <c r="I6" s="5"/>
    </row>
    <row r="7" spans="1:19" ht="12.75" customHeight="1" x14ac:dyDescent="0.15">
      <c r="A7" s="300"/>
      <c r="B7" s="300"/>
      <c r="C7" s="300"/>
      <c r="D7" s="300"/>
      <c r="E7" s="300"/>
      <c r="F7" s="300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69" t="s">
        <v>2</v>
      </c>
      <c r="B10" s="170"/>
      <c r="C10" s="301" t="s">
        <v>3</v>
      </c>
      <c r="D10" s="304" t="s">
        <v>4</v>
      </c>
      <c r="E10" s="305"/>
      <c r="F10" s="306"/>
      <c r="G10" s="307" t="s">
        <v>5</v>
      </c>
      <c r="H10" s="301" t="s">
        <v>6</v>
      </c>
      <c r="I10" s="14"/>
      <c r="J10" s="5"/>
      <c r="K10" s="5"/>
      <c r="N10" s="171"/>
      <c r="O10" s="6"/>
      <c r="Q10" s="5"/>
    </row>
    <row r="11" spans="1:19" ht="15.75" customHeight="1" x14ac:dyDescent="0.2">
      <c r="A11" s="172"/>
      <c r="B11" s="173"/>
      <c r="C11" s="302"/>
      <c r="D11" s="311" t="s">
        <v>7</v>
      </c>
      <c r="E11" s="313" t="s">
        <v>8</v>
      </c>
      <c r="F11" s="315" t="s">
        <v>9</v>
      </c>
      <c r="G11" s="308"/>
      <c r="H11" s="302"/>
      <c r="I11" s="14"/>
      <c r="J11" s="5"/>
      <c r="K11" s="5"/>
      <c r="N11" s="171"/>
      <c r="O11" s="6"/>
      <c r="Q11" s="5"/>
    </row>
    <row r="12" spans="1:19" ht="14.25" customHeight="1" x14ac:dyDescent="0.2">
      <c r="A12" s="174" t="s">
        <v>10</v>
      </c>
      <c r="B12" s="175" t="s">
        <v>11</v>
      </c>
      <c r="C12" s="303"/>
      <c r="D12" s="312"/>
      <c r="E12" s="314"/>
      <c r="F12" s="316"/>
      <c r="G12" s="309"/>
      <c r="H12" s="303"/>
      <c r="I12" s="14"/>
      <c r="J12" s="5"/>
      <c r="K12" s="5"/>
      <c r="N12" s="171"/>
      <c r="O12" s="6"/>
      <c r="Q12" s="5"/>
    </row>
    <row r="13" spans="1:19" x14ac:dyDescent="0.2">
      <c r="A13" s="176" t="s">
        <v>12</v>
      </c>
      <c r="B13" s="177"/>
      <c r="C13" s="178">
        <f>+SUM(D13:F13)</f>
        <v>3225</v>
      </c>
      <c r="D13" s="179">
        <f>+SUM(D14:D43)</f>
        <v>1445</v>
      </c>
      <c r="E13" s="180">
        <f>+SUM(E14:E43)</f>
        <v>1780</v>
      </c>
      <c r="F13" s="181">
        <f>+SUM(F14:F43)</f>
        <v>0</v>
      </c>
      <c r="G13" s="182">
        <f>+SUM(G14:G43)</f>
        <v>0</v>
      </c>
      <c r="H13" s="178">
        <f>+SUM(H14:H43)</f>
        <v>0</v>
      </c>
      <c r="I13" s="14"/>
      <c r="J13" s="5"/>
      <c r="K13" s="5"/>
      <c r="N13" s="171"/>
      <c r="O13" s="6"/>
      <c r="Q13" s="5"/>
    </row>
    <row r="14" spans="1:19" ht="27" customHeight="1" x14ac:dyDescent="0.2">
      <c r="A14" s="183" t="s">
        <v>13</v>
      </c>
      <c r="B14" s="184" t="s">
        <v>14</v>
      </c>
      <c r="C14" s="185">
        <f>+SUM(D14:F14)</f>
        <v>823</v>
      </c>
      <c r="D14" s="186">
        <v>371</v>
      </c>
      <c r="E14" s="187">
        <v>452</v>
      </c>
      <c r="F14" s="188"/>
      <c r="G14" s="188"/>
      <c r="H14" s="188"/>
      <c r="I14" s="33"/>
      <c r="J14" s="5"/>
      <c r="K14" s="5"/>
      <c r="N14" s="171"/>
      <c r="O14" s="6"/>
      <c r="Q14" s="5"/>
    </row>
    <row r="15" spans="1:19" x14ac:dyDescent="0.2">
      <c r="A15" s="189" t="s">
        <v>15</v>
      </c>
      <c r="B15" s="190" t="s">
        <v>16</v>
      </c>
      <c r="C15" s="185">
        <f t="shared" ref="C15:C78" si="0">+SUM(D15:F15)</f>
        <v>0</v>
      </c>
      <c r="D15" s="186"/>
      <c r="E15" s="187"/>
      <c r="F15" s="188"/>
      <c r="G15" s="188"/>
      <c r="H15" s="188"/>
      <c r="I15" s="33"/>
      <c r="J15" s="5"/>
      <c r="K15" s="5"/>
      <c r="N15" s="171"/>
      <c r="O15" s="6"/>
      <c r="Q15" s="5"/>
    </row>
    <row r="16" spans="1:19" x14ac:dyDescent="0.2">
      <c r="A16" s="189" t="s">
        <v>17</v>
      </c>
      <c r="B16" s="190" t="s">
        <v>18</v>
      </c>
      <c r="C16" s="185">
        <f t="shared" si="0"/>
        <v>0</v>
      </c>
      <c r="D16" s="186"/>
      <c r="E16" s="187"/>
      <c r="F16" s="188"/>
      <c r="G16" s="188"/>
      <c r="H16" s="188"/>
      <c r="I16" s="33"/>
      <c r="J16" s="5"/>
      <c r="K16" s="5"/>
      <c r="N16" s="171"/>
      <c r="O16" s="6"/>
      <c r="Q16" s="5"/>
    </row>
    <row r="17" spans="1:17" x14ac:dyDescent="0.2">
      <c r="A17" s="191" t="s">
        <v>19</v>
      </c>
      <c r="B17" s="192" t="s">
        <v>20</v>
      </c>
      <c r="C17" s="185">
        <f t="shared" si="0"/>
        <v>95</v>
      </c>
      <c r="D17" s="186"/>
      <c r="E17" s="187">
        <v>95</v>
      </c>
      <c r="F17" s="188"/>
      <c r="G17" s="188"/>
      <c r="H17" s="188"/>
      <c r="I17" s="33"/>
      <c r="J17" s="5"/>
      <c r="K17" s="5"/>
      <c r="N17" s="171"/>
      <c r="O17" s="6"/>
      <c r="Q17" s="5"/>
    </row>
    <row r="18" spans="1:17" x14ac:dyDescent="0.2">
      <c r="A18" s="191" t="s">
        <v>21</v>
      </c>
      <c r="B18" s="192" t="s">
        <v>22</v>
      </c>
      <c r="C18" s="185">
        <f t="shared" si="0"/>
        <v>0</v>
      </c>
      <c r="D18" s="186"/>
      <c r="E18" s="187"/>
      <c r="F18" s="188"/>
      <c r="G18" s="188"/>
      <c r="H18" s="188"/>
      <c r="I18" s="33"/>
      <c r="J18" s="5"/>
      <c r="K18" s="5"/>
      <c r="N18" s="171"/>
      <c r="O18" s="6"/>
      <c r="Q18" s="5"/>
    </row>
    <row r="19" spans="1:17" x14ac:dyDescent="0.2">
      <c r="A19" s="191" t="s">
        <v>23</v>
      </c>
      <c r="B19" s="193" t="s">
        <v>24</v>
      </c>
      <c r="C19" s="185">
        <f t="shared" si="0"/>
        <v>97</v>
      </c>
      <c r="D19" s="186"/>
      <c r="E19" s="187">
        <v>97</v>
      </c>
      <c r="F19" s="188"/>
      <c r="G19" s="188"/>
      <c r="H19" s="188"/>
      <c r="I19" s="33"/>
      <c r="J19" s="5"/>
      <c r="K19" s="5"/>
      <c r="N19" s="171"/>
      <c r="O19" s="6"/>
      <c r="Q19" s="5"/>
    </row>
    <row r="20" spans="1:17" x14ac:dyDescent="0.2">
      <c r="A20" s="191" t="s">
        <v>25</v>
      </c>
      <c r="B20" s="193" t="s">
        <v>26</v>
      </c>
      <c r="C20" s="185">
        <f t="shared" si="0"/>
        <v>11</v>
      </c>
      <c r="D20" s="186"/>
      <c r="E20" s="187">
        <v>11</v>
      </c>
      <c r="F20" s="188"/>
      <c r="G20" s="188"/>
      <c r="H20" s="188"/>
      <c r="I20" s="33"/>
      <c r="J20" s="5"/>
      <c r="K20" s="5"/>
      <c r="N20" s="171"/>
      <c r="O20" s="6"/>
      <c r="Q20" s="5"/>
    </row>
    <row r="21" spans="1:17" x14ac:dyDescent="0.2">
      <c r="A21" s="191" t="s">
        <v>27</v>
      </c>
      <c r="B21" s="194" t="s">
        <v>28</v>
      </c>
      <c r="C21" s="185">
        <f t="shared" si="0"/>
        <v>313</v>
      </c>
      <c r="D21" s="186"/>
      <c r="E21" s="187">
        <v>313</v>
      </c>
      <c r="F21" s="188"/>
      <c r="G21" s="188"/>
      <c r="H21" s="188"/>
      <c r="I21" s="33"/>
      <c r="J21" s="5"/>
      <c r="K21" s="5"/>
      <c r="N21" s="171"/>
      <c r="O21" s="6"/>
      <c r="Q21" s="5"/>
    </row>
    <row r="22" spans="1:17" x14ac:dyDescent="0.2">
      <c r="A22" s="191" t="s">
        <v>29</v>
      </c>
      <c r="B22" s="194" t="s">
        <v>30</v>
      </c>
      <c r="C22" s="185">
        <f t="shared" si="0"/>
        <v>0</v>
      </c>
      <c r="D22" s="186"/>
      <c r="E22" s="187"/>
      <c r="F22" s="188"/>
      <c r="G22" s="188"/>
      <c r="H22" s="188"/>
      <c r="I22" s="33"/>
      <c r="J22" s="5"/>
      <c r="K22" s="5"/>
      <c r="N22" s="171"/>
      <c r="O22" s="6"/>
      <c r="Q22" s="5"/>
    </row>
    <row r="23" spans="1:17" x14ac:dyDescent="0.2">
      <c r="A23" s="191" t="s">
        <v>31</v>
      </c>
      <c r="B23" s="194" t="s">
        <v>32</v>
      </c>
      <c r="C23" s="185">
        <f t="shared" si="0"/>
        <v>10</v>
      </c>
      <c r="D23" s="186"/>
      <c r="E23" s="187">
        <v>10</v>
      </c>
      <c r="F23" s="188"/>
      <c r="G23" s="188"/>
      <c r="H23" s="188"/>
      <c r="I23" s="33"/>
      <c r="J23" s="5"/>
      <c r="K23" s="5"/>
      <c r="N23" s="171"/>
      <c r="O23" s="6"/>
      <c r="Q23" s="5"/>
    </row>
    <row r="24" spans="1:17" x14ac:dyDescent="0.2">
      <c r="A24" s="191" t="s">
        <v>33</v>
      </c>
      <c r="B24" s="194" t="s">
        <v>34</v>
      </c>
      <c r="C24" s="185">
        <f t="shared" si="0"/>
        <v>173</v>
      </c>
      <c r="D24" s="186">
        <v>30</v>
      </c>
      <c r="E24" s="187">
        <v>143</v>
      </c>
      <c r="F24" s="188"/>
      <c r="G24" s="188"/>
      <c r="H24" s="188"/>
      <c r="I24" s="33"/>
      <c r="J24" s="5"/>
      <c r="K24" s="5"/>
      <c r="N24" s="171"/>
      <c r="O24" s="6"/>
      <c r="Q24" s="5"/>
    </row>
    <row r="25" spans="1:17" ht="23.25" x14ac:dyDescent="0.2">
      <c r="A25" s="191" t="s">
        <v>35</v>
      </c>
      <c r="B25" s="195" t="s">
        <v>36</v>
      </c>
      <c r="C25" s="185">
        <f t="shared" si="0"/>
        <v>91</v>
      </c>
      <c r="D25" s="196"/>
      <c r="E25" s="197">
        <v>91</v>
      </c>
      <c r="F25" s="198"/>
      <c r="G25" s="188"/>
      <c r="H25" s="198"/>
      <c r="I25" s="33"/>
      <c r="J25" s="5"/>
      <c r="K25" s="5"/>
      <c r="N25" s="171"/>
      <c r="O25" s="6"/>
      <c r="Q25" s="5"/>
    </row>
    <row r="26" spans="1:17" x14ac:dyDescent="0.2">
      <c r="A26" s="191" t="s">
        <v>37</v>
      </c>
      <c r="B26" s="195" t="s">
        <v>38</v>
      </c>
      <c r="C26" s="185">
        <f t="shared" si="0"/>
        <v>0</v>
      </c>
      <c r="D26" s="196"/>
      <c r="E26" s="197"/>
      <c r="F26" s="198"/>
      <c r="G26" s="188"/>
      <c r="H26" s="198"/>
      <c r="I26" s="33"/>
      <c r="J26" s="5"/>
      <c r="K26" s="5"/>
      <c r="N26" s="171"/>
      <c r="O26" s="6"/>
      <c r="Q26" s="5"/>
    </row>
    <row r="27" spans="1:17" x14ac:dyDescent="0.2">
      <c r="A27" s="191" t="s">
        <v>39</v>
      </c>
      <c r="B27" s="195" t="s">
        <v>40</v>
      </c>
      <c r="C27" s="185">
        <f t="shared" si="0"/>
        <v>0</v>
      </c>
      <c r="D27" s="196"/>
      <c r="E27" s="197"/>
      <c r="F27" s="198"/>
      <c r="G27" s="188"/>
      <c r="H27" s="198"/>
      <c r="I27" s="33"/>
      <c r="J27" s="5"/>
      <c r="K27" s="5"/>
      <c r="N27" s="171"/>
      <c r="O27" s="6"/>
      <c r="Q27" s="5"/>
    </row>
    <row r="28" spans="1:17" x14ac:dyDescent="0.2">
      <c r="A28" s="191" t="s">
        <v>41</v>
      </c>
      <c r="B28" s="195" t="s">
        <v>42</v>
      </c>
      <c r="C28" s="185">
        <f t="shared" si="0"/>
        <v>0</v>
      </c>
      <c r="D28" s="196"/>
      <c r="E28" s="197"/>
      <c r="F28" s="198"/>
      <c r="G28" s="188"/>
      <c r="H28" s="198"/>
      <c r="I28" s="33"/>
      <c r="J28" s="5"/>
      <c r="K28" s="5"/>
      <c r="N28" s="171"/>
      <c r="O28" s="6"/>
      <c r="Q28" s="5"/>
    </row>
    <row r="29" spans="1:17" ht="23.25" x14ac:dyDescent="0.2">
      <c r="A29" s="191" t="s">
        <v>43</v>
      </c>
      <c r="B29" s="195" t="s">
        <v>44</v>
      </c>
      <c r="C29" s="185">
        <f t="shared" si="0"/>
        <v>0</v>
      </c>
      <c r="D29" s="196"/>
      <c r="E29" s="197"/>
      <c r="F29" s="198"/>
      <c r="G29" s="188"/>
      <c r="H29" s="198"/>
      <c r="I29" s="33"/>
      <c r="J29" s="5"/>
      <c r="K29" s="5"/>
      <c r="N29" s="171"/>
      <c r="O29" s="6"/>
      <c r="Q29" s="5"/>
    </row>
    <row r="30" spans="1:17" x14ac:dyDescent="0.2">
      <c r="A30" s="191" t="s">
        <v>45</v>
      </c>
      <c r="B30" s="195" t="s">
        <v>46</v>
      </c>
      <c r="C30" s="185">
        <f t="shared" si="0"/>
        <v>0</v>
      </c>
      <c r="D30" s="196"/>
      <c r="E30" s="197"/>
      <c r="F30" s="198"/>
      <c r="G30" s="188"/>
      <c r="H30" s="198"/>
      <c r="I30" s="33"/>
      <c r="J30" s="5"/>
      <c r="K30" s="5"/>
      <c r="N30" s="171"/>
      <c r="O30" s="6"/>
      <c r="Q30" s="5"/>
    </row>
    <row r="31" spans="1:17" x14ac:dyDescent="0.2">
      <c r="A31" s="199" t="s">
        <v>47</v>
      </c>
      <c r="B31" s="195" t="s">
        <v>48</v>
      </c>
      <c r="C31" s="185">
        <f t="shared" si="0"/>
        <v>0</v>
      </c>
      <c r="D31" s="196"/>
      <c r="E31" s="197"/>
      <c r="F31" s="198"/>
      <c r="G31" s="188"/>
      <c r="H31" s="198"/>
      <c r="I31" s="33"/>
      <c r="J31" s="5"/>
      <c r="K31" s="5"/>
      <c r="N31" s="171"/>
      <c r="O31" s="6"/>
      <c r="Q31" s="5"/>
    </row>
    <row r="32" spans="1:17" x14ac:dyDescent="0.2">
      <c r="A32" s="191" t="s">
        <v>49</v>
      </c>
      <c r="B32" s="195" t="s">
        <v>50</v>
      </c>
      <c r="C32" s="185">
        <f t="shared" si="0"/>
        <v>337</v>
      </c>
      <c r="D32" s="196">
        <v>337</v>
      </c>
      <c r="E32" s="197"/>
      <c r="F32" s="198"/>
      <c r="G32" s="188"/>
      <c r="H32" s="198"/>
      <c r="I32" s="33"/>
      <c r="J32" s="5"/>
      <c r="K32" s="5"/>
      <c r="N32" s="171"/>
      <c r="O32" s="6"/>
      <c r="Q32" s="5"/>
    </row>
    <row r="33" spans="1:17" x14ac:dyDescent="0.2">
      <c r="A33" s="191" t="s">
        <v>51</v>
      </c>
      <c r="B33" s="194" t="s">
        <v>52</v>
      </c>
      <c r="C33" s="185">
        <f t="shared" si="0"/>
        <v>0</v>
      </c>
      <c r="D33" s="196"/>
      <c r="E33" s="197"/>
      <c r="F33" s="198"/>
      <c r="G33" s="188"/>
      <c r="H33" s="198"/>
      <c r="I33" s="33"/>
      <c r="J33" s="5"/>
      <c r="K33" s="5"/>
      <c r="N33" s="171"/>
      <c r="O33" s="6"/>
      <c r="Q33" s="5"/>
    </row>
    <row r="34" spans="1:17" x14ac:dyDescent="0.2">
      <c r="A34" s="191" t="s">
        <v>53</v>
      </c>
      <c r="B34" s="195" t="s">
        <v>54</v>
      </c>
      <c r="C34" s="185">
        <f t="shared" si="0"/>
        <v>24</v>
      </c>
      <c r="D34" s="196"/>
      <c r="E34" s="197">
        <v>24</v>
      </c>
      <c r="F34" s="198"/>
      <c r="G34" s="188"/>
      <c r="H34" s="198"/>
      <c r="I34" s="33"/>
      <c r="J34" s="5"/>
      <c r="K34" s="5"/>
      <c r="N34" s="171"/>
      <c r="O34" s="6"/>
      <c r="Q34" s="5"/>
    </row>
    <row r="35" spans="1:17" x14ac:dyDescent="0.2">
      <c r="A35" s="191" t="s">
        <v>55</v>
      </c>
      <c r="B35" s="195" t="s">
        <v>56</v>
      </c>
      <c r="C35" s="185">
        <f t="shared" si="0"/>
        <v>0</v>
      </c>
      <c r="D35" s="196"/>
      <c r="E35" s="197"/>
      <c r="F35" s="198"/>
      <c r="G35" s="188"/>
      <c r="H35" s="200"/>
      <c r="I35" s="33"/>
      <c r="J35" s="5"/>
      <c r="K35" s="5"/>
      <c r="N35" s="171"/>
      <c r="O35" s="6"/>
      <c r="Q35" s="5"/>
    </row>
    <row r="36" spans="1:17" x14ac:dyDescent="0.2">
      <c r="A36" s="191" t="s">
        <v>57</v>
      </c>
      <c r="B36" s="195" t="s">
        <v>58</v>
      </c>
      <c r="C36" s="185">
        <f t="shared" si="0"/>
        <v>0</v>
      </c>
      <c r="D36" s="196"/>
      <c r="E36" s="197"/>
      <c r="F36" s="198"/>
      <c r="G36" s="188"/>
      <c r="H36" s="200"/>
      <c r="I36" s="33"/>
      <c r="J36" s="5"/>
      <c r="K36" s="5"/>
      <c r="N36" s="171"/>
      <c r="O36" s="6"/>
      <c r="Q36" s="5"/>
    </row>
    <row r="37" spans="1:17" s="6" customFormat="1" x14ac:dyDescent="0.2">
      <c r="A37" s="191" t="s">
        <v>59</v>
      </c>
      <c r="B37" s="194" t="s">
        <v>60</v>
      </c>
      <c r="C37" s="185">
        <f t="shared" si="0"/>
        <v>0</v>
      </c>
      <c r="D37" s="186"/>
      <c r="E37" s="187"/>
      <c r="F37" s="188"/>
      <c r="G37" s="188"/>
      <c r="H37" s="201"/>
      <c r="I37" s="47"/>
      <c r="N37" s="202"/>
    </row>
    <row r="38" spans="1:17" x14ac:dyDescent="0.2">
      <c r="A38" s="191" t="s">
        <v>61</v>
      </c>
      <c r="B38" s="194" t="s">
        <v>62</v>
      </c>
      <c r="C38" s="203">
        <f t="shared" si="0"/>
        <v>44</v>
      </c>
      <c r="D38" s="204">
        <v>33</v>
      </c>
      <c r="E38" s="205">
        <v>11</v>
      </c>
      <c r="F38" s="206"/>
      <c r="G38" s="188"/>
      <c r="H38" s="206"/>
      <c r="I38" s="33"/>
      <c r="J38" s="5"/>
      <c r="K38" s="5"/>
      <c r="N38" s="171"/>
      <c r="O38" s="6"/>
      <c r="Q38" s="5"/>
    </row>
    <row r="39" spans="1:17" ht="34.5" x14ac:dyDescent="0.2">
      <c r="A39" s="207" t="s">
        <v>63</v>
      </c>
      <c r="B39" s="208" t="s">
        <v>64</v>
      </c>
      <c r="C39" s="185">
        <f t="shared" si="0"/>
        <v>908</v>
      </c>
      <c r="D39" s="186">
        <v>379</v>
      </c>
      <c r="E39" s="187">
        <v>529</v>
      </c>
      <c r="F39" s="188"/>
      <c r="G39" s="188"/>
      <c r="H39" s="188"/>
      <c r="I39" s="33"/>
      <c r="J39" s="5"/>
      <c r="K39" s="5"/>
      <c r="N39" s="171"/>
      <c r="O39" s="6"/>
      <c r="Q39" s="5"/>
    </row>
    <row r="40" spans="1:17" x14ac:dyDescent="0.2">
      <c r="A40" s="207" t="s">
        <v>65</v>
      </c>
      <c r="B40" s="208" t="s">
        <v>66</v>
      </c>
      <c r="C40" s="185">
        <f t="shared" si="0"/>
        <v>11</v>
      </c>
      <c r="D40" s="186">
        <v>11</v>
      </c>
      <c r="E40" s="187"/>
      <c r="F40" s="188"/>
      <c r="G40" s="188"/>
      <c r="H40" s="188"/>
      <c r="I40" s="33"/>
      <c r="J40" s="5"/>
      <c r="K40" s="5"/>
      <c r="N40" s="171"/>
      <c r="O40" s="6"/>
      <c r="Q40" s="5"/>
    </row>
    <row r="41" spans="1:17" x14ac:dyDescent="0.2">
      <c r="A41" s="207" t="s">
        <v>67</v>
      </c>
      <c r="B41" s="208" t="s">
        <v>68</v>
      </c>
      <c r="C41" s="185">
        <f t="shared" si="0"/>
        <v>4</v>
      </c>
      <c r="D41" s="186"/>
      <c r="E41" s="187">
        <v>4</v>
      </c>
      <c r="F41" s="188"/>
      <c r="G41" s="188"/>
      <c r="H41" s="188"/>
      <c r="I41" s="33"/>
      <c r="J41" s="5"/>
      <c r="K41" s="5"/>
      <c r="N41" s="171"/>
      <c r="O41" s="6"/>
      <c r="Q41" s="5"/>
    </row>
    <row r="42" spans="1:17" x14ac:dyDescent="0.2">
      <c r="A42" s="207" t="s">
        <v>69</v>
      </c>
      <c r="B42" s="208" t="s">
        <v>70</v>
      </c>
      <c r="C42" s="185">
        <f t="shared" si="0"/>
        <v>284</v>
      </c>
      <c r="D42" s="186">
        <v>284</v>
      </c>
      <c r="E42" s="187"/>
      <c r="F42" s="188"/>
      <c r="G42" s="188"/>
      <c r="H42" s="188"/>
      <c r="I42" s="33"/>
      <c r="J42" s="5"/>
      <c r="K42" s="5"/>
      <c r="N42" s="171"/>
      <c r="O42" s="6"/>
      <c r="Q42" s="5"/>
    </row>
    <row r="43" spans="1:17" x14ac:dyDescent="0.2">
      <c r="A43" s="207" t="s">
        <v>71</v>
      </c>
      <c r="B43" s="209" t="s">
        <v>72</v>
      </c>
      <c r="C43" s="210">
        <f t="shared" si="0"/>
        <v>0</v>
      </c>
      <c r="D43" s="196"/>
      <c r="E43" s="197"/>
      <c r="F43" s="198"/>
      <c r="G43" s="188"/>
      <c r="H43" s="198"/>
      <c r="I43" s="33"/>
      <c r="J43" s="5"/>
      <c r="K43" s="5"/>
      <c r="N43" s="171"/>
      <c r="O43" s="6"/>
      <c r="Q43" s="5"/>
    </row>
    <row r="44" spans="1:17" x14ac:dyDescent="0.2">
      <c r="A44" s="289" t="s">
        <v>73</v>
      </c>
      <c r="B44" s="310"/>
      <c r="C44" s="178">
        <f t="shared" si="0"/>
        <v>7</v>
      </c>
      <c r="D44" s="182">
        <f>SUM(D45:D78)</f>
        <v>7</v>
      </c>
      <c r="E44" s="180">
        <f>SUM(E45:E78)</f>
        <v>0</v>
      </c>
      <c r="F44" s="182">
        <f>SUM(F45:F78)</f>
        <v>0</v>
      </c>
      <c r="G44" s="178">
        <f>SUM(G45:G78)</f>
        <v>0</v>
      </c>
      <c r="H44" s="178">
        <f>SUM(H45:H78)</f>
        <v>0</v>
      </c>
      <c r="I44" s="33"/>
      <c r="J44" s="5"/>
      <c r="K44" s="5"/>
      <c r="N44" s="171"/>
      <c r="O44" s="6"/>
      <c r="Q44" s="5"/>
    </row>
    <row r="45" spans="1:17" x14ac:dyDescent="0.2">
      <c r="A45" s="211" t="s">
        <v>74</v>
      </c>
      <c r="B45" s="212" t="s">
        <v>75</v>
      </c>
      <c r="C45" s="213">
        <f t="shared" si="0"/>
        <v>0</v>
      </c>
      <c r="D45" s="188"/>
      <c r="E45" s="205"/>
      <c r="F45" s="206"/>
      <c r="G45" s="188"/>
      <c r="H45" s="206"/>
      <c r="I45" s="33"/>
      <c r="J45" s="5"/>
      <c r="K45" s="5"/>
      <c r="N45" s="171"/>
      <c r="O45" s="6"/>
      <c r="Q45" s="5"/>
    </row>
    <row r="46" spans="1:17" x14ac:dyDescent="0.2">
      <c r="A46" s="214" t="s">
        <v>76</v>
      </c>
      <c r="B46" s="215" t="s">
        <v>77</v>
      </c>
      <c r="C46" s="185">
        <f t="shared" si="0"/>
        <v>0</v>
      </c>
      <c r="D46" s="188"/>
      <c r="E46" s="187"/>
      <c r="F46" s="188"/>
      <c r="G46" s="188"/>
      <c r="H46" s="188"/>
      <c r="I46" s="33"/>
      <c r="J46" s="5"/>
      <c r="K46" s="5"/>
      <c r="N46" s="171"/>
      <c r="O46" s="6"/>
      <c r="Q46" s="5"/>
    </row>
    <row r="47" spans="1:17" x14ac:dyDescent="0.2">
      <c r="A47" s="214" t="s">
        <v>78</v>
      </c>
      <c r="B47" s="215" t="s">
        <v>79</v>
      </c>
      <c r="C47" s="185">
        <f t="shared" si="0"/>
        <v>7</v>
      </c>
      <c r="D47" s="188">
        <v>7</v>
      </c>
      <c r="E47" s="187"/>
      <c r="F47" s="188"/>
      <c r="G47" s="188"/>
      <c r="H47" s="188"/>
      <c r="I47" s="33"/>
      <c r="J47" s="5"/>
      <c r="K47" s="5"/>
      <c r="N47" s="171"/>
      <c r="O47" s="6"/>
      <c r="Q47" s="5"/>
    </row>
    <row r="48" spans="1:17" x14ac:dyDescent="0.2">
      <c r="A48" s="214" t="s">
        <v>80</v>
      </c>
      <c r="B48" s="215" t="s">
        <v>81</v>
      </c>
      <c r="C48" s="185">
        <f t="shared" si="0"/>
        <v>0</v>
      </c>
      <c r="D48" s="188"/>
      <c r="E48" s="187"/>
      <c r="F48" s="188"/>
      <c r="G48" s="188"/>
      <c r="H48" s="188"/>
      <c r="I48" s="33"/>
      <c r="J48" s="5"/>
      <c r="K48" s="5"/>
      <c r="N48" s="171"/>
      <c r="O48" s="6"/>
      <c r="Q48" s="5"/>
    </row>
    <row r="49" spans="1:17" x14ac:dyDescent="0.2">
      <c r="A49" s="214" t="s">
        <v>82</v>
      </c>
      <c r="B49" s="215" t="s">
        <v>83</v>
      </c>
      <c r="C49" s="185">
        <f t="shared" si="0"/>
        <v>0</v>
      </c>
      <c r="D49" s="188"/>
      <c r="E49" s="187"/>
      <c r="F49" s="188"/>
      <c r="G49" s="188"/>
      <c r="H49" s="188"/>
      <c r="I49" s="33"/>
      <c r="J49" s="5"/>
      <c r="K49" s="5"/>
      <c r="N49" s="171"/>
      <c r="O49" s="6"/>
      <c r="Q49" s="5"/>
    </row>
    <row r="50" spans="1:17" x14ac:dyDescent="0.2">
      <c r="A50" s="214" t="s">
        <v>84</v>
      </c>
      <c r="B50" s="215" t="s">
        <v>85</v>
      </c>
      <c r="C50" s="185">
        <f t="shared" si="0"/>
        <v>0</v>
      </c>
      <c r="D50" s="188"/>
      <c r="E50" s="187"/>
      <c r="F50" s="188"/>
      <c r="G50" s="188"/>
      <c r="H50" s="188"/>
      <c r="I50" s="33"/>
      <c r="J50" s="5"/>
      <c r="K50" s="5"/>
      <c r="N50" s="171"/>
      <c r="O50" s="6"/>
      <c r="Q50" s="5"/>
    </row>
    <row r="51" spans="1:17" x14ac:dyDescent="0.2">
      <c r="A51" s="214" t="s">
        <v>86</v>
      </c>
      <c r="B51" s="215" t="s">
        <v>87</v>
      </c>
      <c r="C51" s="185">
        <f t="shared" si="0"/>
        <v>0</v>
      </c>
      <c r="D51" s="188"/>
      <c r="E51" s="187"/>
      <c r="F51" s="188"/>
      <c r="G51" s="188"/>
      <c r="H51" s="188"/>
      <c r="I51" s="33"/>
      <c r="J51" s="5"/>
      <c r="K51" s="5"/>
      <c r="N51" s="171"/>
      <c r="O51" s="6"/>
      <c r="Q51" s="5"/>
    </row>
    <row r="52" spans="1:17" x14ac:dyDescent="0.2">
      <c r="A52" s="214" t="s">
        <v>88</v>
      </c>
      <c r="B52" s="215" t="s">
        <v>89</v>
      </c>
      <c r="C52" s="185">
        <f t="shared" si="0"/>
        <v>0</v>
      </c>
      <c r="D52" s="188"/>
      <c r="E52" s="187"/>
      <c r="F52" s="188"/>
      <c r="G52" s="188"/>
      <c r="H52" s="188"/>
      <c r="I52" s="33"/>
      <c r="J52" s="5"/>
      <c r="K52" s="5"/>
      <c r="N52" s="171"/>
      <c r="O52" s="6"/>
      <c r="Q52" s="5"/>
    </row>
    <row r="53" spans="1:17" x14ac:dyDescent="0.2">
      <c r="A53" s="214" t="s">
        <v>90</v>
      </c>
      <c r="B53" s="215" t="s">
        <v>91</v>
      </c>
      <c r="C53" s="185">
        <f t="shared" si="0"/>
        <v>0</v>
      </c>
      <c r="D53" s="188"/>
      <c r="E53" s="187"/>
      <c r="F53" s="188"/>
      <c r="G53" s="188"/>
      <c r="H53" s="188"/>
      <c r="I53" s="33"/>
      <c r="J53" s="5"/>
      <c r="K53" s="5"/>
      <c r="N53" s="171"/>
      <c r="O53" s="6"/>
      <c r="Q53" s="5"/>
    </row>
    <row r="54" spans="1:17" x14ac:dyDescent="0.2">
      <c r="A54" s="214" t="s">
        <v>92</v>
      </c>
      <c r="B54" s="215" t="s">
        <v>93</v>
      </c>
      <c r="C54" s="185">
        <f t="shared" si="0"/>
        <v>0</v>
      </c>
      <c r="D54" s="188"/>
      <c r="E54" s="187"/>
      <c r="F54" s="188"/>
      <c r="G54" s="188"/>
      <c r="H54" s="188"/>
      <c r="I54" s="33"/>
      <c r="J54" s="5"/>
      <c r="K54" s="5"/>
      <c r="N54" s="171"/>
      <c r="O54" s="6"/>
      <c r="Q54" s="5"/>
    </row>
    <row r="55" spans="1:17" x14ac:dyDescent="0.2">
      <c r="A55" s="214" t="s">
        <v>94</v>
      </c>
      <c r="B55" s="215" t="s">
        <v>95</v>
      </c>
      <c r="C55" s="185">
        <f t="shared" si="0"/>
        <v>0</v>
      </c>
      <c r="D55" s="188"/>
      <c r="E55" s="187"/>
      <c r="F55" s="188"/>
      <c r="G55" s="188"/>
      <c r="H55" s="188"/>
      <c r="I55" s="33"/>
      <c r="J55" s="5"/>
      <c r="K55" s="5"/>
      <c r="N55" s="171"/>
      <c r="O55" s="6"/>
      <c r="Q55" s="5"/>
    </row>
    <row r="56" spans="1:17" x14ac:dyDescent="0.2">
      <c r="A56" s="214" t="s">
        <v>96</v>
      </c>
      <c r="B56" s="215" t="s">
        <v>97</v>
      </c>
      <c r="C56" s="185">
        <f t="shared" si="0"/>
        <v>0</v>
      </c>
      <c r="D56" s="188"/>
      <c r="E56" s="187"/>
      <c r="F56" s="188"/>
      <c r="G56" s="188"/>
      <c r="H56" s="188"/>
      <c r="I56" s="33"/>
      <c r="J56" s="5"/>
      <c r="K56" s="5"/>
      <c r="N56" s="171"/>
      <c r="O56" s="6"/>
      <c r="Q56" s="5"/>
    </row>
    <row r="57" spans="1:17" x14ac:dyDescent="0.2">
      <c r="A57" s="214" t="s">
        <v>98</v>
      </c>
      <c r="B57" s="215" t="s">
        <v>99</v>
      </c>
      <c r="C57" s="185">
        <f t="shared" si="0"/>
        <v>0</v>
      </c>
      <c r="D57" s="188"/>
      <c r="E57" s="187"/>
      <c r="F57" s="188"/>
      <c r="G57" s="188"/>
      <c r="H57" s="188"/>
      <c r="I57" s="33"/>
      <c r="J57" s="5"/>
      <c r="K57" s="5"/>
      <c r="N57" s="171"/>
      <c r="O57" s="6"/>
      <c r="Q57" s="5"/>
    </row>
    <row r="58" spans="1:17" x14ac:dyDescent="0.2">
      <c r="A58" s="214" t="s">
        <v>100</v>
      </c>
      <c r="B58" s="215" t="s">
        <v>101</v>
      </c>
      <c r="C58" s="185">
        <f t="shared" si="0"/>
        <v>0</v>
      </c>
      <c r="D58" s="188"/>
      <c r="E58" s="187"/>
      <c r="F58" s="188"/>
      <c r="G58" s="188"/>
      <c r="H58" s="188"/>
      <c r="I58" s="33"/>
      <c r="J58" s="5"/>
      <c r="K58" s="5"/>
      <c r="N58" s="171"/>
      <c r="O58" s="6"/>
      <c r="Q58" s="5"/>
    </row>
    <row r="59" spans="1:17" ht="34.5" x14ac:dyDescent="0.2">
      <c r="A59" s="214" t="s">
        <v>102</v>
      </c>
      <c r="B59" s="208" t="s">
        <v>103</v>
      </c>
      <c r="C59" s="185">
        <f t="shared" si="0"/>
        <v>0</v>
      </c>
      <c r="D59" s="188"/>
      <c r="E59" s="187"/>
      <c r="F59" s="188"/>
      <c r="G59" s="188"/>
      <c r="H59" s="188"/>
      <c r="I59" s="33"/>
      <c r="J59" s="5"/>
      <c r="K59" s="5"/>
      <c r="N59" s="171"/>
      <c r="O59" s="6"/>
      <c r="Q59" s="5"/>
    </row>
    <row r="60" spans="1:17" x14ac:dyDescent="0.2">
      <c r="A60" s="214" t="s">
        <v>104</v>
      </c>
      <c r="B60" s="215" t="s">
        <v>105</v>
      </c>
      <c r="C60" s="185">
        <f t="shared" si="0"/>
        <v>0</v>
      </c>
      <c r="D60" s="188"/>
      <c r="E60" s="187"/>
      <c r="F60" s="188"/>
      <c r="G60" s="188"/>
      <c r="H60" s="188"/>
      <c r="I60" s="33"/>
      <c r="J60" s="5"/>
      <c r="K60" s="5"/>
      <c r="N60" s="171"/>
      <c r="O60" s="6"/>
      <c r="Q60" s="5"/>
    </row>
    <row r="61" spans="1:17" x14ac:dyDescent="0.2">
      <c r="A61" s="214" t="s">
        <v>106</v>
      </c>
      <c r="B61" s="215" t="s">
        <v>107</v>
      </c>
      <c r="C61" s="185">
        <f t="shared" si="0"/>
        <v>0</v>
      </c>
      <c r="D61" s="188"/>
      <c r="E61" s="187"/>
      <c r="F61" s="188"/>
      <c r="G61" s="188"/>
      <c r="H61" s="188"/>
      <c r="I61" s="33"/>
      <c r="J61" s="5"/>
      <c r="K61" s="5"/>
      <c r="N61" s="171"/>
      <c r="O61" s="6"/>
      <c r="Q61" s="5"/>
    </row>
    <row r="62" spans="1:17" x14ac:dyDescent="0.2">
      <c r="A62" s="214" t="s">
        <v>108</v>
      </c>
      <c r="B62" s="208" t="s">
        <v>109</v>
      </c>
      <c r="C62" s="185">
        <f t="shared" si="0"/>
        <v>0</v>
      </c>
      <c r="D62" s="188"/>
      <c r="E62" s="187"/>
      <c r="F62" s="188"/>
      <c r="G62" s="188"/>
      <c r="H62" s="188"/>
      <c r="I62" s="33"/>
      <c r="J62" s="5"/>
      <c r="K62" s="5"/>
      <c r="N62" s="171"/>
      <c r="O62" s="6"/>
      <c r="Q62" s="5"/>
    </row>
    <row r="63" spans="1:17" x14ac:dyDescent="0.2">
      <c r="A63" s="214" t="s">
        <v>110</v>
      </c>
      <c r="B63" s="215" t="s">
        <v>111</v>
      </c>
      <c r="C63" s="185">
        <f t="shared" si="0"/>
        <v>0</v>
      </c>
      <c r="D63" s="188"/>
      <c r="E63" s="187"/>
      <c r="F63" s="188"/>
      <c r="G63" s="188"/>
      <c r="H63" s="188"/>
      <c r="I63" s="33"/>
      <c r="J63" s="5"/>
      <c r="K63" s="5"/>
      <c r="N63" s="171"/>
      <c r="O63" s="6"/>
      <c r="Q63" s="5"/>
    </row>
    <row r="64" spans="1:17" x14ac:dyDescent="0.2">
      <c r="A64" s="214" t="s">
        <v>112</v>
      </c>
      <c r="B64" s="215" t="s">
        <v>113</v>
      </c>
      <c r="C64" s="185">
        <f t="shared" si="0"/>
        <v>0</v>
      </c>
      <c r="D64" s="188"/>
      <c r="E64" s="187"/>
      <c r="F64" s="188"/>
      <c r="G64" s="188"/>
      <c r="H64" s="188"/>
      <c r="I64" s="33"/>
      <c r="J64" s="5"/>
      <c r="K64" s="5"/>
      <c r="N64" s="171"/>
      <c r="O64" s="6"/>
      <c r="Q64" s="5"/>
    </row>
    <row r="65" spans="1:17" x14ac:dyDescent="0.2">
      <c r="A65" s="214" t="s">
        <v>114</v>
      </c>
      <c r="B65" s="215" t="s">
        <v>115</v>
      </c>
      <c r="C65" s="185">
        <f t="shared" si="0"/>
        <v>0</v>
      </c>
      <c r="D65" s="188"/>
      <c r="E65" s="187"/>
      <c r="F65" s="188"/>
      <c r="G65" s="188"/>
      <c r="H65" s="188"/>
      <c r="I65" s="33"/>
      <c r="J65" s="5"/>
      <c r="K65" s="5"/>
      <c r="N65" s="171"/>
      <c r="O65" s="6"/>
      <c r="Q65" s="5"/>
    </row>
    <row r="66" spans="1:17" x14ac:dyDescent="0.2">
      <c r="A66" s="214" t="s">
        <v>116</v>
      </c>
      <c r="B66" s="215" t="s">
        <v>117</v>
      </c>
      <c r="C66" s="185">
        <f t="shared" si="0"/>
        <v>0</v>
      </c>
      <c r="D66" s="188"/>
      <c r="E66" s="187"/>
      <c r="F66" s="188"/>
      <c r="G66" s="188"/>
      <c r="H66" s="188"/>
      <c r="I66" s="33"/>
      <c r="J66" s="5"/>
      <c r="K66" s="5"/>
      <c r="N66" s="171"/>
      <c r="O66" s="6"/>
      <c r="Q66" s="5"/>
    </row>
    <row r="67" spans="1:17" ht="25.5" customHeight="1" x14ac:dyDescent="0.2">
      <c r="A67" s="214" t="s">
        <v>118</v>
      </c>
      <c r="B67" s="208" t="s">
        <v>119</v>
      </c>
      <c r="C67" s="185">
        <f t="shared" si="0"/>
        <v>0</v>
      </c>
      <c r="D67" s="188"/>
      <c r="E67" s="187"/>
      <c r="F67" s="188"/>
      <c r="G67" s="188"/>
      <c r="H67" s="188"/>
      <c r="I67" s="33"/>
      <c r="J67" s="5"/>
      <c r="K67" s="5"/>
      <c r="N67" s="171"/>
      <c r="O67" s="6"/>
      <c r="Q67" s="5"/>
    </row>
    <row r="68" spans="1:17" x14ac:dyDescent="0.2">
      <c r="A68" s="214" t="s">
        <v>120</v>
      </c>
      <c r="B68" s="215" t="s">
        <v>121</v>
      </c>
      <c r="C68" s="185">
        <f t="shared" si="0"/>
        <v>0</v>
      </c>
      <c r="D68" s="188"/>
      <c r="E68" s="187"/>
      <c r="F68" s="188"/>
      <c r="G68" s="188"/>
      <c r="H68" s="188"/>
      <c r="I68" s="33"/>
      <c r="J68" s="5"/>
      <c r="K68" s="5"/>
      <c r="N68" s="171"/>
      <c r="O68" s="6"/>
      <c r="Q68" s="5"/>
    </row>
    <row r="69" spans="1:17" x14ac:dyDescent="0.2">
      <c r="A69" s="214" t="s">
        <v>122</v>
      </c>
      <c r="B69" s="215" t="s">
        <v>123</v>
      </c>
      <c r="C69" s="185">
        <f t="shared" si="0"/>
        <v>0</v>
      </c>
      <c r="D69" s="188"/>
      <c r="E69" s="187"/>
      <c r="F69" s="188"/>
      <c r="G69" s="188"/>
      <c r="H69" s="188"/>
      <c r="I69" s="33"/>
      <c r="J69" s="5"/>
      <c r="K69" s="5"/>
      <c r="N69" s="171"/>
      <c r="O69" s="6"/>
      <c r="Q69" s="5"/>
    </row>
    <row r="70" spans="1:17" x14ac:dyDescent="0.2">
      <c r="A70" s="214" t="s">
        <v>124</v>
      </c>
      <c r="B70" s="215" t="s">
        <v>125</v>
      </c>
      <c r="C70" s="185">
        <f t="shared" si="0"/>
        <v>0</v>
      </c>
      <c r="D70" s="188"/>
      <c r="E70" s="187"/>
      <c r="F70" s="188"/>
      <c r="G70" s="188"/>
      <c r="H70" s="188"/>
      <c r="I70" s="33"/>
      <c r="J70" s="5"/>
      <c r="K70" s="5"/>
      <c r="N70" s="171"/>
      <c r="O70" s="6"/>
      <c r="Q70" s="5"/>
    </row>
    <row r="71" spans="1:17" x14ac:dyDescent="0.2">
      <c r="A71" s="214" t="s">
        <v>126</v>
      </c>
      <c r="B71" s="215" t="s">
        <v>127</v>
      </c>
      <c r="C71" s="185">
        <f t="shared" si="0"/>
        <v>0</v>
      </c>
      <c r="D71" s="188"/>
      <c r="E71" s="187"/>
      <c r="F71" s="188"/>
      <c r="G71" s="188"/>
      <c r="H71" s="188"/>
      <c r="I71" s="33"/>
      <c r="J71" s="5"/>
      <c r="K71" s="5"/>
      <c r="N71" s="171"/>
      <c r="O71" s="6"/>
      <c r="Q71" s="5"/>
    </row>
    <row r="72" spans="1:17" x14ac:dyDescent="0.2">
      <c r="A72" s="214" t="s">
        <v>128</v>
      </c>
      <c r="B72" s="215" t="s">
        <v>129</v>
      </c>
      <c r="C72" s="185">
        <f t="shared" si="0"/>
        <v>0</v>
      </c>
      <c r="D72" s="188"/>
      <c r="E72" s="187"/>
      <c r="F72" s="188"/>
      <c r="G72" s="188"/>
      <c r="H72" s="188"/>
      <c r="I72" s="33"/>
      <c r="J72" s="5"/>
      <c r="K72" s="5"/>
      <c r="N72" s="171"/>
      <c r="O72" s="6"/>
      <c r="Q72" s="5"/>
    </row>
    <row r="73" spans="1:17" x14ac:dyDescent="0.2">
      <c r="A73" s="214" t="s">
        <v>130</v>
      </c>
      <c r="B73" s="215" t="s">
        <v>131</v>
      </c>
      <c r="C73" s="185">
        <f t="shared" si="0"/>
        <v>0</v>
      </c>
      <c r="D73" s="188"/>
      <c r="E73" s="187"/>
      <c r="F73" s="188"/>
      <c r="G73" s="188"/>
      <c r="H73" s="188"/>
      <c r="I73" s="33"/>
      <c r="J73" s="5"/>
      <c r="K73" s="5"/>
      <c r="N73" s="171"/>
      <c r="O73" s="6"/>
      <c r="Q73" s="5"/>
    </row>
    <row r="74" spans="1:17" x14ac:dyDescent="0.2">
      <c r="A74" s="214" t="s">
        <v>132</v>
      </c>
      <c r="B74" s="215" t="s">
        <v>133</v>
      </c>
      <c r="C74" s="185">
        <f t="shared" si="0"/>
        <v>0</v>
      </c>
      <c r="D74" s="188"/>
      <c r="E74" s="187"/>
      <c r="F74" s="188"/>
      <c r="G74" s="188"/>
      <c r="H74" s="188"/>
      <c r="I74" s="33"/>
      <c r="J74" s="5"/>
      <c r="K74" s="5"/>
      <c r="N74" s="171"/>
      <c r="O74" s="6"/>
      <c r="Q74" s="5"/>
    </row>
    <row r="75" spans="1:17" x14ac:dyDescent="0.2">
      <c r="A75" s="214" t="s">
        <v>134</v>
      </c>
      <c r="B75" s="215" t="s">
        <v>135</v>
      </c>
      <c r="C75" s="185">
        <f t="shared" si="0"/>
        <v>0</v>
      </c>
      <c r="D75" s="188"/>
      <c r="E75" s="187"/>
      <c r="F75" s="188"/>
      <c r="G75" s="188"/>
      <c r="H75" s="188"/>
      <c r="I75" s="33"/>
      <c r="J75" s="5"/>
      <c r="K75" s="5"/>
      <c r="N75" s="171"/>
      <c r="O75" s="6"/>
      <c r="Q75" s="5"/>
    </row>
    <row r="76" spans="1:17" x14ac:dyDescent="0.2">
      <c r="A76" s="214" t="s">
        <v>136</v>
      </c>
      <c r="B76" s="215" t="s">
        <v>137</v>
      </c>
      <c r="C76" s="185">
        <f t="shared" si="0"/>
        <v>0</v>
      </c>
      <c r="D76" s="188"/>
      <c r="E76" s="187"/>
      <c r="F76" s="188"/>
      <c r="G76" s="188"/>
      <c r="H76" s="188"/>
      <c r="I76" s="33"/>
      <c r="J76" s="5"/>
      <c r="K76" s="5"/>
      <c r="N76" s="171"/>
      <c r="O76" s="6"/>
      <c r="Q76" s="5"/>
    </row>
    <row r="77" spans="1:17" x14ac:dyDescent="0.2">
      <c r="A77" s="214" t="s">
        <v>138</v>
      </c>
      <c r="B77" s="215" t="s">
        <v>139</v>
      </c>
      <c r="C77" s="185">
        <f t="shared" si="0"/>
        <v>0</v>
      </c>
      <c r="D77" s="188"/>
      <c r="E77" s="187"/>
      <c r="F77" s="188"/>
      <c r="G77" s="188"/>
      <c r="H77" s="188"/>
      <c r="I77" s="33"/>
      <c r="J77" s="5"/>
      <c r="K77" s="5"/>
      <c r="N77" s="171"/>
      <c r="O77" s="6"/>
      <c r="Q77" s="5"/>
    </row>
    <row r="78" spans="1:17" x14ac:dyDescent="0.2">
      <c r="A78" s="216" t="s">
        <v>140</v>
      </c>
      <c r="B78" s="217" t="s">
        <v>141</v>
      </c>
      <c r="C78" s="218">
        <f t="shared" si="0"/>
        <v>0</v>
      </c>
      <c r="D78" s="219"/>
      <c r="E78" s="220"/>
      <c r="F78" s="221"/>
      <c r="G78" s="219"/>
      <c r="H78" s="221"/>
      <c r="I78" s="33"/>
      <c r="J78" s="5"/>
      <c r="K78" s="5"/>
      <c r="N78" s="171"/>
      <c r="O78" s="6"/>
      <c r="Q78" s="5"/>
    </row>
    <row r="79" spans="1:17" x14ac:dyDescent="0.2">
      <c r="A79" s="174"/>
      <c r="B79" s="222"/>
      <c r="C79" s="69"/>
      <c r="D79" s="70"/>
      <c r="E79" s="70"/>
      <c r="F79" s="70"/>
      <c r="G79" s="70"/>
      <c r="H79" s="70"/>
      <c r="I79" s="33"/>
      <c r="J79" s="5"/>
      <c r="K79" s="5"/>
      <c r="N79" s="171"/>
      <c r="O79" s="6"/>
      <c r="Q79" s="5"/>
    </row>
    <row r="80" spans="1:17" x14ac:dyDescent="0.2">
      <c r="A80" s="289" t="s">
        <v>142</v>
      </c>
      <c r="B80" s="290"/>
      <c r="C80" s="178">
        <f t="shared" ref="C80:C145" si="1">+SUM(D80:F80)</f>
        <v>988</v>
      </c>
      <c r="D80" s="223">
        <f>+SUM(D81:D120)</f>
        <v>12</v>
      </c>
      <c r="E80" s="223">
        <f>+SUM(E81:E120)</f>
        <v>936</v>
      </c>
      <c r="F80" s="224">
        <f>+SUM(F81:F120)</f>
        <v>40</v>
      </c>
      <c r="G80" s="225">
        <f>+SUM(G81:G120)</f>
        <v>0</v>
      </c>
      <c r="H80" s="225">
        <f>+SUM(H81:H120)</f>
        <v>0</v>
      </c>
      <c r="I80" s="33"/>
      <c r="J80" s="5"/>
      <c r="K80" s="5"/>
      <c r="N80" s="171"/>
      <c r="O80" s="6"/>
      <c r="Q80" s="5"/>
    </row>
    <row r="81" spans="1:17" x14ac:dyDescent="0.2">
      <c r="A81" s="211" t="s">
        <v>143</v>
      </c>
      <c r="B81" s="226" t="s">
        <v>144</v>
      </c>
      <c r="C81" s="203">
        <f t="shared" si="1"/>
        <v>0</v>
      </c>
      <c r="D81" s="186"/>
      <c r="E81" s="186"/>
      <c r="F81" s="186"/>
      <c r="G81" s="186"/>
      <c r="H81" s="186"/>
      <c r="I81" s="33"/>
      <c r="J81" s="5"/>
      <c r="K81" s="5"/>
      <c r="N81" s="171"/>
      <c r="O81" s="6"/>
      <c r="Q81" s="5"/>
    </row>
    <row r="82" spans="1:17" x14ac:dyDescent="0.2">
      <c r="A82" s="214" t="s">
        <v>145</v>
      </c>
      <c r="B82" s="215" t="s">
        <v>146</v>
      </c>
      <c r="C82" s="185">
        <f t="shared" si="1"/>
        <v>14</v>
      </c>
      <c r="D82" s="186"/>
      <c r="E82" s="186">
        <v>14</v>
      </c>
      <c r="F82" s="186"/>
      <c r="G82" s="186"/>
      <c r="H82" s="186"/>
      <c r="I82" s="33"/>
      <c r="J82" s="5"/>
      <c r="K82" s="5"/>
      <c r="N82" s="171"/>
      <c r="O82" s="6"/>
      <c r="Q82" s="5"/>
    </row>
    <row r="83" spans="1:17" x14ac:dyDescent="0.2">
      <c r="A83" s="214" t="s">
        <v>147</v>
      </c>
      <c r="B83" s="215" t="s">
        <v>148</v>
      </c>
      <c r="C83" s="185">
        <f t="shared" si="1"/>
        <v>0</v>
      </c>
      <c r="D83" s="186"/>
      <c r="E83" s="186"/>
      <c r="F83" s="186"/>
      <c r="G83" s="186"/>
      <c r="H83" s="186"/>
      <c r="I83" s="33"/>
      <c r="J83" s="5"/>
      <c r="K83" s="5"/>
      <c r="N83" s="171"/>
      <c r="O83" s="6"/>
      <c r="Q83" s="5"/>
    </row>
    <row r="84" spans="1:17" x14ac:dyDescent="0.2">
      <c r="A84" s="214" t="s">
        <v>149</v>
      </c>
      <c r="B84" s="215" t="s">
        <v>150</v>
      </c>
      <c r="C84" s="185">
        <f t="shared" si="1"/>
        <v>1</v>
      </c>
      <c r="D84" s="186"/>
      <c r="E84" s="186">
        <v>1</v>
      </c>
      <c r="F84" s="186"/>
      <c r="G84" s="186"/>
      <c r="H84" s="186"/>
      <c r="I84" s="33"/>
      <c r="J84" s="5"/>
      <c r="K84" s="5"/>
      <c r="N84" s="171"/>
      <c r="O84" s="6"/>
      <c r="Q84" s="5"/>
    </row>
    <row r="85" spans="1:17" x14ac:dyDescent="0.2">
      <c r="A85" s="214" t="s">
        <v>151</v>
      </c>
      <c r="B85" s="215" t="s">
        <v>152</v>
      </c>
      <c r="C85" s="185">
        <f t="shared" si="1"/>
        <v>126</v>
      </c>
      <c r="D85" s="186"/>
      <c r="E85" s="186">
        <v>126</v>
      </c>
      <c r="F85" s="186"/>
      <c r="G85" s="186"/>
      <c r="H85" s="186"/>
      <c r="I85" s="33"/>
      <c r="J85" s="5"/>
      <c r="K85" s="5"/>
      <c r="N85" s="171"/>
      <c r="O85" s="6"/>
      <c r="Q85" s="5"/>
    </row>
    <row r="86" spans="1:17" x14ac:dyDescent="0.2">
      <c r="A86" s="214" t="s">
        <v>153</v>
      </c>
      <c r="B86" s="215" t="s">
        <v>154</v>
      </c>
      <c r="C86" s="185">
        <f t="shared" si="1"/>
        <v>0</v>
      </c>
      <c r="D86" s="186"/>
      <c r="E86" s="186"/>
      <c r="F86" s="186"/>
      <c r="G86" s="186"/>
      <c r="H86" s="186"/>
      <c r="I86" s="33"/>
      <c r="J86" s="5"/>
      <c r="K86" s="5"/>
      <c r="N86" s="171"/>
      <c r="O86" s="6"/>
      <c r="Q86" s="5"/>
    </row>
    <row r="87" spans="1:17" x14ac:dyDescent="0.2">
      <c r="A87" s="214" t="s">
        <v>155</v>
      </c>
      <c r="B87" s="215" t="s">
        <v>156</v>
      </c>
      <c r="C87" s="185">
        <f t="shared" si="1"/>
        <v>0</v>
      </c>
      <c r="D87" s="186"/>
      <c r="E87" s="186"/>
      <c r="F87" s="186"/>
      <c r="G87" s="186"/>
      <c r="H87" s="186"/>
      <c r="I87" s="33"/>
      <c r="J87" s="5"/>
      <c r="K87" s="5"/>
      <c r="N87" s="171"/>
      <c r="O87" s="6"/>
      <c r="Q87" s="5"/>
    </row>
    <row r="88" spans="1:17" x14ac:dyDescent="0.2">
      <c r="A88" s="214" t="s">
        <v>157</v>
      </c>
      <c r="B88" s="215" t="s">
        <v>158</v>
      </c>
      <c r="C88" s="185">
        <f t="shared" si="1"/>
        <v>0</v>
      </c>
      <c r="D88" s="186"/>
      <c r="E88" s="186"/>
      <c r="F88" s="186"/>
      <c r="G88" s="186"/>
      <c r="H88" s="186"/>
      <c r="I88" s="33"/>
      <c r="J88" s="5"/>
      <c r="K88" s="5"/>
      <c r="N88" s="171"/>
      <c r="O88" s="6"/>
      <c r="Q88" s="5"/>
    </row>
    <row r="89" spans="1:17" x14ac:dyDescent="0.2">
      <c r="A89" s="214" t="s">
        <v>159</v>
      </c>
      <c r="B89" s="215" t="s">
        <v>160</v>
      </c>
      <c r="C89" s="185">
        <f t="shared" si="1"/>
        <v>0</v>
      </c>
      <c r="D89" s="186"/>
      <c r="E89" s="186"/>
      <c r="F89" s="186"/>
      <c r="G89" s="186"/>
      <c r="H89" s="186"/>
      <c r="I89" s="33"/>
      <c r="J89" s="5"/>
      <c r="K89" s="5"/>
      <c r="N89" s="171"/>
      <c r="O89" s="6"/>
      <c r="Q89" s="5"/>
    </row>
    <row r="90" spans="1:17" x14ac:dyDescent="0.2">
      <c r="A90" s="214" t="s">
        <v>161</v>
      </c>
      <c r="B90" s="215" t="s">
        <v>162</v>
      </c>
      <c r="C90" s="185">
        <f t="shared" si="1"/>
        <v>15</v>
      </c>
      <c r="D90" s="186"/>
      <c r="E90" s="186">
        <v>15</v>
      </c>
      <c r="F90" s="186"/>
      <c r="G90" s="186"/>
      <c r="H90" s="186"/>
      <c r="I90" s="33"/>
      <c r="J90" s="5"/>
      <c r="K90" s="5"/>
      <c r="N90" s="171"/>
      <c r="O90" s="6"/>
      <c r="Q90" s="5"/>
    </row>
    <row r="91" spans="1:17" x14ac:dyDescent="0.2">
      <c r="A91" s="214" t="s">
        <v>163</v>
      </c>
      <c r="B91" s="215" t="s">
        <v>164</v>
      </c>
      <c r="C91" s="185">
        <f t="shared" si="1"/>
        <v>3</v>
      </c>
      <c r="D91" s="186"/>
      <c r="E91" s="186">
        <v>3</v>
      </c>
      <c r="F91" s="186"/>
      <c r="G91" s="186"/>
      <c r="H91" s="186"/>
      <c r="I91" s="33"/>
      <c r="J91" s="5"/>
      <c r="K91" s="5"/>
      <c r="N91" s="171"/>
      <c r="O91" s="6"/>
      <c r="Q91" s="5"/>
    </row>
    <row r="92" spans="1:17" x14ac:dyDescent="0.2">
      <c r="A92" s="214" t="s">
        <v>165</v>
      </c>
      <c r="B92" s="215" t="s">
        <v>166</v>
      </c>
      <c r="C92" s="185">
        <f t="shared" si="1"/>
        <v>0</v>
      </c>
      <c r="D92" s="186"/>
      <c r="E92" s="186"/>
      <c r="F92" s="186"/>
      <c r="G92" s="186"/>
      <c r="H92" s="186"/>
      <c r="I92" s="33"/>
      <c r="J92" s="5"/>
      <c r="K92" s="5"/>
      <c r="N92" s="171"/>
      <c r="O92" s="6"/>
      <c r="Q92" s="5"/>
    </row>
    <row r="93" spans="1:17" x14ac:dyDescent="0.2">
      <c r="A93" s="214" t="s">
        <v>167</v>
      </c>
      <c r="B93" s="215" t="s">
        <v>168</v>
      </c>
      <c r="C93" s="185">
        <f t="shared" si="1"/>
        <v>0</v>
      </c>
      <c r="D93" s="186"/>
      <c r="E93" s="186"/>
      <c r="F93" s="186"/>
      <c r="G93" s="186"/>
      <c r="H93" s="186"/>
      <c r="I93" s="33"/>
      <c r="J93" s="5"/>
      <c r="K93" s="5"/>
      <c r="N93" s="171"/>
      <c r="O93" s="6"/>
      <c r="Q93" s="5"/>
    </row>
    <row r="94" spans="1:17" x14ac:dyDescent="0.2">
      <c r="A94" s="214" t="s">
        <v>169</v>
      </c>
      <c r="B94" s="215" t="s">
        <v>170</v>
      </c>
      <c r="C94" s="185">
        <f t="shared" si="1"/>
        <v>0</v>
      </c>
      <c r="D94" s="186"/>
      <c r="E94" s="186"/>
      <c r="F94" s="186"/>
      <c r="G94" s="186"/>
      <c r="H94" s="186"/>
      <c r="I94" s="33"/>
      <c r="J94" s="5"/>
      <c r="K94" s="5"/>
      <c r="N94" s="171"/>
      <c r="O94" s="6"/>
      <c r="Q94" s="5"/>
    </row>
    <row r="95" spans="1:17" x14ac:dyDescent="0.2">
      <c r="A95" s="214" t="s">
        <v>171</v>
      </c>
      <c r="B95" s="215" t="s">
        <v>172</v>
      </c>
      <c r="C95" s="185">
        <f t="shared" si="1"/>
        <v>461</v>
      </c>
      <c r="D95" s="186"/>
      <c r="E95" s="186">
        <v>461</v>
      </c>
      <c r="F95" s="186"/>
      <c r="G95" s="186"/>
      <c r="H95" s="186"/>
      <c r="I95" s="33"/>
      <c r="J95" s="5"/>
      <c r="K95" s="5"/>
      <c r="N95" s="171"/>
      <c r="O95" s="6"/>
      <c r="Q95" s="5"/>
    </row>
    <row r="96" spans="1:17" x14ac:dyDescent="0.2">
      <c r="A96" s="214" t="s">
        <v>173</v>
      </c>
      <c r="B96" s="215" t="s">
        <v>174</v>
      </c>
      <c r="C96" s="185">
        <f t="shared" si="1"/>
        <v>24</v>
      </c>
      <c r="D96" s="186"/>
      <c r="E96" s="186">
        <v>24</v>
      </c>
      <c r="F96" s="186"/>
      <c r="G96" s="186"/>
      <c r="H96" s="186"/>
      <c r="I96" s="33"/>
      <c r="J96" s="5"/>
      <c r="K96" s="5"/>
      <c r="N96" s="171"/>
      <c r="O96" s="6"/>
      <c r="Q96" s="5"/>
    </row>
    <row r="97" spans="1:17" x14ac:dyDescent="0.2">
      <c r="A97" s="214" t="s">
        <v>175</v>
      </c>
      <c r="B97" s="215" t="s">
        <v>176</v>
      </c>
      <c r="C97" s="185">
        <f t="shared" si="1"/>
        <v>0</v>
      </c>
      <c r="D97" s="186"/>
      <c r="E97" s="186"/>
      <c r="F97" s="186"/>
      <c r="G97" s="186"/>
      <c r="H97" s="186"/>
      <c r="I97" s="33"/>
      <c r="J97" s="5"/>
      <c r="K97" s="5"/>
      <c r="N97" s="171"/>
      <c r="O97" s="6"/>
      <c r="Q97" s="5"/>
    </row>
    <row r="98" spans="1:17" x14ac:dyDescent="0.2">
      <c r="A98" s="214" t="s">
        <v>177</v>
      </c>
      <c r="B98" s="215" t="s">
        <v>178</v>
      </c>
      <c r="C98" s="185">
        <f t="shared" si="1"/>
        <v>0</v>
      </c>
      <c r="D98" s="186"/>
      <c r="E98" s="186"/>
      <c r="F98" s="186"/>
      <c r="G98" s="186"/>
      <c r="H98" s="186"/>
      <c r="I98" s="33"/>
      <c r="J98" s="5"/>
      <c r="K98" s="5"/>
      <c r="N98" s="171"/>
      <c r="O98" s="6"/>
      <c r="Q98" s="5"/>
    </row>
    <row r="99" spans="1:17" x14ac:dyDescent="0.2">
      <c r="A99" s="214" t="s">
        <v>179</v>
      </c>
      <c r="B99" s="215" t="s">
        <v>180</v>
      </c>
      <c r="C99" s="185">
        <f t="shared" si="1"/>
        <v>0</v>
      </c>
      <c r="D99" s="186"/>
      <c r="E99" s="186"/>
      <c r="F99" s="186"/>
      <c r="G99" s="186"/>
      <c r="H99" s="186"/>
      <c r="I99" s="33"/>
      <c r="J99" s="5"/>
      <c r="K99" s="5"/>
      <c r="N99" s="171"/>
      <c r="O99" s="6"/>
      <c r="Q99" s="5"/>
    </row>
    <row r="100" spans="1:17" x14ac:dyDescent="0.2">
      <c r="A100" s="214" t="s">
        <v>181</v>
      </c>
      <c r="B100" s="215" t="s">
        <v>182</v>
      </c>
      <c r="C100" s="185">
        <f t="shared" si="1"/>
        <v>177</v>
      </c>
      <c r="D100" s="186">
        <v>12</v>
      </c>
      <c r="E100" s="186">
        <v>165</v>
      </c>
      <c r="F100" s="186"/>
      <c r="G100" s="186"/>
      <c r="H100" s="186"/>
      <c r="I100" s="33"/>
      <c r="J100" s="5"/>
      <c r="K100" s="5"/>
      <c r="N100" s="171"/>
      <c r="O100" s="6"/>
      <c r="Q100" s="5"/>
    </row>
    <row r="101" spans="1:17" x14ac:dyDescent="0.2">
      <c r="A101" s="214" t="s">
        <v>183</v>
      </c>
      <c r="B101" s="215" t="s">
        <v>184</v>
      </c>
      <c r="C101" s="185">
        <f t="shared" si="1"/>
        <v>7</v>
      </c>
      <c r="D101" s="186"/>
      <c r="E101" s="186">
        <v>7</v>
      </c>
      <c r="F101" s="186"/>
      <c r="G101" s="186"/>
      <c r="H101" s="186"/>
      <c r="I101" s="33"/>
      <c r="J101" s="5"/>
      <c r="K101" s="5"/>
      <c r="N101" s="171"/>
      <c r="O101" s="6"/>
      <c r="Q101" s="5"/>
    </row>
    <row r="102" spans="1:17" x14ac:dyDescent="0.2">
      <c r="A102" s="214" t="s">
        <v>185</v>
      </c>
      <c r="B102" s="215" t="s">
        <v>186</v>
      </c>
      <c r="C102" s="185">
        <f t="shared" si="1"/>
        <v>0</v>
      </c>
      <c r="D102" s="186"/>
      <c r="E102" s="186"/>
      <c r="F102" s="186"/>
      <c r="G102" s="186"/>
      <c r="H102" s="186"/>
      <c r="I102" s="33"/>
      <c r="J102" s="5"/>
      <c r="K102" s="5"/>
      <c r="N102" s="171"/>
      <c r="O102" s="6"/>
      <c r="Q102" s="5"/>
    </row>
    <row r="103" spans="1:17" x14ac:dyDescent="0.2">
      <c r="A103" s="214" t="s">
        <v>187</v>
      </c>
      <c r="B103" s="215" t="s">
        <v>188</v>
      </c>
      <c r="C103" s="185">
        <f t="shared" si="1"/>
        <v>0</v>
      </c>
      <c r="D103" s="186"/>
      <c r="E103" s="186"/>
      <c r="F103" s="186"/>
      <c r="G103" s="186"/>
      <c r="H103" s="186"/>
      <c r="I103" s="33"/>
      <c r="J103" s="5"/>
      <c r="K103" s="5"/>
      <c r="N103" s="171"/>
      <c r="O103" s="6"/>
      <c r="Q103" s="5"/>
    </row>
    <row r="104" spans="1:17" x14ac:dyDescent="0.2">
      <c r="A104" s="214" t="s">
        <v>189</v>
      </c>
      <c r="B104" s="215" t="s">
        <v>190</v>
      </c>
      <c r="C104" s="185">
        <f t="shared" si="1"/>
        <v>0</v>
      </c>
      <c r="D104" s="186"/>
      <c r="E104" s="186"/>
      <c r="F104" s="186"/>
      <c r="G104" s="186"/>
      <c r="H104" s="186"/>
      <c r="I104" s="33"/>
      <c r="J104" s="5"/>
      <c r="K104" s="5"/>
      <c r="N104" s="171"/>
      <c r="O104" s="6"/>
      <c r="Q104" s="5"/>
    </row>
    <row r="105" spans="1:17" x14ac:dyDescent="0.2">
      <c r="A105" s="214" t="s">
        <v>191</v>
      </c>
      <c r="B105" s="215" t="s">
        <v>192</v>
      </c>
      <c r="C105" s="185">
        <f t="shared" si="1"/>
        <v>0</v>
      </c>
      <c r="D105" s="186"/>
      <c r="E105" s="186"/>
      <c r="F105" s="186"/>
      <c r="G105" s="186"/>
      <c r="H105" s="186"/>
      <c r="I105" s="33"/>
      <c r="J105" s="5"/>
      <c r="K105" s="5"/>
      <c r="N105" s="171"/>
      <c r="O105" s="6"/>
      <c r="Q105" s="5"/>
    </row>
    <row r="106" spans="1:17" x14ac:dyDescent="0.2">
      <c r="A106" s="214" t="s">
        <v>193</v>
      </c>
      <c r="B106" s="215" t="s">
        <v>194</v>
      </c>
      <c r="C106" s="185">
        <f t="shared" si="1"/>
        <v>39</v>
      </c>
      <c r="D106" s="186"/>
      <c r="E106" s="186"/>
      <c r="F106" s="186">
        <v>39</v>
      </c>
      <c r="G106" s="186"/>
      <c r="H106" s="186"/>
      <c r="I106" s="33"/>
      <c r="J106" s="5"/>
      <c r="K106" s="5"/>
      <c r="N106" s="171"/>
      <c r="O106" s="6"/>
      <c r="Q106" s="5"/>
    </row>
    <row r="107" spans="1:17" x14ac:dyDescent="0.2">
      <c r="A107" s="214" t="s">
        <v>195</v>
      </c>
      <c r="B107" s="215" t="s">
        <v>196</v>
      </c>
      <c r="C107" s="185">
        <f t="shared" si="1"/>
        <v>1</v>
      </c>
      <c r="D107" s="186"/>
      <c r="E107" s="186"/>
      <c r="F107" s="186">
        <v>1</v>
      </c>
      <c r="G107" s="186"/>
      <c r="H107" s="186"/>
      <c r="I107" s="33"/>
      <c r="J107" s="5"/>
      <c r="K107" s="5"/>
      <c r="N107" s="171"/>
      <c r="O107" s="6"/>
      <c r="Q107" s="5"/>
    </row>
    <row r="108" spans="1:17" x14ac:dyDescent="0.2">
      <c r="A108" s="214" t="s">
        <v>197</v>
      </c>
      <c r="B108" s="215" t="s">
        <v>198</v>
      </c>
      <c r="C108" s="185">
        <f t="shared" si="1"/>
        <v>0</v>
      </c>
      <c r="D108" s="186"/>
      <c r="E108" s="186"/>
      <c r="F108" s="186"/>
      <c r="G108" s="186"/>
      <c r="H108" s="186"/>
      <c r="I108" s="33"/>
      <c r="J108" s="5"/>
      <c r="K108" s="5"/>
      <c r="N108" s="171"/>
      <c r="O108" s="6"/>
      <c r="Q108" s="5"/>
    </row>
    <row r="109" spans="1:17" x14ac:dyDescent="0.2">
      <c r="A109" s="214" t="s">
        <v>199</v>
      </c>
      <c r="B109" s="215" t="s">
        <v>200</v>
      </c>
      <c r="C109" s="185">
        <f t="shared" si="1"/>
        <v>0</v>
      </c>
      <c r="D109" s="186"/>
      <c r="E109" s="186"/>
      <c r="F109" s="186"/>
      <c r="G109" s="186"/>
      <c r="H109" s="186"/>
      <c r="I109" s="33"/>
      <c r="J109" s="5"/>
      <c r="K109" s="5"/>
      <c r="N109" s="171"/>
      <c r="O109" s="6"/>
      <c r="Q109" s="5"/>
    </row>
    <row r="110" spans="1:17" x14ac:dyDescent="0.2">
      <c r="A110" s="214" t="s">
        <v>201</v>
      </c>
      <c r="B110" s="215" t="s">
        <v>202</v>
      </c>
      <c r="C110" s="185">
        <f t="shared" si="1"/>
        <v>0</v>
      </c>
      <c r="D110" s="186"/>
      <c r="E110" s="186"/>
      <c r="F110" s="186"/>
      <c r="G110" s="186"/>
      <c r="H110" s="186"/>
      <c r="I110" s="33"/>
      <c r="J110" s="5"/>
      <c r="K110" s="5"/>
      <c r="N110" s="171"/>
      <c r="O110" s="6"/>
      <c r="Q110" s="5"/>
    </row>
    <row r="111" spans="1:17" x14ac:dyDescent="0.2">
      <c r="A111" s="214" t="s">
        <v>203</v>
      </c>
      <c r="B111" s="215" t="s">
        <v>204</v>
      </c>
      <c r="C111" s="185">
        <f t="shared" si="1"/>
        <v>0</v>
      </c>
      <c r="D111" s="186"/>
      <c r="E111" s="186"/>
      <c r="F111" s="186"/>
      <c r="G111" s="186"/>
      <c r="H111" s="186"/>
      <c r="I111" s="33"/>
      <c r="J111" s="5"/>
      <c r="K111" s="5"/>
      <c r="N111" s="171"/>
      <c r="O111" s="6"/>
      <c r="Q111" s="5"/>
    </row>
    <row r="112" spans="1:17" x14ac:dyDescent="0.2">
      <c r="A112" s="214" t="s">
        <v>205</v>
      </c>
      <c r="B112" s="215" t="s">
        <v>206</v>
      </c>
      <c r="C112" s="185">
        <f t="shared" si="1"/>
        <v>0</v>
      </c>
      <c r="D112" s="186"/>
      <c r="E112" s="186"/>
      <c r="F112" s="186"/>
      <c r="G112" s="186"/>
      <c r="H112" s="186"/>
      <c r="I112" s="33"/>
      <c r="J112" s="5"/>
      <c r="K112" s="5"/>
      <c r="N112" s="171"/>
      <c r="O112" s="6"/>
      <c r="Q112" s="5"/>
    </row>
    <row r="113" spans="1:17" x14ac:dyDescent="0.2">
      <c r="A113" s="214" t="s">
        <v>207</v>
      </c>
      <c r="B113" s="215" t="s">
        <v>208</v>
      </c>
      <c r="C113" s="185">
        <f t="shared" si="1"/>
        <v>0</v>
      </c>
      <c r="D113" s="186"/>
      <c r="E113" s="186"/>
      <c r="F113" s="186"/>
      <c r="G113" s="186"/>
      <c r="H113" s="186"/>
      <c r="I113" s="33"/>
      <c r="J113" s="5"/>
      <c r="K113" s="5"/>
      <c r="N113" s="171"/>
      <c r="O113" s="6"/>
      <c r="Q113" s="5"/>
    </row>
    <row r="114" spans="1:17" x14ac:dyDescent="0.2">
      <c r="A114" s="214" t="s">
        <v>209</v>
      </c>
      <c r="B114" s="215" t="s">
        <v>210</v>
      </c>
      <c r="C114" s="185">
        <f t="shared" si="1"/>
        <v>0</v>
      </c>
      <c r="D114" s="186"/>
      <c r="E114" s="186"/>
      <c r="F114" s="186"/>
      <c r="G114" s="186"/>
      <c r="H114" s="186"/>
      <c r="I114" s="33"/>
      <c r="J114" s="5"/>
      <c r="K114" s="5"/>
      <c r="N114" s="171"/>
      <c r="O114" s="6"/>
      <c r="Q114" s="5"/>
    </row>
    <row r="115" spans="1:17" x14ac:dyDescent="0.2">
      <c r="A115" s="214" t="s">
        <v>211</v>
      </c>
      <c r="B115" s="215" t="s">
        <v>212</v>
      </c>
      <c r="C115" s="185">
        <f t="shared" si="1"/>
        <v>0</v>
      </c>
      <c r="D115" s="186"/>
      <c r="E115" s="186"/>
      <c r="F115" s="186"/>
      <c r="G115" s="186"/>
      <c r="H115" s="186"/>
      <c r="I115" s="33"/>
      <c r="J115" s="5"/>
      <c r="K115" s="5"/>
      <c r="N115" s="171"/>
      <c r="O115" s="6"/>
      <c r="Q115" s="5"/>
    </row>
    <row r="116" spans="1:17" x14ac:dyDescent="0.2">
      <c r="A116" s="214" t="s">
        <v>213</v>
      </c>
      <c r="B116" s="215" t="s">
        <v>214</v>
      </c>
      <c r="C116" s="185">
        <f t="shared" si="1"/>
        <v>0</v>
      </c>
      <c r="D116" s="186"/>
      <c r="E116" s="186"/>
      <c r="F116" s="186"/>
      <c r="G116" s="186"/>
      <c r="H116" s="186"/>
      <c r="I116" s="33"/>
      <c r="J116" s="5"/>
      <c r="K116" s="5"/>
      <c r="N116" s="171"/>
      <c r="O116" s="6"/>
      <c r="Q116" s="5"/>
    </row>
    <row r="117" spans="1:17" x14ac:dyDescent="0.2">
      <c r="A117" s="214" t="s">
        <v>215</v>
      </c>
      <c r="B117" s="215" t="s">
        <v>216</v>
      </c>
      <c r="C117" s="185">
        <f t="shared" si="1"/>
        <v>0</v>
      </c>
      <c r="D117" s="186"/>
      <c r="E117" s="186"/>
      <c r="F117" s="186"/>
      <c r="G117" s="186"/>
      <c r="H117" s="186"/>
      <c r="I117" s="33"/>
      <c r="J117" s="5"/>
      <c r="K117" s="5"/>
      <c r="N117" s="171"/>
      <c r="O117" s="6"/>
      <c r="Q117" s="5"/>
    </row>
    <row r="118" spans="1:17" x14ac:dyDescent="0.2">
      <c r="A118" s="214" t="s">
        <v>217</v>
      </c>
      <c r="B118" s="215" t="s">
        <v>218</v>
      </c>
      <c r="C118" s="185">
        <f>+SUM(D118:F118)</f>
        <v>0</v>
      </c>
      <c r="D118" s="186"/>
      <c r="E118" s="186"/>
      <c r="F118" s="186"/>
      <c r="G118" s="186"/>
      <c r="H118" s="186"/>
      <c r="I118" s="33"/>
      <c r="J118" s="5"/>
      <c r="K118" s="5"/>
      <c r="N118" s="171"/>
      <c r="O118" s="6"/>
      <c r="Q118" s="5"/>
    </row>
    <row r="119" spans="1:17" x14ac:dyDescent="0.2">
      <c r="A119" s="214" t="s">
        <v>145</v>
      </c>
      <c r="B119" s="215" t="s">
        <v>219</v>
      </c>
      <c r="C119" s="185">
        <f>+SUM(D119:F119)</f>
        <v>120</v>
      </c>
      <c r="D119" s="186"/>
      <c r="E119" s="186">
        <v>120</v>
      </c>
      <c r="F119" s="186"/>
      <c r="G119" s="186"/>
      <c r="H119" s="186"/>
      <c r="I119" s="33"/>
      <c r="J119" s="5"/>
      <c r="K119" s="5"/>
      <c r="N119" s="171"/>
      <c r="O119" s="6"/>
      <c r="Q119" s="5"/>
    </row>
    <row r="120" spans="1:17" x14ac:dyDescent="0.2">
      <c r="A120" s="216" t="s">
        <v>145</v>
      </c>
      <c r="B120" s="217" t="s">
        <v>220</v>
      </c>
      <c r="C120" s="218">
        <f t="shared" si="1"/>
        <v>0</v>
      </c>
      <c r="D120" s="186"/>
      <c r="E120" s="186"/>
      <c r="F120" s="186"/>
      <c r="G120" s="186"/>
      <c r="H120" s="186"/>
      <c r="I120" s="33"/>
      <c r="J120" s="5"/>
      <c r="K120" s="5"/>
      <c r="N120" s="171"/>
      <c r="O120" s="6"/>
      <c r="Q120" s="5"/>
    </row>
    <row r="121" spans="1:17" x14ac:dyDescent="0.2">
      <c r="A121" s="174"/>
      <c r="B121" s="222"/>
      <c r="C121" s="69"/>
      <c r="D121" s="70"/>
      <c r="E121" s="70"/>
      <c r="F121" s="70"/>
      <c r="G121" s="70"/>
      <c r="H121" s="70"/>
      <c r="I121" s="33"/>
      <c r="J121" s="5"/>
      <c r="K121" s="5"/>
      <c r="N121" s="171"/>
      <c r="O121" s="6"/>
      <c r="Q121" s="5"/>
    </row>
    <row r="122" spans="1:17" x14ac:dyDescent="0.2">
      <c r="A122" s="289" t="s">
        <v>221</v>
      </c>
      <c r="B122" s="290"/>
      <c r="C122" s="178">
        <f t="shared" si="1"/>
        <v>314</v>
      </c>
      <c r="D122" s="223">
        <f>+SUM(D123:D162)</f>
        <v>1</v>
      </c>
      <c r="E122" s="227">
        <f>+SUM(E123:E162)</f>
        <v>303</v>
      </c>
      <c r="F122" s="228">
        <f>+SUM(F123:F162)</f>
        <v>10</v>
      </c>
      <c r="G122" s="228">
        <f>+SUM(G123:G162)</f>
        <v>0</v>
      </c>
      <c r="H122" s="228">
        <f>+SUM(H123:H162)</f>
        <v>0</v>
      </c>
      <c r="I122" s="33"/>
      <c r="J122" s="5"/>
      <c r="K122" s="5"/>
      <c r="N122" s="171"/>
      <c r="O122" s="6"/>
      <c r="Q122" s="5"/>
    </row>
    <row r="123" spans="1:17" x14ac:dyDescent="0.2">
      <c r="A123" s="211" t="s">
        <v>222</v>
      </c>
      <c r="B123" s="226" t="s">
        <v>223</v>
      </c>
      <c r="C123" s="203">
        <f t="shared" si="1"/>
        <v>0</v>
      </c>
      <c r="D123" s="188"/>
      <c r="E123" s="205"/>
      <c r="F123" s="206"/>
      <c r="G123" s="188"/>
      <c r="H123" s="206"/>
      <c r="I123" s="33"/>
      <c r="J123" s="5"/>
      <c r="K123" s="5"/>
      <c r="N123" s="171"/>
      <c r="O123" s="6"/>
      <c r="Q123" s="5"/>
    </row>
    <row r="124" spans="1:17" x14ac:dyDescent="0.2">
      <c r="A124" s="214" t="s">
        <v>224</v>
      </c>
      <c r="B124" s="215" t="s">
        <v>225</v>
      </c>
      <c r="C124" s="185">
        <f t="shared" si="1"/>
        <v>0</v>
      </c>
      <c r="D124" s="188"/>
      <c r="E124" s="187"/>
      <c r="F124" s="188"/>
      <c r="G124" s="188"/>
      <c r="H124" s="188"/>
      <c r="I124" s="33"/>
      <c r="J124" s="5"/>
      <c r="K124" s="5"/>
      <c r="N124" s="171"/>
      <c r="O124" s="6"/>
      <c r="Q124" s="5"/>
    </row>
    <row r="125" spans="1:17" x14ac:dyDescent="0.2">
      <c r="A125" s="214" t="s">
        <v>226</v>
      </c>
      <c r="B125" s="215" t="s">
        <v>227</v>
      </c>
      <c r="C125" s="185">
        <f t="shared" si="1"/>
        <v>10</v>
      </c>
      <c r="D125" s="188"/>
      <c r="E125" s="187">
        <v>10</v>
      </c>
      <c r="F125" s="188"/>
      <c r="G125" s="188"/>
      <c r="H125" s="188"/>
      <c r="I125" s="33"/>
      <c r="J125" s="5"/>
      <c r="K125" s="5"/>
      <c r="N125" s="171"/>
      <c r="O125" s="6"/>
      <c r="Q125" s="5"/>
    </row>
    <row r="126" spans="1:17" x14ac:dyDescent="0.2">
      <c r="A126" s="214" t="s">
        <v>228</v>
      </c>
      <c r="B126" s="215" t="s">
        <v>229</v>
      </c>
      <c r="C126" s="185">
        <f t="shared" si="1"/>
        <v>0</v>
      </c>
      <c r="D126" s="188"/>
      <c r="E126" s="187"/>
      <c r="F126" s="188"/>
      <c r="G126" s="188"/>
      <c r="H126" s="188"/>
      <c r="I126" s="33"/>
      <c r="J126" s="5"/>
      <c r="K126" s="5"/>
      <c r="N126" s="171"/>
      <c r="O126" s="6"/>
      <c r="Q126" s="5"/>
    </row>
    <row r="127" spans="1:17" x14ac:dyDescent="0.2">
      <c r="A127" s="214" t="s">
        <v>230</v>
      </c>
      <c r="B127" s="215" t="s">
        <v>231</v>
      </c>
      <c r="C127" s="185">
        <f t="shared" si="1"/>
        <v>0</v>
      </c>
      <c r="D127" s="188"/>
      <c r="E127" s="187"/>
      <c r="F127" s="188"/>
      <c r="G127" s="188"/>
      <c r="H127" s="188"/>
      <c r="I127" s="33"/>
      <c r="J127" s="5"/>
      <c r="K127" s="5"/>
      <c r="N127" s="171"/>
      <c r="O127" s="6"/>
      <c r="Q127" s="5"/>
    </row>
    <row r="128" spans="1:17" x14ac:dyDescent="0.2">
      <c r="A128" s="214" t="s">
        <v>232</v>
      </c>
      <c r="B128" s="215" t="s">
        <v>233</v>
      </c>
      <c r="C128" s="185">
        <f t="shared" si="1"/>
        <v>0</v>
      </c>
      <c r="D128" s="188"/>
      <c r="E128" s="187"/>
      <c r="F128" s="188"/>
      <c r="G128" s="188"/>
      <c r="H128" s="188"/>
      <c r="I128" s="33"/>
      <c r="J128" s="5"/>
      <c r="K128" s="5"/>
      <c r="N128" s="171"/>
      <c r="O128" s="6"/>
      <c r="Q128" s="5"/>
    </row>
    <row r="129" spans="1:17" x14ac:dyDescent="0.2">
      <c r="A129" s="214" t="s">
        <v>234</v>
      </c>
      <c r="B129" s="215" t="s">
        <v>235</v>
      </c>
      <c r="C129" s="185">
        <f t="shared" si="1"/>
        <v>0</v>
      </c>
      <c r="D129" s="188"/>
      <c r="E129" s="187"/>
      <c r="F129" s="188"/>
      <c r="G129" s="188"/>
      <c r="H129" s="188"/>
      <c r="I129" s="33"/>
      <c r="J129" s="5"/>
      <c r="K129" s="5"/>
      <c r="N129" s="171"/>
      <c r="O129" s="6"/>
      <c r="Q129" s="5"/>
    </row>
    <row r="130" spans="1:17" x14ac:dyDescent="0.2">
      <c r="A130" s="214" t="s">
        <v>236</v>
      </c>
      <c r="B130" s="215" t="s">
        <v>237</v>
      </c>
      <c r="C130" s="185">
        <f t="shared" si="1"/>
        <v>167</v>
      </c>
      <c r="D130" s="188"/>
      <c r="E130" s="187">
        <v>167</v>
      </c>
      <c r="F130" s="188"/>
      <c r="G130" s="188"/>
      <c r="H130" s="188"/>
      <c r="I130" s="33"/>
      <c r="J130" s="5"/>
      <c r="K130" s="5"/>
      <c r="N130" s="171"/>
      <c r="O130" s="6"/>
      <c r="Q130" s="5"/>
    </row>
    <row r="131" spans="1:17" x14ac:dyDescent="0.2">
      <c r="A131" s="214" t="s">
        <v>238</v>
      </c>
      <c r="B131" s="215" t="s">
        <v>239</v>
      </c>
      <c r="C131" s="185">
        <f t="shared" si="1"/>
        <v>26</v>
      </c>
      <c r="D131" s="188"/>
      <c r="E131" s="187">
        <v>26</v>
      </c>
      <c r="F131" s="188"/>
      <c r="G131" s="188"/>
      <c r="H131" s="188"/>
      <c r="I131" s="33"/>
      <c r="J131" s="5"/>
      <c r="K131" s="5"/>
      <c r="N131" s="171"/>
      <c r="O131" s="6"/>
      <c r="Q131" s="5"/>
    </row>
    <row r="132" spans="1:17" x14ac:dyDescent="0.2">
      <c r="A132" s="214" t="s">
        <v>240</v>
      </c>
      <c r="B132" s="215" t="s">
        <v>241</v>
      </c>
      <c r="C132" s="185">
        <f t="shared" si="1"/>
        <v>0</v>
      </c>
      <c r="D132" s="188"/>
      <c r="E132" s="187"/>
      <c r="F132" s="188"/>
      <c r="G132" s="188"/>
      <c r="H132" s="188"/>
      <c r="I132" s="33"/>
      <c r="J132" s="5"/>
      <c r="K132" s="5"/>
      <c r="N132" s="171"/>
      <c r="O132" s="6"/>
      <c r="Q132" s="5"/>
    </row>
    <row r="133" spans="1:17" x14ac:dyDescent="0.2">
      <c r="A133" s="214" t="s">
        <v>242</v>
      </c>
      <c r="B133" s="215" t="s">
        <v>243</v>
      </c>
      <c r="C133" s="185">
        <f t="shared" si="1"/>
        <v>0</v>
      </c>
      <c r="D133" s="188"/>
      <c r="E133" s="187"/>
      <c r="F133" s="188"/>
      <c r="G133" s="188"/>
      <c r="H133" s="188"/>
      <c r="I133" s="33"/>
      <c r="J133" s="5"/>
      <c r="K133" s="5"/>
      <c r="N133" s="171"/>
      <c r="O133" s="6"/>
      <c r="Q133" s="5"/>
    </row>
    <row r="134" spans="1:17" x14ac:dyDescent="0.2">
      <c r="A134" s="214" t="s">
        <v>244</v>
      </c>
      <c r="B134" s="215" t="s">
        <v>245</v>
      </c>
      <c r="C134" s="185">
        <f t="shared" si="1"/>
        <v>0</v>
      </c>
      <c r="D134" s="188"/>
      <c r="E134" s="187"/>
      <c r="F134" s="188"/>
      <c r="G134" s="188"/>
      <c r="H134" s="188"/>
      <c r="I134" s="33"/>
      <c r="J134" s="5"/>
      <c r="K134" s="5"/>
      <c r="N134" s="171"/>
      <c r="O134" s="6"/>
      <c r="Q134" s="5"/>
    </row>
    <row r="135" spans="1:17" x14ac:dyDescent="0.2">
      <c r="A135" s="214" t="s">
        <v>246</v>
      </c>
      <c r="B135" s="215" t="s">
        <v>247</v>
      </c>
      <c r="C135" s="185">
        <f t="shared" si="1"/>
        <v>0</v>
      </c>
      <c r="D135" s="188"/>
      <c r="E135" s="187"/>
      <c r="F135" s="188"/>
      <c r="G135" s="188"/>
      <c r="H135" s="188"/>
      <c r="I135" s="33"/>
      <c r="J135" s="5"/>
      <c r="K135" s="5"/>
      <c r="N135" s="171"/>
      <c r="O135" s="6"/>
      <c r="Q135" s="5"/>
    </row>
    <row r="136" spans="1:17" x14ac:dyDescent="0.2">
      <c r="A136" s="214" t="s">
        <v>248</v>
      </c>
      <c r="B136" s="215" t="s">
        <v>249</v>
      </c>
      <c r="C136" s="185">
        <f t="shared" si="1"/>
        <v>0</v>
      </c>
      <c r="D136" s="188"/>
      <c r="E136" s="187"/>
      <c r="F136" s="188"/>
      <c r="G136" s="188"/>
      <c r="H136" s="188"/>
      <c r="I136" s="33"/>
      <c r="J136" s="5"/>
      <c r="K136" s="5"/>
      <c r="N136" s="171"/>
      <c r="O136" s="6"/>
      <c r="Q136" s="5"/>
    </row>
    <row r="137" spans="1:17" x14ac:dyDescent="0.2">
      <c r="A137" s="214" t="s">
        <v>250</v>
      </c>
      <c r="B137" s="215" t="s">
        <v>251</v>
      </c>
      <c r="C137" s="185">
        <f t="shared" si="1"/>
        <v>0</v>
      </c>
      <c r="D137" s="188"/>
      <c r="E137" s="187"/>
      <c r="F137" s="188"/>
      <c r="G137" s="188"/>
      <c r="H137" s="188"/>
      <c r="I137" s="33"/>
      <c r="J137" s="5"/>
      <c r="K137" s="5"/>
      <c r="N137" s="171"/>
      <c r="O137" s="6"/>
      <c r="Q137" s="5"/>
    </row>
    <row r="138" spans="1:17" x14ac:dyDescent="0.2">
      <c r="A138" s="214" t="s">
        <v>252</v>
      </c>
      <c r="B138" s="215" t="s">
        <v>253</v>
      </c>
      <c r="C138" s="185">
        <f t="shared" si="1"/>
        <v>0</v>
      </c>
      <c r="D138" s="188"/>
      <c r="E138" s="187"/>
      <c r="F138" s="188"/>
      <c r="G138" s="188"/>
      <c r="H138" s="188"/>
      <c r="I138" s="33"/>
      <c r="J138" s="5"/>
      <c r="K138" s="5"/>
      <c r="N138" s="171"/>
      <c r="O138" s="6"/>
      <c r="Q138" s="5"/>
    </row>
    <row r="139" spans="1:17" x14ac:dyDescent="0.2">
      <c r="A139" s="214" t="s">
        <v>254</v>
      </c>
      <c r="B139" s="215" t="s">
        <v>255</v>
      </c>
      <c r="C139" s="185">
        <f t="shared" si="1"/>
        <v>0</v>
      </c>
      <c r="D139" s="188"/>
      <c r="E139" s="187"/>
      <c r="F139" s="188"/>
      <c r="G139" s="188"/>
      <c r="H139" s="188"/>
      <c r="I139" s="33"/>
      <c r="J139" s="5"/>
      <c r="K139" s="5"/>
      <c r="N139" s="171"/>
      <c r="O139" s="6"/>
      <c r="Q139" s="5"/>
    </row>
    <row r="140" spans="1:17" x14ac:dyDescent="0.2">
      <c r="A140" s="214" t="s">
        <v>256</v>
      </c>
      <c r="B140" s="215" t="s">
        <v>257</v>
      </c>
      <c r="C140" s="185">
        <f t="shared" si="1"/>
        <v>0</v>
      </c>
      <c r="D140" s="188"/>
      <c r="E140" s="187"/>
      <c r="F140" s="188"/>
      <c r="G140" s="188"/>
      <c r="H140" s="188"/>
      <c r="I140" s="33"/>
      <c r="J140" s="5"/>
      <c r="K140" s="5"/>
      <c r="N140" s="171"/>
      <c r="O140" s="6"/>
      <c r="Q140" s="5"/>
    </row>
    <row r="141" spans="1:17" x14ac:dyDescent="0.2">
      <c r="A141" s="214" t="s">
        <v>258</v>
      </c>
      <c r="B141" s="215" t="s">
        <v>259</v>
      </c>
      <c r="C141" s="185">
        <f t="shared" si="1"/>
        <v>0</v>
      </c>
      <c r="D141" s="188"/>
      <c r="E141" s="187"/>
      <c r="F141" s="188"/>
      <c r="G141" s="188"/>
      <c r="H141" s="188"/>
      <c r="I141" s="33"/>
      <c r="J141" s="5"/>
      <c r="K141" s="5"/>
      <c r="N141" s="171"/>
      <c r="O141" s="6"/>
      <c r="Q141" s="5"/>
    </row>
    <row r="142" spans="1:17" x14ac:dyDescent="0.2">
      <c r="A142" s="214" t="s">
        <v>260</v>
      </c>
      <c r="B142" s="215" t="s">
        <v>261</v>
      </c>
      <c r="C142" s="185">
        <f t="shared" si="1"/>
        <v>4</v>
      </c>
      <c r="D142" s="188"/>
      <c r="E142" s="187"/>
      <c r="F142" s="188">
        <v>4</v>
      </c>
      <c r="G142" s="188"/>
      <c r="H142" s="188"/>
      <c r="I142" s="33"/>
      <c r="J142" s="5"/>
      <c r="K142" s="5"/>
      <c r="N142" s="171"/>
      <c r="O142" s="6"/>
      <c r="Q142" s="5"/>
    </row>
    <row r="143" spans="1:17" x14ac:dyDescent="0.2">
      <c r="A143" s="214" t="s">
        <v>262</v>
      </c>
      <c r="B143" s="215" t="s">
        <v>263</v>
      </c>
      <c r="C143" s="185">
        <f t="shared" si="1"/>
        <v>0</v>
      </c>
      <c r="D143" s="188"/>
      <c r="E143" s="187"/>
      <c r="F143" s="188"/>
      <c r="G143" s="188"/>
      <c r="H143" s="188"/>
      <c r="I143" s="33"/>
      <c r="J143" s="5"/>
      <c r="K143" s="5"/>
      <c r="N143" s="171"/>
      <c r="O143" s="6"/>
      <c r="Q143" s="5"/>
    </row>
    <row r="144" spans="1:17" x14ac:dyDescent="0.2">
      <c r="A144" s="214" t="s">
        <v>264</v>
      </c>
      <c r="B144" s="215" t="s">
        <v>265</v>
      </c>
      <c r="C144" s="185">
        <f t="shared" si="1"/>
        <v>0</v>
      </c>
      <c r="D144" s="188"/>
      <c r="E144" s="187"/>
      <c r="F144" s="188"/>
      <c r="G144" s="188"/>
      <c r="H144" s="188"/>
      <c r="I144" s="33"/>
      <c r="J144" s="5"/>
      <c r="K144" s="5"/>
      <c r="N144" s="171"/>
      <c r="O144" s="6"/>
      <c r="Q144" s="5"/>
    </row>
    <row r="145" spans="1:17" x14ac:dyDescent="0.2">
      <c r="A145" s="214" t="s">
        <v>266</v>
      </c>
      <c r="B145" s="215" t="s">
        <v>267</v>
      </c>
      <c r="C145" s="185">
        <f t="shared" si="1"/>
        <v>1</v>
      </c>
      <c r="D145" s="188"/>
      <c r="E145" s="187">
        <v>1</v>
      </c>
      <c r="F145" s="188"/>
      <c r="G145" s="188"/>
      <c r="H145" s="188"/>
      <c r="I145" s="33"/>
      <c r="J145" s="5"/>
      <c r="K145" s="5"/>
      <c r="N145" s="171"/>
      <c r="O145" s="6"/>
      <c r="Q145" s="5"/>
    </row>
    <row r="146" spans="1:17" x14ac:dyDescent="0.2">
      <c r="A146" s="214" t="s">
        <v>268</v>
      </c>
      <c r="B146" s="215" t="s">
        <v>269</v>
      </c>
      <c r="C146" s="185">
        <f t="shared" ref="C146:C209" si="2">+SUM(D146:F146)</f>
        <v>1</v>
      </c>
      <c r="D146" s="188"/>
      <c r="E146" s="187"/>
      <c r="F146" s="188">
        <v>1</v>
      </c>
      <c r="G146" s="188"/>
      <c r="H146" s="188"/>
      <c r="I146" s="33"/>
      <c r="J146" s="5"/>
      <c r="K146" s="5"/>
      <c r="N146" s="171"/>
      <c r="O146" s="6"/>
      <c r="Q146" s="5"/>
    </row>
    <row r="147" spans="1:17" x14ac:dyDescent="0.2">
      <c r="A147" s="214" t="s">
        <v>270</v>
      </c>
      <c r="B147" s="215" t="s">
        <v>271</v>
      </c>
      <c r="C147" s="185">
        <f t="shared" si="2"/>
        <v>1</v>
      </c>
      <c r="D147" s="188"/>
      <c r="E147" s="187"/>
      <c r="F147" s="188">
        <v>1</v>
      </c>
      <c r="G147" s="188"/>
      <c r="H147" s="188"/>
      <c r="I147" s="33"/>
      <c r="J147" s="5"/>
      <c r="K147" s="5"/>
      <c r="N147" s="171"/>
      <c r="O147" s="6"/>
      <c r="Q147" s="5"/>
    </row>
    <row r="148" spans="1:17" x14ac:dyDescent="0.2">
      <c r="A148" s="214" t="s">
        <v>272</v>
      </c>
      <c r="B148" s="215" t="s">
        <v>273</v>
      </c>
      <c r="C148" s="185">
        <f t="shared" si="2"/>
        <v>0</v>
      </c>
      <c r="D148" s="188"/>
      <c r="E148" s="187"/>
      <c r="F148" s="188"/>
      <c r="G148" s="188"/>
      <c r="H148" s="188"/>
      <c r="I148" s="33"/>
      <c r="J148" s="5"/>
      <c r="K148" s="5"/>
      <c r="N148" s="171"/>
      <c r="O148" s="6"/>
      <c r="Q148" s="5"/>
    </row>
    <row r="149" spans="1:17" x14ac:dyDescent="0.2">
      <c r="A149" s="214" t="s">
        <v>274</v>
      </c>
      <c r="B149" s="215" t="s">
        <v>275</v>
      </c>
      <c r="C149" s="185">
        <f t="shared" si="2"/>
        <v>6</v>
      </c>
      <c r="D149" s="188"/>
      <c r="E149" s="187">
        <v>6</v>
      </c>
      <c r="F149" s="188"/>
      <c r="G149" s="188"/>
      <c r="H149" s="188"/>
      <c r="I149" s="33"/>
      <c r="J149" s="5"/>
      <c r="K149" s="5"/>
      <c r="N149" s="171"/>
      <c r="O149" s="6"/>
      <c r="Q149" s="5"/>
    </row>
    <row r="150" spans="1:17" x14ac:dyDescent="0.2">
      <c r="A150" s="214" t="s">
        <v>276</v>
      </c>
      <c r="B150" s="215" t="s">
        <v>277</v>
      </c>
      <c r="C150" s="185">
        <f t="shared" si="2"/>
        <v>0</v>
      </c>
      <c r="D150" s="188"/>
      <c r="E150" s="187"/>
      <c r="F150" s="188"/>
      <c r="G150" s="188"/>
      <c r="H150" s="188"/>
      <c r="I150" s="33"/>
      <c r="J150" s="5"/>
      <c r="K150" s="5"/>
      <c r="N150" s="171"/>
      <c r="O150" s="6"/>
      <c r="Q150" s="5"/>
    </row>
    <row r="151" spans="1:17" x14ac:dyDescent="0.2">
      <c r="A151" s="214" t="s">
        <v>278</v>
      </c>
      <c r="B151" s="215" t="s">
        <v>279</v>
      </c>
      <c r="C151" s="185">
        <f t="shared" si="2"/>
        <v>0</v>
      </c>
      <c r="D151" s="188"/>
      <c r="E151" s="187"/>
      <c r="F151" s="188"/>
      <c r="G151" s="188"/>
      <c r="H151" s="188"/>
      <c r="I151" s="33"/>
      <c r="J151" s="5"/>
      <c r="K151" s="5"/>
      <c r="N151" s="171"/>
      <c r="O151" s="6"/>
      <c r="Q151" s="5"/>
    </row>
    <row r="152" spans="1:17" x14ac:dyDescent="0.2">
      <c r="A152" s="214" t="s">
        <v>280</v>
      </c>
      <c r="B152" s="215" t="s">
        <v>281</v>
      </c>
      <c r="C152" s="185">
        <f t="shared" si="2"/>
        <v>0</v>
      </c>
      <c r="D152" s="188"/>
      <c r="E152" s="187"/>
      <c r="F152" s="188"/>
      <c r="G152" s="188"/>
      <c r="H152" s="188"/>
      <c r="I152" s="33"/>
      <c r="J152" s="5"/>
      <c r="K152" s="5"/>
      <c r="N152" s="171"/>
      <c r="O152" s="6"/>
      <c r="Q152" s="5"/>
    </row>
    <row r="153" spans="1:17" x14ac:dyDescent="0.2">
      <c r="A153" s="214" t="s">
        <v>282</v>
      </c>
      <c r="B153" s="215" t="s">
        <v>283</v>
      </c>
      <c r="C153" s="185">
        <f t="shared" si="2"/>
        <v>34</v>
      </c>
      <c r="D153" s="188"/>
      <c r="E153" s="187">
        <v>34</v>
      </c>
      <c r="F153" s="188"/>
      <c r="G153" s="188"/>
      <c r="H153" s="188"/>
      <c r="I153" s="33"/>
      <c r="J153" s="5"/>
      <c r="K153" s="5"/>
      <c r="N153" s="171"/>
      <c r="O153" s="6"/>
      <c r="Q153" s="5"/>
    </row>
    <row r="154" spans="1:17" x14ac:dyDescent="0.2">
      <c r="A154" s="214" t="s">
        <v>284</v>
      </c>
      <c r="B154" s="215" t="s">
        <v>285</v>
      </c>
      <c r="C154" s="185">
        <f t="shared" si="2"/>
        <v>0</v>
      </c>
      <c r="D154" s="188"/>
      <c r="E154" s="187"/>
      <c r="F154" s="188"/>
      <c r="G154" s="188"/>
      <c r="H154" s="188"/>
      <c r="I154" s="33"/>
      <c r="J154" s="5"/>
      <c r="K154" s="5"/>
      <c r="N154" s="171"/>
      <c r="O154" s="6"/>
      <c r="Q154" s="5"/>
    </row>
    <row r="155" spans="1:17" x14ac:dyDescent="0.2">
      <c r="A155" s="214" t="s">
        <v>286</v>
      </c>
      <c r="B155" s="215" t="s">
        <v>281</v>
      </c>
      <c r="C155" s="185">
        <f t="shared" si="2"/>
        <v>5</v>
      </c>
      <c r="D155" s="188"/>
      <c r="E155" s="187">
        <v>1</v>
      </c>
      <c r="F155" s="188">
        <v>4</v>
      </c>
      <c r="G155" s="188"/>
      <c r="H155" s="188"/>
      <c r="I155" s="33"/>
      <c r="J155" s="5"/>
      <c r="K155" s="5"/>
      <c r="N155" s="171"/>
      <c r="O155" s="6"/>
      <c r="Q155" s="5"/>
    </row>
    <row r="156" spans="1:17" x14ac:dyDescent="0.2">
      <c r="A156" s="214" t="s">
        <v>287</v>
      </c>
      <c r="B156" s="215" t="s">
        <v>279</v>
      </c>
      <c r="C156" s="185">
        <f t="shared" si="2"/>
        <v>3</v>
      </c>
      <c r="D156" s="188">
        <v>1</v>
      </c>
      <c r="E156" s="187">
        <v>2</v>
      </c>
      <c r="F156" s="188"/>
      <c r="G156" s="188"/>
      <c r="H156" s="188"/>
      <c r="I156" s="33"/>
      <c r="J156" s="5"/>
      <c r="K156" s="5"/>
      <c r="N156" s="171"/>
      <c r="O156" s="6"/>
      <c r="Q156" s="5"/>
    </row>
    <row r="157" spans="1:17" x14ac:dyDescent="0.2">
      <c r="A157" s="214" t="s">
        <v>288</v>
      </c>
      <c r="B157" s="215" t="s">
        <v>289</v>
      </c>
      <c r="C157" s="185">
        <f t="shared" si="2"/>
        <v>0</v>
      </c>
      <c r="D157" s="188"/>
      <c r="E157" s="187"/>
      <c r="F157" s="188"/>
      <c r="G157" s="188"/>
      <c r="H157" s="188"/>
      <c r="I157" s="33"/>
      <c r="J157" s="5"/>
      <c r="K157" s="5"/>
      <c r="N157" s="171"/>
      <c r="O157" s="6"/>
      <c r="Q157" s="5"/>
    </row>
    <row r="158" spans="1:17" x14ac:dyDescent="0.2">
      <c r="A158" s="214" t="s">
        <v>290</v>
      </c>
      <c r="B158" s="215" t="s">
        <v>291</v>
      </c>
      <c r="C158" s="185">
        <f t="shared" si="2"/>
        <v>0</v>
      </c>
      <c r="D158" s="188"/>
      <c r="E158" s="187"/>
      <c r="F158" s="188"/>
      <c r="G158" s="188"/>
      <c r="H158" s="188"/>
      <c r="I158" s="33"/>
      <c r="J158" s="5"/>
      <c r="K158" s="5"/>
      <c r="N158" s="171"/>
      <c r="O158" s="6"/>
      <c r="Q158" s="5"/>
    </row>
    <row r="159" spans="1:17" x14ac:dyDescent="0.2">
      <c r="A159" s="214" t="s">
        <v>292</v>
      </c>
      <c r="B159" s="215" t="s">
        <v>293</v>
      </c>
      <c r="C159" s="185">
        <f t="shared" si="2"/>
        <v>5</v>
      </c>
      <c r="D159" s="188"/>
      <c r="E159" s="187">
        <v>5</v>
      </c>
      <c r="F159" s="188"/>
      <c r="G159" s="188"/>
      <c r="H159" s="188"/>
      <c r="I159" s="33"/>
      <c r="J159" s="5"/>
      <c r="K159" s="5"/>
      <c r="N159" s="171"/>
      <c r="O159" s="6"/>
      <c r="Q159" s="5"/>
    </row>
    <row r="160" spans="1:17" x14ac:dyDescent="0.2">
      <c r="A160" s="214" t="s">
        <v>294</v>
      </c>
      <c r="B160" s="215" t="s">
        <v>295</v>
      </c>
      <c r="C160" s="185">
        <f t="shared" si="2"/>
        <v>42</v>
      </c>
      <c r="D160" s="188"/>
      <c r="E160" s="187">
        <v>42</v>
      </c>
      <c r="F160" s="188"/>
      <c r="G160" s="188"/>
      <c r="H160" s="188"/>
      <c r="I160" s="33"/>
      <c r="J160" s="5"/>
      <c r="K160" s="5"/>
      <c r="N160" s="171"/>
      <c r="O160" s="6"/>
      <c r="Q160" s="5"/>
    </row>
    <row r="161" spans="1:17" x14ac:dyDescent="0.2">
      <c r="A161" s="214" t="s">
        <v>296</v>
      </c>
      <c r="B161" s="208" t="s">
        <v>297</v>
      </c>
      <c r="C161" s="185">
        <f t="shared" si="2"/>
        <v>0</v>
      </c>
      <c r="D161" s="188"/>
      <c r="E161" s="187"/>
      <c r="F161" s="198"/>
      <c r="G161" s="188"/>
      <c r="H161" s="188"/>
      <c r="I161" s="33"/>
      <c r="J161" s="5"/>
      <c r="K161" s="5"/>
      <c r="N161" s="171"/>
      <c r="O161" s="6"/>
      <c r="Q161" s="5"/>
    </row>
    <row r="162" spans="1:17" x14ac:dyDescent="0.2">
      <c r="A162" s="216" t="s">
        <v>298</v>
      </c>
      <c r="B162" s="229" t="s">
        <v>299</v>
      </c>
      <c r="C162" s="218">
        <f t="shared" si="2"/>
        <v>9</v>
      </c>
      <c r="D162" s="219"/>
      <c r="E162" s="220">
        <v>9</v>
      </c>
      <c r="F162" s="221"/>
      <c r="G162" s="219"/>
      <c r="H162" s="221"/>
      <c r="I162" s="33"/>
      <c r="J162" s="5"/>
      <c r="K162" s="5"/>
      <c r="N162" s="171"/>
      <c r="O162" s="6"/>
      <c r="Q162" s="5"/>
    </row>
    <row r="163" spans="1:17" x14ac:dyDescent="0.2">
      <c r="A163" s="230"/>
      <c r="B163" s="231"/>
      <c r="C163" s="69"/>
      <c r="D163" s="70"/>
      <c r="E163" s="70"/>
      <c r="F163" s="70"/>
      <c r="G163" s="70"/>
      <c r="H163" s="70"/>
      <c r="I163" s="33"/>
      <c r="J163" s="5"/>
      <c r="K163" s="5"/>
      <c r="N163" s="171"/>
      <c r="O163" s="6"/>
      <c r="Q163" s="5"/>
    </row>
    <row r="164" spans="1:17" ht="15" customHeight="1" x14ac:dyDescent="0.2">
      <c r="A164" s="319" t="s">
        <v>300</v>
      </c>
      <c r="B164" s="320"/>
      <c r="C164" s="178">
        <f t="shared" si="2"/>
        <v>0</v>
      </c>
      <c r="D164" s="223">
        <f>+SUM(D165:D179)</f>
        <v>0</v>
      </c>
      <c r="E164" s="227">
        <f>+SUM(E165:E179)</f>
        <v>0</v>
      </c>
      <c r="F164" s="228">
        <f>+SUM(F165:F179)</f>
        <v>0</v>
      </c>
      <c r="G164" s="228">
        <f>+SUM(G165:G179)</f>
        <v>0</v>
      </c>
      <c r="H164" s="228">
        <f>+SUM(H165:H179)</f>
        <v>0</v>
      </c>
      <c r="I164" s="33"/>
      <c r="J164" s="5"/>
      <c r="K164" s="5"/>
      <c r="N164" s="171"/>
      <c r="O164" s="6"/>
      <c r="Q164" s="5"/>
    </row>
    <row r="165" spans="1:17" x14ac:dyDescent="0.2">
      <c r="A165" s="211" t="s">
        <v>301</v>
      </c>
      <c r="B165" s="226" t="s">
        <v>302</v>
      </c>
      <c r="C165" s="203">
        <f t="shared" si="2"/>
        <v>0</v>
      </c>
      <c r="D165" s="204"/>
      <c r="E165" s="205"/>
      <c r="F165" s="206"/>
      <c r="G165" s="232"/>
      <c r="H165" s="206"/>
      <c r="I165" s="33"/>
      <c r="J165" s="5"/>
      <c r="K165" s="5"/>
      <c r="N165" s="171"/>
      <c r="O165" s="6"/>
      <c r="Q165" s="5"/>
    </row>
    <row r="166" spans="1:17" x14ac:dyDescent="0.2">
      <c r="A166" s="214" t="s">
        <v>303</v>
      </c>
      <c r="B166" s="233" t="s">
        <v>304</v>
      </c>
      <c r="C166" s="185">
        <f t="shared" si="2"/>
        <v>0</v>
      </c>
      <c r="D166" s="186"/>
      <c r="E166" s="187"/>
      <c r="F166" s="188"/>
      <c r="G166" s="201"/>
      <c r="H166" s="188"/>
      <c r="I166" s="33"/>
      <c r="J166" s="5"/>
      <c r="K166" s="5"/>
      <c r="N166" s="171"/>
      <c r="O166" s="6"/>
      <c r="Q166" s="5"/>
    </row>
    <row r="167" spans="1:17" x14ac:dyDescent="0.2">
      <c r="A167" s="214" t="s">
        <v>305</v>
      </c>
      <c r="B167" s="208" t="s">
        <v>306</v>
      </c>
      <c r="C167" s="185">
        <f t="shared" si="2"/>
        <v>0</v>
      </c>
      <c r="D167" s="186"/>
      <c r="E167" s="187"/>
      <c r="F167" s="188"/>
      <c r="G167" s="201"/>
      <c r="H167" s="188"/>
      <c r="I167" s="33"/>
      <c r="J167" s="5"/>
      <c r="K167" s="5"/>
      <c r="N167" s="171"/>
      <c r="O167" s="6"/>
      <c r="Q167" s="5"/>
    </row>
    <row r="168" spans="1:17" x14ac:dyDescent="0.2">
      <c r="A168" s="234" t="s">
        <v>307</v>
      </c>
      <c r="B168" s="208" t="s">
        <v>308</v>
      </c>
      <c r="C168" s="185">
        <f t="shared" si="2"/>
        <v>0</v>
      </c>
      <c r="D168" s="186"/>
      <c r="E168" s="187"/>
      <c r="F168" s="188"/>
      <c r="G168" s="201"/>
      <c r="H168" s="188"/>
      <c r="I168" s="33"/>
      <c r="J168" s="5"/>
      <c r="K168" s="5"/>
      <c r="N168" s="171"/>
      <c r="O168" s="6"/>
      <c r="Q168" s="5"/>
    </row>
    <row r="169" spans="1:17" x14ac:dyDescent="0.2">
      <c r="A169" s="214" t="s">
        <v>309</v>
      </c>
      <c r="B169" s="215" t="s">
        <v>310</v>
      </c>
      <c r="C169" s="185">
        <f t="shared" si="2"/>
        <v>0</v>
      </c>
      <c r="D169" s="186"/>
      <c r="E169" s="187"/>
      <c r="F169" s="188"/>
      <c r="G169" s="201"/>
      <c r="H169" s="188"/>
      <c r="I169" s="33"/>
      <c r="J169" s="5"/>
      <c r="K169" s="5"/>
      <c r="N169" s="171"/>
      <c r="O169" s="6"/>
      <c r="Q169" s="5"/>
    </row>
    <row r="170" spans="1:17" x14ac:dyDescent="0.2">
      <c r="A170" s="214" t="s">
        <v>311</v>
      </c>
      <c r="B170" s="215" t="s">
        <v>312</v>
      </c>
      <c r="C170" s="185">
        <f t="shared" si="2"/>
        <v>0</v>
      </c>
      <c r="D170" s="186"/>
      <c r="E170" s="187"/>
      <c r="F170" s="188"/>
      <c r="G170" s="201"/>
      <c r="H170" s="188"/>
      <c r="I170" s="33"/>
      <c r="J170" s="5"/>
      <c r="K170" s="5"/>
      <c r="N170" s="171"/>
      <c r="O170" s="6"/>
      <c r="Q170" s="5"/>
    </row>
    <row r="171" spans="1:17" x14ac:dyDescent="0.2">
      <c r="A171" s="214" t="s">
        <v>313</v>
      </c>
      <c r="B171" s="215" t="s">
        <v>314</v>
      </c>
      <c r="C171" s="185">
        <f t="shared" si="2"/>
        <v>0</v>
      </c>
      <c r="D171" s="186"/>
      <c r="E171" s="187"/>
      <c r="F171" s="188"/>
      <c r="G171" s="201"/>
      <c r="H171" s="188"/>
      <c r="I171" s="33"/>
      <c r="J171" s="5"/>
      <c r="K171" s="5"/>
      <c r="N171" s="171"/>
      <c r="O171" s="6"/>
      <c r="Q171" s="5"/>
    </row>
    <row r="172" spans="1:17" x14ac:dyDescent="0.2">
      <c r="A172" s="214" t="s">
        <v>315</v>
      </c>
      <c r="B172" s="215" t="s">
        <v>316</v>
      </c>
      <c r="C172" s="185">
        <f t="shared" si="2"/>
        <v>0</v>
      </c>
      <c r="D172" s="186"/>
      <c r="E172" s="187"/>
      <c r="F172" s="188"/>
      <c r="G172" s="201"/>
      <c r="H172" s="188"/>
      <c r="I172" s="33"/>
      <c r="J172" s="5"/>
      <c r="K172" s="5"/>
      <c r="N172" s="171"/>
      <c r="O172" s="6"/>
      <c r="Q172" s="5"/>
    </row>
    <row r="173" spans="1:17" x14ac:dyDescent="0.2">
      <c r="A173" s="214" t="s">
        <v>317</v>
      </c>
      <c r="B173" s="215" t="s">
        <v>318</v>
      </c>
      <c r="C173" s="185">
        <f t="shared" si="2"/>
        <v>0</v>
      </c>
      <c r="D173" s="186"/>
      <c r="E173" s="187"/>
      <c r="F173" s="188"/>
      <c r="G173" s="201"/>
      <c r="H173" s="188"/>
      <c r="I173" s="33"/>
      <c r="J173" s="5"/>
      <c r="K173" s="5"/>
      <c r="N173" s="171"/>
      <c r="O173" s="6"/>
      <c r="Q173" s="5"/>
    </row>
    <row r="174" spans="1:17" x14ac:dyDescent="0.2">
      <c r="A174" s="214" t="s">
        <v>319</v>
      </c>
      <c r="B174" s="215" t="s">
        <v>320</v>
      </c>
      <c r="C174" s="185">
        <f t="shared" si="2"/>
        <v>0</v>
      </c>
      <c r="D174" s="186"/>
      <c r="E174" s="187"/>
      <c r="F174" s="188"/>
      <c r="G174" s="201"/>
      <c r="H174" s="188"/>
      <c r="I174" s="33"/>
      <c r="J174" s="5"/>
      <c r="K174" s="5"/>
      <c r="N174" s="171"/>
      <c r="O174" s="6"/>
      <c r="Q174" s="5"/>
    </row>
    <row r="175" spans="1:17" x14ac:dyDescent="0.2">
      <c r="A175" s="214" t="s">
        <v>321</v>
      </c>
      <c r="B175" s="215" t="s">
        <v>322</v>
      </c>
      <c r="C175" s="185">
        <f t="shared" si="2"/>
        <v>0</v>
      </c>
      <c r="D175" s="186"/>
      <c r="E175" s="187"/>
      <c r="F175" s="188"/>
      <c r="G175" s="201"/>
      <c r="H175" s="188"/>
      <c r="I175" s="33"/>
      <c r="J175" s="5"/>
      <c r="K175" s="5"/>
      <c r="N175" s="171"/>
      <c r="O175" s="6"/>
      <c r="Q175" s="5"/>
    </row>
    <row r="176" spans="1:17" x14ac:dyDescent="0.2">
      <c r="A176" s="214" t="s">
        <v>323</v>
      </c>
      <c r="B176" s="215" t="s">
        <v>324</v>
      </c>
      <c r="C176" s="185">
        <f t="shared" si="2"/>
        <v>0</v>
      </c>
      <c r="D176" s="186"/>
      <c r="E176" s="187"/>
      <c r="F176" s="188"/>
      <c r="G176" s="201"/>
      <c r="H176" s="188"/>
      <c r="I176" s="33"/>
      <c r="J176" s="5"/>
      <c r="K176" s="5"/>
      <c r="N176" s="171"/>
      <c r="O176" s="6"/>
      <c r="Q176" s="5"/>
    </row>
    <row r="177" spans="1:17" x14ac:dyDescent="0.2">
      <c r="A177" s="214" t="s">
        <v>325</v>
      </c>
      <c r="B177" s="215" t="s">
        <v>326</v>
      </c>
      <c r="C177" s="185">
        <f t="shared" si="2"/>
        <v>0</v>
      </c>
      <c r="D177" s="186"/>
      <c r="E177" s="187"/>
      <c r="F177" s="188"/>
      <c r="G177" s="201"/>
      <c r="H177" s="188"/>
      <c r="I177" s="33"/>
      <c r="J177" s="5"/>
      <c r="K177" s="5"/>
      <c r="N177" s="171"/>
      <c r="O177" s="6"/>
      <c r="Q177" s="5"/>
    </row>
    <row r="178" spans="1:17" x14ac:dyDescent="0.2">
      <c r="A178" s="214" t="s">
        <v>327</v>
      </c>
      <c r="B178" s="215" t="s">
        <v>328</v>
      </c>
      <c r="C178" s="185">
        <f t="shared" si="2"/>
        <v>0</v>
      </c>
      <c r="D178" s="186"/>
      <c r="E178" s="187"/>
      <c r="F178" s="188"/>
      <c r="G178" s="201"/>
      <c r="H178" s="188"/>
      <c r="I178" s="33"/>
      <c r="J178" s="5"/>
      <c r="K178" s="5"/>
      <c r="N178" s="171"/>
      <c r="O178" s="6"/>
      <c r="Q178" s="5"/>
    </row>
    <row r="179" spans="1:17" x14ac:dyDescent="0.2">
      <c r="A179" s="235" t="s">
        <v>329</v>
      </c>
      <c r="B179" s="236" t="s">
        <v>330</v>
      </c>
      <c r="C179" s="218">
        <f t="shared" si="2"/>
        <v>0</v>
      </c>
      <c r="D179" s="237"/>
      <c r="E179" s="220"/>
      <c r="F179" s="221"/>
      <c r="G179" s="219"/>
      <c r="H179" s="221"/>
      <c r="I179" s="33"/>
      <c r="J179" s="5"/>
      <c r="K179" s="5"/>
      <c r="N179" s="171"/>
      <c r="O179" s="6"/>
      <c r="Q179" s="5"/>
    </row>
    <row r="180" spans="1:17" x14ac:dyDescent="0.2">
      <c r="A180" s="174"/>
      <c r="B180" s="222"/>
      <c r="C180" s="69"/>
      <c r="D180" s="70"/>
      <c r="E180" s="70"/>
      <c r="F180" s="70"/>
      <c r="G180" s="70"/>
      <c r="H180" s="70"/>
      <c r="I180" s="33"/>
      <c r="J180" s="5"/>
      <c r="K180" s="5"/>
      <c r="N180" s="171"/>
      <c r="O180" s="6"/>
      <c r="Q180" s="5"/>
    </row>
    <row r="181" spans="1:17" x14ac:dyDescent="0.2">
      <c r="A181" s="289" t="s">
        <v>331</v>
      </c>
      <c r="B181" s="290"/>
      <c r="C181" s="178">
        <f t="shared" si="2"/>
        <v>5938</v>
      </c>
      <c r="D181" s="238">
        <f>+SUM(D182:D250)</f>
        <v>5597</v>
      </c>
      <c r="E181" s="180">
        <f>+SUM(E182:E250)</f>
        <v>23</v>
      </c>
      <c r="F181" s="239">
        <f>+SUM(F182:F250)</f>
        <v>318</v>
      </c>
      <c r="G181" s="178">
        <f>+SUM(G182:G250)</f>
        <v>0</v>
      </c>
      <c r="H181" s="178">
        <f>+SUM(H182:H250)</f>
        <v>0</v>
      </c>
      <c r="I181" s="33"/>
      <c r="J181" s="5"/>
      <c r="K181" s="5"/>
      <c r="N181" s="171"/>
      <c r="O181" s="6"/>
      <c r="Q181" s="5"/>
    </row>
    <row r="182" spans="1:17" x14ac:dyDescent="0.2">
      <c r="A182" s="214" t="s">
        <v>332</v>
      </c>
      <c r="B182" s="240" t="s">
        <v>333</v>
      </c>
      <c r="C182" s="185">
        <f t="shared" si="2"/>
        <v>0</v>
      </c>
      <c r="D182" s="186"/>
      <c r="E182" s="187"/>
      <c r="F182" s="188"/>
      <c r="G182" s="232"/>
      <c r="H182" s="188"/>
      <c r="I182" s="33"/>
      <c r="J182" s="5"/>
      <c r="K182" s="5"/>
      <c r="N182" s="171"/>
      <c r="O182" s="6"/>
      <c r="Q182" s="5"/>
    </row>
    <row r="183" spans="1:17" x14ac:dyDescent="0.2">
      <c r="A183" s="214" t="s">
        <v>334</v>
      </c>
      <c r="B183" s="241" t="s">
        <v>335</v>
      </c>
      <c r="C183" s="185">
        <f t="shared" si="2"/>
        <v>0</v>
      </c>
      <c r="D183" s="186"/>
      <c r="E183" s="187"/>
      <c r="F183" s="188"/>
      <c r="G183" s="201"/>
      <c r="H183" s="188"/>
      <c r="I183" s="33"/>
      <c r="J183" s="5"/>
      <c r="K183" s="5"/>
      <c r="N183" s="171"/>
      <c r="O183" s="6"/>
      <c r="Q183" s="5"/>
    </row>
    <row r="184" spans="1:17" x14ac:dyDescent="0.2">
      <c r="A184" s="214" t="s">
        <v>336</v>
      </c>
      <c r="B184" s="241" t="s">
        <v>337</v>
      </c>
      <c r="C184" s="185">
        <f t="shared" si="2"/>
        <v>0</v>
      </c>
      <c r="D184" s="186"/>
      <c r="E184" s="187"/>
      <c r="F184" s="188"/>
      <c r="G184" s="201"/>
      <c r="H184" s="188"/>
      <c r="I184" s="33"/>
      <c r="J184" s="5"/>
      <c r="K184" s="5"/>
      <c r="N184" s="171"/>
      <c r="O184" s="6"/>
      <c r="Q184" s="5"/>
    </row>
    <row r="185" spans="1:17" ht="13.5" customHeight="1" x14ac:dyDescent="0.2">
      <c r="A185" s="214" t="s">
        <v>338</v>
      </c>
      <c r="B185" s="241" t="s">
        <v>339</v>
      </c>
      <c r="C185" s="185">
        <f t="shared" si="2"/>
        <v>1</v>
      </c>
      <c r="D185" s="186">
        <v>1</v>
      </c>
      <c r="E185" s="187"/>
      <c r="F185" s="188"/>
      <c r="G185" s="201"/>
      <c r="H185" s="188"/>
      <c r="I185" s="33"/>
      <c r="J185" s="5"/>
      <c r="K185" s="5"/>
      <c r="N185" s="171"/>
      <c r="O185" s="6"/>
      <c r="Q185" s="5"/>
    </row>
    <row r="186" spans="1:17" x14ac:dyDescent="0.2">
      <c r="A186" s="214" t="s">
        <v>340</v>
      </c>
      <c r="B186" s="215" t="s">
        <v>341</v>
      </c>
      <c r="C186" s="185">
        <f t="shared" si="2"/>
        <v>93</v>
      </c>
      <c r="D186" s="186">
        <v>93</v>
      </c>
      <c r="E186" s="187"/>
      <c r="F186" s="188"/>
      <c r="G186" s="201"/>
      <c r="H186" s="188"/>
      <c r="I186" s="33"/>
      <c r="J186" s="5"/>
      <c r="K186" s="5"/>
      <c r="N186" s="171"/>
      <c r="O186" s="6"/>
      <c r="Q186" s="5"/>
    </row>
    <row r="187" spans="1:17" x14ac:dyDescent="0.2">
      <c r="A187" s="214" t="s">
        <v>342</v>
      </c>
      <c r="B187" s="215" t="s">
        <v>343</v>
      </c>
      <c r="C187" s="185">
        <f t="shared" si="2"/>
        <v>0</v>
      </c>
      <c r="D187" s="186"/>
      <c r="E187" s="187"/>
      <c r="F187" s="188"/>
      <c r="G187" s="201"/>
      <c r="H187" s="188"/>
      <c r="I187" s="33"/>
      <c r="J187" s="5"/>
      <c r="K187" s="5"/>
      <c r="N187" s="171"/>
      <c r="O187" s="6"/>
      <c r="Q187" s="5"/>
    </row>
    <row r="188" spans="1:17" x14ac:dyDescent="0.2">
      <c r="A188" s="214" t="s">
        <v>344</v>
      </c>
      <c r="B188" s="215" t="s">
        <v>345</v>
      </c>
      <c r="C188" s="185">
        <f t="shared" si="2"/>
        <v>5</v>
      </c>
      <c r="D188" s="186">
        <v>5</v>
      </c>
      <c r="E188" s="187"/>
      <c r="F188" s="188"/>
      <c r="G188" s="201"/>
      <c r="H188" s="188"/>
      <c r="I188" s="33"/>
      <c r="J188" s="5"/>
      <c r="K188" s="5"/>
      <c r="N188" s="171"/>
      <c r="O188" s="6"/>
      <c r="Q188" s="5"/>
    </row>
    <row r="189" spans="1:17" x14ac:dyDescent="0.2">
      <c r="A189" s="214" t="s">
        <v>346</v>
      </c>
      <c r="B189" s="215" t="s">
        <v>347</v>
      </c>
      <c r="C189" s="185">
        <f t="shared" si="2"/>
        <v>0</v>
      </c>
      <c r="D189" s="186"/>
      <c r="E189" s="187"/>
      <c r="F189" s="188"/>
      <c r="G189" s="201"/>
      <c r="H189" s="188"/>
      <c r="I189" s="33"/>
      <c r="J189" s="5"/>
      <c r="K189" s="5"/>
      <c r="N189" s="171"/>
      <c r="O189" s="6"/>
      <c r="Q189" s="5"/>
    </row>
    <row r="190" spans="1:17" x14ac:dyDescent="0.2">
      <c r="A190" s="214" t="s">
        <v>348</v>
      </c>
      <c r="B190" s="215" t="s">
        <v>349</v>
      </c>
      <c r="C190" s="185">
        <f t="shared" si="2"/>
        <v>3</v>
      </c>
      <c r="D190" s="186">
        <v>3</v>
      </c>
      <c r="E190" s="187"/>
      <c r="F190" s="188"/>
      <c r="G190" s="201"/>
      <c r="H190" s="188"/>
      <c r="I190" s="33"/>
      <c r="J190" s="5"/>
      <c r="K190" s="5"/>
      <c r="N190" s="171"/>
      <c r="O190" s="6"/>
      <c r="Q190" s="5"/>
    </row>
    <row r="191" spans="1:17" x14ac:dyDescent="0.2">
      <c r="A191" s="214" t="s">
        <v>350</v>
      </c>
      <c r="B191" s="215" t="s">
        <v>351</v>
      </c>
      <c r="C191" s="185">
        <f t="shared" si="2"/>
        <v>0</v>
      </c>
      <c r="D191" s="186"/>
      <c r="E191" s="187"/>
      <c r="F191" s="188"/>
      <c r="G191" s="201"/>
      <c r="H191" s="188"/>
      <c r="I191" s="33"/>
      <c r="J191" s="5"/>
      <c r="K191" s="5"/>
      <c r="N191" s="171"/>
      <c r="O191" s="6"/>
      <c r="Q191" s="5"/>
    </row>
    <row r="192" spans="1:17" x14ac:dyDescent="0.2">
      <c r="A192" s="214" t="s">
        <v>352</v>
      </c>
      <c r="B192" s="215" t="s">
        <v>353</v>
      </c>
      <c r="C192" s="185">
        <f t="shared" si="2"/>
        <v>0</v>
      </c>
      <c r="D192" s="186"/>
      <c r="E192" s="187"/>
      <c r="F192" s="188"/>
      <c r="G192" s="201"/>
      <c r="H192" s="188"/>
      <c r="I192" s="33"/>
      <c r="J192" s="5"/>
      <c r="K192" s="5"/>
      <c r="N192" s="171"/>
      <c r="O192" s="6"/>
      <c r="Q192" s="5"/>
    </row>
    <row r="193" spans="1:17" x14ac:dyDescent="0.2">
      <c r="A193" s="214" t="s">
        <v>354</v>
      </c>
      <c r="B193" s="215" t="s">
        <v>355</v>
      </c>
      <c r="C193" s="185">
        <f t="shared" si="2"/>
        <v>0</v>
      </c>
      <c r="D193" s="186"/>
      <c r="E193" s="187"/>
      <c r="F193" s="188"/>
      <c r="G193" s="201"/>
      <c r="H193" s="188"/>
      <c r="I193" s="33"/>
      <c r="J193" s="5"/>
      <c r="K193" s="5"/>
      <c r="N193" s="171"/>
      <c r="O193" s="6"/>
      <c r="Q193" s="5"/>
    </row>
    <row r="194" spans="1:17" x14ac:dyDescent="0.2">
      <c r="A194" s="214" t="s">
        <v>356</v>
      </c>
      <c r="B194" s="215" t="s">
        <v>357</v>
      </c>
      <c r="C194" s="185">
        <f t="shared" si="2"/>
        <v>0</v>
      </c>
      <c r="D194" s="186"/>
      <c r="E194" s="187"/>
      <c r="F194" s="188"/>
      <c r="G194" s="201"/>
      <c r="H194" s="188"/>
      <c r="I194" s="33"/>
      <c r="J194" s="5"/>
      <c r="K194" s="5"/>
      <c r="N194" s="171"/>
      <c r="O194" s="6"/>
      <c r="Q194" s="5"/>
    </row>
    <row r="195" spans="1:17" ht="23.25" x14ac:dyDescent="0.2">
      <c r="A195" s="214" t="s">
        <v>358</v>
      </c>
      <c r="B195" s="208" t="s">
        <v>359</v>
      </c>
      <c r="C195" s="185">
        <f t="shared" si="2"/>
        <v>0</v>
      </c>
      <c r="D195" s="186"/>
      <c r="E195" s="187"/>
      <c r="F195" s="188"/>
      <c r="G195" s="201"/>
      <c r="H195" s="188"/>
      <c r="I195" s="33"/>
      <c r="J195" s="5"/>
      <c r="K195" s="5"/>
      <c r="N195" s="171"/>
      <c r="O195" s="6"/>
      <c r="Q195" s="5"/>
    </row>
    <row r="196" spans="1:17" x14ac:dyDescent="0.2">
      <c r="A196" s="214" t="s">
        <v>360</v>
      </c>
      <c r="B196" s="208" t="s">
        <v>361</v>
      </c>
      <c r="C196" s="185">
        <f t="shared" si="2"/>
        <v>0</v>
      </c>
      <c r="D196" s="186"/>
      <c r="E196" s="187"/>
      <c r="F196" s="188"/>
      <c r="G196" s="201"/>
      <c r="H196" s="188"/>
      <c r="I196" s="33"/>
      <c r="J196" s="5"/>
      <c r="K196" s="5"/>
      <c r="N196" s="171"/>
      <c r="O196" s="6"/>
      <c r="Q196" s="5"/>
    </row>
    <row r="197" spans="1:17" x14ac:dyDescent="0.2">
      <c r="A197" s="214" t="s">
        <v>362</v>
      </c>
      <c r="B197" s="215" t="s">
        <v>363</v>
      </c>
      <c r="C197" s="185">
        <f t="shared" si="2"/>
        <v>0</v>
      </c>
      <c r="D197" s="186"/>
      <c r="E197" s="187"/>
      <c r="F197" s="188"/>
      <c r="G197" s="201"/>
      <c r="H197" s="188"/>
      <c r="I197" s="33"/>
      <c r="J197" s="5"/>
      <c r="K197" s="5"/>
      <c r="N197" s="171"/>
      <c r="O197" s="6"/>
      <c r="Q197" s="5"/>
    </row>
    <row r="198" spans="1:17" x14ac:dyDescent="0.2">
      <c r="A198" s="214" t="s">
        <v>364</v>
      </c>
      <c r="B198" s="215" t="s">
        <v>365</v>
      </c>
      <c r="C198" s="185">
        <f t="shared" si="2"/>
        <v>0</v>
      </c>
      <c r="D198" s="186"/>
      <c r="E198" s="187"/>
      <c r="F198" s="188"/>
      <c r="G198" s="201"/>
      <c r="H198" s="188"/>
      <c r="I198" s="33"/>
      <c r="J198" s="5"/>
      <c r="K198" s="5"/>
      <c r="N198" s="171"/>
      <c r="O198" s="6"/>
      <c r="Q198" s="5"/>
    </row>
    <row r="199" spans="1:17" x14ac:dyDescent="0.2">
      <c r="A199" s="214" t="s">
        <v>366</v>
      </c>
      <c r="B199" s="215" t="s">
        <v>367</v>
      </c>
      <c r="C199" s="185">
        <f t="shared" si="2"/>
        <v>3</v>
      </c>
      <c r="D199" s="186">
        <v>3</v>
      </c>
      <c r="E199" s="187"/>
      <c r="F199" s="188"/>
      <c r="G199" s="201"/>
      <c r="H199" s="188"/>
      <c r="I199" s="33"/>
      <c r="J199" s="5"/>
      <c r="K199" s="5"/>
      <c r="N199" s="171"/>
      <c r="O199" s="6"/>
      <c r="Q199" s="5"/>
    </row>
    <row r="200" spans="1:17" x14ac:dyDescent="0.2">
      <c r="A200" s="214" t="s">
        <v>368</v>
      </c>
      <c r="B200" s="215" t="s">
        <v>369</v>
      </c>
      <c r="C200" s="185">
        <f t="shared" si="2"/>
        <v>0</v>
      </c>
      <c r="D200" s="186"/>
      <c r="E200" s="187"/>
      <c r="F200" s="188"/>
      <c r="G200" s="201"/>
      <c r="H200" s="188"/>
      <c r="I200" s="33"/>
      <c r="J200" s="5"/>
      <c r="K200" s="5"/>
      <c r="N200" s="171"/>
      <c r="O200" s="6"/>
      <c r="Q200" s="5"/>
    </row>
    <row r="201" spans="1:17" x14ac:dyDescent="0.2">
      <c r="A201" s="214" t="s">
        <v>370</v>
      </c>
      <c r="B201" s="215" t="s">
        <v>371</v>
      </c>
      <c r="C201" s="185">
        <f t="shared" si="2"/>
        <v>27</v>
      </c>
      <c r="D201" s="186">
        <v>27</v>
      </c>
      <c r="E201" s="187"/>
      <c r="F201" s="188"/>
      <c r="G201" s="201"/>
      <c r="H201" s="188"/>
      <c r="I201" s="33"/>
      <c r="J201" s="5"/>
      <c r="K201" s="5"/>
      <c r="N201" s="171"/>
      <c r="O201" s="6"/>
      <c r="Q201" s="5"/>
    </row>
    <row r="202" spans="1:17" x14ac:dyDescent="0.2">
      <c r="A202" s="214" t="s">
        <v>372</v>
      </c>
      <c r="B202" s="215" t="s">
        <v>373</v>
      </c>
      <c r="C202" s="185">
        <f t="shared" si="2"/>
        <v>0</v>
      </c>
      <c r="D202" s="186"/>
      <c r="E202" s="187"/>
      <c r="F202" s="188"/>
      <c r="G202" s="201"/>
      <c r="H202" s="188"/>
      <c r="I202" s="33"/>
      <c r="J202" s="5"/>
      <c r="K202" s="5"/>
      <c r="N202" s="171"/>
      <c r="O202" s="6"/>
      <c r="Q202" s="5"/>
    </row>
    <row r="203" spans="1:17" x14ac:dyDescent="0.2">
      <c r="A203" s="214" t="s">
        <v>374</v>
      </c>
      <c r="B203" s="215" t="s">
        <v>375</v>
      </c>
      <c r="C203" s="185">
        <f t="shared" si="2"/>
        <v>0</v>
      </c>
      <c r="D203" s="186"/>
      <c r="E203" s="187"/>
      <c r="F203" s="188"/>
      <c r="G203" s="201"/>
      <c r="H203" s="188"/>
      <c r="I203" s="33"/>
      <c r="J203" s="5"/>
      <c r="K203" s="5"/>
      <c r="N203" s="171"/>
      <c r="O203" s="6"/>
      <c r="Q203" s="5"/>
    </row>
    <row r="204" spans="1:17" x14ac:dyDescent="0.2">
      <c r="A204" s="214" t="s">
        <v>376</v>
      </c>
      <c r="B204" s="215" t="s">
        <v>377</v>
      </c>
      <c r="C204" s="185">
        <f t="shared" si="2"/>
        <v>0</v>
      </c>
      <c r="D204" s="186"/>
      <c r="E204" s="187"/>
      <c r="F204" s="188"/>
      <c r="G204" s="201"/>
      <c r="H204" s="188"/>
      <c r="I204" s="33"/>
      <c r="J204" s="5"/>
      <c r="K204" s="5"/>
      <c r="N204" s="171"/>
      <c r="O204" s="6"/>
      <c r="Q204" s="5"/>
    </row>
    <row r="205" spans="1:17" x14ac:dyDescent="0.2">
      <c r="A205" s="214" t="s">
        <v>378</v>
      </c>
      <c r="B205" s="215" t="s">
        <v>379</v>
      </c>
      <c r="C205" s="185">
        <f t="shared" si="2"/>
        <v>0</v>
      </c>
      <c r="D205" s="186"/>
      <c r="E205" s="187"/>
      <c r="F205" s="188"/>
      <c r="G205" s="201"/>
      <c r="H205" s="188"/>
      <c r="I205" s="33"/>
      <c r="J205" s="5"/>
      <c r="K205" s="5"/>
      <c r="N205" s="171"/>
      <c r="O205" s="6"/>
      <c r="Q205" s="5"/>
    </row>
    <row r="206" spans="1:17" x14ac:dyDescent="0.2">
      <c r="A206" s="214" t="s">
        <v>380</v>
      </c>
      <c r="B206" s="215" t="s">
        <v>381</v>
      </c>
      <c r="C206" s="185">
        <f t="shared" si="2"/>
        <v>0</v>
      </c>
      <c r="D206" s="186"/>
      <c r="E206" s="187"/>
      <c r="F206" s="188"/>
      <c r="G206" s="201"/>
      <c r="H206" s="188"/>
      <c r="I206" s="33"/>
      <c r="J206" s="5"/>
      <c r="K206" s="5"/>
      <c r="N206" s="171"/>
      <c r="O206" s="6"/>
      <c r="Q206" s="5"/>
    </row>
    <row r="207" spans="1:17" x14ac:dyDescent="0.2">
      <c r="A207" s="214" t="s">
        <v>382</v>
      </c>
      <c r="B207" s="215" t="s">
        <v>383</v>
      </c>
      <c r="C207" s="185">
        <f t="shared" si="2"/>
        <v>0</v>
      </c>
      <c r="D207" s="186"/>
      <c r="E207" s="187"/>
      <c r="F207" s="188"/>
      <c r="G207" s="201"/>
      <c r="H207" s="188"/>
      <c r="I207" s="33"/>
      <c r="J207" s="5"/>
      <c r="K207" s="5"/>
      <c r="N207" s="171"/>
      <c r="O207" s="6"/>
      <c r="Q207" s="5"/>
    </row>
    <row r="208" spans="1:17" x14ac:dyDescent="0.2">
      <c r="A208" s="214" t="s">
        <v>384</v>
      </c>
      <c r="B208" s="208" t="s">
        <v>385</v>
      </c>
      <c r="C208" s="185">
        <f t="shared" si="2"/>
        <v>0</v>
      </c>
      <c r="D208" s="186"/>
      <c r="E208" s="187"/>
      <c r="F208" s="188"/>
      <c r="G208" s="201"/>
      <c r="H208" s="188"/>
      <c r="I208" s="33"/>
      <c r="J208" s="5"/>
      <c r="K208" s="5"/>
      <c r="N208" s="171"/>
      <c r="O208" s="6"/>
      <c r="Q208" s="5"/>
    </row>
    <row r="209" spans="1:17" x14ac:dyDescent="0.2">
      <c r="A209" s="214" t="s">
        <v>386</v>
      </c>
      <c r="B209" s="215" t="s">
        <v>387</v>
      </c>
      <c r="C209" s="185">
        <f t="shared" si="2"/>
        <v>23</v>
      </c>
      <c r="D209" s="186"/>
      <c r="E209" s="187">
        <v>23</v>
      </c>
      <c r="F209" s="188"/>
      <c r="G209" s="201"/>
      <c r="H209" s="188"/>
      <c r="I209" s="33"/>
      <c r="J209" s="5"/>
      <c r="K209" s="5"/>
      <c r="N209" s="171"/>
      <c r="O209" s="6"/>
      <c r="Q209" s="5"/>
    </row>
    <row r="210" spans="1:17" x14ac:dyDescent="0.2">
      <c r="A210" s="214" t="s">
        <v>388</v>
      </c>
      <c r="B210" s="215" t="s">
        <v>389</v>
      </c>
      <c r="C210" s="185">
        <f t="shared" ref="C210:C273" si="3">+SUM(D210:F210)</f>
        <v>0</v>
      </c>
      <c r="D210" s="186"/>
      <c r="E210" s="187"/>
      <c r="F210" s="188"/>
      <c r="G210" s="201"/>
      <c r="H210" s="188"/>
      <c r="I210" s="33"/>
      <c r="J210" s="5"/>
      <c r="K210" s="5"/>
      <c r="N210" s="171"/>
      <c r="O210" s="6"/>
      <c r="Q210" s="5"/>
    </row>
    <row r="211" spans="1:17" x14ac:dyDescent="0.2">
      <c r="A211" s="214" t="s">
        <v>390</v>
      </c>
      <c r="B211" s="215" t="s">
        <v>391</v>
      </c>
      <c r="C211" s="185">
        <f t="shared" si="3"/>
        <v>0</v>
      </c>
      <c r="D211" s="186"/>
      <c r="E211" s="187"/>
      <c r="F211" s="188"/>
      <c r="G211" s="201"/>
      <c r="H211" s="188"/>
      <c r="I211" s="33"/>
      <c r="J211" s="5"/>
      <c r="K211" s="5"/>
      <c r="N211" s="171"/>
      <c r="O211" s="6"/>
      <c r="Q211" s="5"/>
    </row>
    <row r="212" spans="1:17" x14ac:dyDescent="0.2">
      <c r="A212" s="214" t="s">
        <v>392</v>
      </c>
      <c r="B212" s="215" t="s">
        <v>393</v>
      </c>
      <c r="C212" s="185">
        <f t="shared" si="3"/>
        <v>0</v>
      </c>
      <c r="D212" s="186"/>
      <c r="E212" s="187"/>
      <c r="F212" s="188"/>
      <c r="G212" s="201"/>
      <c r="H212" s="188"/>
      <c r="I212" s="33"/>
      <c r="J212" s="5"/>
      <c r="K212" s="5"/>
      <c r="N212" s="171"/>
      <c r="O212" s="6"/>
      <c r="Q212" s="5"/>
    </row>
    <row r="213" spans="1:17" ht="23.25" x14ac:dyDescent="0.2">
      <c r="A213" s="214" t="s">
        <v>394</v>
      </c>
      <c r="B213" s="208" t="s">
        <v>395</v>
      </c>
      <c r="C213" s="185">
        <f t="shared" si="3"/>
        <v>0</v>
      </c>
      <c r="D213" s="186"/>
      <c r="E213" s="187"/>
      <c r="F213" s="188"/>
      <c r="G213" s="201"/>
      <c r="H213" s="188"/>
      <c r="I213" s="33"/>
      <c r="J213" s="5"/>
      <c r="K213" s="5"/>
      <c r="N213" s="171"/>
      <c r="O213" s="6"/>
      <c r="Q213" s="5"/>
    </row>
    <row r="214" spans="1:17" x14ac:dyDescent="0.2">
      <c r="A214" s="214" t="s">
        <v>396</v>
      </c>
      <c r="B214" s="215" t="s">
        <v>397</v>
      </c>
      <c r="C214" s="185">
        <f t="shared" si="3"/>
        <v>0</v>
      </c>
      <c r="D214" s="186"/>
      <c r="E214" s="187"/>
      <c r="F214" s="188"/>
      <c r="G214" s="201"/>
      <c r="H214" s="188"/>
      <c r="I214" s="33"/>
      <c r="J214" s="5"/>
      <c r="K214" s="5"/>
      <c r="N214" s="171"/>
      <c r="O214" s="6"/>
      <c r="Q214" s="5"/>
    </row>
    <row r="215" spans="1:17" x14ac:dyDescent="0.2">
      <c r="A215" s="214" t="s">
        <v>398</v>
      </c>
      <c r="B215" s="215" t="s">
        <v>399</v>
      </c>
      <c r="C215" s="185">
        <f t="shared" si="3"/>
        <v>0</v>
      </c>
      <c r="D215" s="186"/>
      <c r="E215" s="187"/>
      <c r="F215" s="188"/>
      <c r="G215" s="201"/>
      <c r="H215" s="188"/>
      <c r="I215" s="33"/>
      <c r="J215" s="5"/>
      <c r="K215" s="5"/>
      <c r="N215" s="171"/>
      <c r="O215" s="6"/>
      <c r="Q215" s="5"/>
    </row>
    <row r="216" spans="1:17" x14ac:dyDescent="0.2">
      <c r="A216" s="214" t="s">
        <v>400</v>
      </c>
      <c r="B216" s="215" t="s">
        <v>401</v>
      </c>
      <c r="C216" s="185">
        <f t="shared" si="3"/>
        <v>0</v>
      </c>
      <c r="D216" s="186"/>
      <c r="E216" s="187"/>
      <c r="F216" s="188"/>
      <c r="G216" s="201"/>
      <c r="H216" s="188"/>
      <c r="I216" s="33"/>
      <c r="J216" s="5"/>
      <c r="K216" s="5"/>
      <c r="N216" s="171"/>
      <c r="O216" s="6"/>
      <c r="Q216" s="5"/>
    </row>
    <row r="217" spans="1:17" x14ac:dyDescent="0.2">
      <c r="A217" s="214" t="s">
        <v>402</v>
      </c>
      <c r="B217" s="215" t="s">
        <v>403</v>
      </c>
      <c r="C217" s="185">
        <f t="shared" si="3"/>
        <v>0</v>
      </c>
      <c r="D217" s="186"/>
      <c r="E217" s="187"/>
      <c r="F217" s="188"/>
      <c r="G217" s="201"/>
      <c r="H217" s="188"/>
      <c r="I217" s="33"/>
      <c r="J217" s="5"/>
      <c r="K217" s="5"/>
      <c r="N217" s="171"/>
      <c r="O217" s="6"/>
      <c r="Q217" s="5"/>
    </row>
    <row r="218" spans="1:17" x14ac:dyDescent="0.2">
      <c r="A218" s="214" t="s">
        <v>404</v>
      </c>
      <c r="B218" s="215" t="s">
        <v>405</v>
      </c>
      <c r="C218" s="185">
        <f t="shared" si="3"/>
        <v>0</v>
      </c>
      <c r="D218" s="186"/>
      <c r="E218" s="187"/>
      <c r="F218" s="188"/>
      <c r="G218" s="201"/>
      <c r="H218" s="188"/>
      <c r="I218" s="33"/>
      <c r="J218" s="5"/>
      <c r="K218" s="5"/>
      <c r="N218" s="171"/>
      <c r="O218" s="6"/>
      <c r="Q218" s="5"/>
    </row>
    <row r="219" spans="1:17" x14ac:dyDescent="0.2">
      <c r="A219" s="214" t="s">
        <v>406</v>
      </c>
      <c r="B219" s="215" t="s">
        <v>407</v>
      </c>
      <c r="C219" s="185">
        <f t="shared" si="3"/>
        <v>0</v>
      </c>
      <c r="D219" s="186"/>
      <c r="E219" s="187"/>
      <c r="F219" s="188"/>
      <c r="G219" s="201"/>
      <c r="H219" s="188"/>
      <c r="I219" s="33"/>
      <c r="J219" s="5"/>
      <c r="K219" s="5"/>
      <c r="N219" s="171"/>
      <c r="O219" s="6"/>
      <c r="Q219" s="5"/>
    </row>
    <row r="220" spans="1:17" x14ac:dyDescent="0.2">
      <c r="A220" s="214" t="s">
        <v>408</v>
      </c>
      <c r="B220" s="215" t="s">
        <v>409</v>
      </c>
      <c r="C220" s="185">
        <f t="shared" si="3"/>
        <v>0</v>
      </c>
      <c r="D220" s="186"/>
      <c r="E220" s="187"/>
      <c r="F220" s="188"/>
      <c r="G220" s="201"/>
      <c r="H220" s="188"/>
      <c r="I220" s="33"/>
      <c r="J220" s="5"/>
      <c r="K220" s="5"/>
      <c r="N220" s="171"/>
      <c r="O220" s="6"/>
      <c r="Q220" s="5"/>
    </row>
    <row r="221" spans="1:17" x14ac:dyDescent="0.2">
      <c r="A221" s="214" t="s">
        <v>410</v>
      </c>
      <c r="B221" s="215" t="s">
        <v>411</v>
      </c>
      <c r="C221" s="185">
        <f t="shared" si="3"/>
        <v>0</v>
      </c>
      <c r="D221" s="186"/>
      <c r="E221" s="187"/>
      <c r="F221" s="188"/>
      <c r="G221" s="201"/>
      <c r="H221" s="188"/>
      <c r="I221" s="33"/>
      <c r="J221" s="5"/>
      <c r="K221" s="5"/>
      <c r="N221" s="171"/>
      <c r="O221" s="6"/>
      <c r="Q221" s="5"/>
    </row>
    <row r="222" spans="1:17" x14ac:dyDescent="0.2">
      <c r="A222" s="214" t="s">
        <v>412</v>
      </c>
      <c r="B222" s="215" t="s">
        <v>413</v>
      </c>
      <c r="C222" s="185">
        <f t="shared" si="3"/>
        <v>0</v>
      </c>
      <c r="D222" s="186"/>
      <c r="E222" s="187"/>
      <c r="F222" s="188"/>
      <c r="G222" s="201"/>
      <c r="H222" s="188"/>
      <c r="I222" s="33"/>
      <c r="J222" s="5"/>
      <c r="K222" s="5"/>
      <c r="N222" s="171"/>
      <c r="O222" s="6"/>
      <c r="Q222" s="5"/>
    </row>
    <row r="223" spans="1:17" x14ac:dyDescent="0.2">
      <c r="A223" s="214" t="s">
        <v>414</v>
      </c>
      <c r="B223" s="215" t="s">
        <v>415</v>
      </c>
      <c r="C223" s="185">
        <f t="shared" si="3"/>
        <v>0</v>
      </c>
      <c r="D223" s="186"/>
      <c r="E223" s="187"/>
      <c r="F223" s="188"/>
      <c r="G223" s="201"/>
      <c r="H223" s="188"/>
      <c r="I223" s="33"/>
      <c r="J223" s="5"/>
      <c r="K223" s="5"/>
      <c r="N223" s="171"/>
      <c r="O223" s="6"/>
      <c r="Q223" s="5"/>
    </row>
    <row r="224" spans="1:17" x14ac:dyDescent="0.2">
      <c r="A224" s="214" t="s">
        <v>416</v>
      </c>
      <c r="B224" s="215" t="s">
        <v>417</v>
      </c>
      <c r="C224" s="185">
        <f t="shared" si="3"/>
        <v>0</v>
      </c>
      <c r="D224" s="186"/>
      <c r="E224" s="187"/>
      <c r="F224" s="188"/>
      <c r="G224" s="201"/>
      <c r="H224" s="188"/>
      <c r="I224" s="33"/>
      <c r="J224" s="5"/>
      <c r="K224" s="5"/>
      <c r="N224" s="171"/>
      <c r="O224" s="6"/>
      <c r="Q224" s="5"/>
    </row>
    <row r="225" spans="1:17" x14ac:dyDescent="0.2">
      <c r="A225" s="214" t="s">
        <v>418</v>
      </c>
      <c r="B225" s="215" t="s">
        <v>419</v>
      </c>
      <c r="C225" s="185">
        <f t="shared" si="3"/>
        <v>0</v>
      </c>
      <c r="D225" s="186"/>
      <c r="E225" s="187"/>
      <c r="F225" s="188"/>
      <c r="G225" s="201"/>
      <c r="H225" s="188"/>
      <c r="I225" s="33"/>
      <c r="J225" s="5"/>
      <c r="K225" s="5"/>
      <c r="N225" s="171"/>
      <c r="O225" s="6"/>
      <c r="Q225" s="5"/>
    </row>
    <row r="226" spans="1:17" x14ac:dyDescent="0.2">
      <c r="A226" s="214" t="s">
        <v>420</v>
      </c>
      <c r="B226" s="215" t="s">
        <v>421</v>
      </c>
      <c r="C226" s="185">
        <f t="shared" si="3"/>
        <v>0</v>
      </c>
      <c r="D226" s="186"/>
      <c r="E226" s="187"/>
      <c r="F226" s="188"/>
      <c r="G226" s="201"/>
      <c r="H226" s="188"/>
      <c r="I226" s="33"/>
      <c r="J226" s="5"/>
      <c r="K226" s="5"/>
      <c r="N226" s="171"/>
      <c r="O226" s="6"/>
      <c r="Q226" s="5"/>
    </row>
    <row r="227" spans="1:17" x14ac:dyDescent="0.2">
      <c r="A227" s="214" t="s">
        <v>422</v>
      </c>
      <c r="B227" s="215" t="s">
        <v>423</v>
      </c>
      <c r="C227" s="185">
        <f t="shared" si="3"/>
        <v>0</v>
      </c>
      <c r="D227" s="186"/>
      <c r="E227" s="187"/>
      <c r="F227" s="188"/>
      <c r="G227" s="201"/>
      <c r="H227" s="188"/>
      <c r="I227" s="33"/>
      <c r="J227" s="5"/>
      <c r="K227" s="5"/>
      <c r="N227" s="171"/>
      <c r="O227" s="6"/>
      <c r="Q227" s="5"/>
    </row>
    <row r="228" spans="1:17" x14ac:dyDescent="0.2">
      <c r="A228" s="214" t="s">
        <v>424</v>
      </c>
      <c r="B228" s="215" t="s">
        <v>425</v>
      </c>
      <c r="C228" s="185">
        <f t="shared" si="3"/>
        <v>0</v>
      </c>
      <c r="D228" s="186"/>
      <c r="E228" s="187"/>
      <c r="F228" s="188"/>
      <c r="G228" s="201"/>
      <c r="H228" s="188"/>
      <c r="I228" s="33"/>
      <c r="J228" s="5"/>
      <c r="K228" s="5"/>
      <c r="N228" s="171"/>
      <c r="O228" s="6"/>
      <c r="Q228" s="5"/>
    </row>
    <row r="229" spans="1:17" x14ac:dyDescent="0.2">
      <c r="A229" s="214" t="s">
        <v>426</v>
      </c>
      <c r="B229" s="215" t="s">
        <v>427</v>
      </c>
      <c r="C229" s="185">
        <f t="shared" si="3"/>
        <v>0</v>
      </c>
      <c r="D229" s="186"/>
      <c r="E229" s="187"/>
      <c r="F229" s="188"/>
      <c r="G229" s="201"/>
      <c r="H229" s="188"/>
      <c r="I229" s="33"/>
      <c r="J229" s="5"/>
      <c r="K229" s="5"/>
      <c r="N229" s="171"/>
      <c r="O229" s="6"/>
      <c r="Q229" s="5"/>
    </row>
    <row r="230" spans="1:17" ht="23.25" x14ac:dyDescent="0.2">
      <c r="A230" s="214" t="s">
        <v>428</v>
      </c>
      <c r="B230" s="208" t="s">
        <v>429</v>
      </c>
      <c r="C230" s="185">
        <f t="shared" si="3"/>
        <v>0</v>
      </c>
      <c r="D230" s="186"/>
      <c r="E230" s="187"/>
      <c r="F230" s="188"/>
      <c r="G230" s="201"/>
      <c r="H230" s="188"/>
      <c r="I230" s="33"/>
      <c r="J230" s="5"/>
      <c r="K230" s="5"/>
      <c r="N230" s="171"/>
      <c r="O230" s="6"/>
      <c r="Q230" s="5"/>
    </row>
    <row r="231" spans="1:17" x14ac:dyDescent="0.2">
      <c r="A231" s="214" t="s">
        <v>430</v>
      </c>
      <c r="B231" s="215" t="s">
        <v>431</v>
      </c>
      <c r="C231" s="185">
        <f t="shared" si="3"/>
        <v>0</v>
      </c>
      <c r="D231" s="186"/>
      <c r="E231" s="187"/>
      <c r="F231" s="188"/>
      <c r="G231" s="201"/>
      <c r="H231" s="188"/>
      <c r="I231" s="33"/>
      <c r="J231" s="5"/>
      <c r="K231" s="5"/>
      <c r="N231" s="171"/>
      <c r="O231" s="6"/>
      <c r="Q231" s="5"/>
    </row>
    <row r="232" spans="1:17" x14ac:dyDescent="0.2">
      <c r="A232" s="214" t="s">
        <v>432</v>
      </c>
      <c r="B232" s="215" t="s">
        <v>433</v>
      </c>
      <c r="C232" s="185">
        <f t="shared" si="3"/>
        <v>0</v>
      </c>
      <c r="D232" s="186"/>
      <c r="E232" s="187"/>
      <c r="F232" s="188"/>
      <c r="G232" s="201"/>
      <c r="H232" s="188"/>
      <c r="I232" s="33"/>
      <c r="J232" s="5"/>
      <c r="K232" s="5"/>
      <c r="N232" s="171"/>
      <c r="O232" s="6"/>
      <c r="Q232" s="5"/>
    </row>
    <row r="233" spans="1:17" x14ac:dyDescent="0.2">
      <c r="A233" s="214" t="s">
        <v>434</v>
      </c>
      <c r="B233" s="215" t="s">
        <v>435</v>
      </c>
      <c r="C233" s="185">
        <f t="shared" si="3"/>
        <v>0</v>
      </c>
      <c r="D233" s="186"/>
      <c r="E233" s="187"/>
      <c r="F233" s="188"/>
      <c r="G233" s="201"/>
      <c r="H233" s="188"/>
      <c r="I233" s="33"/>
      <c r="J233" s="5"/>
      <c r="K233" s="5"/>
      <c r="N233" s="171"/>
      <c r="O233" s="6"/>
      <c r="Q233" s="5"/>
    </row>
    <row r="234" spans="1:17" x14ac:dyDescent="0.2">
      <c r="A234" s="214" t="s">
        <v>436</v>
      </c>
      <c r="B234" s="215" t="s">
        <v>437</v>
      </c>
      <c r="C234" s="185">
        <f t="shared" si="3"/>
        <v>0</v>
      </c>
      <c r="D234" s="186"/>
      <c r="E234" s="187"/>
      <c r="F234" s="188"/>
      <c r="G234" s="201"/>
      <c r="H234" s="188"/>
      <c r="I234" s="33"/>
      <c r="J234" s="5"/>
      <c r="K234" s="5"/>
      <c r="N234" s="171"/>
      <c r="O234" s="6"/>
      <c r="Q234" s="5"/>
    </row>
    <row r="235" spans="1:17" x14ac:dyDescent="0.2">
      <c r="A235" s="214" t="s">
        <v>438</v>
      </c>
      <c r="B235" s="215" t="s">
        <v>439</v>
      </c>
      <c r="C235" s="185">
        <f t="shared" si="3"/>
        <v>231</v>
      </c>
      <c r="D235" s="186">
        <v>231</v>
      </c>
      <c r="E235" s="187"/>
      <c r="F235" s="188"/>
      <c r="G235" s="201"/>
      <c r="H235" s="188"/>
      <c r="I235" s="33"/>
      <c r="J235" s="5"/>
      <c r="K235" s="5"/>
      <c r="N235" s="171"/>
      <c r="O235" s="6"/>
      <c r="Q235" s="5"/>
    </row>
    <row r="236" spans="1:17" x14ac:dyDescent="0.2">
      <c r="A236" s="214" t="s">
        <v>440</v>
      </c>
      <c r="B236" s="215" t="s">
        <v>441</v>
      </c>
      <c r="C236" s="185">
        <f t="shared" si="3"/>
        <v>0</v>
      </c>
      <c r="D236" s="186"/>
      <c r="E236" s="187"/>
      <c r="F236" s="188"/>
      <c r="G236" s="201"/>
      <c r="H236" s="188"/>
      <c r="I236" s="33"/>
      <c r="J236" s="5"/>
      <c r="K236" s="5"/>
      <c r="N236" s="171"/>
      <c r="O236" s="6"/>
      <c r="Q236" s="5"/>
    </row>
    <row r="237" spans="1:17" x14ac:dyDescent="0.2">
      <c r="A237" s="214" t="s">
        <v>442</v>
      </c>
      <c r="B237" s="215" t="s">
        <v>443</v>
      </c>
      <c r="C237" s="185">
        <f t="shared" si="3"/>
        <v>2635</v>
      </c>
      <c r="D237" s="186">
        <v>2585</v>
      </c>
      <c r="E237" s="187"/>
      <c r="F237" s="188">
        <v>50</v>
      </c>
      <c r="G237" s="201"/>
      <c r="H237" s="188"/>
      <c r="I237" s="33"/>
      <c r="J237" s="5"/>
      <c r="K237" s="5"/>
      <c r="N237" s="171"/>
      <c r="O237" s="6"/>
      <c r="Q237" s="5"/>
    </row>
    <row r="238" spans="1:17" x14ac:dyDescent="0.2">
      <c r="A238" s="214" t="s">
        <v>444</v>
      </c>
      <c r="B238" s="215" t="s">
        <v>445</v>
      </c>
      <c r="C238" s="185">
        <f t="shared" si="3"/>
        <v>1331</v>
      </c>
      <c r="D238" s="186">
        <v>1331</v>
      </c>
      <c r="E238" s="187"/>
      <c r="F238" s="188"/>
      <c r="G238" s="201"/>
      <c r="H238" s="188"/>
      <c r="I238" s="33"/>
      <c r="J238" s="5"/>
      <c r="K238" s="5"/>
      <c r="N238" s="171"/>
      <c r="O238" s="6"/>
      <c r="Q238" s="5"/>
    </row>
    <row r="239" spans="1:17" ht="23.25" x14ac:dyDescent="0.2">
      <c r="A239" s="214" t="s">
        <v>446</v>
      </c>
      <c r="B239" s="208" t="s">
        <v>447</v>
      </c>
      <c r="C239" s="185">
        <f t="shared" si="3"/>
        <v>0</v>
      </c>
      <c r="D239" s="186"/>
      <c r="E239" s="187"/>
      <c r="F239" s="188"/>
      <c r="G239" s="201"/>
      <c r="H239" s="188"/>
      <c r="I239" s="33"/>
      <c r="J239" s="5"/>
      <c r="K239" s="5"/>
      <c r="N239" s="171"/>
      <c r="O239" s="6"/>
      <c r="Q239" s="5"/>
    </row>
    <row r="240" spans="1:17" x14ac:dyDescent="0.2">
      <c r="A240" s="214" t="s">
        <v>448</v>
      </c>
      <c r="B240" s="215" t="s">
        <v>449</v>
      </c>
      <c r="C240" s="185">
        <f t="shared" si="3"/>
        <v>1</v>
      </c>
      <c r="D240" s="186">
        <v>1</v>
      </c>
      <c r="E240" s="187"/>
      <c r="F240" s="188"/>
      <c r="G240" s="201"/>
      <c r="H240" s="188"/>
      <c r="I240" s="33"/>
      <c r="J240" s="5"/>
      <c r="K240" s="5"/>
      <c r="N240" s="171"/>
      <c r="O240" s="6"/>
      <c r="Q240" s="5"/>
    </row>
    <row r="241" spans="1:17" x14ac:dyDescent="0.2">
      <c r="A241" s="214" t="s">
        <v>450</v>
      </c>
      <c r="B241" s="208" t="s">
        <v>451</v>
      </c>
      <c r="C241" s="185">
        <f t="shared" si="3"/>
        <v>1565</v>
      </c>
      <c r="D241" s="186">
        <v>1297</v>
      </c>
      <c r="E241" s="187"/>
      <c r="F241" s="188">
        <v>268</v>
      </c>
      <c r="G241" s="201"/>
      <c r="H241" s="188"/>
      <c r="I241" s="33"/>
      <c r="J241" s="5"/>
      <c r="K241" s="5"/>
      <c r="N241" s="171"/>
      <c r="O241" s="6"/>
      <c r="Q241" s="5"/>
    </row>
    <row r="242" spans="1:17" x14ac:dyDescent="0.2">
      <c r="A242" s="214" t="s">
        <v>452</v>
      </c>
      <c r="B242" s="215" t="s">
        <v>453</v>
      </c>
      <c r="C242" s="185">
        <f t="shared" si="3"/>
        <v>0</v>
      </c>
      <c r="D242" s="186"/>
      <c r="E242" s="187"/>
      <c r="F242" s="188"/>
      <c r="G242" s="201"/>
      <c r="H242" s="188"/>
      <c r="I242" s="33"/>
      <c r="J242" s="5"/>
      <c r="K242" s="5"/>
      <c r="N242" s="171"/>
      <c r="O242" s="6"/>
      <c r="Q242" s="5"/>
    </row>
    <row r="243" spans="1:17" x14ac:dyDescent="0.2">
      <c r="A243" s="214" t="s">
        <v>454</v>
      </c>
      <c r="B243" s="215" t="s">
        <v>455</v>
      </c>
      <c r="C243" s="185">
        <f t="shared" si="3"/>
        <v>0</v>
      </c>
      <c r="D243" s="186"/>
      <c r="E243" s="187"/>
      <c r="F243" s="188"/>
      <c r="G243" s="201"/>
      <c r="H243" s="188"/>
      <c r="I243" s="33"/>
      <c r="J243" s="5"/>
      <c r="K243" s="5"/>
      <c r="N243" s="171"/>
      <c r="O243" s="6"/>
      <c r="Q243" s="5"/>
    </row>
    <row r="244" spans="1:17" x14ac:dyDescent="0.2">
      <c r="A244" s="214" t="s">
        <v>456</v>
      </c>
      <c r="B244" s="215" t="s">
        <v>457</v>
      </c>
      <c r="C244" s="185">
        <f t="shared" si="3"/>
        <v>0</v>
      </c>
      <c r="D244" s="186"/>
      <c r="E244" s="187"/>
      <c r="F244" s="188"/>
      <c r="G244" s="201"/>
      <c r="H244" s="188"/>
      <c r="I244" s="33"/>
      <c r="J244" s="5"/>
      <c r="K244" s="5"/>
      <c r="N244" s="171"/>
      <c r="O244" s="6"/>
      <c r="Q244" s="5"/>
    </row>
    <row r="245" spans="1:17" x14ac:dyDescent="0.2">
      <c r="A245" s="214" t="s">
        <v>458</v>
      </c>
      <c r="B245" s="215" t="s">
        <v>459</v>
      </c>
      <c r="C245" s="185">
        <f t="shared" si="3"/>
        <v>0</v>
      </c>
      <c r="D245" s="186"/>
      <c r="E245" s="187"/>
      <c r="F245" s="188"/>
      <c r="G245" s="201"/>
      <c r="H245" s="188"/>
      <c r="I245" s="33"/>
      <c r="J245" s="5"/>
      <c r="K245" s="5"/>
      <c r="N245" s="171"/>
      <c r="O245" s="6"/>
      <c r="Q245" s="5"/>
    </row>
    <row r="246" spans="1:17" x14ac:dyDescent="0.2">
      <c r="A246" s="214" t="s">
        <v>460</v>
      </c>
      <c r="B246" s="215" t="s">
        <v>461</v>
      </c>
      <c r="C246" s="185">
        <f t="shared" si="3"/>
        <v>0</v>
      </c>
      <c r="D246" s="186"/>
      <c r="E246" s="187"/>
      <c r="F246" s="188"/>
      <c r="G246" s="201"/>
      <c r="H246" s="188"/>
      <c r="I246" s="33"/>
      <c r="J246" s="5"/>
      <c r="K246" s="5"/>
      <c r="N246" s="171"/>
      <c r="O246" s="6"/>
      <c r="Q246" s="5"/>
    </row>
    <row r="247" spans="1:17" x14ac:dyDescent="0.2">
      <c r="A247" s="214" t="s">
        <v>462</v>
      </c>
      <c r="B247" s="215" t="s">
        <v>463</v>
      </c>
      <c r="C247" s="185">
        <f t="shared" si="3"/>
        <v>20</v>
      </c>
      <c r="D247" s="186">
        <v>20</v>
      </c>
      <c r="E247" s="187"/>
      <c r="F247" s="188"/>
      <c r="G247" s="201"/>
      <c r="H247" s="188"/>
      <c r="I247" s="33"/>
      <c r="J247" s="5"/>
      <c r="K247" s="5"/>
      <c r="N247" s="171"/>
      <c r="O247" s="6"/>
      <c r="Q247" s="5"/>
    </row>
    <row r="248" spans="1:17" x14ac:dyDescent="0.2">
      <c r="A248" s="214" t="s">
        <v>464</v>
      </c>
      <c r="B248" s="215" t="s">
        <v>465</v>
      </c>
      <c r="C248" s="185">
        <f t="shared" si="3"/>
        <v>0</v>
      </c>
      <c r="D248" s="186"/>
      <c r="E248" s="187"/>
      <c r="F248" s="188"/>
      <c r="G248" s="201"/>
      <c r="H248" s="188"/>
      <c r="I248" s="33"/>
      <c r="J248" s="5"/>
      <c r="K248" s="5"/>
      <c r="N248" s="171"/>
      <c r="O248" s="6"/>
      <c r="Q248" s="5"/>
    </row>
    <row r="249" spans="1:17" x14ac:dyDescent="0.2">
      <c r="A249" s="214" t="s">
        <v>466</v>
      </c>
      <c r="B249" s="215" t="s">
        <v>467</v>
      </c>
      <c r="C249" s="185">
        <f t="shared" si="3"/>
        <v>0</v>
      </c>
      <c r="D249" s="186"/>
      <c r="E249" s="187"/>
      <c r="F249" s="188"/>
      <c r="G249" s="201"/>
      <c r="H249" s="188"/>
      <c r="I249" s="33"/>
      <c r="J249" s="5"/>
      <c r="K249" s="5"/>
      <c r="N249" s="171"/>
      <c r="O249" s="6"/>
      <c r="Q249" s="5"/>
    </row>
    <row r="250" spans="1:17" x14ac:dyDescent="0.2">
      <c r="A250" s="216" t="s">
        <v>468</v>
      </c>
      <c r="B250" s="229" t="s">
        <v>469</v>
      </c>
      <c r="C250" s="218">
        <f t="shared" si="3"/>
        <v>0</v>
      </c>
      <c r="D250" s="237"/>
      <c r="E250" s="220"/>
      <c r="F250" s="221"/>
      <c r="G250" s="219"/>
      <c r="H250" s="221"/>
      <c r="I250" s="33"/>
      <c r="J250" s="5"/>
      <c r="K250" s="5"/>
      <c r="N250" s="171"/>
      <c r="O250" s="6"/>
      <c r="Q250" s="5"/>
    </row>
    <row r="251" spans="1:17" x14ac:dyDescent="0.2">
      <c r="A251" s="242"/>
      <c r="B251" s="243"/>
      <c r="C251" s="244"/>
      <c r="D251" s="244"/>
      <c r="E251" s="244"/>
      <c r="F251" s="244"/>
      <c r="G251" s="244"/>
      <c r="H251" s="244"/>
      <c r="I251" s="33"/>
      <c r="J251" s="5"/>
      <c r="K251" s="5"/>
      <c r="N251" s="171"/>
      <c r="O251" s="6"/>
      <c r="Q251" s="5"/>
    </row>
    <row r="252" spans="1:17" x14ac:dyDescent="0.2">
      <c r="A252" s="317" t="s">
        <v>470</v>
      </c>
      <c r="B252" s="318"/>
      <c r="C252" s="178">
        <f t="shared" si="3"/>
        <v>184</v>
      </c>
      <c r="D252" s="238">
        <f>+SUM(D253:D290)</f>
        <v>139</v>
      </c>
      <c r="E252" s="180">
        <f>+SUM(E253:E290)</f>
        <v>34</v>
      </c>
      <c r="F252" s="239">
        <f>+SUM(F253:F290)</f>
        <v>11</v>
      </c>
      <c r="G252" s="178">
        <f>+SUM(G253:G290)</f>
        <v>0</v>
      </c>
      <c r="H252" s="178">
        <f>+SUM(H253:H290)</f>
        <v>0</v>
      </c>
      <c r="I252" s="33"/>
      <c r="J252" s="5"/>
      <c r="K252" s="5"/>
      <c r="N252" s="171"/>
      <c r="O252" s="6"/>
      <c r="Q252" s="5"/>
    </row>
    <row r="253" spans="1:17" x14ac:dyDescent="0.2">
      <c r="A253" s="211" t="s">
        <v>471</v>
      </c>
      <c r="B253" s="226" t="s">
        <v>472</v>
      </c>
      <c r="C253" s="185">
        <f t="shared" si="3"/>
        <v>0</v>
      </c>
      <c r="D253" s="186"/>
      <c r="E253" s="187"/>
      <c r="F253" s="188"/>
      <c r="G253" s="188"/>
      <c r="H253" s="188"/>
      <c r="I253" s="33"/>
      <c r="J253" s="5"/>
      <c r="K253" s="5"/>
      <c r="N253" s="171"/>
      <c r="O253" s="6"/>
      <c r="Q253" s="5"/>
    </row>
    <row r="254" spans="1:17" x14ac:dyDescent="0.2">
      <c r="A254" s="214" t="s">
        <v>473</v>
      </c>
      <c r="B254" s="215" t="s">
        <v>474</v>
      </c>
      <c r="C254" s="185">
        <f t="shared" si="3"/>
        <v>0</v>
      </c>
      <c r="D254" s="186"/>
      <c r="E254" s="187"/>
      <c r="F254" s="188"/>
      <c r="G254" s="188"/>
      <c r="H254" s="188"/>
      <c r="I254" s="33"/>
      <c r="J254" s="5"/>
      <c r="K254" s="5"/>
      <c r="N254" s="171"/>
      <c r="O254" s="6"/>
      <c r="Q254" s="5"/>
    </row>
    <row r="255" spans="1:17" x14ac:dyDescent="0.2">
      <c r="A255" s="214" t="s">
        <v>475</v>
      </c>
      <c r="B255" s="215" t="s">
        <v>476</v>
      </c>
      <c r="C255" s="185">
        <f t="shared" si="3"/>
        <v>18</v>
      </c>
      <c r="D255" s="186"/>
      <c r="E255" s="187">
        <v>18</v>
      </c>
      <c r="F255" s="188"/>
      <c r="G255" s="188"/>
      <c r="H255" s="188"/>
      <c r="I255" s="33"/>
      <c r="J255" s="5"/>
      <c r="K255" s="5"/>
      <c r="N255" s="171"/>
      <c r="O255" s="6"/>
      <c r="Q255" s="5"/>
    </row>
    <row r="256" spans="1:17" x14ac:dyDescent="0.2">
      <c r="A256" s="214" t="s">
        <v>477</v>
      </c>
      <c r="B256" s="215" t="s">
        <v>478</v>
      </c>
      <c r="C256" s="185">
        <f t="shared" si="3"/>
        <v>0</v>
      </c>
      <c r="D256" s="186"/>
      <c r="E256" s="187"/>
      <c r="F256" s="188"/>
      <c r="G256" s="188"/>
      <c r="H256" s="188"/>
      <c r="I256" s="33"/>
      <c r="J256" s="5"/>
      <c r="K256" s="5"/>
      <c r="N256" s="171"/>
      <c r="O256" s="6"/>
      <c r="Q256" s="5"/>
    </row>
    <row r="257" spans="1:17" x14ac:dyDescent="0.2">
      <c r="A257" s="214" t="s">
        <v>479</v>
      </c>
      <c r="B257" s="215" t="s">
        <v>480</v>
      </c>
      <c r="C257" s="185">
        <f t="shared" si="3"/>
        <v>0</v>
      </c>
      <c r="D257" s="186"/>
      <c r="E257" s="187"/>
      <c r="F257" s="188"/>
      <c r="G257" s="188"/>
      <c r="H257" s="188"/>
      <c r="I257" s="33"/>
      <c r="J257" s="5"/>
      <c r="K257" s="5"/>
      <c r="N257" s="171"/>
      <c r="O257" s="6"/>
      <c r="Q257" s="5"/>
    </row>
    <row r="258" spans="1:17" x14ac:dyDescent="0.2">
      <c r="A258" s="214" t="s">
        <v>481</v>
      </c>
      <c r="B258" s="215" t="s">
        <v>482</v>
      </c>
      <c r="C258" s="185">
        <f t="shared" si="3"/>
        <v>0</v>
      </c>
      <c r="D258" s="186"/>
      <c r="E258" s="187"/>
      <c r="F258" s="188"/>
      <c r="G258" s="188"/>
      <c r="H258" s="188"/>
      <c r="I258" s="33"/>
      <c r="J258" s="5"/>
      <c r="K258" s="5"/>
      <c r="N258" s="171"/>
      <c r="O258" s="6"/>
      <c r="Q258" s="5"/>
    </row>
    <row r="259" spans="1:17" x14ac:dyDescent="0.2">
      <c r="A259" s="214" t="s">
        <v>483</v>
      </c>
      <c r="B259" s="215" t="s">
        <v>484</v>
      </c>
      <c r="C259" s="185">
        <f t="shared" si="3"/>
        <v>0</v>
      </c>
      <c r="D259" s="186"/>
      <c r="E259" s="187"/>
      <c r="F259" s="188"/>
      <c r="G259" s="188"/>
      <c r="H259" s="188"/>
      <c r="I259" s="33"/>
      <c r="J259" s="5"/>
      <c r="K259" s="5"/>
      <c r="N259" s="171"/>
      <c r="O259" s="6"/>
      <c r="Q259" s="5"/>
    </row>
    <row r="260" spans="1:17" x14ac:dyDescent="0.2">
      <c r="A260" s="214" t="s">
        <v>485</v>
      </c>
      <c r="B260" s="215" t="s">
        <v>486</v>
      </c>
      <c r="C260" s="185">
        <f t="shared" si="3"/>
        <v>0</v>
      </c>
      <c r="D260" s="186"/>
      <c r="E260" s="187"/>
      <c r="F260" s="188"/>
      <c r="G260" s="188"/>
      <c r="H260" s="188"/>
      <c r="I260" s="33"/>
      <c r="J260" s="5"/>
      <c r="K260" s="5"/>
      <c r="N260" s="171"/>
      <c r="O260" s="6"/>
      <c r="Q260" s="5"/>
    </row>
    <row r="261" spans="1:17" x14ac:dyDescent="0.2">
      <c r="A261" s="214" t="s">
        <v>487</v>
      </c>
      <c r="B261" s="215" t="s">
        <v>488</v>
      </c>
      <c r="C261" s="185">
        <f t="shared" si="3"/>
        <v>0</v>
      </c>
      <c r="D261" s="186"/>
      <c r="E261" s="187"/>
      <c r="F261" s="188"/>
      <c r="G261" s="188"/>
      <c r="H261" s="188"/>
      <c r="I261" s="33"/>
      <c r="J261" s="5"/>
      <c r="K261" s="5"/>
      <c r="N261" s="171"/>
      <c r="O261" s="6"/>
      <c r="Q261" s="5"/>
    </row>
    <row r="262" spans="1:17" x14ac:dyDescent="0.2">
      <c r="A262" s="214" t="s">
        <v>489</v>
      </c>
      <c r="B262" s="215" t="s">
        <v>490</v>
      </c>
      <c r="C262" s="185">
        <f t="shared" si="3"/>
        <v>0</v>
      </c>
      <c r="D262" s="186"/>
      <c r="E262" s="187"/>
      <c r="F262" s="188"/>
      <c r="G262" s="188"/>
      <c r="H262" s="188"/>
      <c r="I262" s="33"/>
      <c r="J262" s="5"/>
      <c r="K262" s="5"/>
      <c r="N262" s="171"/>
      <c r="O262" s="6"/>
      <c r="Q262" s="5"/>
    </row>
    <row r="263" spans="1:17" x14ac:dyDescent="0.2">
      <c r="A263" s="214" t="s">
        <v>491</v>
      </c>
      <c r="B263" s="215" t="s">
        <v>492</v>
      </c>
      <c r="C263" s="185">
        <f t="shared" si="3"/>
        <v>0</v>
      </c>
      <c r="D263" s="186"/>
      <c r="E263" s="187"/>
      <c r="F263" s="188"/>
      <c r="G263" s="188"/>
      <c r="H263" s="188"/>
      <c r="I263" s="33"/>
      <c r="J263" s="5"/>
      <c r="K263" s="5"/>
      <c r="N263" s="171"/>
      <c r="O263" s="6"/>
      <c r="Q263" s="5"/>
    </row>
    <row r="264" spans="1:17" x14ac:dyDescent="0.2">
      <c r="A264" s="214" t="s">
        <v>493</v>
      </c>
      <c r="B264" s="215" t="s">
        <v>494</v>
      </c>
      <c r="C264" s="185">
        <f t="shared" si="3"/>
        <v>0</v>
      </c>
      <c r="D264" s="186"/>
      <c r="E264" s="187"/>
      <c r="F264" s="188"/>
      <c r="G264" s="188"/>
      <c r="H264" s="188"/>
      <c r="I264" s="33"/>
      <c r="J264" s="5"/>
      <c r="K264" s="5"/>
      <c r="N264" s="171"/>
      <c r="O264" s="6"/>
      <c r="Q264" s="5"/>
    </row>
    <row r="265" spans="1:17" x14ac:dyDescent="0.2">
      <c r="A265" s="214" t="s">
        <v>495</v>
      </c>
      <c r="B265" s="215" t="s">
        <v>496</v>
      </c>
      <c r="C265" s="185">
        <f t="shared" si="3"/>
        <v>16</v>
      </c>
      <c r="D265" s="186"/>
      <c r="E265" s="187">
        <v>16</v>
      </c>
      <c r="F265" s="188"/>
      <c r="G265" s="188"/>
      <c r="H265" s="188"/>
      <c r="I265" s="33"/>
      <c r="J265" s="5"/>
      <c r="K265" s="5"/>
      <c r="N265" s="171"/>
      <c r="O265" s="6"/>
      <c r="Q265" s="5"/>
    </row>
    <row r="266" spans="1:17" x14ac:dyDescent="0.2">
      <c r="A266" s="214" t="s">
        <v>497</v>
      </c>
      <c r="B266" s="215" t="s">
        <v>498</v>
      </c>
      <c r="C266" s="185">
        <f t="shared" si="3"/>
        <v>0</v>
      </c>
      <c r="D266" s="186"/>
      <c r="E266" s="187"/>
      <c r="F266" s="188"/>
      <c r="G266" s="188"/>
      <c r="H266" s="188"/>
      <c r="I266" s="33"/>
      <c r="J266" s="5"/>
      <c r="K266" s="5"/>
      <c r="N266" s="171"/>
      <c r="O266" s="6"/>
      <c r="Q266" s="5"/>
    </row>
    <row r="267" spans="1:17" ht="23.25" x14ac:dyDescent="0.2">
      <c r="A267" s="214" t="s">
        <v>499</v>
      </c>
      <c r="B267" s="208" t="s">
        <v>500</v>
      </c>
      <c r="C267" s="185">
        <f t="shared" si="3"/>
        <v>0</v>
      </c>
      <c r="D267" s="186"/>
      <c r="E267" s="187"/>
      <c r="F267" s="188"/>
      <c r="G267" s="188"/>
      <c r="H267" s="188"/>
      <c r="I267" s="33"/>
      <c r="J267" s="5"/>
      <c r="K267" s="5"/>
      <c r="N267" s="171"/>
      <c r="O267" s="6"/>
      <c r="Q267" s="5"/>
    </row>
    <row r="268" spans="1:17" x14ac:dyDescent="0.2">
      <c r="A268" s="214" t="s">
        <v>501</v>
      </c>
      <c r="B268" s="215" t="s">
        <v>502</v>
      </c>
      <c r="C268" s="185">
        <f t="shared" si="3"/>
        <v>0</v>
      </c>
      <c r="D268" s="186"/>
      <c r="E268" s="187"/>
      <c r="F268" s="188"/>
      <c r="G268" s="188"/>
      <c r="H268" s="188"/>
      <c r="I268" s="33"/>
      <c r="J268" s="5"/>
      <c r="K268" s="5"/>
      <c r="N268" s="171"/>
      <c r="O268" s="6"/>
      <c r="Q268" s="5"/>
    </row>
    <row r="269" spans="1:17" x14ac:dyDescent="0.2">
      <c r="A269" s="214" t="s">
        <v>503</v>
      </c>
      <c r="B269" s="215" t="s">
        <v>504</v>
      </c>
      <c r="C269" s="185">
        <f t="shared" si="3"/>
        <v>0</v>
      </c>
      <c r="D269" s="186"/>
      <c r="E269" s="187"/>
      <c r="F269" s="188"/>
      <c r="G269" s="188"/>
      <c r="H269" s="188"/>
      <c r="I269" s="33"/>
      <c r="J269" s="5"/>
      <c r="K269" s="5"/>
      <c r="N269" s="171"/>
      <c r="O269" s="6"/>
      <c r="Q269" s="5"/>
    </row>
    <row r="270" spans="1:17" x14ac:dyDescent="0.2">
      <c r="A270" s="214" t="s">
        <v>505</v>
      </c>
      <c r="B270" s="215" t="s">
        <v>506</v>
      </c>
      <c r="C270" s="185">
        <f t="shared" si="3"/>
        <v>0</v>
      </c>
      <c r="D270" s="186"/>
      <c r="E270" s="187"/>
      <c r="F270" s="188"/>
      <c r="G270" s="188"/>
      <c r="H270" s="188"/>
      <c r="I270" s="33"/>
      <c r="J270" s="5"/>
      <c r="K270" s="5"/>
      <c r="N270" s="171"/>
      <c r="O270" s="6"/>
      <c r="Q270" s="5"/>
    </row>
    <row r="271" spans="1:17" x14ac:dyDescent="0.2">
      <c r="A271" s="214" t="s">
        <v>507</v>
      </c>
      <c r="B271" s="215" t="s">
        <v>508</v>
      </c>
      <c r="C271" s="185">
        <f t="shared" si="3"/>
        <v>0</v>
      </c>
      <c r="D271" s="186"/>
      <c r="E271" s="187"/>
      <c r="F271" s="188"/>
      <c r="G271" s="188"/>
      <c r="H271" s="188"/>
      <c r="I271" s="33"/>
      <c r="J271" s="5"/>
      <c r="K271" s="5"/>
      <c r="N271" s="171"/>
      <c r="O271" s="6"/>
      <c r="Q271" s="5"/>
    </row>
    <row r="272" spans="1:17" x14ac:dyDescent="0.2">
      <c r="A272" s="214" t="s">
        <v>509</v>
      </c>
      <c r="B272" s="215" t="s">
        <v>510</v>
      </c>
      <c r="C272" s="185">
        <f t="shared" si="3"/>
        <v>145</v>
      </c>
      <c r="D272" s="186">
        <v>134</v>
      </c>
      <c r="E272" s="187"/>
      <c r="F272" s="188">
        <v>11</v>
      </c>
      <c r="G272" s="188"/>
      <c r="H272" s="188"/>
      <c r="I272" s="33"/>
      <c r="J272" s="5"/>
      <c r="K272" s="5"/>
      <c r="N272" s="171"/>
      <c r="O272" s="6"/>
      <c r="Q272" s="5"/>
    </row>
    <row r="273" spans="1:17" x14ac:dyDescent="0.2">
      <c r="A273" s="214" t="s">
        <v>511</v>
      </c>
      <c r="B273" s="215" t="s">
        <v>512</v>
      </c>
      <c r="C273" s="185">
        <f t="shared" si="3"/>
        <v>0</v>
      </c>
      <c r="D273" s="186"/>
      <c r="E273" s="187"/>
      <c r="F273" s="188"/>
      <c r="G273" s="188"/>
      <c r="H273" s="188"/>
      <c r="I273" s="33"/>
      <c r="J273" s="5"/>
      <c r="K273" s="5"/>
      <c r="N273" s="171"/>
      <c r="O273" s="6"/>
      <c r="Q273" s="5"/>
    </row>
    <row r="274" spans="1:17" x14ac:dyDescent="0.2">
      <c r="A274" s="214" t="s">
        <v>513</v>
      </c>
      <c r="B274" s="215" t="s">
        <v>514</v>
      </c>
      <c r="C274" s="185">
        <f t="shared" ref="C274:C337" si="4">+SUM(D274:F274)</f>
        <v>0</v>
      </c>
      <c r="D274" s="186"/>
      <c r="E274" s="187"/>
      <c r="F274" s="188"/>
      <c r="G274" s="188"/>
      <c r="H274" s="188"/>
      <c r="I274" s="33"/>
      <c r="J274" s="5"/>
      <c r="K274" s="5"/>
      <c r="N274" s="171"/>
      <c r="O274" s="6"/>
      <c r="Q274" s="5"/>
    </row>
    <row r="275" spans="1:17" x14ac:dyDescent="0.2">
      <c r="A275" s="214" t="s">
        <v>515</v>
      </c>
      <c r="B275" s="215" t="s">
        <v>516</v>
      </c>
      <c r="C275" s="185">
        <f t="shared" si="4"/>
        <v>0</v>
      </c>
      <c r="D275" s="186"/>
      <c r="E275" s="187"/>
      <c r="F275" s="188"/>
      <c r="G275" s="188"/>
      <c r="H275" s="188"/>
      <c r="I275" s="33"/>
      <c r="J275" s="5"/>
      <c r="K275" s="5"/>
      <c r="N275" s="171"/>
      <c r="O275" s="6"/>
      <c r="Q275" s="5"/>
    </row>
    <row r="276" spans="1:17" x14ac:dyDescent="0.2">
      <c r="A276" s="214" t="s">
        <v>517</v>
      </c>
      <c r="B276" s="215" t="s">
        <v>518</v>
      </c>
      <c r="C276" s="185">
        <f t="shared" si="4"/>
        <v>0</v>
      </c>
      <c r="D276" s="186"/>
      <c r="E276" s="187"/>
      <c r="F276" s="188"/>
      <c r="G276" s="188"/>
      <c r="H276" s="188"/>
      <c r="I276" s="33"/>
      <c r="J276" s="5"/>
      <c r="K276" s="5"/>
      <c r="N276" s="171"/>
      <c r="O276" s="6"/>
      <c r="Q276" s="5"/>
    </row>
    <row r="277" spans="1:17" x14ac:dyDescent="0.2">
      <c r="A277" s="214" t="s">
        <v>519</v>
      </c>
      <c r="B277" s="215" t="s">
        <v>520</v>
      </c>
      <c r="C277" s="185">
        <f t="shared" si="4"/>
        <v>0</v>
      </c>
      <c r="D277" s="186"/>
      <c r="E277" s="187"/>
      <c r="F277" s="188"/>
      <c r="G277" s="188"/>
      <c r="H277" s="188"/>
      <c r="I277" s="33"/>
      <c r="J277" s="5"/>
      <c r="K277" s="5"/>
      <c r="N277" s="171"/>
      <c r="O277" s="6"/>
      <c r="Q277" s="5"/>
    </row>
    <row r="278" spans="1:17" x14ac:dyDescent="0.2">
      <c r="A278" s="214" t="s">
        <v>521</v>
      </c>
      <c r="B278" s="208" t="s">
        <v>522</v>
      </c>
      <c r="C278" s="185">
        <f t="shared" si="4"/>
        <v>0</v>
      </c>
      <c r="D278" s="186"/>
      <c r="E278" s="187"/>
      <c r="F278" s="188"/>
      <c r="G278" s="188"/>
      <c r="H278" s="188"/>
      <c r="I278" s="33"/>
      <c r="J278" s="5"/>
      <c r="K278" s="5"/>
      <c r="N278" s="171"/>
      <c r="O278" s="6"/>
      <c r="Q278" s="5"/>
    </row>
    <row r="279" spans="1:17" x14ac:dyDescent="0.2">
      <c r="A279" s="214" t="s">
        <v>523</v>
      </c>
      <c r="B279" s="215" t="s">
        <v>524</v>
      </c>
      <c r="C279" s="185">
        <f t="shared" si="4"/>
        <v>0</v>
      </c>
      <c r="D279" s="186"/>
      <c r="E279" s="187"/>
      <c r="F279" s="188"/>
      <c r="G279" s="188"/>
      <c r="H279" s="188"/>
      <c r="I279" s="33"/>
      <c r="J279" s="5"/>
      <c r="K279" s="5"/>
      <c r="N279" s="171"/>
      <c r="O279" s="6"/>
      <c r="Q279" s="5"/>
    </row>
    <row r="280" spans="1:17" x14ac:dyDescent="0.2">
      <c r="A280" s="214" t="s">
        <v>525</v>
      </c>
      <c r="B280" s="215" t="s">
        <v>526</v>
      </c>
      <c r="C280" s="185">
        <f t="shared" si="4"/>
        <v>0</v>
      </c>
      <c r="D280" s="186"/>
      <c r="E280" s="187"/>
      <c r="F280" s="188"/>
      <c r="G280" s="188"/>
      <c r="H280" s="188"/>
      <c r="I280" s="33"/>
      <c r="J280" s="5"/>
      <c r="K280" s="5"/>
      <c r="N280" s="171"/>
      <c r="O280" s="6"/>
      <c r="Q280" s="5"/>
    </row>
    <row r="281" spans="1:17" x14ac:dyDescent="0.2">
      <c r="A281" s="214" t="s">
        <v>527</v>
      </c>
      <c r="B281" s="215" t="s">
        <v>528</v>
      </c>
      <c r="C281" s="185">
        <f t="shared" si="4"/>
        <v>0</v>
      </c>
      <c r="D281" s="186"/>
      <c r="E281" s="187"/>
      <c r="F281" s="188"/>
      <c r="G281" s="188"/>
      <c r="H281" s="188"/>
      <c r="I281" s="33"/>
      <c r="J281" s="5"/>
      <c r="K281" s="5"/>
      <c r="N281" s="171"/>
      <c r="O281" s="6"/>
      <c r="Q281" s="5"/>
    </row>
    <row r="282" spans="1:17" ht="23.25" x14ac:dyDescent="0.2">
      <c r="A282" s="214" t="s">
        <v>529</v>
      </c>
      <c r="B282" s="208" t="s">
        <v>530</v>
      </c>
      <c r="C282" s="185">
        <f t="shared" si="4"/>
        <v>0</v>
      </c>
      <c r="D282" s="186"/>
      <c r="E282" s="187"/>
      <c r="F282" s="188"/>
      <c r="G282" s="188"/>
      <c r="H282" s="188"/>
      <c r="I282" s="33"/>
      <c r="J282" s="5"/>
      <c r="K282" s="5"/>
      <c r="N282" s="171"/>
      <c r="O282" s="6"/>
      <c r="Q282" s="5"/>
    </row>
    <row r="283" spans="1:17" x14ac:dyDescent="0.2">
      <c r="A283" s="214" t="s">
        <v>531</v>
      </c>
      <c r="B283" s="215" t="s">
        <v>532</v>
      </c>
      <c r="C283" s="185">
        <f t="shared" si="4"/>
        <v>0</v>
      </c>
      <c r="D283" s="186"/>
      <c r="E283" s="187"/>
      <c r="F283" s="188"/>
      <c r="G283" s="188"/>
      <c r="H283" s="188"/>
      <c r="I283" s="33"/>
      <c r="J283" s="5"/>
      <c r="K283" s="5"/>
      <c r="N283" s="171"/>
      <c r="O283" s="6"/>
      <c r="Q283" s="5"/>
    </row>
    <row r="284" spans="1:17" x14ac:dyDescent="0.2">
      <c r="A284" s="214" t="s">
        <v>533</v>
      </c>
      <c r="B284" s="215" t="s">
        <v>534</v>
      </c>
      <c r="C284" s="185">
        <f t="shared" si="4"/>
        <v>0</v>
      </c>
      <c r="D284" s="186"/>
      <c r="E284" s="187"/>
      <c r="F284" s="188"/>
      <c r="G284" s="188"/>
      <c r="H284" s="188"/>
      <c r="I284" s="33"/>
      <c r="J284" s="5"/>
      <c r="K284" s="5"/>
      <c r="N284" s="171"/>
      <c r="O284" s="6"/>
      <c r="Q284" s="5"/>
    </row>
    <row r="285" spans="1:17" x14ac:dyDescent="0.2">
      <c r="A285" s="214" t="s">
        <v>535</v>
      </c>
      <c r="B285" s="215" t="s">
        <v>536</v>
      </c>
      <c r="C285" s="185">
        <f t="shared" si="4"/>
        <v>0</v>
      </c>
      <c r="D285" s="186"/>
      <c r="E285" s="187"/>
      <c r="F285" s="188"/>
      <c r="G285" s="188"/>
      <c r="H285" s="188"/>
      <c r="I285" s="33"/>
      <c r="J285" s="5"/>
      <c r="K285" s="5"/>
      <c r="N285" s="171"/>
      <c r="O285" s="6"/>
      <c r="Q285" s="5"/>
    </row>
    <row r="286" spans="1:17" x14ac:dyDescent="0.2">
      <c r="A286" s="214" t="s">
        <v>537</v>
      </c>
      <c r="B286" s="215" t="s">
        <v>538</v>
      </c>
      <c r="C286" s="185">
        <f t="shared" si="4"/>
        <v>0</v>
      </c>
      <c r="D286" s="186"/>
      <c r="E286" s="187"/>
      <c r="F286" s="188"/>
      <c r="G286" s="188"/>
      <c r="H286" s="188"/>
      <c r="I286" s="33"/>
      <c r="J286" s="5"/>
      <c r="K286" s="5"/>
      <c r="N286" s="171"/>
      <c r="O286" s="6"/>
      <c r="Q286" s="5"/>
    </row>
    <row r="287" spans="1:17" ht="23.25" x14ac:dyDescent="0.2">
      <c r="A287" s="214" t="s">
        <v>539</v>
      </c>
      <c r="B287" s="208" t="s">
        <v>540</v>
      </c>
      <c r="C287" s="185">
        <f t="shared" si="4"/>
        <v>0</v>
      </c>
      <c r="D287" s="186"/>
      <c r="E287" s="187"/>
      <c r="F287" s="188"/>
      <c r="G287" s="188"/>
      <c r="H287" s="188"/>
      <c r="I287" s="33"/>
      <c r="J287" s="5"/>
      <c r="K287" s="5"/>
      <c r="N287" s="171"/>
      <c r="O287" s="6"/>
      <c r="Q287" s="5"/>
    </row>
    <row r="288" spans="1:17" ht="34.5" x14ac:dyDescent="0.2">
      <c r="A288" s="214" t="s">
        <v>541</v>
      </c>
      <c r="B288" s="208" t="s">
        <v>542</v>
      </c>
      <c r="C288" s="185">
        <f t="shared" si="4"/>
        <v>3</v>
      </c>
      <c r="D288" s="186">
        <v>3</v>
      </c>
      <c r="E288" s="187"/>
      <c r="F288" s="188"/>
      <c r="G288" s="188"/>
      <c r="H288" s="188"/>
      <c r="I288" s="33"/>
      <c r="J288" s="5"/>
      <c r="K288" s="5"/>
      <c r="N288" s="171"/>
      <c r="O288" s="6"/>
      <c r="Q288" s="5"/>
    </row>
    <row r="289" spans="1:17" x14ac:dyDescent="0.2">
      <c r="A289" s="214" t="s">
        <v>543</v>
      </c>
      <c r="B289" s="215" t="s">
        <v>544</v>
      </c>
      <c r="C289" s="185">
        <f t="shared" si="4"/>
        <v>2</v>
      </c>
      <c r="D289" s="186">
        <v>2</v>
      </c>
      <c r="E289" s="187"/>
      <c r="F289" s="198"/>
      <c r="G289" s="188"/>
      <c r="H289" s="188"/>
      <c r="I289" s="33"/>
      <c r="J289" s="5"/>
      <c r="K289" s="5"/>
      <c r="N289" s="171"/>
      <c r="O289" s="6"/>
      <c r="Q289" s="5"/>
    </row>
    <row r="290" spans="1:17" x14ac:dyDescent="0.2">
      <c r="A290" s="216" t="s">
        <v>545</v>
      </c>
      <c r="B290" s="217" t="s">
        <v>546</v>
      </c>
      <c r="C290" s="218">
        <f t="shared" si="4"/>
        <v>0</v>
      </c>
      <c r="D290" s="196"/>
      <c r="E290" s="197"/>
      <c r="F290" s="198"/>
      <c r="G290" s="198"/>
      <c r="H290" s="198"/>
      <c r="I290" s="33"/>
      <c r="J290" s="5"/>
      <c r="K290" s="5"/>
      <c r="N290" s="171"/>
      <c r="O290" s="6"/>
      <c r="Q290" s="5"/>
    </row>
    <row r="291" spans="1:17" x14ac:dyDescent="0.2">
      <c r="A291" s="174"/>
      <c r="B291" s="222"/>
      <c r="C291" s="93"/>
      <c r="D291" s="94"/>
      <c r="E291" s="94"/>
      <c r="F291" s="94"/>
      <c r="G291" s="94"/>
      <c r="H291" s="94"/>
      <c r="I291" s="33"/>
      <c r="J291" s="5"/>
      <c r="K291" s="5"/>
      <c r="N291" s="171"/>
      <c r="O291" s="6"/>
      <c r="Q291" s="5"/>
    </row>
    <row r="292" spans="1:17" x14ac:dyDescent="0.2">
      <c r="A292" s="289" t="s">
        <v>547</v>
      </c>
      <c r="B292" s="290"/>
      <c r="C292" s="178">
        <f t="shared" si="4"/>
        <v>131</v>
      </c>
      <c r="D292" s="225">
        <f>+SUM(D293:D313)</f>
        <v>40</v>
      </c>
      <c r="E292" s="225">
        <f>+SUM(E293:E313)</f>
        <v>24</v>
      </c>
      <c r="F292" s="225">
        <f>+SUM(F293:F313)</f>
        <v>67</v>
      </c>
      <c r="G292" s="225">
        <f>+SUM(G293:G313)</f>
        <v>0</v>
      </c>
      <c r="H292" s="225">
        <f>+SUM(H293:H313)</f>
        <v>0</v>
      </c>
      <c r="I292" s="33"/>
      <c r="J292" s="5"/>
      <c r="K292" s="5"/>
      <c r="N292" s="171"/>
      <c r="O292" s="6"/>
      <c r="Q292" s="5"/>
    </row>
    <row r="293" spans="1:17" x14ac:dyDescent="0.2">
      <c r="A293" s="211" t="s">
        <v>548</v>
      </c>
      <c r="B293" s="226" t="s">
        <v>549</v>
      </c>
      <c r="C293" s="203">
        <f t="shared" si="4"/>
        <v>0</v>
      </c>
      <c r="D293" s="204"/>
      <c r="E293" s="205"/>
      <c r="F293" s="206"/>
      <c r="G293" s="206"/>
      <c r="H293" s="206"/>
      <c r="I293" s="33"/>
      <c r="J293" s="5"/>
      <c r="K293" s="5"/>
      <c r="N293" s="171"/>
      <c r="O293" s="6"/>
      <c r="Q293" s="5"/>
    </row>
    <row r="294" spans="1:17" x14ac:dyDescent="0.2">
      <c r="A294" s="214" t="s">
        <v>550</v>
      </c>
      <c r="B294" s="215" t="s">
        <v>551</v>
      </c>
      <c r="C294" s="185">
        <f t="shared" si="4"/>
        <v>0</v>
      </c>
      <c r="D294" s="186"/>
      <c r="E294" s="187"/>
      <c r="F294" s="188"/>
      <c r="G294" s="188"/>
      <c r="H294" s="188"/>
      <c r="I294" s="33"/>
      <c r="J294" s="5"/>
      <c r="K294" s="5"/>
      <c r="N294" s="171"/>
      <c r="O294" s="6"/>
      <c r="Q294" s="5"/>
    </row>
    <row r="295" spans="1:17" x14ac:dyDescent="0.2">
      <c r="A295" s="214" t="s">
        <v>552</v>
      </c>
      <c r="B295" s="215" t="s">
        <v>553</v>
      </c>
      <c r="C295" s="185">
        <f t="shared" si="4"/>
        <v>19</v>
      </c>
      <c r="D295" s="186">
        <v>1</v>
      </c>
      <c r="E295" s="187">
        <v>17</v>
      </c>
      <c r="F295" s="188">
        <v>1</v>
      </c>
      <c r="G295" s="188"/>
      <c r="H295" s="188"/>
      <c r="I295" s="33"/>
      <c r="J295" s="5"/>
      <c r="K295" s="5"/>
      <c r="N295" s="171"/>
      <c r="O295" s="6"/>
      <c r="Q295" s="5"/>
    </row>
    <row r="296" spans="1:17" x14ac:dyDescent="0.2">
      <c r="A296" s="214" t="s">
        <v>554</v>
      </c>
      <c r="B296" s="215" t="s">
        <v>555</v>
      </c>
      <c r="C296" s="185">
        <f t="shared" si="4"/>
        <v>0</v>
      </c>
      <c r="D296" s="186"/>
      <c r="E296" s="187"/>
      <c r="F296" s="188"/>
      <c r="G296" s="188"/>
      <c r="H296" s="188"/>
      <c r="I296" s="33"/>
      <c r="J296" s="5"/>
      <c r="K296" s="5"/>
      <c r="N296" s="171"/>
      <c r="O296" s="6"/>
      <c r="Q296" s="5"/>
    </row>
    <row r="297" spans="1:17" x14ac:dyDescent="0.2">
      <c r="A297" s="214" t="s">
        <v>556</v>
      </c>
      <c r="B297" s="215" t="s">
        <v>557</v>
      </c>
      <c r="C297" s="185">
        <f t="shared" si="4"/>
        <v>5</v>
      </c>
      <c r="D297" s="186">
        <v>2</v>
      </c>
      <c r="E297" s="187">
        <v>3</v>
      </c>
      <c r="F297" s="188"/>
      <c r="G297" s="188"/>
      <c r="H297" s="188"/>
      <c r="I297" s="33"/>
      <c r="J297" s="5"/>
      <c r="K297" s="5"/>
      <c r="N297" s="171"/>
      <c r="O297" s="6"/>
      <c r="Q297" s="5"/>
    </row>
    <row r="298" spans="1:17" x14ac:dyDescent="0.2">
      <c r="A298" s="214" t="s">
        <v>558</v>
      </c>
      <c r="B298" s="215" t="s">
        <v>559</v>
      </c>
      <c r="C298" s="185">
        <f t="shared" si="4"/>
        <v>0</v>
      </c>
      <c r="D298" s="186"/>
      <c r="E298" s="187"/>
      <c r="F298" s="188"/>
      <c r="G298" s="188"/>
      <c r="H298" s="188"/>
      <c r="I298" s="33"/>
      <c r="J298" s="5"/>
      <c r="K298" s="5"/>
      <c r="N298" s="171"/>
      <c r="O298" s="6"/>
      <c r="Q298" s="5"/>
    </row>
    <row r="299" spans="1:17" x14ac:dyDescent="0.2">
      <c r="A299" s="214" t="s">
        <v>560</v>
      </c>
      <c r="B299" s="215" t="s">
        <v>561</v>
      </c>
      <c r="C299" s="185">
        <f t="shared" si="4"/>
        <v>0</v>
      </c>
      <c r="D299" s="186"/>
      <c r="E299" s="187"/>
      <c r="F299" s="188"/>
      <c r="G299" s="188"/>
      <c r="H299" s="188"/>
      <c r="I299" s="33"/>
      <c r="J299" s="5"/>
      <c r="K299" s="5"/>
      <c r="N299" s="171"/>
      <c r="O299" s="6"/>
      <c r="Q299" s="5"/>
    </row>
    <row r="300" spans="1:17" x14ac:dyDescent="0.2">
      <c r="A300" s="214" t="s">
        <v>562</v>
      </c>
      <c r="B300" s="215" t="s">
        <v>563</v>
      </c>
      <c r="C300" s="185">
        <f t="shared" si="4"/>
        <v>0</v>
      </c>
      <c r="D300" s="186"/>
      <c r="E300" s="187"/>
      <c r="F300" s="188"/>
      <c r="G300" s="188"/>
      <c r="H300" s="188"/>
      <c r="I300" s="33"/>
      <c r="J300" s="5"/>
      <c r="K300" s="5"/>
      <c r="N300" s="171"/>
      <c r="O300" s="6"/>
      <c r="Q300" s="5"/>
    </row>
    <row r="301" spans="1:17" x14ac:dyDescent="0.2">
      <c r="A301" s="214" t="s">
        <v>564</v>
      </c>
      <c r="B301" s="215" t="s">
        <v>565</v>
      </c>
      <c r="C301" s="185">
        <f t="shared" si="4"/>
        <v>0</v>
      </c>
      <c r="D301" s="186"/>
      <c r="E301" s="187"/>
      <c r="F301" s="188"/>
      <c r="G301" s="188"/>
      <c r="H301" s="188"/>
      <c r="I301" s="33"/>
      <c r="J301" s="5"/>
      <c r="K301" s="5"/>
      <c r="N301" s="171"/>
      <c r="O301" s="6"/>
      <c r="Q301" s="5"/>
    </row>
    <row r="302" spans="1:17" x14ac:dyDescent="0.2">
      <c r="A302" s="214" t="s">
        <v>566</v>
      </c>
      <c r="B302" s="215" t="s">
        <v>567</v>
      </c>
      <c r="C302" s="185">
        <f t="shared" si="4"/>
        <v>0</v>
      </c>
      <c r="D302" s="186"/>
      <c r="E302" s="187"/>
      <c r="F302" s="188"/>
      <c r="G302" s="188"/>
      <c r="H302" s="188"/>
      <c r="I302" s="33"/>
      <c r="J302" s="5"/>
      <c r="K302" s="5"/>
      <c r="N302" s="171"/>
      <c r="O302" s="6"/>
      <c r="Q302" s="5"/>
    </row>
    <row r="303" spans="1:17" x14ac:dyDescent="0.2">
      <c r="A303" s="214" t="s">
        <v>568</v>
      </c>
      <c r="B303" s="215" t="s">
        <v>569</v>
      </c>
      <c r="C303" s="185">
        <f t="shared" si="4"/>
        <v>0</v>
      </c>
      <c r="D303" s="186"/>
      <c r="E303" s="187"/>
      <c r="F303" s="188"/>
      <c r="G303" s="188"/>
      <c r="H303" s="188"/>
      <c r="I303" s="33"/>
      <c r="J303" s="5"/>
      <c r="K303" s="5"/>
      <c r="N303" s="171"/>
      <c r="O303" s="6"/>
      <c r="Q303" s="5"/>
    </row>
    <row r="304" spans="1:17" x14ac:dyDescent="0.2">
      <c r="A304" s="214" t="s">
        <v>570</v>
      </c>
      <c r="B304" s="215" t="s">
        <v>571</v>
      </c>
      <c r="C304" s="185">
        <f t="shared" si="4"/>
        <v>0</v>
      </c>
      <c r="D304" s="186"/>
      <c r="E304" s="187"/>
      <c r="F304" s="188"/>
      <c r="G304" s="188"/>
      <c r="H304" s="188"/>
      <c r="I304" s="33"/>
      <c r="J304" s="5"/>
      <c r="K304" s="5"/>
      <c r="N304" s="171"/>
      <c r="O304" s="6"/>
      <c r="Q304" s="5"/>
    </row>
    <row r="305" spans="1:17" x14ac:dyDescent="0.2">
      <c r="A305" s="214" t="s">
        <v>572</v>
      </c>
      <c r="B305" s="215" t="s">
        <v>573</v>
      </c>
      <c r="C305" s="185">
        <f t="shared" si="4"/>
        <v>0</v>
      </c>
      <c r="D305" s="186"/>
      <c r="E305" s="187"/>
      <c r="F305" s="188"/>
      <c r="G305" s="188"/>
      <c r="H305" s="188"/>
      <c r="I305" s="33"/>
      <c r="J305" s="5"/>
      <c r="K305" s="5"/>
      <c r="N305" s="171"/>
      <c r="O305" s="6"/>
      <c r="Q305" s="5"/>
    </row>
    <row r="306" spans="1:17" x14ac:dyDescent="0.2">
      <c r="A306" s="214" t="s">
        <v>574</v>
      </c>
      <c r="B306" s="215" t="s">
        <v>575</v>
      </c>
      <c r="C306" s="185">
        <f t="shared" si="4"/>
        <v>0</v>
      </c>
      <c r="D306" s="186"/>
      <c r="E306" s="187"/>
      <c r="F306" s="188"/>
      <c r="G306" s="188"/>
      <c r="H306" s="188"/>
      <c r="I306" s="33"/>
      <c r="J306" s="5"/>
      <c r="K306" s="5"/>
      <c r="N306" s="171"/>
      <c r="O306" s="6"/>
      <c r="Q306" s="5"/>
    </row>
    <row r="307" spans="1:17" x14ac:dyDescent="0.2">
      <c r="A307" s="214" t="s">
        <v>576</v>
      </c>
      <c r="B307" s="215" t="s">
        <v>577</v>
      </c>
      <c r="C307" s="185">
        <f t="shared" si="4"/>
        <v>0</v>
      </c>
      <c r="D307" s="186"/>
      <c r="E307" s="187"/>
      <c r="F307" s="188"/>
      <c r="G307" s="188"/>
      <c r="H307" s="188"/>
      <c r="I307" s="33"/>
      <c r="J307" s="5"/>
      <c r="K307" s="5"/>
      <c r="N307" s="171"/>
      <c r="O307" s="6"/>
      <c r="Q307" s="5"/>
    </row>
    <row r="308" spans="1:17" x14ac:dyDescent="0.2">
      <c r="A308" s="214" t="s">
        <v>578</v>
      </c>
      <c r="B308" s="215" t="s">
        <v>579</v>
      </c>
      <c r="C308" s="185">
        <f t="shared" si="4"/>
        <v>0</v>
      </c>
      <c r="D308" s="186"/>
      <c r="E308" s="187"/>
      <c r="F308" s="188"/>
      <c r="G308" s="188"/>
      <c r="H308" s="188"/>
      <c r="I308" s="33"/>
      <c r="J308" s="5"/>
      <c r="K308" s="5"/>
      <c r="N308" s="171"/>
      <c r="O308" s="6"/>
      <c r="Q308" s="5"/>
    </row>
    <row r="309" spans="1:17" x14ac:dyDescent="0.2">
      <c r="A309" s="214" t="s">
        <v>580</v>
      </c>
      <c r="B309" s="215" t="s">
        <v>581</v>
      </c>
      <c r="C309" s="185">
        <f t="shared" si="4"/>
        <v>0</v>
      </c>
      <c r="D309" s="186"/>
      <c r="E309" s="187"/>
      <c r="F309" s="188"/>
      <c r="G309" s="188"/>
      <c r="H309" s="188"/>
      <c r="I309" s="33"/>
      <c r="J309" s="5"/>
      <c r="K309" s="5"/>
      <c r="N309" s="171"/>
      <c r="O309" s="6"/>
      <c r="Q309" s="5"/>
    </row>
    <row r="310" spans="1:17" x14ac:dyDescent="0.2">
      <c r="A310" s="214" t="s">
        <v>582</v>
      </c>
      <c r="B310" s="215" t="s">
        <v>583</v>
      </c>
      <c r="C310" s="185">
        <f t="shared" si="4"/>
        <v>18</v>
      </c>
      <c r="D310" s="186">
        <v>14</v>
      </c>
      <c r="E310" s="187">
        <v>4</v>
      </c>
      <c r="F310" s="188"/>
      <c r="G310" s="188"/>
      <c r="H310" s="188"/>
      <c r="I310" s="33"/>
      <c r="J310" s="5"/>
      <c r="K310" s="5"/>
      <c r="N310" s="171"/>
      <c r="O310" s="6"/>
      <c r="Q310" s="5"/>
    </row>
    <row r="311" spans="1:17" x14ac:dyDescent="0.2">
      <c r="A311" s="214" t="s">
        <v>584</v>
      </c>
      <c r="B311" s="215" t="s">
        <v>585</v>
      </c>
      <c r="C311" s="185">
        <f t="shared" si="4"/>
        <v>0</v>
      </c>
      <c r="D311" s="186"/>
      <c r="E311" s="187"/>
      <c r="F311" s="188"/>
      <c r="G311" s="188"/>
      <c r="H311" s="188"/>
      <c r="I311" s="33"/>
      <c r="J311" s="5"/>
      <c r="K311" s="5"/>
      <c r="N311" s="171"/>
      <c r="O311" s="6"/>
      <c r="Q311" s="5"/>
    </row>
    <row r="312" spans="1:17" x14ac:dyDescent="0.2">
      <c r="A312" s="214" t="s">
        <v>586</v>
      </c>
      <c r="B312" s="215" t="s">
        <v>587</v>
      </c>
      <c r="C312" s="185">
        <f t="shared" si="4"/>
        <v>2</v>
      </c>
      <c r="D312" s="186"/>
      <c r="E312" s="187"/>
      <c r="F312" s="188">
        <v>2</v>
      </c>
      <c r="G312" s="188"/>
      <c r="H312" s="188"/>
      <c r="I312" s="33"/>
      <c r="J312" s="5"/>
      <c r="K312" s="5"/>
      <c r="N312" s="171"/>
      <c r="O312" s="6"/>
      <c r="Q312" s="5"/>
    </row>
    <row r="313" spans="1:17" x14ac:dyDescent="0.2">
      <c r="A313" s="216" t="s">
        <v>588</v>
      </c>
      <c r="B313" s="217" t="s">
        <v>589</v>
      </c>
      <c r="C313" s="218">
        <f t="shared" si="4"/>
        <v>87</v>
      </c>
      <c r="D313" s="237">
        <v>23</v>
      </c>
      <c r="E313" s="220"/>
      <c r="F313" s="221">
        <v>64</v>
      </c>
      <c r="G313" s="221"/>
      <c r="H313" s="221"/>
      <c r="I313" s="33"/>
      <c r="J313" s="5"/>
      <c r="K313" s="5"/>
      <c r="N313" s="171"/>
      <c r="O313" s="6"/>
      <c r="Q313" s="5"/>
    </row>
    <row r="314" spans="1:17" x14ac:dyDescent="0.2">
      <c r="A314" s="245"/>
      <c r="B314" s="222"/>
      <c r="C314" s="246"/>
      <c r="D314" s="70"/>
      <c r="E314" s="70"/>
      <c r="F314" s="70"/>
      <c r="G314" s="70"/>
      <c r="H314" s="70"/>
      <c r="I314" s="33"/>
      <c r="J314" s="5"/>
      <c r="K314" s="5"/>
      <c r="N314" s="171"/>
      <c r="O314" s="6"/>
      <c r="Q314" s="5"/>
    </row>
    <row r="315" spans="1:17" x14ac:dyDescent="0.2">
      <c r="A315" s="289" t="s">
        <v>590</v>
      </c>
      <c r="B315" s="290"/>
      <c r="C315" s="178">
        <f t="shared" si="4"/>
        <v>119</v>
      </c>
      <c r="D315" s="238">
        <f>+SUM(D316:D331)</f>
        <v>30</v>
      </c>
      <c r="E315" s="180">
        <f>+SUM(E316:E331)</f>
        <v>89</v>
      </c>
      <c r="F315" s="239">
        <f>+SUM(F316:F331)</f>
        <v>0</v>
      </c>
      <c r="G315" s="178">
        <f>+SUM(G316:G331)</f>
        <v>0</v>
      </c>
      <c r="H315" s="178">
        <f>+SUM(H316:H331)</f>
        <v>0</v>
      </c>
      <c r="I315" s="33"/>
      <c r="J315" s="5"/>
      <c r="K315" s="5"/>
      <c r="N315" s="171"/>
      <c r="O315" s="6"/>
      <c r="Q315" s="5"/>
    </row>
    <row r="316" spans="1:17" x14ac:dyDescent="0.2">
      <c r="A316" s="247" t="s">
        <v>591</v>
      </c>
      <c r="B316" s="248" t="s">
        <v>592</v>
      </c>
      <c r="C316" s="203">
        <f t="shared" si="4"/>
        <v>54</v>
      </c>
      <c r="D316" s="186">
        <v>30</v>
      </c>
      <c r="E316" s="187">
        <v>24</v>
      </c>
      <c r="F316" s="188"/>
      <c r="G316" s="188"/>
      <c r="H316" s="188"/>
      <c r="I316" s="33"/>
      <c r="J316" s="5"/>
      <c r="K316" s="5"/>
      <c r="N316" s="171"/>
      <c r="O316" s="6"/>
      <c r="Q316" s="5"/>
    </row>
    <row r="317" spans="1:17" ht="23.25" x14ac:dyDescent="0.2">
      <c r="A317" s="214" t="s">
        <v>593</v>
      </c>
      <c r="B317" s="208" t="s">
        <v>594</v>
      </c>
      <c r="C317" s="185">
        <f t="shared" si="4"/>
        <v>0</v>
      </c>
      <c r="D317" s="186"/>
      <c r="E317" s="187"/>
      <c r="F317" s="188"/>
      <c r="G317" s="188"/>
      <c r="H317" s="188"/>
      <c r="I317" s="33"/>
      <c r="J317" s="5"/>
      <c r="K317" s="5"/>
      <c r="N317" s="171"/>
      <c r="O317" s="6"/>
      <c r="Q317" s="5"/>
    </row>
    <row r="318" spans="1:17" x14ac:dyDescent="0.2">
      <c r="A318" s="214" t="s">
        <v>595</v>
      </c>
      <c r="B318" s="215" t="s">
        <v>596</v>
      </c>
      <c r="C318" s="185">
        <f t="shared" si="4"/>
        <v>0</v>
      </c>
      <c r="D318" s="186"/>
      <c r="E318" s="187"/>
      <c r="F318" s="188"/>
      <c r="G318" s="188"/>
      <c r="H318" s="188"/>
      <c r="I318" s="33"/>
      <c r="J318" s="5"/>
      <c r="K318" s="5"/>
      <c r="N318" s="171"/>
      <c r="O318" s="6"/>
      <c r="Q318" s="5"/>
    </row>
    <row r="319" spans="1:17" x14ac:dyDescent="0.2">
      <c r="A319" s="214" t="s">
        <v>597</v>
      </c>
      <c r="B319" s="215" t="s">
        <v>598</v>
      </c>
      <c r="C319" s="185">
        <f t="shared" si="4"/>
        <v>0</v>
      </c>
      <c r="D319" s="186"/>
      <c r="E319" s="187"/>
      <c r="F319" s="188"/>
      <c r="G319" s="188"/>
      <c r="H319" s="188"/>
      <c r="I319" s="33"/>
      <c r="J319" s="5"/>
      <c r="K319" s="5"/>
      <c r="N319" s="171"/>
      <c r="O319" s="6"/>
      <c r="Q319" s="5"/>
    </row>
    <row r="320" spans="1:17" x14ac:dyDescent="0.2">
      <c r="A320" s="214" t="s">
        <v>599</v>
      </c>
      <c r="B320" s="215" t="s">
        <v>600</v>
      </c>
      <c r="C320" s="185">
        <f t="shared" si="4"/>
        <v>0</v>
      </c>
      <c r="D320" s="186"/>
      <c r="E320" s="187"/>
      <c r="F320" s="188"/>
      <c r="G320" s="188"/>
      <c r="H320" s="188"/>
      <c r="I320" s="33"/>
      <c r="J320" s="5"/>
      <c r="K320" s="5"/>
      <c r="N320" s="171"/>
      <c r="O320" s="6"/>
      <c r="Q320" s="5"/>
    </row>
    <row r="321" spans="1:17" x14ac:dyDescent="0.2">
      <c r="A321" s="214" t="s">
        <v>601</v>
      </c>
      <c r="B321" s="215" t="s">
        <v>602</v>
      </c>
      <c r="C321" s="185">
        <f t="shared" si="4"/>
        <v>0</v>
      </c>
      <c r="D321" s="186"/>
      <c r="E321" s="187"/>
      <c r="F321" s="188"/>
      <c r="G321" s="188"/>
      <c r="H321" s="188"/>
      <c r="I321" s="33"/>
      <c r="J321" s="5"/>
      <c r="K321" s="5"/>
      <c r="N321" s="171"/>
      <c r="O321" s="6"/>
      <c r="Q321" s="5"/>
    </row>
    <row r="322" spans="1:17" x14ac:dyDescent="0.2">
      <c r="A322" s="214" t="s">
        <v>603</v>
      </c>
      <c r="B322" s="215" t="s">
        <v>604</v>
      </c>
      <c r="C322" s="185">
        <f t="shared" si="4"/>
        <v>0</v>
      </c>
      <c r="D322" s="186"/>
      <c r="E322" s="187"/>
      <c r="F322" s="188"/>
      <c r="G322" s="188"/>
      <c r="H322" s="188"/>
      <c r="I322" s="33"/>
      <c r="J322" s="5"/>
      <c r="K322" s="5"/>
      <c r="N322" s="171"/>
      <c r="O322" s="6"/>
      <c r="Q322" s="5"/>
    </row>
    <row r="323" spans="1:17" x14ac:dyDescent="0.2">
      <c r="A323" s="214" t="s">
        <v>605</v>
      </c>
      <c r="B323" s="215" t="s">
        <v>606</v>
      </c>
      <c r="C323" s="185">
        <f t="shared" si="4"/>
        <v>28</v>
      </c>
      <c r="D323" s="186"/>
      <c r="E323" s="187">
        <v>28</v>
      </c>
      <c r="F323" s="188"/>
      <c r="G323" s="188"/>
      <c r="H323" s="188"/>
      <c r="I323" s="33"/>
      <c r="J323" s="5"/>
      <c r="K323" s="5"/>
      <c r="N323" s="171"/>
      <c r="O323" s="6"/>
      <c r="Q323" s="5"/>
    </row>
    <row r="324" spans="1:17" x14ac:dyDescent="0.2">
      <c r="A324" s="214" t="s">
        <v>607</v>
      </c>
      <c r="B324" s="215" t="s">
        <v>608</v>
      </c>
      <c r="C324" s="185">
        <f t="shared" si="4"/>
        <v>18</v>
      </c>
      <c r="D324" s="186"/>
      <c r="E324" s="187">
        <v>18</v>
      </c>
      <c r="F324" s="188"/>
      <c r="G324" s="188"/>
      <c r="H324" s="188"/>
      <c r="I324" s="33"/>
      <c r="J324" s="5"/>
      <c r="K324" s="5"/>
      <c r="N324" s="171"/>
      <c r="O324" s="6"/>
      <c r="Q324" s="5"/>
    </row>
    <row r="325" spans="1:17" x14ac:dyDescent="0.2">
      <c r="A325" s="214" t="s">
        <v>609</v>
      </c>
      <c r="B325" s="215" t="s">
        <v>610</v>
      </c>
      <c r="C325" s="185">
        <f t="shared" si="4"/>
        <v>18</v>
      </c>
      <c r="D325" s="186"/>
      <c r="E325" s="187">
        <v>18</v>
      </c>
      <c r="F325" s="188"/>
      <c r="G325" s="188"/>
      <c r="H325" s="188"/>
      <c r="I325" s="33"/>
      <c r="J325" s="5"/>
      <c r="K325" s="5"/>
      <c r="N325" s="171"/>
      <c r="O325" s="6"/>
      <c r="Q325" s="5"/>
    </row>
    <row r="326" spans="1:17" x14ac:dyDescent="0.2">
      <c r="A326" s="214" t="s">
        <v>611</v>
      </c>
      <c r="B326" s="215" t="s">
        <v>612</v>
      </c>
      <c r="C326" s="185">
        <f t="shared" si="4"/>
        <v>0</v>
      </c>
      <c r="D326" s="186"/>
      <c r="E326" s="187"/>
      <c r="F326" s="188"/>
      <c r="G326" s="188"/>
      <c r="H326" s="188"/>
      <c r="I326" s="33"/>
      <c r="J326" s="5"/>
      <c r="K326" s="5"/>
      <c r="N326" s="171"/>
      <c r="O326" s="6"/>
      <c r="Q326" s="5"/>
    </row>
    <row r="327" spans="1:17" x14ac:dyDescent="0.2">
      <c r="A327" s="214" t="s">
        <v>613</v>
      </c>
      <c r="B327" s="215" t="s">
        <v>614</v>
      </c>
      <c r="C327" s="185">
        <f t="shared" si="4"/>
        <v>0</v>
      </c>
      <c r="D327" s="186"/>
      <c r="E327" s="187"/>
      <c r="F327" s="188"/>
      <c r="G327" s="188"/>
      <c r="H327" s="188"/>
      <c r="I327" s="33"/>
      <c r="J327" s="5"/>
      <c r="K327" s="5"/>
      <c r="N327" s="171"/>
      <c r="O327" s="6"/>
      <c r="Q327" s="5"/>
    </row>
    <row r="328" spans="1:17" x14ac:dyDescent="0.2">
      <c r="A328" s="214" t="s">
        <v>615</v>
      </c>
      <c r="B328" s="215" t="s">
        <v>616</v>
      </c>
      <c r="C328" s="185">
        <f t="shared" si="4"/>
        <v>1</v>
      </c>
      <c r="D328" s="186"/>
      <c r="E328" s="187">
        <v>1</v>
      </c>
      <c r="F328" s="188"/>
      <c r="G328" s="188"/>
      <c r="H328" s="188"/>
      <c r="I328" s="33"/>
      <c r="J328" s="5"/>
      <c r="K328" s="5"/>
      <c r="N328" s="171"/>
      <c r="O328" s="6"/>
      <c r="Q328" s="5"/>
    </row>
    <row r="329" spans="1:17" x14ac:dyDescent="0.2">
      <c r="A329" s="214" t="s">
        <v>617</v>
      </c>
      <c r="B329" s="215" t="s">
        <v>618</v>
      </c>
      <c r="C329" s="185">
        <f t="shared" si="4"/>
        <v>0</v>
      </c>
      <c r="D329" s="186"/>
      <c r="E329" s="187"/>
      <c r="F329" s="188"/>
      <c r="G329" s="188"/>
      <c r="H329" s="188"/>
      <c r="I329" s="33"/>
      <c r="J329" s="5"/>
      <c r="K329" s="5"/>
      <c r="N329" s="171"/>
      <c r="O329" s="6"/>
      <c r="Q329" s="5"/>
    </row>
    <row r="330" spans="1:17" x14ac:dyDescent="0.2">
      <c r="A330" s="214" t="s">
        <v>619</v>
      </c>
      <c r="B330" s="215" t="s">
        <v>620</v>
      </c>
      <c r="C330" s="185">
        <f t="shared" si="4"/>
        <v>0</v>
      </c>
      <c r="D330" s="186"/>
      <c r="E330" s="187"/>
      <c r="F330" s="188"/>
      <c r="G330" s="188"/>
      <c r="H330" s="188"/>
      <c r="I330" s="33"/>
      <c r="J330" s="5"/>
      <c r="K330" s="5"/>
      <c r="N330" s="171"/>
      <c r="O330" s="6"/>
      <c r="Q330" s="5"/>
    </row>
    <row r="331" spans="1:17" x14ac:dyDescent="0.2">
      <c r="A331" s="235" t="s">
        <v>621</v>
      </c>
      <c r="B331" s="236" t="s">
        <v>622</v>
      </c>
      <c r="C331" s="218">
        <f t="shared" si="4"/>
        <v>0</v>
      </c>
      <c r="D331" s="237"/>
      <c r="E331" s="220"/>
      <c r="F331" s="221"/>
      <c r="G331" s="221"/>
      <c r="H331" s="221"/>
      <c r="I331" s="33"/>
      <c r="J331" s="5"/>
      <c r="K331" s="5"/>
      <c r="N331" s="171"/>
      <c r="O331" s="6"/>
      <c r="Q331" s="5"/>
    </row>
    <row r="332" spans="1:17" x14ac:dyDescent="0.2">
      <c r="A332" s="289" t="s">
        <v>623</v>
      </c>
      <c r="B332" s="290"/>
      <c r="C332" s="178">
        <f t="shared" si="4"/>
        <v>0</v>
      </c>
      <c r="D332" s="238">
        <f>+SUM(D333:D340)</f>
        <v>0</v>
      </c>
      <c r="E332" s="180">
        <f>+SUM(E333:E340)</f>
        <v>0</v>
      </c>
      <c r="F332" s="239">
        <f>+SUM(F333:F340)</f>
        <v>0</v>
      </c>
      <c r="G332" s="178">
        <f>+SUM(G333:G340)</f>
        <v>0</v>
      </c>
      <c r="H332" s="178">
        <f>+SUM(H333:H340)</f>
        <v>0</v>
      </c>
      <c r="I332" s="33"/>
      <c r="J332" s="5"/>
      <c r="K332" s="5"/>
      <c r="N332" s="171"/>
      <c r="O332" s="6"/>
      <c r="Q332" s="5"/>
    </row>
    <row r="333" spans="1:17" x14ac:dyDescent="0.2">
      <c r="A333" s="249" t="s">
        <v>624</v>
      </c>
      <c r="B333" s="209" t="s">
        <v>625</v>
      </c>
      <c r="C333" s="210">
        <f t="shared" si="4"/>
        <v>0</v>
      </c>
      <c r="D333" s="196"/>
      <c r="E333" s="197"/>
      <c r="F333" s="198"/>
      <c r="G333" s="198"/>
      <c r="H333" s="198"/>
      <c r="I333" s="33"/>
      <c r="J333" s="5"/>
      <c r="K333" s="5"/>
      <c r="N333" s="171"/>
      <c r="O333" s="6"/>
      <c r="Q333" s="5"/>
    </row>
    <row r="334" spans="1:17" x14ac:dyDescent="0.2">
      <c r="A334" s="249" t="s">
        <v>626</v>
      </c>
      <c r="B334" s="209" t="s">
        <v>627</v>
      </c>
      <c r="C334" s="210">
        <f t="shared" si="4"/>
        <v>0</v>
      </c>
      <c r="D334" s="196"/>
      <c r="E334" s="197"/>
      <c r="F334" s="198"/>
      <c r="G334" s="198"/>
      <c r="H334" s="198"/>
      <c r="I334" s="33"/>
      <c r="J334" s="5"/>
      <c r="K334" s="5"/>
      <c r="N334" s="171"/>
      <c r="O334" s="6"/>
      <c r="Q334" s="5"/>
    </row>
    <row r="335" spans="1:17" x14ac:dyDescent="0.2">
      <c r="A335" s="214" t="s">
        <v>628</v>
      </c>
      <c r="B335" s="208" t="s">
        <v>629</v>
      </c>
      <c r="C335" s="185">
        <f t="shared" si="4"/>
        <v>0</v>
      </c>
      <c r="D335" s="186"/>
      <c r="E335" s="187"/>
      <c r="F335" s="188"/>
      <c r="G335" s="188"/>
      <c r="H335" s="188"/>
      <c r="I335" s="33"/>
      <c r="J335" s="5"/>
      <c r="K335" s="5"/>
      <c r="N335" s="171"/>
      <c r="O335" s="6"/>
      <c r="Q335" s="5"/>
    </row>
    <row r="336" spans="1:17" x14ac:dyDescent="0.2">
      <c r="A336" s="250" t="s">
        <v>630</v>
      </c>
      <c r="B336" s="251" t="s">
        <v>631</v>
      </c>
      <c r="C336" s="203">
        <f t="shared" si="4"/>
        <v>0</v>
      </c>
      <c r="D336" s="204"/>
      <c r="E336" s="205"/>
      <c r="F336" s="206"/>
      <c r="G336" s="206"/>
      <c r="H336" s="206"/>
      <c r="I336" s="33"/>
      <c r="J336" s="5"/>
      <c r="K336" s="5"/>
      <c r="N336" s="171"/>
      <c r="O336" s="6"/>
      <c r="Q336" s="5"/>
    </row>
    <row r="337" spans="1:17" x14ac:dyDescent="0.2">
      <c r="A337" s="214" t="s">
        <v>632</v>
      </c>
      <c r="B337" s="208" t="s">
        <v>633</v>
      </c>
      <c r="C337" s="185">
        <f t="shared" si="4"/>
        <v>0</v>
      </c>
      <c r="D337" s="186"/>
      <c r="E337" s="187"/>
      <c r="F337" s="188"/>
      <c r="G337" s="188"/>
      <c r="H337" s="188"/>
      <c r="I337" s="33"/>
      <c r="J337" s="5"/>
      <c r="K337" s="5"/>
      <c r="N337" s="171"/>
      <c r="O337" s="6"/>
      <c r="Q337" s="5"/>
    </row>
    <row r="338" spans="1:17" x14ac:dyDescent="0.2">
      <c r="A338" s="214" t="s">
        <v>634</v>
      </c>
      <c r="B338" s="215" t="s">
        <v>635</v>
      </c>
      <c r="C338" s="185">
        <f t="shared" ref="C338:C401" si="5">+SUM(D338:F338)</f>
        <v>0</v>
      </c>
      <c r="D338" s="186"/>
      <c r="E338" s="187"/>
      <c r="F338" s="188"/>
      <c r="G338" s="188"/>
      <c r="H338" s="188"/>
      <c r="I338" s="33"/>
      <c r="J338" s="5"/>
      <c r="K338" s="5"/>
      <c r="N338" s="171"/>
      <c r="O338" s="6"/>
      <c r="Q338" s="5"/>
    </row>
    <row r="339" spans="1:17" x14ac:dyDescent="0.2">
      <c r="A339" s="214" t="s">
        <v>636</v>
      </c>
      <c r="B339" s="215" t="s">
        <v>637</v>
      </c>
      <c r="C339" s="185">
        <f t="shared" si="5"/>
        <v>0</v>
      </c>
      <c r="D339" s="186"/>
      <c r="E339" s="187"/>
      <c r="F339" s="188"/>
      <c r="G339" s="188"/>
      <c r="H339" s="188"/>
      <c r="I339" s="33"/>
      <c r="J339" s="5"/>
      <c r="K339" s="5"/>
      <c r="N339" s="171"/>
      <c r="O339" s="6"/>
      <c r="Q339" s="5"/>
    </row>
    <row r="340" spans="1:17" x14ac:dyDescent="0.2">
      <c r="A340" s="235" t="s">
        <v>638</v>
      </c>
      <c r="B340" s="236" t="s">
        <v>639</v>
      </c>
      <c r="C340" s="218">
        <f t="shared" si="5"/>
        <v>0</v>
      </c>
      <c r="D340" s="237"/>
      <c r="E340" s="220"/>
      <c r="F340" s="221"/>
      <c r="G340" s="221"/>
      <c r="H340" s="221"/>
      <c r="I340" s="33"/>
      <c r="J340" s="5"/>
      <c r="K340" s="5"/>
      <c r="N340" s="171"/>
      <c r="O340" s="6"/>
      <c r="Q340" s="5"/>
    </row>
    <row r="341" spans="1:17" x14ac:dyDescent="0.2">
      <c r="A341" s="252" t="s">
        <v>640</v>
      </c>
      <c r="B341" s="253"/>
      <c r="C341" s="178">
        <f t="shared" si="5"/>
        <v>7708</v>
      </c>
      <c r="D341" s="179">
        <f>+SUM(D342:D527)</f>
        <v>5722</v>
      </c>
      <c r="E341" s="238">
        <f>+SUM(E342:E527)</f>
        <v>1678</v>
      </c>
      <c r="F341" s="254">
        <f>+SUM(F342:F527)</f>
        <v>308</v>
      </c>
      <c r="G341" s="178">
        <f>+SUM(G342:G527)</f>
        <v>0</v>
      </c>
      <c r="H341" s="178">
        <f>+SUM(H342:H527)</f>
        <v>0</v>
      </c>
      <c r="I341" s="33"/>
      <c r="J341" s="5"/>
      <c r="K341" s="5"/>
      <c r="N341" s="171"/>
      <c r="O341" s="6"/>
      <c r="Q341" s="5"/>
    </row>
    <row r="342" spans="1:17" x14ac:dyDescent="0.2">
      <c r="A342" s="247" t="s">
        <v>641</v>
      </c>
      <c r="B342" s="251" t="s">
        <v>642</v>
      </c>
      <c r="C342" s="185">
        <f t="shared" si="5"/>
        <v>3101</v>
      </c>
      <c r="D342" s="186">
        <v>1842</v>
      </c>
      <c r="E342" s="187">
        <v>1259</v>
      </c>
      <c r="F342" s="188"/>
      <c r="G342" s="188"/>
      <c r="H342" s="188"/>
      <c r="I342" s="33"/>
      <c r="J342" s="5"/>
      <c r="K342" s="5"/>
      <c r="N342" s="171"/>
      <c r="O342" s="6"/>
      <c r="Q342" s="5"/>
    </row>
    <row r="343" spans="1:17" x14ac:dyDescent="0.2">
      <c r="A343" s="250" t="s">
        <v>643</v>
      </c>
      <c r="B343" s="251" t="s">
        <v>644</v>
      </c>
      <c r="C343" s="185">
        <f t="shared" si="5"/>
        <v>342</v>
      </c>
      <c r="D343" s="186">
        <v>247</v>
      </c>
      <c r="E343" s="187">
        <v>95</v>
      </c>
      <c r="F343" s="188"/>
      <c r="G343" s="188"/>
      <c r="H343" s="188"/>
      <c r="I343" s="33"/>
      <c r="J343" s="5"/>
      <c r="K343" s="5"/>
      <c r="N343" s="171"/>
      <c r="O343" s="6"/>
      <c r="Q343" s="5"/>
    </row>
    <row r="344" spans="1:17" x14ac:dyDescent="0.2">
      <c r="A344" s="250" t="s">
        <v>645</v>
      </c>
      <c r="B344" s="255" t="s">
        <v>646</v>
      </c>
      <c r="C344" s="185">
        <f t="shared" si="5"/>
        <v>0</v>
      </c>
      <c r="D344" s="186"/>
      <c r="E344" s="187"/>
      <c r="F344" s="188"/>
      <c r="G344" s="188"/>
      <c r="H344" s="188"/>
      <c r="I344" s="33"/>
      <c r="J344" s="5"/>
      <c r="K344" s="5"/>
      <c r="N344" s="171"/>
      <c r="O344" s="6"/>
      <c r="Q344" s="5"/>
    </row>
    <row r="345" spans="1:17" x14ac:dyDescent="0.2">
      <c r="A345" s="214" t="s">
        <v>647</v>
      </c>
      <c r="B345" s="256" t="s">
        <v>648</v>
      </c>
      <c r="C345" s="185">
        <f t="shared" si="5"/>
        <v>0</v>
      </c>
      <c r="D345" s="186"/>
      <c r="E345" s="187"/>
      <c r="F345" s="188"/>
      <c r="G345" s="188"/>
      <c r="H345" s="188"/>
      <c r="I345" s="33"/>
      <c r="J345" s="5"/>
      <c r="K345" s="5"/>
      <c r="N345" s="171"/>
      <c r="O345" s="6"/>
      <c r="Q345" s="5"/>
    </row>
    <row r="346" spans="1:17" x14ac:dyDescent="0.2">
      <c r="A346" s="214" t="s">
        <v>649</v>
      </c>
      <c r="B346" s="215" t="s">
        <v>650</v>
      </c>
      <c r="C346" s="185">
        <f t="shared" si="5"/>
        <v>0</v>
      </c>
      <c r="D346" s="186"/>
      <c r="E346" s="187"/>
      <c r="F346" s="188"/>
      <c r="G346" s="188"/>
      <c r="H346" s="188"/>
      <c r="I346" s="33"/>
      <c r="J346" s="5"/>
      <c r="K346" s="5"/>
      <c r="N346" s="171"/>
      <c r="O346" s="6"/>
      <c r="Q346" s="5"/>
    </row>
    <row r="347" spans="1:17" x14ac:dyDescent="0.2">
      <c r="A347" s="214" t="s">
        <v>651</v>
      </c>
      <c r="B347" s="215" t="s">
        <v>652</v>
      </c>
      <c r="C347" s="185">
        <f t="shared" si="5"/>
        <v>0</v>
      </c>
      <c r="D347" s="186"/>
      <c r="E347" s="187"/>
      <c r="F347" s="188"/>
      <c r="G347" s="188"/>
      <c r="H347" s="188"/>
      <c r="I347" s="33"/>
      <c r="J347" s="5"/>
      <c r="K347" s="5"/>
      <c r="N347" s="171"/>
      <c r="O347" s="6"/>
      <c r="Q347" s="5"/>
    </row>
    <row r="348" spans="1:17" x14ac:dyDescent="0.2">
      <c r="A348" s="214" t="s">
        <v>653</v>
      </c>
      <c r="B348" s="215" t="s">
        <v>654</v>
      </c>
      <c r="C348" s="185">
        <f t="shared" si="5"/>
        <v>0</v>
      </c>
      <c r="D348" s="186"/>
      <c r="E348" s="187"/>
      <c r="F348" s="188"/>
      <c r="G348" s="188"/>
      <c r="H348" s="188"/>
      <c r="I348" s="33"/>
      <c r="J348" s="5"/>
      <c r="K348" s="5"/>
      <c r="N348" s="171"/>
      <c r="O348" s="6"/>
      <c r="Q348" s="5"/>
    </row>
    <row r="349" spans="1:17" x14ac:dyDescent="0.2">
      <c r="A349" s="214" t="s">
        <v>655</v>
      </c>
      <c r="B349" s="215" t="s">
        <v>656</v>
      </c>
      <c r="C349" s="185">
        <f t="shared" si="5"/>
        <v>0</v>
      </c>
      <c r="D349" s="186"/>
      <c r="E349" s="187"/>
      <c r="F349" s="188"/>
      <c r="G349" s="188"/>
      <c r="H349" s="188"/>
      <c r="I349" s="33"/>
      <c r="J349" s="5"/>
      <c r="K349" s="5"/>
      <c r="N349" s="171"/>
      <c r="O349" s="6"/>
      <c r="Q349" s="5"/>
    </row>
    <row r="350" spans="1:17" x14ac:dyDescent="0.2">
      <c r="A350" s="249" t="s">
        <v>657</v>
      </c>
      <c r="B350" s="257" t="s">
        <v>658</v>
      </c>
      <c r="C350" s="210">
        <f t="shared" si="5"/>
        <v>0</v>
      </c>
      <c r="D350" s="196"/>
      <c r="E350" s="197"/>
      <c r="F350" s="198"/>
      <c r="G350" s="198"/>
      <c r="H350" s="198"/>
      <c r="I350" s="33"/>
      <c r="J350" s="5"/>
      <c r="K350" s="5"/>
      <c r="N350" s="171"/>
      <c r="O350" s="6"/>
      <c r="Q350" s="5"/>
    </row>
    <row r="351" spans="1:17" x14ac:dyDescent="0.2">
      <c r="A351" s="214" t="s">
        <v>659</v>
      </c>
      <c r="B351" s="257" t="s">
        <v>660</v>
      </c>
      <c r="C351" s="210">
        <f t="shared" si="5"/>
        <v>0</v>
      </c>
      <c r="D351" s="196"/>
      <c r="E351" s="197"/>
      <c r="F351" s="198"/>
      <c r="G351" s="198"/>
      <c r="H351" s="198"/>
      <c r="I351" s="33"/>
      <c r="J351" s="5"/>
      <c r="K351" s="5"/>
      <c r="N351" s="171"/>
      <c r="O351" s="6"/>
      <c r="Q351" s="5"/>
    </row>
    <row r="352" spans="1:17" x14ac:dyDescent="0.2">
      <c r="A352" s="214" t="s">
        <v>661</v>
      </c>
      <c r="B352" s="258" t="s">
        <v>662</v>
      </c>
      <c r="C352" s="185">
        <f t="shared" si="5"/>
        <v>0</v>
      </c>
      <c r="D352" s="186"/>
      <c r="E352" s="187"/>
      <c r="F352" s="188"/>
      <c r="G352" s="188"/>
      <c r="H352" s="188"/>
      <c r="I352" s="33"/>
      <c r="J352" s="5"/>
      <c r="K352" s="5"/>
      <c r="N352" s="171"/>
      <c r="O352" s="6"/>
      <c r="Q352" s="5"/>
    </row>
    <row r="353" spans="1:17" x14ac:dyDescent="0.2">
      <c r="A353" s="214" t="s">
        <v>663</v>
      </c>
      <c r="B353" s="258" t="s">
        <v>664</v>
      </c>
      <c r="C353" s="185">
        <f t="shared" si="5"/>
        <v>0</v>
      </c>
      <c r="D353" s="186"/>
      <c r="E353" s="187"/>
      <c r="F353" s="188"/>
      <c r="G353" s="188"/>
      <c r="H353" s="188"/>
      <c r="I353" s="33"/>
      <c r="J353" s="5"/>
      <c r="K353" s="5"/>
      <c r="N353" s="171"/>
      <c r="O353" s="6"/>
      <c r="Q353" s="5"/>
    </row>
    <row r="354" spans="1:17" x14ac:dyDescent="0.2">
      <c r="A354" s="214" t="s">
        <v>665</v>
      </c>
      <c r="B354" s="258" t="s">
        <v>666</v>
      </c>
      <c r="C354" s="185">
        <f t="shared" si="5"/>
        <v>0</v>
      </c>
      <c r="D354" s="186"/>
      <c r="E354" s="187"/>
      <c r="F354" s="188"/>
      <c r="G354" s="188"/>
      <c r="H354" s="188"/>
      <c r="I354" s="33"/>
      <c r="J354" s="5"/>
      <c r="K354" s="5"/>
      <c r="N354" s="171"/>
      <c r="O354" s="6"/>
      <c r="Q354" s="5"/>
    </row>
    <row r="355" spans="1:17" x14ac:dyDescent="0.2">
      <c r="A355" s="214" t="s">
        <v>667</v>
      </c>
      <c r="B355" s="258" t="s">
        <v>668</v>
      </c>
      <c r="C355" s="185">
        <f t="shared" si="5"/>
        <v>0</v>
      </c>
      <c r="D355" s="186"/>
      <c r="E355" s="187"/>
      <c r="F355" s="188"/>
      <c r="G355" s="188"/>
      <c r="H355" s="188"/>
      <c r="I355" s="33"/>
      <c r="J355" s="5"/>
      <c r="K355" s="5"/>
      <c r="N355" s="171"/>
      <c r="O355" s="6"/>
      <c r="Q355" s="5"/>
    </row>
    <row r="356" spans="1:17" x14ac:dyDescent="0.2">
      <c r="A356" s="214" t="s">
        <v>669</v>
      </c>
      <c r="B356" s="258" t="s">
        <v>670</v>
      </c>
      <c r="C356" s="185">
        <f t="shared" si="5"/>
        <v>0</v>
      </c>
      <c r="D356" s="186"/>
      <c r="E356" s="187"/>
      <c r="F356" s="188"/>
      <c r="G356" s="188"/>
      <c r="H356" s="188"/>
      <c r="I356" s="33"/>
      <c r="J356" s="5"/>
      <c r="K356" s="5"/>
      <c r="N356" s="171"/>
      <c r="O356" s="6"/>
      <c r="Q356" s="5"/>
    </row>
    <row r="357" spans="1:17" x14ac:dyDescent="0.2">
      <c r="A357" s="214" t="s">
        <v>671</v>
      </c>
      <c r="B357" s="258" t="s">
        <v>672</v>
      </c>
      <c r="C357" s="185">
        <f t="shared" si="5"/>
        <v>0</v>
      </c>
      <c r="D357" s="186"/>
      <c r="E357" s="187"/>
      <c r="F357" s="188"/>
      <c r="G357" s="188"/>
      <c r="H357" s="188"/>
      <c r="I357" s="33"/>
      <c r="J357" s="5"/>
      <c r="K357" s="5"/>
      <c r="N357" s="171"/>
      <c r="O357" s="6"/>
      <c r="Q357" s="5"/>
    </row>
    <row r="358" spans="1:17" x14ac:dyDescent="0.2">
      <c r="A358" s="214" t="s">
        <v>673</v>
      </c>
      <c r="B358" s="258" t="s">
        <v>674</v>
      </c>
      <c r="C358" s="185">
        <f t="shared" si="5"/>
        <v>0</v>
      </c>
      <c r="D358" s="186"/>
      <c r="E358" s="187"/>
      <c r="F358" s="188"/>
      <c r="G358" s="188"/>
      <c r="H358" s="188"/>
      <c r="I358" s="33"/>
      <c r="J358" s="5"/>
      <c r="K358" s="5"/>
      <c r="N358" s="171"/>
      <c r="O358" s="6"/>
      <c r="Q358" s="5"/>
    </row>
    <row r="359" spans="1:17" x14ac:dyDescent="0.2">
      <c r="A359" s="214" t="s">
        <v>675</v>
      </c>
      <c r="B359" s="258" t="s">
        <v>676</v>
      </c>
      <c r="C359" s="185">
        <f t="shared" si="5"/>
        <v>0</v>
      </c>
      <c r="D359" s="186"/>
      <c r="E359" s="187"/>
      <c r="F359" s="188"/>
      <c r="G359" s="188"/>
      <c r="H359" s="188"/>
      <c r="I359" s="33"/>
      <c r="J359" s="5"/>
      <c r="K359" s="5"/>
      <c r="N359" s="171"/>
      <c r="O359" s="6"/>
      <c r="Q359" s="5"/>
    </row>
    <row r="360" spans="1:17" x14ac:dyDescent="0.2">
      <c r="A360" s="214" t="s">
        <v>677</v>
      </c>
      <c r="B360" s="258" t="s">
        <v>678</v>
      </c>
      <c r="C360" s="185">
        <f t="shared" si="5"/>
        <v>0</v>
      </c>
      <c r="D360" s="186"/>
      <c r="E360" s="187"/>
      <c r="F360" s="188"/>
      <c r="G360" s="188"/>
      <c r="H360" s="188"/>
      <c r="I360" s="33"/>
      <c r="J360" s="5"/>
      <c r="K360" s="5"/>
      <c r="N360" s="171"/>
      <c r="O360" s="6"/>
      <c r="Q360" s="5"/>
    </row>
    <row r="361" spans="1:17" x14ac:dyDescent="0.2">
      <c r="A361" s="214" t="s">
        <v>679</v>
      </c>
      <c r="B361" s="258" t="s">
        <v>680</v>
      </c>
      <c r="C361" s="185">
        <f t="shared" si="5"/>
        <v>0</v>
      </c>
      <c r="D361" s="186"/>
      <c r="E361" s="187"/>
      <c r="F361" s="188"/>
      <c r="G361" s="188"/>
      <c r="H361" s="188"/>
      <c r="I361" s="33"/>
      <c r="J361" s="5"/>
      <c r="K361" s="5"/>
      <c r="N361" s="171"/>
      <c r="O361" s="6"/>
      <c r="Q361" s="5"/>
    </row>
    <row r="362" spans="1:17" s="6" customFormat="1" x14ac:dyDescent="0.2">
      <c r="A362" s="214" t="s">
        <v>681</v>
      </c>
      <c r="B362" s="215" t="s">
        <v>682</v>
      </c>
      <c r="C362" s="185">
        <f t="shared" si="5"/>
        <v>0</v>
      </c>
      <c r="D362" s="186"/>
      <c r="E362" s="187"/>
      <c r="F362" s="188"/>
      <c r="G362" s="188"/>
      <c r="H362" s="201"/>
      <c r="I362" s="47"/>
      <c r="N362" s="202"/>
    </row>
    <row r="363" spans="1:17" x14ac:dyDescent="0.2">
      <c r="A363" s="249" t="s">
        <v>683</v>
      </c>
      <c r="B363" s="215" t="s">
        <v>684</v>
      </c>
      <c r="C363" s="203">
        <f t="shared" si="5"/>
        <v>0</v>
      </c>
      <c r="D363" s="204"/>
      <c r="E363" s="205"/>
      <c r="F363" s="206"/>
      <c r="G363" s="206"/>
      <c r="H363" s="206"/>
      <c r="I363" s="33"/>
      <c r="J363" s="5"/>
      <c r="K363" s="5"/>
      <c r="N363" s="171"/>
      <c r="O363" s="6"/>
      <c r="Q363" s="5"/>
    </row>
    <row r="364" spans="1:17" x14ac:dyDescent="0.2">
      <c r="A364" s="214" t="s">
        <v>685</v>
      </c>
      <c r="B364" s="215" t="s">
        <v>686</v>
      </c>
      <c r="C364" s="185">
        <f t="shared" si="5"/>
        <v>0</v>
      </c>
      <c r="D364" s="186"/>
      <c r="E364" s="187"/>
      <c r="F364" s="188"/>
      <c r="G364" s="188"/>
      <c r="H364" s="188"/>
      <c r="I364" s="33"/>
      <c r="J364" s="5"/>
      <c r="K364" s="5"/>
      <c r="N364" s="171"/>
      <c r="O364" s="6"/>
      <c r="Q364" s="5"/>
    </row>
    <row r="365" spans="1:17" x14ac:dyDescent="0.2">
      <c r="A365" s="249" t="s">
        <v>687</v>
      </c>
      <c r="B365" s="215" t="s">
        <v>688</v>
      </c>
      <c r="C365" s="185">
        <f t="shared" si="5"/>
        <v>0</v>
      </c>
      <c r="D365" s="186"/>
      <c r="E365" s="187"/>
      <c r="F365" s="188"/>
      <c r="G365" s="188"/>
      <c r="H365" s="188"/>
      <c r="I365" s="33"/>
      <c r="J365" s="5"/>
      <c r="K365" s="5"/>
      <c r="N365" s="171"/>
      <c r="O365" s="6"/>
      <c r="Q365" s="5"/>
    </row>
    <row r="366" spans="1:17" x14ac:dyDescent="0.2">
      <c r="A366" s="214" t="s">
        <v>689</v>
      </c>
      <c r="B366" s="258" t="s">
        <v>690</v>
      </c>
      <c r="C366" s="185">
        <f t="shared" si="5"/>
        <v>0</v>
      </c>
      <c r="D366" s="186"/>
      <c r="E366" s="187"/>
      <c r="F366" s="188"/>
      <c r="G366" s="188"/>
      <c r="H366" s="188"/>
      <c r="I366" s="33"/>
      <c r="J366" s="5"/>
      <c r="K366" s="5"/>
      <c r="N366" s="171"/>
      <c r="O366" s="6"/>
      <c r="Q366" s="5"/>
    </row>
    <row r="367" spans="1:17" x14ac:dyDescent="0.2">
      <c r="A367" s="214" t="s">
        <v>691</v>
      </c>
      <c r="B367" s="258" t="s">
        <v>692</v>
      </c>
      <c r="C367" s="185">
        <f t="shared" si="5"/>
        <v>0</v>
      </c>
      <c r="D367" s="186"/>
      <c r="E367" s="187"/>
      <c r="F367" s="188"/>
      <c r="G367" s="188"/>
      <c r="H367" s="188"/>
      <c r="I367" s="33"/>
      <c r="J367" s="5"/>
      <c r="K367" s="5"/>
      <c r="N367" s="171"/>
      <c r="O367" s="6"/>
      <c r="Q367" s="5"/>
    </row>
    <row r="368" spans="1:17" x14ac:dyDescent="0.2">
      <c r="A368" s="214" t="s">
        <v>693</v>
      </c>
      <c r="B368" s="258" t="s">
        <v>694</v>
      </c>
      <c r="C368" s="185">
        <f t="shared" si="5"/>
        <v>0</v>
      </c>
      <c r="D368" s="186"/>
      <c r="E368" s="187"/>
      <c r="F368" s="188"/>
      <c r="G368" s="188"/>
      <c r="H368" s="188"/>
      <c r="I368" s="33"/>
      <c r="J368" s="5"/>
      <c r="K368" s="5"/>
      <c r="N368" s="171"/>
      <c r="O368" s="6"/>
      <c r="Q368" s="5"/>
    </row>
    <row r="369" spans="1:17" x14ac:dyDescent="0.2">
      <c r="A369" s="214" t="s">
        <v>695</v>
      </c>
      <c r="B369" s="258" t="s">
        <v>696</v>
      </c>
      <c r="C369" s="185">
        <f t="shared" si="5"/>
        <v>0</v>
      </c>
      <c r="D369" s="186"/>
      <c r="E369" s="187"/>
      <c r="F369" s="188"/>
      <c r="G369" s="188"/>
      <c r="H369" s="188"/>
      <c r="I369" s="33"/>
      <c r="J369" s="5"/>
      <c r="K369" s="5"/>
      <c r="N369" s="171"/>
      <c r="O369" s="6"/>
      <c r="Q369" s="5"/>
    </row>
    <row r="370" spans="1:17" x14ac:dyDescent="0.2">
      <c r="A370" s="214" t="s">
        <v>697</v>
      </c>
      <c r="B370" s="258" t="s">
        <v>698</v>
      </c>
      <c r="C370" s="185">
        <f t="shared" si="5"/>
        <v>0</v>
      </c>
      <c r="D370" s="186"/>
      <c r="E370" s="187"/>
      <c r="F370" s="188"/>
      <c r="G370" s="188"/>
      <c r="H370" s="188"/>
      <c r="I370" s="33"/>
      <c r="J370" s="5"/>
      <c r="K370" s="5"/>
      <c r="N370" s="171"/>
      <c r="O370" s="6"/>
      <c r="Q370" s="5"/>
    </row>
    <row r="371" spans="1:17" x14ac:dyDescent="0.2">
      <c r="A371" s="214" t="s">
        <v>699</v>
      </c>
      <c r="B371" s="258" t="s">
        <v>700</v>
      </c>
      <c r="C371" s="185">
        <f t="shared" si="5"/>
        <v>0</v>
      </c>
      <c r="D371" s="186"/>
      <c r="E371" s="187"/>
      <c r="F371" s="188"/>
      <c r="G371" s="188"/>
      <c r="H371" s="188"/>
      <c r="I371" s="33"/>
      <c r="J371" s="5"/>
      <c r="K371" s="5"/>
      <c r="N371" s="171"/>
      <c r="O371" s="6"/>
      <c r="Q371" s="5"/>
    </row>
    <row r="372" spans="1:17" x14ac:dyDescent="0.2">
      <c r="A372" s="214" t="s">
        <v>701</v>
      </c>
      <c r="B372" s="258" t="s">
        <v>702</v>
      </c>
      <c r="C372" s="185">
        <f t="shared" si="5"/>
        <v>0</v>
      </c>
      <c r="D372" s="186"/>
      <c r="E372" s="187"/>
      <c r="F372" s="188"/>
      <c r="G372" s="188"/>
      <c r="H372" s="188"/>
      <c r="I372" s="33"/>
      <c r="J372" s="5"/>
      <c r="K372" s="5"/>
      <c r="N372" s="171"/>
      <c r="O372" s="6"/>
      <c r="Q372" s="5"/>
    </row>
    <row r="373" spans="1:17" x14ac:dyDescent="0.2">
      <c r="A373" s="214" t="s">
        <v>703</v>
      </c>
      <c r="B373" s="258" t="s">
        <v>704</v>
      </c>
      <c r="C373" s="185">
        <f t="shared" si="5"/>
        <v>0</v>
      </c>
      <c r="D373" s="186"/>
      <c r="E373" s="187"/>
      <c r="F373" s="188"/>
      <c r="G373" s="188"/>
      <c r="H373" s="188"/>
      <c r="I373" s="33"/>
      <c r="J373" s="5"/>
      <c r="K373" s="5"/>
      <c r="N373" s="171"/>
      <c r="O373" s="6"/>
      <c r="Q373" s="5"/>
    </row>
    <row r="374" spans="1:17" x14ac:dyDescent="0.2">
      <c r="A374" s="214" t="s">
        <v>705</v>
      </c>
      <c r="B374" s="258" t="s">
        <v>706</v>
      </c>
      <c r="C374" s="185">
        <f t="shared" si="5"/>
        <v>0</v>
      </c>
      <c r="D374" s="186"/>
      <c r="E374" s="187"/>
      <c r="F374" s="188"/>
      <c r="G374" s="188"/>
      <c r="H374" s="188"/>
      <c r="I374" s="33"/>
      <c r="J374" s="5"/>
      <c r="K374" s="5"/>
      <c r="N374" s="171"/>
      <c r="O374" s="6"/>
      <c r="Q374" s="5"/>
    </row>
    <row r="375" spans="1:17" x14ac:dyDescent="0.2">
      <c r="A375" s="214" t="s">
        <v>707</v>
      </c>
      <c r="B375" s="258" t="s">
        <v>708</v>
      </c>
      <c r="C375" s="185">
        <f t="shared" si="5"/>
        <v>0</v>
      </c>
      <c r="D375" s="186"/>
      <c r="E375" s="187"/>
      <c r="F375" s="188"/>
      <c r="G375" s="188"/>
      <c r="H375" s="188"/>
      <c r="I375" s="33"/>
      <c r="J375" s="5"/>
      <c r="K375" s="5"/>
      <c r="N375" s="171"/>
      <c r="O375" s="6"/>
      <c r="Q375" s="5"/>
    </row>
    <row r="376" spans="1:17" x14ac:dyDescent="0.2">
      <c r="A376" s="214" t="s">
        <v>709</v>
      </c>
      <c r="B376" s="258" t="s">
        <v>710</v>
      </c>
      <c r="C376" s="185">
        <f t="shared" si="5"/>
        <v>0</v>
      </c>
      <c r="D376" s="186"/>
      <c r="E376" s="187"/>
      <c r="F376" s="188"/>
      <c r="G376" s="188"/>
      <c r="H376" s="188"/>
      <c r="I376" s="33"/>
      <c r="J376" s="5"/>
      <c r="K376" s="5"/>
      <c r="N376" s="171"/>
      <c r="O376" s="6"/>
      <c r="Q376" s="5"/>
    </row>
    <row r="377" spans="1:17" x14ac:dyDescent="0.2">
      <c r="A377" s="214" t="s">
        <v>711</v>
      </c>
      <c r="B377" s="258" t="s">
        <v>712</v>
      </c>
      <c r="C377" s="185">
        <f t="shared" si="5"/>
        <v>0</v>
      </c>
      <c r="D377" s="186"/>
      <c r="E377" s="187"/>
      <c r="F377" s="188"/>
      <c r="G377" s="188"/>
      <c r="H377" s="188"/>
      <c r="I377" s="33"/>
      <c r="J377" s="5"/>
      <c r="K377" s="5"/>
      <c r="N377" s="171"/>
      <c r="O377" s="6"/>
      <c r="Q377" s="5"/>
    </row>
    <row r="378" spans="1:17" x14ac:dyDescent="0.2">
      <c r="A378" s="214" t="s">
        <v>713</v>
      </c>
      <c r="B378" s="258" t="s">
        <v>714</v>
      </c>
      <c r="C378" s="185">
        <f t="shared" si="5"/>
        <v>0</v>
      </c>
      <c r="D378" s="186"/>
      <c r="E378" s="187"/>
      <c r="F378" s="188"/>
      <c r="G378" s="188"/>
      <c r="H378" s="188"/>
      <c r="I378" s="33"/>
      <c r="J378" s="5"/>
      <c r="K378" s="5"/>
      <c r="N378" s="171"/>
      <c r="O378" s="6"/>
      <c r="Q378" s="5"/>
    </row>
    <row r="379" spans="1:17" x14ac:dyDescent="0.2">
      <c r="A379" s="214" t="s">
        <v>715</v>
      </c>
      <c r="B379" s="258" t="s">
        <v>716</v>
      </c>
      <c r="C379" s="185">
        <f t="shared" si="5"/>
        <v>0</v>
      </c>
      <c r="D379" s="186"/>
      <c r="E379" s="187"/>
      <c r="F379" s="188"/>
      <c r="G379" s="188"/>
      <c r="H379" s="188"/>
      <c r="I379" s="33"/>
      <c r="J379" s="5"/>
      <c r="K379" s="5"/>
      <c r="N379" s="171"/>
      <c r="O379" s="6"/>
      <c r="Q379" s="5"/>
    </row>
    <row r="380" spans="1:17" x14ac:dyDescent="0.2">
      <c r="A380" s="214" t="s">
        <v>717</v>
      </c>
      <c r="B380" s="258" t="s">
        <v>718</v>
      </c>
      <c r="C380" s="185">
        <f t="shared" si="5"/>
        <v>0</v>
      </c>
      <c r="D380" s="186"/>
      <c r="E380" s="187"/>
      <c r="F380" s="188"/>
      <c r="G380" s="188"/>
      <c r="H380" s="188"/>
      <c r="I380" s="33"/>
      <c r="J380" s="5"/>
      <c r="K380" s="5"/>
      <c r="N380" s="171"/>
      <c r="O380" s="6"/>
      <c r="Q380" s="5"/>
    </row>
    <row r="381" spans="1:17" x14ac:dyDescent="0.2">
      <c r="A381" s="214" t="s">
        <v>719</v>
      </c>
      <c r="B381" s="258" t="s">
        <v>720</v>
      </c>
      <c r="C381" s="185">
        <f t="shared" si="5"/>
        <v>0</v>
      </c>
      <c r="D381" s="186"/>
      <c r="E381" s="187"/>
      <c r="F381" s="188"/>
      <c r="G381" s="188"/>
      <c r="H381" s="188"/>
      <c r="I381" s="33"/>
      <c r="J381" s="5"/>
      <c r="K381" s="5"/>
      <c r="N381" s="171"/>
      <c r="O381" s="6"/>
      <c r="Q381" s="5"/>
    </row>
    <row r="382" spans="1:17" x14ac:dyDescent="0.2">
      <c r="A382" s="214" t="s">
        <v>721</v>
      </c>
      <c r="B382" s="258" t="s">
        <v>722</v>
      </c>
      <c r="C382" s="185">
        <f t="shared" si="5"/>
        <v>0</v>
      </c>
      <c r="D382" s="186"/>
      <c r="E382" s="187"/>
      <c r="F382" s="188"/>
      <c r="G382" s="188"/>
      <c r="H382" s="188"/>
      <c r="I382" s="33"/>
      <c r="J382" s="5"/>
      <c r="K382" s="5"/>
      <c r="N382" s="171"/>
      <c r="O382" s="6"/>
      <c r="Q382" s="5"/>
    </row>
    <row r="383" spans="1:17" x14ac:dyDescent="0.2">
      <c r="A383" s="214" t="s">
        <v>723</v>
      </c>
      <c r="B383" s="258" t="s">
        <v>724</v>
      </c>
      <c r="C383" s="185">
        <f t="shared" si="5"/>
        <v>0</v>
      </c>
      <c r="D383" s="186"/>
      <c r="E383" s="187"/>
      <c r="F383" s="188"/>
      <c r="G383" s="188"/>
      <c r="H383" s="188"/>
      <c r="I383" s="33"/>
      <c r="J383" s="5"/>
      <c r="K383" s="5"/>
      <c r="N383" s="171"/>
      <c r="O383" s="6"/>
      <c r="Q383" s="5"/>
    </row>
    <row r="384" spans="1:17" x14ac:dyDescent="0.2">
      <c r="A384" s="214" t="s">
        <v>725</v>
      </c>
      <c r="B384" s="258" t="s">
        <v>726</v>
      </c>
      <c r="C384" s="185">
        <f t="shared" si="5"/>
        <v>0</v>
      </c>
      <c r="D384" s="186"/>
      <c r="E384" s="187"/>
      <c r="F384" s="188"/>
      <c r="G384" s="188"/>
      <c r="H384" s="188"/>
      <c r="I384" s="33"/>
      <c r="J384" s="5"/>
      <c r="K384" s="5"/>
      <c r="N384" s="171"/>
      <c r="O384" s="6"/>
      <c r="Q384" s="5"/>
    </row>
    <row r="385" spans="1:17" x14ac:dyDescent="0.2">
      <c r="A385" s="214" t="s">
        <v>727</v>
      </c>
      <c r="B385" s="258" t="s">
        <v>728</v>
      </c>
      <c r="C385" s="185">
        <f t="shared" si="5"/>
        <v>0</v>
      </c>
      <c r="D385" s="186"/>
      <c r="E385" s="187"/>
      <c r="F385" s="188"/>
      <c r="G385" s="188"/>
      <c r="H385" s="188"/>
      <c r="I385" s="33"/>
      <c r="J385" s="5"/>
      <c r="K385" s="5"/>
      <c r="N385" s="171"/>
      <c r="O385" s="6"/>
      <c r="Q385" s="5"/>
    </row>
    <row r="386" spans="1:17" x14ac:dyDescent="0.2">
      <c r="A386" s="214" t="s">
        <v>729</v>
      </c>
      <c r="B386" s="258" t="s">
        <v>730</v>
      </c>
      <c r="C386" s="185">
        <f t="shared" si="5"/>
        <v>0</v>
      </c>
      <c r="D386" s="186"/>
      <c r="E386" s="187"/>
      <c r="F386" s="188"/>
      <c r="G386" s="188"/>
      <c r="H386" s="188"/>
      <c r="I386" s="33"/>
      <c r="J386" s="5"/>
      <c r="K386" s="5"/>
      <c r="N386" s="171"/>
      <c r="O386" s="6"/>
      <c r="Q386" s="5"/>
    </row>
    <row r="387" spans="1:17" x14ac:dyDescent="0.2">
      <c r="A387" s="214" t="s">
        <v>731</v>
      </c>
      <c r="B387" s="258" t="s">
        <v>732</v>
      </c>
      <c r="C387" s="185">
        <f t="shared" si="5"/>
        <v>0</v>
      </c>
      <c r="D387" s="186"/>
      <c r="E387" s="187"/>
      <c r="F387" s="188"/>
      <c r="G387" s="188"/>
      <c r="H387" s="188"/>
      <c r="I387" s="33"/>
      <c r="J387" s="5"/>
      <c r="K387" s="5"/>
      <c r="N387" s="171"/>
      <c r="O387" s="6"/>
      <c r="Q387" s="5"/>
    </row>
    <row r="388" spans="1:17" x14ac:dyDescent="0.2">
      <c r="A388" s="214" t="s">
        <v>733</v>
      </c>
      <c r="B388" s="258" t="s">
        <v>734</v>
      </c>
      <c r="C388" s="185">
        <f t="shared" si="5"/>
        <v>0</v>
      </c>
      <c r="D388" s="186"/>
      <c r="E388" s="187"/>
      <c r="F388" s="188"/>
      <c r="G388" s="188"/>
      <c r="H388" s="188"/>
      <c r="I388" s="33"/>
      <c r="J388" s="5"/>
      <c r="K388" s="5"/>
      <c r="N388" s="171"/>
      <c r="O388" s="6"/>
      <c r="Q388" s="5"/>
    </row>
    <row r="389" spans="1:17" x14ac:dyDescent="0.2">
      <c r="A389" s="214" t="s">
        <v>735</v>
      </c>
      <c r="B389" s="258" t="s">
        <v>736</v>
      </c>
      <c r="C389" s="185">
        <f t="shared" si="5"/>
        <v>0</v>
      </c>
      <c r="D389" s="186"/>
      <c r="E389" s="187"/>
      <c r="F389" s="188"/>
      <c r="G389" s="188"/>
      <c r="H389" s="188"/>
      <c r="I389" s="33"/>
      <c r="J389" s="5"/>
      <c r="K389" s="5"/>
      <c r="N389" s="171"/>
      <c r="O389" s="6"/>
      <c r="Q389" s="5"/>
    </row>
    <row r="390" spans="1:17" x14ac:dyDescent="0.2">
      <c r="A390" s="214" t="s">
        <v>737</v>
      </c>
      <c r="B390" s="258" t="s">
        <v>738</v>
      </c>
      <c r="C390" s="185">
        <f t="shared" si="5"/>
        <v>0</v>
      </c>
      <c r="D390" s="186"/>
      <c r="E390" s="187"/>
      <c r="F390" s="188"/>
      <c r="G390" s="188"/>
      <c r="H390" s="188"/>
      <c r="I390" s="33"/>
      <c r="J390" s="5"/>
      <c r="K390" s="5"/>
      <c r="N390" s="171"/>
      <c r="O390" s="6"/>
      <c r="Q390" s="5"/>
    </row>
    <row r="391" spans="1:17" x14ac:dyDescent="0.2">
      <c r="A391" s="214" t="s">
        <v>739</v>
      </c>
      <c r="B391" s="258" t="s">
        <v>740</v>
      </c>
      <c r="C391" s="185">
        <f t="shared" si="5"/>
        <v>0</v>
      </c>
      <c r="D391" s="186"/>
      <c r="E391" s="187"/>
      <c r="F391" s="188"/>
      <c r="G391" s="188"/>
      <c r="H391" s="188"/>
      <c r="I391" s="33"/>
      <c r="J391" s="5"/>
      <c r="K391" s="5"/>
      <c r="N391" s="171"/>
      <c r="O391" s="6"/>
      <c r="Q391" s="5"/>
    </row>
    <row r="392" spans="1:17" x14ac:dyDescent="0.2">
      <c r="A392" s="214" t="s">
        <v>741</v>
      </c>
      <c r="B392" s="258" t="s">
        <v>742</v>
      </c>
      <c r="C392" s="185">
        <f t="shared" si="5"/>
        <v>0</v>
      </c>
      <c r="D392" s="186"/>
      <c r="E392" s="187"/>
      <c r="F392" s="188"/>
      <c r="G392" s="188"/>
      <c r="H392" s="188"/>
      <c r="I392" s="33"/>
      <c r="J392" s="5"/>
      <c r="K392" s="5"/>
      <c r="N392" s="171"/>
      <c r="O392" s="6"/>
      <c r="Q392" s="5"/>
    </row>
    <row r="393" spans="1:17" x14ac:dyDescent="0.2">
      <c r="A393" s="214" t="s">
        <v>743</v>
      </c>
      <c r="B393" s="258" t="s">
        <v>744</v>
      </c>
      <c r="C393" s="185">
        <f t="shared" si="5"/>
        <v>0</v>
      </c>
      <c r="D393" s="186"/>
      <c r="E393" s="187"/>
      <c r="F393" s="188"/>
      <c r="G393" s="188"/>
      <c r="H393" s="188"/>
      <c r="I393" s="33"/>
      <c r="J393" s="5"/>
      <c r="K393" s="5"/>
      <c r="N393" s="171"/>
      <c r="O393" s="6"/>
      <c r="Q393" s="5"/>
    </row>
    <row r="394" spans="1:17" x14ac:dyDescent="0.2">
      <c r="A394" s="214" t="s">
        <v>745</v>
      </c>
      <c r="B394" s="258" t="s">
        <v>746</v>
      </c>
      <c r="C394" s="185">
        <f t="shared" si="5"/>
        <v>0</v>
      </c>
      <c r="D394" s="186"/>
      <c r="E394" s="187"/>
      <c r="F394" s="188"/>
      <c r="G394" s="188"/>
      <c r="H394" s="188"/>
      <c r="I394" s="33"/>
      <c r="J394" s="5"/>
      <c r="K394" s="5"/>
      <c r="N394" s="171"/>
      <c r="O394" s="6"/>
      <c r="Q394" s="5"/>
    </row>
    <row r="395" spans="1:17" x14ac:dyDescent="0.2">
      <c r="A395" s="214" t="s">
        <v>747</v>
      </c>
      <c r="B395" s="258" t="s">
        <v>748</v>
      </c>
      <c r="C395" s="185">
        <f t="shared" si="5"/>
        <v>0</v>
      </c>
      <c r="D395" s="186"/>
      <c r="E395" s="187"/>
      <c r="F395" s="188"/>
      <c r="G395" s="188"/>
      <c r="H395" s="188"/>
      <c r="I395" s="33"/>
      <c r="J395" s="5"/>
      <c r="K395" s="5"/>
      <c r="N395" s="171"/>
      <c r="O395" s="6"/>
      <c r="Q395" s="5"/>
    </row>
    <row r="396" spans="1:17" x14ac:dyDescent="0.2">
      <c r="A396" s="214" t="s">
        <v>749</v>
      </c>
      <c r="B396" s="215" t="s">
        <v>750</v>
      </c>
      <c r="C396" s="185">
        <f t="shared" si="5"/>
        <v>0</v>
      </c>
      <c r="D396" s="186"/>
      <c r="E396" s="187"/>
      <c r="F396" s="188"/>
      <c r="G396" s="188"/>
      <c r="H396" s="188"/>
      <c r="I396" s="33"/>
      <c r="J396" s="5"/>
      <c r="K396" s="5"/>
      <c r="N396" s="171"/>
      <c r="O396" s="6"/>
      <c r="Q396" s="5"/>
    </row>
    <row r="397" spans="1:17" x14ac:dyDescent="0.2">
      <c r="A397" s="249" t="s">
        <v>751</v>
      </c>
      <c r="B397" s="215" t="s">
        <v>752</v>
      </c>
      <c r="C397" s="185">
        <f t="shared" si="5"/>
        <v>1</v>
      </c>
      <c r="D397" s="186"/>
      <c r="E397" s="187">
        <v>1</v>
      </c>
      <c r="F397" s="188"/>
      <c r="G397" s="188"/>
      <c r="H397" s="188"/>
      <c r="I397" s="33"/>
      <c r="J397" s="5"/>
      <c r="K397" s="5"/>
      <c r="N397" s="171"/>
      <c r="O397" s="6"/>
      <c r="Q397" s="5"/>
    </row>
    <row r="398" spans="1:17" x14ac:dyDescent="0.2">
      <c r="A398" s="214" t="s">
        <v>753</v>
      </c>
      <c r="B398" s="215" t="s">
        <v>754</v>
      </c>
      <c r="C398" s="185">
        <f t="shared" si="5"/>
        <v>161</v>
      </c>
      <c r="D398" s="186"/>
      <c r="E398" s="187">
        <v>161</v>
      </c>
      <c r="F398" s="188"/>
      <c r="G398" s="188"/>
      <c r="H398" s="188"/>
      <c r="I398" s="33"/>
      <c r="J398" s="5"/>
      <c r="K398" s="5"/>
      <c r="N398" s="171"/>
      <c r="O398" s="6"/>
      <c r="Q398" s="5"/>
    </row>
    <row r="399" spans="1:17" x14ac:dyDescent="0.2">
      <c r="A399" s="249" t="s">
        <v>755</v>
      </c>
      <c r="B399" s="215" t="s">
        <v>756</v>
      </c>
      <c r="C399" s="210">
        <f t="shared" si="5"/>
        <v>161</v>
      </c>
      <c r="D399" s="196"/>
      <c r="E399" s="197">
        <v>161</v>
      </c>
      <c r="F399" s="198"/>
      <c r="G399" s="198"/>
      <c r="H399" s="198"/>
      <c r="I399" s="33"/>
      <c r="J399" s="5"/>
      <c r="K399" s="5"/>
      <c r="N399" s="171"/>
      <c r="O399" s="6"/>
      <c r="Q399" s="5"/>
    </row>
    <row r="400" spans="1:17" x14ac:dyDescent="0.2">
      <c r="A400" s="214" t="s">
        <v>757</v>
      </c>
      <c r="B400" s="215" t="s">
        <v>758</v>
      </c>
      <c r="C400" s="210">
        <f t="shared" si="5"/>
        <v>0</v>
      </c>
      <c r="D400" s="196"/>
      <c r="E400" s="197"/>
      <c r="F400" s="198"/>
      <c r="G400" s="198"/>
      <c r="H400" s="198"/>
      <c r="I400" s="33"/>
      <c r="J400" s="5"/>
      <c r="K400" s="5"/>
      <c r="N400" s="171"/>
      <c r="O400" s="6"/>
      <c r="Q400" s="5"/>
    </row>
    <row r="401" spans="1:17" x14ac:dyDescent="0.2">
      <c r="A401" s="214" t="s">
        <v>759</v>
      </c>
      <c r="B401" s="258" t="s">
        <v>760</v>
      </c>
      <c r="C401" s="185">
        <f t="shared" si="5"/>
        <v>0</v>
      </c>
      <c r="D401" s="186"/>
      <c r="E401" s="187"/>
      <c r="F401" s="188"/>
      <c r="G401" s="188"/>
      <c r="H401" s="188"/>
      <c r="I401" s="33"/>
      <c r="J401" s="5"/>
      <c r="K401" s="5"/>
      <c r="N401" s="171"/>
      <c r="O401" s="6"/>
      <c r="Q401" s="5"/>
    </row>
    <row r="402" spans="1:17" x14ac:dyDescent="0.2">
      <c r="A402" s="214" t="s">
        <v>761</v>
      </c>
      <c r="B402" s="258" t="s">
        <v>762</v>
      </c>
      <c r="C402" s="185">
        <f t="shared" ref="C402:C465" si="6">+SUM(D402:F402)</f>
        <v>0</v>
      </c>
      <c r="D402" s="186"/>
      <c r="E402" s="187"/>
      <c r="F402" s="188"/>
      <c r="G402" s="188"/>
      <c r="H402" s="188"/>
      <c r="I402" s="33"/>
      <c r="J402" s="5"/>
      <c r="K402" s="5"/>
      <c r="N402" s="171"/>
      <c r="O402" s="6"/>
      <c r="Q402" s="5"/>
    </row>
    <row r="403" spans="1:17" x14ac:dyDescent="0.2">
      <c r="A403" s="214" t="s">
        <v>763</v>
      </c>
      <c r="B403" s="258" t="s">
        <v>764</v>
      </c>
      <c r="C403" s="185">
        <f t="shared" si="6"/>
        <v>0</v>
      </c>
      <c r="D403" s="186"/>
      <c r="E403" s="187"/>
      <c r="F403" s="188"/>
      <c r="G403" s="188"/>
      <c r="H403" s="188"/>
      <c r="I403" s="33"/>
      <c r="J403" s="5"/>
      <c r="K403" s="5"/>
      <c r="N403" s="171"/>
      <c r="O403" s="6"/>
      <c r="Q403" s="5"/>
    </row>
    <row r="404" spans="1:17" x14ac:dyDescent="0.2">
      <c r="A404" s="214" t="s">
        <v>765</v>
      </c>
      <c r="B404" s="258" t="s">
        <v>766</v>
      </c>
      <c r="C404" s="185">
        <f t="shared" si="6"/>
        <v>0</v>
      </c>
      <c r="D404" s="186"/>
      <c r="E404" s="187"/>
      <c r="F404" s="188"/>
      <c r="G404" s="188"/>
      <c r="H404" s="188"/>
      <c r="I404" s="33"/>
      <c r="J404" s="5"/>
      <c r="K404" s="5"/>
      <c r="N404" s="171"/>
      <c r="O404" s="6"/>
      <c r="Q404" s="5"/>
    </row>
    <row r="405" spans="1:17" x14ac:dyDescent="0.2">
      <c r="A405" s="249" t="s">
        <v>767</v>
      </c>
      <c r="B405" s="215" t="s">
        <v>768</v>
      </c>
      <c r="C405" s="210">
        <f t="shared" si="6"/>
        <v>0</v>
      </c>
      <c r="D405" s="196"/>
      <c r="E405" s="197"/>
      <c r="F405" s="198"/>
      <c r="G405" s="198"/>
      <c r="H405" s="198"/>
      <c r="I405" s="33"/>
      <c r="J405" s="5"/>
      <c r="K405" s="5"/>
      <c r="N405" s="171"/>
      <c r="O405" s="6"/>
      <c r="Q405" s="5"/>
    </row>
    <row r="406" spans="1:17" x14ac:dyDescent="0.2">
      <c r="A406" s="214" t="s">
        <v>769</v>
      </c>
      <c r="B406" s="258" t="s">
        <v>770</v>
      </c>
      <c r="C406" s="185">
        <f t="shared" si="6"/>
        <v>0</v>
      </c>
      <c r="D406" s="186"/>
      <c r="E406" s="187"/>
      <c r="F406" s="188"/>
      <c r="G406" s="188"/>
      <c r="H406" s="188"/>
      <c r="I406" s="33"/>
      <c r="J406" s="5"/>
      <c r="K406" s="5"/>
      <c r="N406" s="171"/>
      <c r="O406" s="6"/>
      <c r="Q406" s="5"/>
    </row>
    <row r="407" spans="1:17" x14ac:dyDescent="0.2">
      <c r="A407" s="214" t="s">
        <v>771</v>
      </c>
      <c r="B407" s="257" t="s">
        <v>772</v>
      </c>
      <c r="C407" s="210">
        <f t="shared" si="6"/>
        <v>0</v>
      </c>
      <c r="D407" s="196"/>
      <c r="E407" s="197"/>
      <c r="F407" s="198"/>
      <c r="G407" s="198"/>
      <c r="H407" s="198"/>
      <c r="I407" s="33"/>
      <c r="J407" s="5"/>
      <c r="K407" s="5"/>
      <c r="N407" s="171"/>
      <c r="O407" s="6"/>
      <c r="Q407" s="5"/>
    </row>
    <row r="408" spans="1:17" x14ac:dyDescent="0.2">
      <c r="A408" s="249" t="s">
        <v>773</v>
      </c>
      <c r="B408" s="257" t="s">
        <v>774</v>
      </c>
      <c r="C408" s="210">
        <f t="shared" si="6"/>
        <v>0</v>
      </c>
      <c r="D408" s="196"/>
      <c r="E408" s="197"/>
      <c r="F408" s="198"/>
      <c r="G408" s="198"/>
      <c r="H408" s="198"/>
      <c r="I408" s="33"/>
      <c r="J408" s="5"/>
      <c r="K408" s="5"/>
      <c r="N408" s="171"/>
      <c r="O408" s="6"/>
      <c r="Q408" s="5"/>
    </row>
    <row r="409" spans="1:17" x14ac:dyDescent="0.2">
      <c r="A409" s="214" t="s">
        <v>775</v>
      </c>
      <c r="B409" s="258" t="s">
        <v>776</v>
      </c>
      <c r="C409" s="185">
        <f t="shared" si="6"/>
        <v>0</v>
      </c>
      <c r="D409" s="186"/>
      <c r="E409" s="187"/>
      <c r="F409" s="188"/>
      <c r="G409" s="188"/>
      <c r="H409" s="188"/>
      <c r="I409" s="33"/>
      <c r="J409" s="5"/>
      <c r="K409" s="5"/>
      <c r="N409" s="171"/>
      <c r="O409" s="6"/>
      <c r="Q409" s="5"/>
    </row>
    <row r="410" spans="1:17" x14ac:dyDescent="0.2">
      <c r="A410" s="249" t="s">
        <v>777</v>
      </c>
      <c r="B410" s="257" t="s">
        <v>778</v>
      </c>
      <c r="C410" s="210">
        <f t="shared" si="6"/>
        <v>0</v>
      </c>
      <c r="D410" s="196"/>
      <c r="E410" s="197"/>
      <c r="F410" s="198"/>
      <c r="G410" s="198"/>
      <c r="H410" s="198"/>
      <c r="I410" s="33"/>
      <c r="J410" s="5"/>
      <c r="K410" s="5"/>
      <c r="N410" s="171"/>
      <c r="O410" s="6"/>
      <c r="Q410" s="5"/>
    </row>
    <row r="411" spans="1:17" x14ac:dyDescent="0.2">
      <c r="A411" s="214" t="s">
        <v>779</v>
      </c>
      <c r="B411" s="258" t="s">
        <v>780</v>
      </c>
      <c r="C411" s="185">
        <f t="shared" si="6"/>
        <v>217</v>
      </c>
      <c r="D411" s="186">
        <v>217</v>
      </c>
      <c r="E411" s="187"/>
      <c r="F411" s="188"/>
      <c r="G411" s="188"/>
      <c r="H411" s="188"/>
      <c r="I411" s="33"/>
      <c r="J411" s="5"/>
      <c r="K411" s="5"/>
      <c r="N411" s="171"/>
      <c r="O411" s="6"/>
      <c r="Q411" s="5"/>
    </row>
    <row r="412" spans="1:17" x14ac:dyDescent="0.2">
      <c r="A412" s="214" t="s">
        <v>781</v>
      </c>
      <c r="B412" s="257" t="s">
        <v>782</v>
      </c>
      <c r="C412" s="210">
        <f t="shared" si="6"/>
        <v>0</v>
      </c>
      <c r="D412" s="196"/>
      <c r="E412" s="197"/>
      <c r="F412" s="198"/>
      <c r="G412" s="198"/>
      <c r="H412" s="198"/>
      <c r="I412" s="33"/>
      <c r="J412" s="5"/>
      <c r="K412" s="5"/>
      <c r="N412" s="171"/>
      <c r="O412" s="6"/>
      <c r="Q412" s="5"/>
    </row>
    <row r="413" spans="1:17" x14ac:dyDescent="0.2">
      <c r="A413" s="249" t="s">
        <v>783</v>
      </c>
      <c r="B413" s="257" t="s">
        <v>784</v>
      </c>
      <c r="C413" s="210">
        <f t="shared" si="6"/>
        <v>0</v>
      </c>
      <c r="D413" s="196"/>
      <c r="E413" s="197"/>
      <c r="F413" s="198"/>
      <c r="G413" s="198"/>
      <c r="H413" s="198"/>
      <c r="I413" s="33"/>
      <c r="J413" s="5"/>
      <c r="K413" s="5"/>
      <c r="N413" s="171"/>
      <c r="O413" s="6"/>
      <c r="Q413" s="5"/>
    </row>
    <row r="414" spans="1:17" x14ac:dyDescent="0.2">
      <c r="A414" s="214" t="s">
        <v>785</v>
      </c>
      <c r="B414" s="257" t="s">
        <v>786</v>
      </c>
      <c r="C414" s="210">
        <f t="shared" si="6"/>
        <v>1</v>
      </c>
      <c r="D414" s="196"/>
      <c r="E414" s="197">
        <v>1</v>
      </c>
      <c r="F414" s="198"/>
      <c r="G414" s="198"/>
      <c r="H414" s="198"/>
      <c r="I414" s="33"/>
      <c r="J414" s="5"/>
      <c r="K414" s="5"/>
      <c r="N414" s="171"/>
      <c r="O414" s="6"/>
      <c r="Q414" s="5"/>
    </row>
    <row r="415" spans="1:17" x14ac:dyDescent="0.2">
      <c r="A415" s="249" t="s">
        <v>787</v>
      </c>
      <c r="B415" s="257" t="s">
        <v>788</v>
      </c>
      <c r="C415" s="210">
        <f t="shared" si="6"/>
        <v>0</v>
      </c>
      <c r="D415" s="196"/>
      <c r="E415" s="197"/>
      <c r="F415" s="198"/>
      <c r="G415" s="198"/>
      <c r="H415" s="198"/>
      <c r="I415" s="33"/>
      <c r="J415" s="5"/>
      <c r="K415" s="5"/>
      <c r="N415" s="171"/>
      <c r="O415" s="6"/>
      <c r="Q415" s="5"/>
    </row>
    <row r="416" spans="1:17" x14ac:dyDescent="0.2">
      <c r="A416" s="214" t="s">
        <v>789</v>
      </c>
      <c r="B416" s="257" t="s">
        <v>790</v>
      </c>
      <c r="C416" s="210">
        <f t="shared" si="6"/>
        <v>0</v>
      </c>
      <c r="D416" s="196"/>
      <c r="E416" s="197"/>
      <c r="F416" s="198"/>
      <c r="G416" s="198"/>
      <c r="H416" s="198"/>
      <c r="I416" s="33"/>
      <c r="J416" s="5"/>
      <c r="K416" s="5"/>
      <c r="N416" s="171"/>
      <c r="O416" s="6"/>
      <c r="Q416" s="5"/>
    </row>
    <row r="417" spans="1:17" x14ac:dyDescent="0.2">
      <c r="A417" s="214" t="s">
        <v>791</v>
      </c>
      <c r="B417" s="209" t="s">
        <v>792</v>
      </c>
      <c r="C417" s="210">
        <f t="shared" si="6"/>
        <v>0</v>
      </c>
      <c r="D417" s="196"/>
      <c r="E417" s="197"/>
      <c r="F417" s="198"/>
      <c r="G417" s="198"/>
      <c r="H417" s="198"/>
      <c r="I417" s="33"/>
      <c r="J417" s="5"/>
      <c r="K417" s="5"/>
      <c r="N417" s="171"/>
      <c r="O417" s="6"/>
      <c r="Q417" s="5"/>
    </row>
    <row r="418" spans="1:17" ht="17.25" customHeight="1" x14ac:dyDescent="0.2">
      <c r="A418" s="249" t="s">
        <v>793</v>
      </c>
      <c r="B418" s="209" t="s">
        <v>794</v>
      </c>
      <c r="C418" s="210">
        <f t="shared" si="6"/>
        <v>0</v>
      </c>
      <c r="D418" s="196"/>
      <c r="E418" s="197"/>
      <c r="F418" s="198"/>
      <c r="G418" s="198"/>
      <c r="H418" s="198"/>
      <c r="I418" s="33"/>
      <c r="J418" s="5"/>
      <c r="K418" s="5"/>
      <c r="N418" s="171"/>
      <c r="O418" s="6"/>
      <c r="Q418" s="5"/>
    </row>
    <row r="419" spans="1:17" x14ac:dyDescent="0.2">
      <c r="A419" s="214" t="s">
        <v>795</v>
      </c>
      <c r="B419" s="209" t="s">
        <v>796</v>
      </c>
      <c r="C419" s="210">
        <f t="shared" si="6"/>
        <v>0</v>
      </c>
      <c r="D419" s="196"/>
      <c r="E419" s="197"/>
      <c r="F419" s="198"/>
      <c r="G419" s="198"/>
      <c r="H419" s="198"/>
      <c r="I419" s="33"/>
      <c r="J419" s="5"/>
      <c r="K419" s="5"/>
      <c r="N419" s="171"/>
      <c r="O419" s="6"/>
      <c r="Q419" s="5"/>
    </row>
    <row r="420" spans="1:17" x14ac:dyDescent="0.2">
      <c r="A420" s="249" t="s">
        <v>797</v>
      </c>
      <c r="B420" s="209" t="s">
        <v>798</v>
      </c>
      <c r="C420" s="210">
        <f t="shared" si="6"/>
        <v>0</v>
      </c>
      <c r="D420" s="196"/>
      <c r="E420" s="197"/>
      <c r="F420" s="198"/>
      <c r="G420" s="198"/>
      <c r="H420" s="198"/>
      <c r="I420" s="33"/>
      <c r="J420" s="5"/>
      <c r="K420" s="5"/>
      <c r="N420" s="171"/>
      <c r="O420" s="6"/>
      <c r="Q420" s="5"/>
    </row>
    <row r="421" spans="1:17" x14ac:dyDescent="0.2">
      <c r="A421" s="214" t="s">
        <v>799</v>
      </c>
      <c r="B421" s="257" t="s">
        <v>800</v>
      </c>
      <c r="C421" s="210">
        <f t="shared" si="6"/>
        <v>0</v>
      </c>
      <c r="D421" s="196"/>
      <c r="E421" s="197"/>
      <c r="F421" s="198"/>
      <c r="G421" s="198"/>
      <c r="H421" s="198"/>
      <c r="I421" s="33"/>
      <c r="J421" s="5"/>
      <c r="K421" s="5"/>
      <c r="N421" s="171"/>
      <c r="O421" s="6"/>
      <c r="Q421" s="5"/>
    </row>
    <row r="422" spans="1:17" x14ac:dyDescent="0.2">
      <c r="A422" s="249" t="s">
        <v>801</v>
      </c>
      <c r="B422" s="257" t="s">
        <v>802</v>
      </c>
      <c r="C422" s="210">
        <f t="shared" si="6"/>
        <v>0</v>
      </c>
      <c r="D422" s="196"/>
      <c r="E422" s="197"/>
      <c r="F422" s="198"/>
      <c r="G422" s="198"/>
      <c r="H422" s="198"/>
      <c r="I422" s="33"/>
      <c r="J422" s="5"/>
      <c r="K422" s="5"/>
      <c r="N422" s="171"/>
      <c r="O422" s="6"/>
      <c r="Q422" s="5"/>
    </row>
    <row r="423" spans="1:17" x14ac:dyDescent="0.2">
      <c r="A423" s="214" t="s">
        <v>803</v>
      </c>
      <c r="B423" s="209" t="s">
        <v>804</v>
      </c>
      <c r="C423" s="210">
        <f t="shared" si="6"/>
        <v>0</v>
      </c>
      <c r="D423" s="196"/>
      <c r="E423" s="197"/>
      <c r="F423" s="198"/>
      <c r="G423" s="198"/>
      <c r="H423" s="198"/>
      <c r="I423" s="33"/>
      <c r="J423" s="5"/>
      <c r="K423" s="5"/>
      <c r="N423" s="171"/>
      <c r="O423" s="6"/>
      <c r="Q423" s="5"/>
    </row>
    <row r="424" spans="1:17" x14ac:dyDescent="0.2">
      <c r="A424" s="249" t="s">
        <v>805</v>
      </c>
      <c r="B424" s="209" t="s">
        <v>806</v>
      </c>
      <c r="C424" s="210">
        <f t="shared" si="6"/>
        <v>0</v>
      </c>
      <c r="D424" s="196"/>
      <c r="E424" s="197"/>
      <c r="F424" s="198"/>
      <c r="G424" s="198"/>
      <c r="H424" s="198"/>
      <c r="I424" s="33"/>
      <c r="J424" s="5"/>
      <c r="K424" s="5"/>
      <c r="N424" s="171"/>
      <c r="O424" s="6"/>
      <c r="Q424" s="5"/>
    </row>
    <row r="425" spans="1:17" x14ac:dyDescent="0.2">
      <c r="A425" s="214" t="s">
        <v>807</v>
      </c>
      <c r="B425" s="209" t="s">
        <v>808</v>
      </c>
      <c r="C425" s="210">
        <f t="shared" si="6"/>
        <v>0</v>
      </c>
      <c r="D425" s="196"/>
      <c r="E425" s="197"/>
      <c r="F425" s="198"/>
      <c r="G425" s="198"/>
      <c r="H425" s="198"/>
      <c r="I425" s="33"/>
      <c r="J425" s="5"/>
      <c r="K425" s="5"/>
      <c r="N425" s="171"/>
      <c r="O425" s="6"/>
      <c r="Q425" s="5"/>
    </row>
    <row r="426" spans="1:17" x14ac:dyDescent="0.2">
      <c r="A426" s="249" t="s">
        <v>809</v>
      </c>
      <c r="B426" s="209" t="s">
        <v>810</v>
      </c>
      <c r="C426" s="210">
        <f t="shared" si="6"/>
        <v>0</v>
      </c>
      <c r="D426" s="196"/>
      <c r="E426" s="197"/>
      <c r="F426" s="198"/>
      <c r="G426" s="198"/>
      <c r="H426" s="198"/>
      <c r="I426" s="33"/>
      <c r="J426" s="5"/>
      <c r="K426" s="5"/>
      <c r="N426" s="171"/>
      <c r="O426" s="6"/>
      <c r="Q426" s="5"/>
    </row>
    <row r="427" spans="1:17" x14ac:dyDescent="0.2">
      <c r="A427" s="214" t="s">
        <v>811</v>
      </c>
      <c r="B427" s="209" t="s">
        <v>812</v>
      </c>
      <c r="C427" s="210">
        <f t="shared" si="6"/>
        <v>0</v>
      </c>
      <c r="D427" s="196"/>
      <c r="E427" s="197"/>
      <c r="F427" s="198"/>
      <c r="G427" s="198"/>
      <c r="H427" s="198"/>
      <c r="I427" s="33"/>
      <c r="J427" s="5"/>
      <c r="K427" s="5"/>
      <c r="N427" s="171"/>
      <c r="O427" s="6"/>
      <c r="Q427" s="5"/>
    </row>
    <row r="428" spans="1:17" ht="12.75" customHeight="1" x14ac:dyDescent="0.2">
      <c r="A428" s="249" t="s">
        <v>813</v>
      </c>
      <c r="B428" s="209" t="s">
        <v>814</v>
      </c>
      <c r="C428" s="210">
        <f t="shared" si="6"/>
        <v>0</v>
      </c>
      <c r="D428" s="196"/>
      <c r="E428" s="197"/>
      <c r="F428" s="198"/>
      <c r="G428" s="198"/>
      <c r="H428" s="198"/>
      <c r="I428" s="33"/>
      <c r="J428" s="5"/>
      <c r="K428" s="5"/>
      <c r="N428" s="171"/>
      <c r="O428" s="6"/>
      <c r="Q428" s="5"/>
    </row>
    <row r="429" spans="1:17" x14ac:dyDescent="0.2">
      <c r="A429" s="249" t="s">
        <v>815</v>
      </c>
      <c r="B429" s="257" t="s">
        <v>816</v>
      </c>
      <c r="C429" s="210">
        <f t="shared" si="6"/>
        <v>0</v>
      </c>
      <c r="D429" s="196"/>
      <c r="E429" s="197"/>
      <c r="F429" s="198"/>
      <c r="G429" s="198"/>
      <c r="H429" s="198"/>
      <c r="I429" s="33"/>
      <c r="J429" s="5"/>
      <c r="K429" s="5"/>
      <c r="N429" s="171"/>
      <c r="O429" s="6"/>
      <c r="Q429" s="5"/>
    </row>
    <row r="430" spans="1:17" x14ac:dyDescent="0.2">
      <c r="A430" s="214" t="s">
        <v>817</v>
      </c>
      <c r="B430" s="257" t="s">
        <v>818</v>
      </c>
      <c r="C430" s="210">
        <f t="shared" si="6"/>
        <v>0</v>
      </c>
      <c r="D430" s="196"/>
      <c r="E430" s="197"/>
      <c r="F430" s="198"/>
      <c r="G430" s="198"/>
      <c r="H430" s="198"/>
      <c r="I430" s="33"/>
      <c r="J430" s="5"/>
      <c r="K430" s="5"/>
      <c r="N430" s="171"/>
      <c r="O430" s="6"/>
      <c r="Q430" s="5"/>
    </row>
    <row r="431" spans="1:17" x14ac:dyDescent="0.2">
      <c r="A431" s="249" t="s">
        <v>819</v>
      </c>
      <c r="B431" s="257" t="s">
        <v>820</v>
      </c>
      <c r="C431" s="210">
        <f t="shared" si="6"/>
        <v>0</v>
      </c>
      <c r="D431" s="196"/>
      <c r="E431" s="197"/>
      <c r="F431" s="198"/>
      <c r="G431" s="198"/>
      <c r="H431" s="198"/>
      <c r="I431" s="33"/>
      <c r="J431" s="5"/>
      <c r="K431" s="5"/>
      <c r="N431" s="171"/>
      <c r="O431" s="6"/>
      <c r="Q431" s="5"/>
    </row>
    <row r="432" spans="1:17" x14ac:dyDescent="0.2">
      <c r="A432" s="214" t="s">
        <v>821</v>
      </c>
      <c r="B432" s="258" t="s">
        <v>822</v>
      </c>
      <c r="C432" s="185">
        <f t="shared" si="6"/>
        <v>0</v>
      </c>
      <c r="D432" s="186"/>
      <c r="E432" s="187"/>
      <c r="F432" s="188"/>
      <c r="G432" s="188"/>
      <c r="H432" s="188"/>
      <c r="I432" s="33"/>
      <c r="J432" s="5"/>
      <c r="K432" s="5"/>
      <c r="N432" s="171"/>
      <c r="O432" s="6"/>
      <c r="Q432" s="5"/>
    </row>
    <row r="433" spans="1:17" x14ac:dyDescent="0.2">
      <c r="A433" s="214" t="s">
        <v>823</v>
      </c>
      <c r="B433" s="258" t="s">
        <v>824</v>
      </c>
      <c r="C433" s="185">
        <f t="shared" si="6"/>
        <v>0</v>
      </c>
      <c r="D433" s="186"/>
      <c r="E433" s="187"/>
      <c r="F433" s="188"/>
      <c r="G433" s="188"/>
      <c r="H433" s="188"/>
      <c r="I433" s="33"/>
      <c r="J433" s="5"/>
      <c r="K433" s="5"/>
      <c r="N433" s="171"/>
      <c r="O433" s="6"/>
      <c r="Q433" s="5"/>
    </row>
    <row r="434" spans="1:17" x14ac:dyDescent="0.2">
      <c r="A434" s="214" t="s">
        <v>825</v>
      </c>
      <c r="B434" s="258" t="s">
        <v>826</v>
      </c>
      <c r="C434" s="185">
        <f t="shared" si="6"/>
        <v>0</v>
      </c>
      <c r="D434" s="186"/>
      <c r="E434" s="187"/>
      <c r="F434" s="188"/>
      <c r="G434" s="188"/>
      <c r="H434" s="188"/>
      <c r="I434" s="33"/>
      <c r="J434" s="5"/>
      <c r="K434" s="5"/>
      <c r="N434" s="171"/>
      <c r="O434" s="6"/>
      <c r="Q434" s="5"/>
    </row>
    <row r="435" spans="1:17" x14ac:dyDescent="0.2">
      <c r="A435" s="214" t="s">
        <v>827</v>
      </c>
      <c r="B435" s="258" t="s">
        <v>828</v>
      </c>
      <c r="C435" s="185">
        <f t="shared" si="6"/>
        <v>0</v>
      </c>
      <c r="D435" s="186"/>
      <c r="E435" s="187"/>
      <c r="F435" s="188"/>
      <c r="G435" s="188"/>
      <c r="H435" s="188"/>
      <c r="I435" s="33"/>
      <c r="J435" s="5"/>
      <c r="K435" s="5"/>
      <c r="N435" s="171"/>
      <c r="O435" s="6"/>
      <c r="Q435" s="5"/>
    </row>
    <row r="436" spans="1:17" x14ac:dyDescent="0.2">
      <c r="A436" s="214" t="s">
        <v>829</v>
      </c>
      <c r="B436" s="258" t="s">
        <v>830</v>
      </c>
      <c r="C436" s="185">
        <f t="shared" si="6"/>
        <v>0</v>
      </c>
      <c r="D436" s="186"/>
      <c r="E436" s="187"/>
      <c r="F436" s="188"/>
      <c r="G436" s="188"/>
      <c r="H436" s="188"/>
      <c r="I436" s="33"/>
      <c r="J436" s="5"/>
      <c r="K436" s="5"/>
      <c r="N436" s="171"/>
      <c r="O436" s="6"/>
      <c r="Q436" s="5"/>
    </row>
    <row r="437" spans="1:17" x14ac:dyDescent="0.2">
      <c r="A437" s="249" t="s">
        <v>831</v>
      </c>
      <c r="B437" s="257" t="s">
        <v>832</v>
      </c>
      <c r="C437" s="210">
        <f t="shared" si="6"/>
        <v>0</v>
      </c>
      <c r="D437" s="196"/>
      <c r="E437" s="197"/>
      <c r="F437" s="198"/>
      <c r="G437" s="198"/>
      <c r="H437" s="198"/>
      <c r="I437" s="33"/>
      <c r="J437" s="5"/>
      <c r="K437" s="5"/>
      <c r="N437" s="171"/>
      <c r="O437" s="6"/>
      <c r="Q437" s="5"/>
    </row>
    <row r="438" spans="1:17" x14ac:dyDescent="0.2">
      <c r="A438" s="214" t="s">
        <v>833</v>
      </c>
      <c r="B438" s="257" t="s">
        <v>834</v>
      </c>
      <c r="C438" s="210">
        <f t="shared" si="6"/>
        <v>0</v>
      </c>
      <c r="D438" s="196"/>
      <c r="E438" s="197"/>
      <c r="F438" s="198"/>
      <c r="G438" s="198"/>
      <c r="H438" s="198"/>
      <c r="I438" s="33"/>
      <c r="J438" s="5"/>
      <c r="K438" s="5"/>
      <c r="N438" s="171"/>
      <c r="O438" s="6"/>
      <c r="Q438" s="5"/>
    </row>
    <row r="439" spans="1:17" x14ac:dyDescent="0.2">
      <c r="A439" s="259" t="s">
        <v>835</v>
      </c>
      <c r="B439" s="260" t="s">
        <v>836</v>
      </c>
      <c r="C439" s="210">
        <f t="shared" si="6"/>
        <v>0</v>
      </c>
      <c r="D439" s="196"/>
      <c r="E439" s="197"/>
      <c r="F439" s="198"/>
      <c r="G439" s="198"/>
      <c r="H439" s="198"/>
      <c r="I439" s="33"/>
      <c r="J439" s="5"/>
      <c r="K439" s="5"/>
      <c r="N439" s="171"/>
      <c r="O439" s="6"/>
      <c r="Q439" s="5"/>
    </row>
    <row r="440" spans="1:17" x14ac:dyDescent="0.2">
      <c r="A440" s="214" t="s">
        <v>837</v>
      </c>
      <c r="B440" s="258" t="s">
        <v>838</v>
      </c>
      <c r="C440" s="210">
        <f t="shared" si="6"/>
        <v>3452</v>
      </c>
      <c r="D440" s="196">
        <v>3144</v>
      </c>
      <c r="E440" s="197"/>
      <c r="F440" s="198">
        <v>308</v>
      </c>
      <c r="G440" s="198"/>
      <c r="H440" s="198"/>
      <c r="I440" s="33"/>
      <c r="J440" s="5"/>
      <c r="K440" s="5"/>
      <c r="N440" s="171"/>
      <c r="O440" s="6"/>
      <c r="Q440" s="5"/>
    </row>
    <row r="441" spans="1:17" x14ac:dyDescent="0.2">
      <c r="A441" s="214" t="s">
        <v>839</v>
      </c>
      <c r="B441" s="258" t="s">
        <v>840</v>
      </c>
      <c r="C441" s="210">
        <f t="shared" si="6"/>
        <v>0</v>
      </c>
      <c r="D441" s="196"/>
      <c r="E441" s="197"/>
      <c r="F441" s="198"/>
      <c r="G441" s="198"/>
      <c r="H441" s="198"/>
      <c r="I441" s="33"/>
      <c r="J441" s="5"/>
      <c r="K441" s="5"/>
      <c r="N441" s="171"/>
      <c r="O441" s="6"/>
      <c r="Q441" s="5"/>
    </row>
    <row r="442" spans="1:17" x14ac:dyDescent="0.2">
      <c r="A442" s="214" t="s">
        <v>841</v>
      </c>
      <c r="B442" s="258" t="s">
        <v>842</v>
      </c>
      <c r="C442" s="210">
        <f t="shared" si="6"/>
        <v>0</v>
      </c>
      <c r="D442" s="196"/>
      <c r="E442" s="197"/>
      <c r="F442" s="198"/>
      <c r="G442" s="198"/>
      <c r="H442" s="198"/>
      <c r="I442" s="33"/>
      <c r="J442" s="5"/>
      <c r="K442" s="5"/>
      <c r="N442" s="171"/>
      <c r="O442" s="6"/>
      <c r="Q442" s="5"/>
    </row>
    <row r="443" spans="1:17" x14ac:dyDescent="0.2">
      <c r="A443" s="214" t="s">
        <v>843</v>
      </c>
      <c r="B443" s="258" t="s">
        <v>844</v>
      </c>
      <c r="C443" s="210">
        <f t="shared" si="6"/>
        <v>0</v>
      </c>
      <c r="D443" s="196"/>
      <c r="E443" s="197"/>
      <c r="F443" s="198"/>
      <c r="G443" s="198"/>
      <c r="H443" s="198"/>
      <c r="I443" s="33"/>
      <c r="J443" s="5"/>
      <c r="K443" s="5"/>
      <c r="N443" s="171"/>
      <c r="O443" s="6"/>
      <c r="Q443" s="5"/>
    </row>
    <row r="444" spans="1:17" x14ac:dyDescent="0.2">
      <c r="A444" s="214" t="s">
        <v>845</v>
      </c>
      <c r="B444" s="258" t="s">
        <v>846</v>
      </c>
      <c r="C444" s="210">
        <f t="shared" si="6"/>
        <v>0</v>
      </c>
      <c r="D444" s="196"/>
      <c r="E444" s="197"/>
      <c r="F444" s="198"/>
      <c r="G444" s="198"/>
      <c r="H444" s="198"/>
      <c r="I444" s="33"/>
      <c r="J444" s="5"/>
      <c r="K444" s="5"/>
      <c r="N444" s="171"/>
      <c r="O444" s="6"/>
      <c r="Q444" s="5"/>
    </row>
    <row r="445" spans="1:17" x14ac:dyDescent="0.2">
      <c r="A445" s="214" t="s">
        <v>847</v>
      </c>
      <c r="B445" s="258" t="s">
        <v>848</v>
      </c>
      <c r="C445" s="210">
        <f t="shared" si="6"/>
        <v>0</v>
      </c>
      <c r="D445" s="196"/>
      <c r="E445" s="197"/>
      <c r="F445" s="198"/>
      <c r="G445" s="198"/>
      <c r="H445" s="198"/>
      <c r="I445" s="33"/>
      <c r="J445" s="5"/>
      <c r="K445" s="5"/>
      <c r="N445" s="171"/>
      <c r="O445" s="6"/>
      <c r="Q445" s="5"/>
    </row>
    <row r="446" spans="1:17" x14ac:dyDescent="0.2">
      <c r="A446" s="214" t="s">
        <v>849</v>
      </c>
      <c r="B446" s="258" t="s">
        <v>850</v>
      </c>
      <c r="C446" s="210">
        <f t="shared" si="6"/>
        <v>0</v>
      </c>
      <c r="D446" s="196"/>
      <c r="E446" s="197"/>
      <c r="F446" s="198"/>
      <c r="G446" s="198"/>
      <c r="H446" s="198"/>
      <c r="I446" s="33"/>
      <c r="J446" s="5"/>
      <c r="K446" s="5"/>
      <c r="N446" s="171"/>
      <c r="O446" s="6"/>
      <c r="Q446" s="5"/>
    </row>
    <row r="447" spans="1:17" x14ac:dyDescent="0.2">
      <c r="A447" s="214" t="s">
        <v>851</v>
      </c>
      <c r="B447" s="258" t="s">
        <v>852</v>
      </c>
      <c r="C447" s="210">
        <f t="shared" si="6"/>
        <v>0</v>
      </c>
      <c r="D447" s="196"/>
      <c r="E447" s="197"/>
      <c r="F447" s="198"/>
      <c r="G447" s="198"/>
      <c r="H447" s="198"/>
      <c r="I447" s="33"/>
      <c r="J447" s="5"/>
      <c r="K447" s="5"/>
      <c r="N447" s="171"/>
      <c r="O447" s="6"/>
      <c r="Q447" s="5"/>
    </row>
    <row r="448" spans="1:17" x14ac:dyDescent="0.2">
      <c r="A448" s="214" t="s">
        <v>853</v>
      </c>
      <c r="B448" s="258" t="s">
        <v>854</v>
      </c>
      <c r="C448" s="210">
        <f t="shared" si="6"/>
        <v>0</v>
      </c>
      <c r="D448" s="196"/>
      <c r="E448" s="197"/>
      <c r="F448" s="198"/>
      <c r="G448" s="198"/>
      <c r="H448" s="198"/>
      <c r="I448" s="33"/>
      <c r="J448" s="5"/>
      <c r="K448" s="5"/>
      <c r="N448" s="171"/>
      <c r="O448" s="6"/>
      <c r="Q448" s="5"/>
    </row>
    <row r="449" spans="1:17" x14ac:dyDescent="0.2">
      <c r="A449" s="214" t="s">
        <v>855</v>
      </c>
      <c r="B449" s="258" t="s">
        <v>856</v>
      </c>
      <c r="C449" s="210">
        <f t="shared" si="6"/>
        <v>272</v>
      </c>
      <c r="D449" s="196">
        <v>272</v>
      </c>
      <c r="E449" s="197"/>
      <c r="F449" s="198"/>
      <c r="G449" s="198"/>
      <c r="H449" s="198"/>
      <c r="I449" s="33"/>
      <c r="J449" s="5"/>
      <c r="K449" s="5"/>
      <c r="N449" s="171"/>
      <c r="O449" s="6"/>
      <c r="Q449" s="5"/>
    </row>
    <row r="450" spans="1:17" x14ac:dyDescent="0.2">
      <c r="A450" s="214" t="s">
        <v>857</v>
      </c>
      <c r="B450" s="258" t="s">
        <v>858</v>
      </c>
      <c r="C450" s="210">
        <f t="shared" si="6"/>
        <v>0</v>
      </c>
      <c r="D450" s="196"/>
      <c r="E450" s="197"/>
      <c r="F450" s="198"/>
      <c r="G450" s="198"/>
      <c r="H450" s="198"/>
      <c r="I450" s="33"/>
      <c r="J450" s="5"/>
      <c r="K450" s="5"/>
      <c r="N450" s="171"/>
      <c r="O450" s="6"/>
      <c r="Q450" s="5"/>
    </row>
    <row r="451" spans="1:17" x14ac:dyDescent="0.2">
      <c r="A451" s="214" t="s">
        <v>859</v>
      </c>
      <c r="B451" s="258" t="s">
        <v>860</v>
      </c>
      <c r="C451" s="210">
        <f t="shared" si="6"/>
        <v>0</v>
      </c>
      <c r="D451" s="196"/>
      <c r="E451" s="197"/>
      <c r="F451" s="198"/>
      <c r="G451" s="198"/>
      <c r="H451" s="198"/>
      <c r="I451" s="33"/>
      <c r="J451" s="5"/>
      <c r="K451" s="5"/>
      <c r="N451" s="171"/>
      <c r="O451" s="6"/>
      <c r="Q451" s="5"/>
    </row>
    <row r="452" spans="1:17" x14ac:dyDescent="0.2">
      <c r="A452" s="214" t="s">
        <v>861</v>
      </c>
      <c r="B452" s="258" t="s">
        <v>862</v>
      </c>
      <c r="C452" s="210">
        <f t="shared" si="6"/>
        <v>0</v>
      </c>
      <c r="D452" s="196"/>
      <c r="E452" s="197"/>
      <c r="F452" s="198"/>
      <c r="G452" s="198"/>
      <c r="H452" s="198"/>
      <c r="I452" s="33"/>
      <c r="J452" s="5"/>
      <c r="K452" s="5"/>
      <c r="N452" s="171"/>
      <c r="O452" s="6"/>
      <c r="Q452" s="5"/>
    </row>
    <row r="453" spans="1:17" x14ac:dyDescent="0.2">
      <c r="A453" s="249" t="s">
        <v>863</v>
      </c>
      <c r="B453" s="284" t="s">
        <v>1035</v>
      </c>
      <c r="C453" s="210">
        <f t="shared" si="6"/>
        <v>0</v>
      </c>
      <c r="D453" s="196"/>
      <c r="E453" s="197"/>
      <c r="F453" s="198"/>
      <c r="G453" s="198"/>
      <c r="H453" s="198"/>
      <c r="I453" s="33"/>
      <c r="J453" s="5"/>
      <c r="K453" s="5"/>
      <c r="N453" s="171"/>
      <c r="O453" s="6"/>
      <c r="Q453" s="5"/>
    </row>
    <row r="454" spans="1:17" x14ac:dyDescent="0.2">
      <c r="A454" s="259" t="s">
        <v>865</v>
      </c>
      <c r="B454" s="262" t="s">
        <v>1036</v>
      </c>
      <c r="C454" s="210">
        <f t="shared" si="6"/>
        <v>0</v>
      </c>
      <c r="D454" s="196"/>
      <c r="E454" s="197"/>
      <c r="F454" s="198"/>
      <c r="G454" s="198"/>
      <c r="H454" s="198"/>
      <c r="I454" s="33"/>
      <c r="J454" s="5"/>
      <c r="K454" s="5"/>
      <c r="N454" s="171"/>
      <c r="O454" s="6"/>
      <c r="Q454" s="5"/>
    </row>
    <row r="455" spans="1:17" x14ac:dyDescent="0.2">
      <c r="A455" s="214" t="s">
        <v>867</v>
      </c>
      <c r="B455" s="262" t="s">
        <v>868</v>
      </c>
      <c r="C455" s="210">
        <f t="shared" si="6"/>
        <v>0</v>
      </c>
      <c r="D455" s="196"/>
      <c r="E455" s="197"/>
      <c r="F455" s="198"/>
      <c r="G455" s="198"/>
      <c r="H455" s="198"/>
      <c r="I455" s="33"/>
      <c r="J455" s="5"/>
      <c r="K455" s="5"/>
      <c r="N455" s="171"/>
      <c r="O455" s="6"/>
      <c r="Q455" s="5"/>
    </row>
    <row r="456" spans="1:17" x14ac:dyDescent="0.2">
      <c r="A456" s="249" t="s">
        <v>869</v>
      </c>
      <c r="B456" s="262" t="s">
        <v>870</v>
      </c>
      <c r="C456" s="210">
        <f t="shared" si="6"/>
        <v>0</v>
      </c>
      <c r="D456" s="196"/>
      <c r="E456" s="197"/>
      <c r="F456" s="198"/>
      <c r="G456" s="198"/>
      <c r="H456" s="198"/>
      <c r="I456" s="33"/>
      <c r="J456" s="5"/>
      <c r="K456" s="5"/>
      <c r="N456" s="171"/>
      <c r="O456" s="6"/>
      <c r="Q456" s="5"/>
    </row>
    <row r="457" spans="1:17" x14ac:dyDescent="0.2">
      <c r="A457" s="259" t="s">
        <v>871</v>
      </c>
      <c r="B457" s="262" t="s">
        <v>872</v>
      </c>
      <c r="C457" s="210">
        <f t="shared" si="6"/>
        <v>0</v>
      </c>
      <c r="D457" s="196"/>
      <c r="E457" s="197"/>
      <c r="F457" s="198"/>
      <c r="G457" s="198"/>
      <c r="H457" s="198"/>
      <c r="I457" s="33"/>
      <c r="J457" s="5"/>
      <c r="K457" s="5"/>
      <c r="N457" s="171"/>
      <c r="O457" s="6"/>
      <c r="Q457" s="5"/>
    </row>
    <row r="458" spans="1:17" x14ac:dyDescent="0.2">
      <c r="A458" s="214" t="s">
        <v>873</v>
      </c>
      <c r="B458" s="262" t="s">
        <v>874</v>
      </c>
      <c r="C458" s="210">
        <f t="shared" si="6"/>
        <v>0</v>
      </c>
      <c r="D458" s="196"/>
      <c r="E458" s="197"/>
      <c r="F458" s="198"/>
      <c r="G458" s="198"/>
      <c r="H458" s="198"/>
      <c r="I458" s="33"/>
      <c r="J458" s="5"/>
      <c r="K458" s="5"/>
      <c r="N458" s="171"/>
      <c r="O458" s="6"/>
      <c r="Q458" s="5"/>
    </row>
    <row r="459" spans="1:17" x14ac:dyDescent="0.2">
      <c r="A459" s="249" t="s">
        <v>875</v>
      </c>
      <c r="B459" s="262" t="s">
        <v>876</v>
      </c>
      <c r="C459" s="210">
        <f t="shared" si="6"/>
        <v>0</v>
      </c>
      <c r="D459" s="196"/>
      <c r="E459" s="197"/>
      <c r="F459" s="198"/>
      <c r="G459" s="198"/>
      <c r="H459" s="198"/>
      <c r="I459" s="33"/>
      <c r="J459" s="5"/>
      <c r="K459" s="5"/>
      <c r="N459" s="171"/>
      <c r="O459" s="6"/>
      <c r="Q459" s="5"/>
    </row>
    <row r="460" spans="1:17" x14ac:dyDescent="0.2">
      <c r="A460" s="259" t="s">
        <v>877</v>
      </c>
      <c r="B460" s="262" t="s">
        <v>878</v>
      </c>
      <c r="C460" s="210">
        <f t="shared" si="6"/>
        <v>0</v>
      </c>
      <c r="D460" s="196"/>
      <c r="E460" s="197"/>
      <c r="F460" s="198"/>
      <c r="G460" s="198"/>
      <c r="H460" s="198"/>
      <c r="I460" s="33"/>
      <c r="J460" s="5"/>
      <c r="K460" s="5"/>
      <c r="N460" s="171"/>
      <c r="O460" s="6"/>
      <c r="Q460" s="5"/>
    </row>
    <row r="461" spans="1:17" x14ac:dyDescent="0.2">
      <c r="A461" s="214" t="s">
        <v>879</v>
      </c>
      <c r="B461" s="262" t="s">
        <v>880</v>
      </c>
      <c r="C461" s="210">
        <f t="shared" si="6"/>
        <v>0</v>
      </c>
      <c r="D461" s="196"/>
      <c r="E461" s="197"/>
      <c r="F461" s="198"/>
      <c r="G461" s="198"/>
      <c r="H461" s="198"/>
      <c r="I461" s="33"/>
      <c r="J461" s="5"/>
      <c r="K461" s="5"/>
      <c r="N461" s="171"/>
      <c r="O461" s="6"/>
      <c r="Q461" s="5"/>
    </row>
    <row r="462" spans="1:17" x14ac:dyDescent="0.2">
      <c r="A462" s="249" t="s">
        <v>881</v>
      </c>
      <c r="B462" s="262" t="s">
        <v>882</v>
      </c>
      <c r="C462" s="210">
        <f t="shared" si="6"/>
        <v>0</v>
      </c>
      <c r="D462" s="196"/>
      <c r="E462" s="197"/>
      <c r="F462" s="198"/>
      <c r="G462" s="198"/>
      <c r="H462" s="198"/>
      <c r="I462" s="33"/>
      <c r="J462" s="5"/>
      <c r="K462" s="5"/>
      <c r="N462" s="171"/>
      <c r="O462" s="6"/>
      <c r="Q462" s="5"/>
    </row>
    <row r="463" spans="1:17" x14ac:dyDescent="0.2">
      <c r="A463" s="259" t="s">
        <v>883</v>
      </c>
      <c r="B463" s="262" t="s">
        <v>884</v>
      </c>
      <c r="C463" s="210">
        <f t="shared" si="6"/>
        <v>0</v>
      </c>
      <c r="D463" s="196"/>
      <c r="E463" s="197"/>
      <c r="F463" s="198"/>
      <c r="G463" s="198"/>
      <c r="H463" s="198"/>
      <c r="I463" s="33"/>
      <c r="J463" s="5"/>
      <c r="K463" s="5"/>
      <c r="N463" s="171"/>
      <c r="O463" s="6"/>
      <c r="Q463" s="5"/>
    </row>
    <row r="464" spans="1:17" x14ac:dyDescent="0.2">
      <c r="A464" s="214" t="s">
        <v>885</v>
      </c>
      <c r="B464" s="262" t="s">
        <v>886</v>
      </c>
      <c r="C464" s="210">
        <f t="shared" si="6"/>
        <v>0</v>
      </c>
      <c r="D464" s="196"/>
      <c r="E464" s="197"/>
      <c r="F464" s="198"/>
      <c r="G464" s="198"/>
      <c r="H464" s="198"/>
      <c r="I464" s="33"/>
      <c r="J464" s="5"/>
      <c r="K464" s="5"/>
      <c r="N464" s="171"/>
      <c r="O464" s="6"/>
      <c r="Q464" s="5"/>
    </row>
    <row r="465" spans="1:17" ht="23.25" x14ac:dyDescent="0.2">
      <c r="A465" s="249" t="s">
        <v>887</v>
      </c>
      <c r="B465" s="262" t="s">
        <v>888</v>
      </c>
      <c r="C465" s="210">
        <f t="shared" si="6"/>
        <v>0</v>
      </c>
      <c r="D465" s="196"/>
      <c r="E465" s="197"/>
      <c r="F465" s="198"/>
      <c r="G465" s="198"/>
      <c r="H465" s="198"/>
      <c r="I465" s="33"/>
      <c r="J465" s="5"/>
      <c r="K465" s="5"/>
      <c r="N465" s="171"/>
      <c r="O465" s="6"/>
      <c r="Q465" s="5"/>
    </row>
    <row r="466" spans="1:17" x14ac:dyDescent="0.2">
      <c r="A466" s="259" t="s">
        <v>889</v>
      </c>
      <c r="B466" s="262" t="s">
        <v>890</v>
      </c>
      <c r="C466" s="210">
        <f t="shared" ref="C466:C527" si="7">+SUM(D466:F466)</f>
        <v>0</v>
      </c>
      <c r="D466" s="196"/>
      <c r="E466" s="197"/>
      <c r="F466" s="198"/>
      <c r="G466" s="198"/>
      <c r="H466" s="198"/>
      <c r="I466" s="33"/>
      <c r="J466" s="5"/>
      <c r="K466" s="5"/>
      <c r="N466" s="171"/>
      <c r="O466" s="6"/>
      <c r="Q466" s="5"/>
    </row>
    <row r="467" spans="1:17" x14ac:dyDescent="0.2">
      <c r="A467" s="214" t="s">
        <v>891</v>
      </c>
      <c r="B467" s="262" t="s">
        <v>892</v>
      </c>
      <c r="C467" s="210">
        <f t="shared" si="7"/>
        <v>0</v>
      </c>
      <c r="D467" s="196"/>
      <c r="E467" s="197"/>
      <c r="F467" s="198"/>
      <c r="G467" s="198"/>
      <c r="H467" s="198"/>
      <c r="I467" s="33"/>
      <c r="J467" s="5"/>
      <c r="K467" s="5"/>
      <c r="N467" s="171"/>
      <c r="O467" s="6"/>
      <c r="Q467" s="5"/>
    </row>
    <row r="468" spans="1:17" x14ac:dyDescent="0.2">
      <c r="A468" s="249" t="s">
        <v>893</v>
      </c>
      <c r="B468" s="262" t="s">
        <v>894</v>
      </c>
      <c r="C468" s="210">
        <f t="shared" si="7"/>
        <v>0</v>
      </c>
      <c r="D468" s="196"/>
      <c r="E468" s="197"/>
      <c r="F468" s="198"/>
      <c r="G468" s="198"/>
      <c r="H468" s="198"/>
      <c r="I468" s="33"/>
      <c r="J468" s="5"/>
      <c r="K468" s="5"/>
      <c r="N468" s="171"/>
      <c r="O468" s="6"/>
      <c r="Q468" s="5"/>
    </row>
    <row r="469" spans="1:17" x14ac:dyDescent="0.2">
      <c r="A469" s="259" t="s">
        <v>895</v>
      </c>
      <c r="B469" s="262" t="s">
        <v>896</v>
      </c>
      <c r="C469" s="210">
        <f t="shared" si="7"/>
        <v>0</v>
      </c>
      <c r="D469" s="196"/>
      <c r="E469" s="197"/>
      <c r="F469" s="198"/>
      <c r="G469" s="198"/>
      <c r="H469" s="198"/>
      <c r="I469" s="33"/>
      <c r="J469" s="5"/>
      <c r="K469" s="5"/>
      <c r="N469" s="171"/>
      <c r="O469" s="6"/>
      <c r="Q469" s="5"/>
    </row>
    <row r="470" spans="1:17" x14ac:dyDescent="0.2">
      <c r="A470" s="214" t="s">
        <v>897</v>
      </c>
      <c r="B470" s="262" t="s">
        <v>898</v>
      </c>
      <c r="C470" s="210">
        <f t="shared" si="7"/>
        <v>0</v>
      </c>
      <c r="D470" s="196"/>
      <c r="E470" s="197"/>
      <c r="F470" s="198"/>
      <c r="G470" s="198"/>
      <c r="H470" s="198"/>
      <c r="I470" s="33"/>
      <c r="J470" s="5"/>
      <c r="K470" s="5"/>
      <c r="N470" s="171"/>
      <c r="O470" s="6"/>
      <c r="Q470" s="5"/>
    </row>
    <row r="471" spans="1:17" x14ac:dyDescent="0.2">
      <c r="A471" s="249" t="s">
        <v>899</v>
      </c>
      <c r="B471" s="262" t="s">
        <v>900</v>
      </c>
      <c r="C471" s="210">
        <f t="shared" si="7"/>
        <v>0</v>
      </c>
      <c r="D471" s="196"/>
      <c r="E471" s="197"/>
      <c r="F471" s="198"/>
      <c r="G471" s="198"/>
      <c r="H471" s="198"/>
      <c r="I471" s="33"/>
      <c r="J471" s="5"/>
      <c r="K471" s="5"/>
      <c r="N471" s="171"/>
      <c r="O471" s="6"/>
      <c r="Q471" s="5"/>
    </row>
    <row r="472" spans="1:17" x14ac:dyDescent="0.2">
      <c r="A472" s="259" t="s">
        <v>901</v>
      </c>
      <c r="B472" s="262" t="s">
        <v>902</v>
      </c>
      <c r="C472" s="210">
        <f t="shared" si="7"/>
        <v>0</v>
      </c>
      <c r="D472" s="196"/>
      <c r="E472" s="197"/>
      <c r="F472" s="198"/>
      <c r="G472" s="198"/>
      <c r="H472" s="198"/>
      <c r="I472" s="33"/>
      <c r="J472" s="5"/>
      <c r="K472" s="5"/>
      <c r="N472" s="171"/>
      <c r="O472" s="6"/>
      <c r="Q472" s="5"/>
    </row>
    <row r="473" spans="1:17" x14ac:dyDescent="0.2">
      <c r="A473" s="214" t="s">
        <v>903</v>
      </c>
      <c r="B473" s="262" t="s">
        <v>904</v>
      </c>
      <c r="C473" s="210">
        <f t="shared" si="7"/>
        <v>0</v>
      </c>
      <c r="D473" s="196"/>
      <c r="E473" s="197"/>
      <c r="F473" s="198"/>
      <c r="G473" s="198"/>
      <c r="H473" s="198"/>
      <c r="I473" s="33"/>
      <c r="J473" s="5"/>
      <c r="K473" s="5"/>
      <c r="N473" s="171"/>
      <c r="O473" s="6"/>
      <c r="Q473" s="5"/>
    </row>
    <row r="474" spans="1:17" x14ac:dyDescent="0.2">
      <c r="A474" s="249" t="s">
        <v>905</v>
      </c>
      <c r="B474" s="262" t="s">
        <v>906</v>
      </c>
      <c r="C474" s="210">
        <f t="shared" si="7"/>
        <v>0</v>
      </c>
      <c r="D474" s="196"/>
      <c r="E474" s="197"/>
      <c r="F474" s="198"/>
      <c r="G474" s="198"/>
      <c r="H474" s="198"/>
      <c r="I474" s="33"/>
      <c r="J474" s="5"/>
      <c r="K474" s="5"/>
      <c r="N474" s="171"/>
      <c r="O474" s="6"/>
      <c r="Q474" s="5"/>
    </row>
    <row r="475" spans="1:17" x14ac:dyDescent="0.2">
      <c r="A475" s="259" t="s">
        <v>907</v>
      </c>
      <c r="B475" s="262" t="s">
        <v>908</v>
      </c>
      <c r="C475" s="210">
        <f t="shared" si="7"/>
        <v>0</v>
      </c>
      <c r="D475" s="196"/>
      <c r="E475" s="197"/>
      <c r="F475" s="198"/>
      <c r="G475" s="198"/>
      <c r="H475" s="198"/>
      <c r="I475" s="33"/>
      <c r="J475" s="5"/>
      <c r="K475" s="5"/>
      <c r="N475" s="171"/>
      <c r="O475" s="6"/>
      <c r="Q475" s="5"/>
    </row>
    <row r="476" spans="1:17" x14ac:dyDescent="0.2">
      <c r="A476" s="214" t="s">
        <v>909</v>
      </c>
      <c r="B476" s="262" t="s">
        <v>910</v>
      </c>
      <c r="C476" s="210">
        <f t="shared" si="7"/>
        <v>0</v>
      </c>
      <c r="D476" s="196"/>
      <c r="E476" s="197"/>
      <c r="F476" s="198"/>
      <c r="G476" s="198"/>
      <c r="H476" s="198"/>
      <c r="I476" s="33"/>
      <c r="J476" s="5"/>
      <c r="K476" s="5"/>
      <c r="N476" s="171"/>
      <c r="O476" s="6"/>
      <c r="Q476" s="5"/>
    </row>
    <row r="477" spans="1:17" x14ac:dyDescent="0.2">
      <c r="A477" s="249" t="s">
        <v>911</v>
      </c>
      <c r="B477" s="262" t="s">
        <v>912</v>
      </c>
      <c r="C477" s="210">
        <f t="shared" si="7"/>
        <v>0</v>
      </c>
      <c r="D477" s="196"/>
      <c r="E477" s="197"/>
      <c r="F477" s="198"/>
      <c r="G477" s="198"/>
      <c r="H477" s="198"/>
      <c r="I477" s="33"/>
      <c r="J477" s="5"/>
      <c r="K477" s="5"/>
      <c r="N477" s="171"/>
      <c r="O477" s="6"/>
      <c r="Q477" s="5"/>
    </row>
    <row r="478" spans="1:17" x14ac:dyDescent="0.2">
      <c r="A478" s="259" t="s">
        <v>913</v>
      </c>
      <c r="B478" s="262" t="s">
        <v>914</v>
      </c>
      <c r="C478" s="210">
        <f t="shared" si="7"/>
        <v>0</v>
      </c>
      <c r="D478" s="196"/>
      <c r="E478" s="197"/>
      <c r="F478" s="198"/>
      <c r="G478" s="198"/>
      <c r="H478" s="198"/>
      <c r="I478" s="33"/>
      <c r="J478" s="5"/>
      <c r="K478" s="5"/>
      <c r="N478" s="171"/>
      <c r="O478" s="6"/>
      <c r="Q478" s="5"/>
    </row>
    <row r="479" spans="1:17" x14ac:dyDescent="0.2">
      <c r="A479" s="214" t="s">
        <v>915</v>
      </c>
      <c r="B479" s="262" t="s">
        <v>916</v>
      </c>
      <c r="C479" s="210">
        <f t="shared" si="7"/>
        <v>0</v>
      </c>
      <c r="D479" s="196"/>
      <c r="E479" s="197"/>
      <c r="F479" s="198"/>
      <c r="G479" s="198"/>
      <c r="H479" s="198"/>
      <c r="I479" s="33"/>
      <c r="J479" s="5"/>
      <c r="K479" s="5"/>
      <c r="N479" s="171"/>
      <c r="O479" s="6"/>
      <c r="Q479" s="5"/>
    </row>
    <row r="480" spans="1:17" x14ac:dyDescent="0.2">
      <c r="A480" s="249" t="s">
        <v>917</v>
      </c>
      <c r="B480" s="262" t="s">
        <v>918</v>
      </c>
      <c r="C480" s="210">
        <f t="shared" si="7"/>
        <v>0</v>
      </c>
      <c r="D480" s="196"/>
      <c r="E480" s="197"/>
      <c r="F480" s="198"/>
      <c r="G480" s="198"/>
      <c r="H480" s="198"/>
      <c r="I480" s="33"/>
      <c r="J480" s="5"/>
      <c r="K480" s="5"/>
      <c r="N480" s="171"/>
      <c r="O480" s="6"/>
      <c r="Q480" s="5"/>
    </row>
    <row r="481" spans="1:17" x14ac:dyDescent="0.2">
      <c r="A481" s="259" t="s">
        <v>919</v>
      </c>
      <c r="B481" s="262" t="s">
        <v>920</v>
      </c>
      <c r="C481" s="210">
        <f t="shared" si="7"/>
        <v>0</v>
      </c>
      <c r="D481" s="196"/>
      <c r="E481" s="197"/>
      <c r="F481" s="198"/>
      <c r="G481" s="198"/>
      <c r="H481" s="198"/>
      <c r="I481" s="33"/>
      <c r="J481" s="5"/>
      <c r="K481" s="5"/>
      <c r="N481" s="171"/>
      <c r="O481" s="6"/>
      <c r="Q481" s="5"/>
    </row>
    <row r="482" spans="1:17" x14ac:dyDescent="0.2">
      <c r="A482" s="214" t="s">
        <v>921</v>
      </c>
      <c r="B482" s="262" t="s">
        <v>922</v>
      </c>
      <c r="C482" s="210">
        <f t="shared" si="7"/>
        <v>0</v>
      </c>
      <c r="D482" s="196"/>
      <c r="E482" s="197"/>
      <c r="F482" s="198"/>
      <c r="G482" s="198"/>
      <c r="H482" s="198"/>
      <c r="I482" s="33"/>
      <c r="J482" s="5"/>
      <c r="K482" s="5"/>
      <c r="N482" s="171"/>
      <c r="O482" s="6"/>
      <c r="Q482" s="5"/>
    </row>
    <row r="483" spans="1:17" x14ac:dyDescent="0.2">
      <c r="A483" s="249" t="s">
        <v>923</v>
      </c>
      <c r="B483" s="262" t="s">
        <v>924</v>
      </c>
      <c r="C483" s="210">
        <f t="shared" si="7"/>
        <v>0</v>
      </c>
      <c r="D483" s="196"/>
      <c r="E483" s="197"/>
      <c r="F483" s="198"/>
      <c r="G483" s="198"/>
      <c r="H483" s="198"/>
      <c r="I483" s="33"/>
      <c r="J483" s="5"/>
      <c r="K483" s="5"/>
      <c r="N483" s="171"/>
      <c r="O483" s="6"/>
      <c r="Q483" s="5"/>
    </row>
    <row r="484" spans="1:17" x14ac:dyDescent="0.2">
      <c r="A484" s="259" t="s">
        <v>925</v>
      </c>
      <c r="B484" s="262" t="s">
        <v>926</v>
      </c>
      <c r="C484" s="210">
        <f t="shared" si="7"/>
        <v>0</v>
      </c>
      <c r="D484" s="196"/>
      <c r="E484" s="197"/>
      <c r="F484" s="198"/>
      <c r="G484" s="198"/>
      <c r="H484" s="198"/>
      <c r="I484" s="33"/>
      <c r="J484" s="5"/>
      <c r="K484" s="5"/>
      <c r="N484" s="171"/>
      <c r="O484" s="6"/>
      <c r="Q484" s="5"/>
    </row>
    <row r="485" spans="1:17" x14ac:dyDescent="0.2">
      <c r="A485" s="214" t="s">
        <v>927</v>
      </c>
      <c r="B485" s="262" t="s">
        <v>928</v>
      </c>
      <c r="C485" s="210">
        <f t="shared" si="7"/>
        <v>0</v>
      </c>
      <c r="D485" s="196"/>
      <c r="E485" s="197"/>
      <c r="F485" s="198"/>
      <c r="G485" s="198"/>
      <c r="H485" s="198"/>
      <c r="I485" s="33"/>
      <c r="J485" s="5"/>
      <c r="K485" s="5"/>
      <c r="N485" s="171"/>
      <c r="O485" s="6"/>
      <c r="Q485" s="5"/>
    </row>
    <row r="486" spans="1:17" x14ac:dyDescent="0.2">
      <c r="A486" s="249" t="s">
        <v>929</v>
      </c>
      <c r="B486" s="262" t="s">
        <v>930</v>
      </c>
      <c r="C486" s="210">
        <f t="shared" si="7"/>
        <v>0</v>
      </c>
      <c r="D486" s="196"/>
      <c r="E486" s="197"/>
      <c r="F486" s="198"/>
      <c r="G486" s="198"/>
      <c r="H486" s="198"/>
      <c r="I486" s="33"/>
      <c r="J486" s="5"/>
      <c r="K486" s="5"/>
      <c r="N486" s="171"/>
      <c r="O486" s="6"/>
      <c r="Q486" s="5"/>
    </row>
    <row r="487" spans="1:17" x14ac:dyDescent="0.2">
      <c r="A487" s="259" t="s">
        <v>931</v>
      </c>
      <c r="B487" s="262" t="s">
        <v>932</v>
      </c>
      <c r="C487" s="210">
        <f t="shared" si="7"/>
        <v>0</v>
      </c>
      <c r="D487" s="196"/>
      <c r="E487" s="197"/>
      <c r="F487" s="198"/>
      <c r="G487" s="198"/>
      <c r="H487" s="198"/>
      <c r="I487" s="33"/>
      <c r="J487" s="5"/>
      <c r="K487" s="5"/>
      <c r="N487" s="171"/>
      <c r="O487" s="6"/>
      <c r="Q487" s="5"/>
    </row>
    <row r="488" spans="1:17" x14ac:dyDescent="0.2">
      <c r="A488" s="214" t="s">
        <v>933</v>
      </c>
      <c r="B488" s="262" t="s">
        <v>934</v>
      </c>
      <c r="C488" s="210">
        <f t="shared" si="7"/>
        <v>0</v>
      </c>
      <c r="D488" s="196"/>
      <c r="E488" s="197"/>
      <c r="F488" s="198"/>
      <c r="G488" s="198"/>
      <c r="H488" s="198"/>
      <c r="I488" s="33"/>
      <c r="J488" s="5"/>
      <c r="K488" s="5"/>
      <c r="N488" s="171"/>
      <c r="O488" s="6"/>
      <c r="Q488" s="5"/>
    </row>
    <row r="489" spans="1:17" x14ac:dyDescent="0.2">
      <c r="A489" s="249" t="s">
        <v>935</v>
      </c>
      <c r="B489" s="262" t="s">
        <v>936</v>
      </c>
      <c r="C489" s="210">
        <f t="shared" si="7"/>
        <v>0</v>
      </c>
      <c r="D489" s="196"/>
      <c r="E489" s="197"/>
      <c r="F489" s="198"/>
      <c r="G489" s="198"/>
      <c r="H489" s="198"/>
      <c r="I489" s="33"/>
      <c r="J489" s="5"/>
      <c r="K489" s="5"/>
      <c r="N489" s="171"/>
      <c r="O489" s="6"/>
      <c r="Q489" s="5"/>
    </row>
    <row r="490" spans="1:17" x14ac:dyDescent="0.2">
      <c r="A490" s="259" t="s">
        <v>937</v>
      </c>
      <c r="B490" s="262" t="s">
        <v>938</v>
      </c>
      <c r="C490" s="210">
        <f t="shared" si="7"/>
        <v>0</v>
      </c>
      <c r="D490" s="196"/>
      <c r="E490" s="197"/>
      <c r="F490" s="198"/>
      <c r="G490" s="198"/>
      <c r="H490" s="198"/>
      <c r="I490" s="33"/>
      <c r="J490" s="5"/>
      <c r="K490" s="5"/>
      <c r="N490" s="171"/>
      <c r="O490" s="6"/>
      <c r="Q490" s="5"/>
    </row>
    <row r="491" spans="1:17" x14ac:dyDescent="0.2">
      <c r="A491" s="214" t="s">
        <v>939</v>
      </c>
      <c r="B491" s="262" t="s">
        <v>940</v>
      </c>
      <c r="C491" s="210">
        <f t="shared" si="7"/>
        <v>0</v>
      </c>
      <c r="D491" s="196"/>
      <c r="E491" s="197"/>
      <c r="F491" s="198"/>
      <c r="G491" s="198"/>
      <c r="H491" s="198"/>
      <c r="I491" s="33"/>
      <c r="J491" s="5"/>
      <c r="K491" s="5"/>
      <c r="N491" s="171"/>
      <c r="O491" s="6"/>
      <c r="Q491" s="5"/>
    </row>
    <row r="492" spans="1:17" x14ac:dyDescent="0.2">
      <c r="A492" s="249" t="s">
        <v>941</v>
      </c>
      <c r="B492" s="262" t="s">
        <v>942</v>
      </c>
      <c r="C492" s="210">
        <f t="shared" si="7"/>
        <v>0</v>
      </c>
      <c r="D492" s="196"/>
      <c r="E492" s="197"/>
      <c r="F492" s="198"/>
      <c r="G492" s="198"/>
      <c r="H492" s="198"/>
      <c r="I492" s="33"/>
      <c r="J492" s="5"/>
      <c r="K492" s="5"/>
      <c r="N492" s="171"/>
      <c r="O492" s="6"/>
      <c r="Q492" s="5"/>
    </row>
    <row r="493" spans="1:17" x14ac:dyDescent="0.2">
      <c r="A493" s="259" t="s">
        <v>943</v>
      </c>
      <c r="B493" s="262" t="s">
        <v>944</v>
      </c>
      <c r="C493" s="210">
        <f t="shared" si="7"/>
        <v>0</v>
      </c>
      <c r="D493" s="196"/>
      <c r="E493" s="197"/>
      <c r="F493" s="198"/>
      <c r="G493" s="198"/>
      <c r="H493" s="198"/>
      <c r="I493" s="33"/>
      <c r="J493" s="5"/>
      <c r="K493" s="5"/>
      <c r="N493" s="171"/>
      <c r="O493" s="6"/>
      <c r="Q493" s="5"/>
    </row>
    <row r="494" spans="1:17" x14ac:dyDescent="0.2">
      <c r="A494" s="214" t="s">
        <v>945</v>
      </c>
      <c r="B494" s="262" t="s">
        <v>946</v>
      </c>
      <c r="C494" s="210">
        <f t="shared" si="7"/>
        <v>0</v>
      </c>
      <c r="D494" s="196"/>
      <c r="E494" s="197"/>
      <c r="F494" s="198"/>
      <c r="G494" s="198"/>
      <c r="H494" s="198"/>
      <c r="I494" s="33"/>
      <c r="J494" s="5"/>
      <c r="K494" s="5"/>
      <c r="N494" s="171"/>
      <c r="O494" s="6"/>
      <c r="Q494" s="5"/>
    </row>
    <row r="495" spans="1:17" x14ac:dyDescent="0.2">
      <c r="A495" s="249" t="s">
        <v>947</v>
      </c>
      <c r="B495" s="262" t="s">
        <v>948</v>
      </c>
      <c r="C495" s="210">
        <f t="shared" si="7"/>
        <v>0</v>
      </c>
      <c r="D495" s="196"/>
      <c r="E495" s="197"/>
      <c r="F495" s="198"/>
      <c r="G495" s="198"/>
      <c r="H495" s="198"/>
      <c r="I495" s="33"/>
      <c r="J495" s="5"/>
      <c r="K495" s="5"/>
      <c r="N495" s="171"/>
      <c r="O495" s="6"/>
      <c r="Q495" s="5"/>
    </row>
    <row r="496" spans="1:17" x14ac:dyDescent="0.2">
      <c r="A496" s="259" t="s">
        <v>949</v>
      </c>
      <c r="B496" s="262" t="s">
        <v>950</v>
      </c>
      <c r="C496" s="210">
        <f t="shared" si="7"/>
        <v>0</v>
      </c>
      <c r="D496" s="196"/>
      <c r="E496" s="197"/>
      <c r="F496" s="198"/>
      <c r="G496" s="198"/>
      <c r="H496" s="198"/>
      <c r="I496" s="33"/>
      <c r="J496" s="5"/>
      <c r="K496" s="5"/>
      <c r="N496" s="171"/>
      <c r="O496" s="6"/>
      <c r="Q496" s="5"/>
    </row>
    <row r="497" spans="1:17" x14ac:dyDescent="0.2">
      <c r="A497" s="214" t="s">
        <v>951</v>
      </c>
      <c r="B497" s="262" t="s">
        <v>952</v>
      </c>
      <c r="C497" s="210">
        <f t="shared" si="7"/>
        <v>0</v>
      </c>
      <c r="D497" s="196"/>
      <c r="E497" s="197"/>
      <c r="F497" s="198"/>
      <c r="G497" s="198"/>
      <c r="H497" s="198"/>
      <c r="I497" s="33"/>
      <c r="J497" s="5"/>
      <c r="K497" s="5"/>
      <c r="N497" s="171"/>
      <c r="O497" s="6"/>
      <c r="Q497" s="5"/>
    </row>
    <row r="498" spans="1:17" x14ac:dyDescent="0.2">
      <c r="A498" s="249" t="s">
        <v>953</v>
      </c>
      <c r="B498" s="262" t="s">
        <v>954</v>
      </c>
      <c r="C498" s="210">
        <f t="shared" si="7"/>
        <v>0</v>
      </c>
      <c r="D498" s="196"/>
      <c r="E498" s="197"/>
      <c r="F498" s="198"/>
      <c r="G498" s="198"/>
      <c r="H498" s="198"/>
      <c r="I498" s="33"/>
      <c r="J498" s="5"/>
      <c r="K498" s="5"/>
      <c r="N498" s="171"/>
      <c r="O498" s="6"/>
      <c r="Q498" s="5"/>
    </row>
    <row r="499" spans="1:17" x14ac:dyDescent="0.2">
      <c r="A499" s="259" t="s">
        <v>955</v>
      </c>
      <c r="B499" s="262" t="s">
        <v>956</v>
      </c>
      <c r="C499" s="210">
        <f t="shared" si="7"/>
        <v>0</v>
      </c>
      <c r="D499" s="196"/>
      <c r="E499" s="197"/>
      <c r="F499" s="198"/>
      <c r="G499" s="198"/>
      <c r="H499" s="198"/>
      <c r="I499" s="33"/>
      <c r="J499" s="5"/>
      <c r="K499" s="5"/>
      <c r="N499" s="171"/>
      <c r="O499" s="6"/>
      <c r="Q499" s="5"/>
    </row>
    <row r="500" spans="1:17" x14ac:dyDescent="0.2">
      <c r="A500" s="214" t="s">
        <v>957</v>
      </c>
      <c r="B500" s="262" t="s">
        <v>958</v>
      </c>
      <c r="C500" s="210">
        <f t="shared" si="7"/>
        <v>0</v>
      </c>
      <c r="D500" s="196"/>
      <c r="E500" s="197"/>
      <c r="F500" s="198"/>
      <c r="G500" s="198"/>
      <c r="H500" s="198"/>
      <c r="I500" s="33"/>
      <c r="J500" s="5"/>
      <c r="K500" s="5"/>
      <c r="N500" s="171"/>
      <c r="O500" s="6"/>
      <c r="Q500" s="5"/>
    </row>
    <row r="501" spans="1:17" x14ac:dyDescent="0.2">
      <c r="A501" s="249" t="s">
        <v>959</v>
      </c>
      <c r="B501" s="262" t="s">
        <v>960</v>
      </c>
      <c r="C501" s="210">
        <f t="shared" si="7"/>
        <v>0</v>
      </c>
      <c r="D501" s="196"/>
      <c r="E501" s="197"/>
      <c r="F501" s="198"/>
      <c r="G501" s="198"/>
      <c r="H501" s="198"/>
      <c r="I501" s="33"/>
      <c r="J501" s="5"/>
      <c r="K501" s="5"/>
      <c r="N501" s="171"/>
      <c r="O501" s="6"/>
      <c r="Q501" s="5"/>
    </row>
    <row r="502" spans="1:17" x14ac:dyDescent="0.2">
      <c r="A502" s="259" t="s">
        <v>961</v>
      </c>
      <c r="B502" s="262" t="s">
        <v>962</v>
      </c>
      <c r="C502" s="210">
        <f t="shared" si="7"/>
        <v>0</v>
      </c>
      <c r="D502" s="196"/>
      <c r="E502" s="197"/>
      <c r="F502" s="198"/>
      <c r="G502" s="198"/>
      <c r="H502" s="198"/>
      <c r="I502" s="33"/>
      <c r="J502" s="5"/>
      <c r="K502" s="5"/>
      <c r="N502" s="171"/>
      <c r="O502" s="6"/>
      <c r="Q502" s="5"/>
    </row>
    <row r="503" spans="1:17" x14ac:dyDescent="0.2">
      <c r="A503" s="214" t="s">
        <v>963</v>
      </c>
      <c r="B503" s="262" t="s">
        <v>964</v>
      </c>
      <c r="C503" s="210">
        <f t="shared" si="7"/>
        <v>0</v>
      </c>
      <c r="D503" s="196"/>
      <c r="E503" s="197"/>
      <c r="F503" s="198"/>
      <c r="G503" s="198"/>
      <c r="H503" s="198"/>
      <c r="I503" s="33"/>
      <c r="J503" s="5"/>
      <c r="K503" s="5"/>
      <c r="N503" s="171"/>
      <c r="O503" s="6"/>
      <c r="Q503" s="5"/>
    </row>
    <row r="504" spans="1:17" x14ac:dyDescent="0.2">
      <c r="A504" s="249" t="s">
        <v>965</v>
      </c>
      <c r="B504" s="258" t="s">
        <v>966</v>
      </c>
      <c r="C504" s="210">
        <f t="shared" si="7"/>
        <v>0</v>
      </c>
      <c r="D504" s="196"/>
      <c r="E504" s="197"/>
      <c r="F504" s="198"/>
      <c r="G504" s="198"/>
      <c r="H504" s="198"/>
      <c r="I504" s="33"/>
      <c r="J504" s="5"/>
      <c r="K504" s="5"/>
      <c r="N504" s="171"/>
      <c r="O504" s="6"/>
      <c r="Q504" s="5"/>
    </row>
    <row r="505" spans="1:17" x14ac:dyDescent="0.2">
      <c r="A505" s="259" t="s">
        <v>967</v>
      </c>
      <c r="B505" s="260" t="s">
        <v>968</v>
      </c>
      <c r="C505" s="210">
        <f t="shared" si="7"/>
        <v>0</v>
      </c>
      <c r="D505" s="196"/>
      <c r="E505" s="197"/>
      <c r="F505" s="198"/>
      <c r="G505" s="198"/>
      <c r="H505" s="198"/>
      <c r="I505" s="33"/>
      <c r="J505" s="5"/>
      <c r="K505" s="5"/>
      <c r="N505" s="171"/>
      <c r="O505" s="6"/>
      <c r="Q505" s="5"/>
    </row>
    <row r="506" spans="1:17" x14ac:dyDescent="0.2">
      <c r="A506" s="214" t="s">
        <v>969</v>
      </c>
      <c r="B506" s="258" t="s">
        <v>970</v>
      </c>
      <c r="C506" s="210">
        <f t="shared" si="7"/>
        <v>0</v>
      </c>
      <c r="D506" s="196"/>
      <c r="E506" s="197"/>
      <c r="F506" s="198"/>
      <c r="G506" s="198"/>
      <c r="H506" s="198"/>
      <c r="I506" s="33"/>
      <c r="J506" s="5"/>
      <c r="K506" s="5"/>
      <c r="N506" s="171"/>
      <c r="O506" s="6"/>
      <c r="Q506" s="5"/>
    </row>
    <row r="507" spans="1:17" x14ac:dyDescent="0.2">
      <c r="A507" s="249" t="s">
        <v>971</v>
      </c>
      <c r="B507" s="258" t="s">
        <v>972</v>
      </c>
      <c r="C507" s="210">
        <f t="shared" si="7"/>
        <v>0</v>
      </c>
      <c r="D507" s="196"/>
      <c r="E507" s="197"/>
      <c r="F507" s="198"/>
      <c r="G507" s="198"/>
      <c r="H507" s="198"/>
      <c r="I507" s="33"/>
      <c r="J507" s="5"/>
      <c r="K507" s="5"/>
      <c r="N507" s="171"/>
      <c r="O507" s="6"/>
      <c r="Q507" s="5"/>
    </row>
    <row r="508" spans="1:17" ht="23.25" x14ac:dyDescent="0.2">
      <c r="A508" s="259" t="s">
        <v>973</v>
      </c>
      <c r="B508" s="262" t="s">
        <v>974</v>
      </c>
      <c r="C508" s="210">
        <f t="shared" si="7"/>
        <v>0</v>
      </c>
      <c r="D508" s="196"/>
      <c r="E508" s="197"/>
      <c r="F508" s="198"/>
      <c r="G508" s="198"/>
      <c r="H508" s="198"/>
      <c r="I508" s="33"/>
      <c r="J508" s="5"/>
      <c r="K508" s="5"/>
      <c r="N508" s="171"/>
      <c r="O508" s="6"/>
      <c r="Q508" s="5"/>
    </row>
    <row r="509" spans="1:17" x14ac:dyDescent="0.2">
      <c r="A509" s="259" t="s">
        <v>975</v>
      </c>
      <c r="B509" s="258" t="s">
        <v>976</v>
      </c>
      <c r="C509" s="210">
        <f t="shared" si="7"/>
        <v>0</v>
      </c>
      <c r="D509" s="196"/>
      <c r="E509" s="197"/>
      <c r="F509" s="198"/>
      <c r="G509" s="198"/>
      <c r="H509" s="198"/>
      <c r="I509" s="33"/>
      <c r="J509" s="5"/>
      <c r="K509" s="5"/>
      <c r="N509" s="171"/>
      <c r="O509" s="6"/>
      <c r="Q509" s="5"/>
    </row>
    <row r="510" spans="1:17" x14ac:dyDescent="0.2">
      <c r="A510" s="259" t="s">
        <v>977</v>
      </c>
      <c r="B510" s="258" t="s">
        <v>978</v>
      </c>
      <c r="C510" s="210">
        <f t="shared" si="7"/>
        <v>0</v>
      </c>
      <c r="D510" s="196"/>
      <c r="E510" s="197"/>
      <c r="F510" s="198"/>
      <c r="G510" s="198"/>
      <c r="H510" s="198"/>
      <c r="I510" s="33"/>
      <c r="J510" s="5"/>
      <c r="K510" s="5"/>
      <c r="N510" s="171"/>
      <c r="O510" s="6"/>
      <c r="Q510" s="5"/>
    </row>
    <row r="511" spans="1:17" x14ac:dyDescent="0.2">
      <c r="A511" s="214" t="s">
        <v>979</v>
      </c>
      <c r="B511" s="258" t="s">
        <v>980</v>
      </c>
      <c r="C511" s="210">
        <f t="shared" si="7"/>
        <v>0</v>
      </c>
      <c r="D511" s="196"/>
      <c r="E511" s="197"/>
      <c r="F511" s="198"/>
      <c r="G511" s="198"/>
      <c r="H511" s="198"/>
      <c r="I511" s="33"/>
      <c r="J511" s="5"/>
      <c r="K511" s="5"/>
      <c r="N511" s="171"/>
      <c r="O511" s="6"/>
      <c r="Q511" s="5"/>
    </row>
    <row r="512" spans="1:17" x14ac:dyDescent="0.2">
      <c r="A512" s="249" t="s">
        <v>981</v>
      </c>
      <c r="B512" s="258" t="s">
        <v>982</v>
      </c>
      <c r="C512" s="210">
        <f t="shared" si="7"/>
        <v>0</v>
      </c>
      <c r="D512" s="196"/>
      <c r="E512" s="197"/>
      <c r="F512" s="198"/>
      <c r="G512" s="198"/>
      <c r="H512" s="198"/>
      <c r="I512" s="33"/>
      <c r="J512" s="5"/>
      <c r="K512" s="5"/>
      <c r="N512" s="171"/>
      <c r="O512" s="6"/>
      <c r="Q512" s="5"/>
    </row>
    <row r="513" spans="1:17" x14ac:dyDescent="0.2">
      <c r="A513" s="259" t="s">
        <v>983</v>
      </c>
      <c r="B513" s="258" t="s">
        <v>984</v>
      </c>
      <c r="C513" s="210">
        <f t="shared" si="7"/>
        <v>0</v>
      </c>
      <c r="D513" s="196"/>
      <c r="E513" s="197"/>
      <c r="F513" s="198"/>
      <c r="G513" s="198"/>
      <c r="H513" s="198"/>
      <c r="I513" s="33"/>
      <c r="J513" s="5"/>
      <c r="K513" s="5"/>
      <c r="N513" s="171"/>
      <c r="O513" s="6"/>
      <c r="Q513" s="5"/>
    </row>
    <row r="514" spans="1:17" x14ac:dyDescent="0.2">
      <c r="A514" s="214" t="s">
        <v>985</v>
      </c>
      <c r="B514" s="258" t="s">
        <v>986</v>
      </c>
      <c r="C514" s="210">
        <f t="shared" si="7"/>
        <v>0</v>
      </c>
      <c r="D514" s="196"/>
      <c r="E514" s="197"/>
      <c r="F514" s="198"/>
      <c r="G514" s="198"/>
      <c r="H514" s="198"/>
      <c r="I514" s="33"/>
      <c r="J514" s="5"/>
      <c r="K514" s="5"/>
      <c r="N514" s="171"/>
      <c r="O514" s="6"/>
      <c r="Q514" s="5"/>
    </row>
    <row r="515" spans="1:17" x14ac:dyDescent="0.2">
      <c r="A515" s="249" t="s">
        <v>987</v>
      </c>
      <c r="B515" s="258" t="s">
        <v>988</v>
      </c>
      <c r="C515" s="210">
        <f t="shared" si="7"/>
        <v>0</v>
      </c>
      <c r="D515" s="196"/>
      <c r="E515" s="197"/>
      <c r="F515" s="198"/>
      <c r="G515" s="198"/>
      <c r="H515" s="198"/>
      <c r="I515" s="33"/>
      <c r="J515" s="5"/>
      <c r="K515" s="5"/>
      <c r="N515" s="171"/>
      <c r="O515" s="6"/>
      <c r="Q515" s="5"/>
    </row>
    <row r="516" spans="1:17" x14ac:dyDescent="0.2">
      <c r="A516" s="259" t="s">
        <v>989</v>
      </c>
      <c r="B516" s="258" t="s">
        <v>990</v>
      </c>
      <c r="C516" s="210">
        <f t="shared" si="7"/>
        <v>0</v>
      </c>
      <c r="D516" s="196"/>
      <c r="E516" s="197"/>
      <c r="F516" s="198"/>
      <c r="G516" s="198"/>
      <c r="H516" s="198"/>
      <c r="I516" s="33"/>
      <c r="J516" s="5"/>
      <c r="K516" s="5"/>
      <c r="N516" s="171"/>
      <c r="O516" s="6"/>
      <c r="Q516" s="5"/>
    </row>
    <row r="517" spans="1:17" x14ac:dyDescent="0.2">
      <c r="A517" s="214" t="s">
        <v>991</v>
      </c>
      <c r="B517" s="258" t="s">
        <v>992</v>
      </c>
      <c r="C517" s="210">
        <f t="shared" si="7"/>
        <v>0</v>
      </c>
      <c r="D517" s="196"/>
      <c r="E517" s="197"/>
      <c r="F517" s="198"/>
      <c r="G517" s="198"/>
      <c r="H517" s="198"/>
      <c r="I517" s="33"/>
      <c r="J517" s="5"/>
      <c r="K517" s="5"/>
      <c r="N517" s="171"/>
      <c r="O517" s="6"/>
      <c r="Q517" s="5"/>
    </row>
    <row r="518" spans="1:17" x14ac:dyDescent="0.2">
      <c r="A518" s="249" t="s">
        <v>993</v>
      </c>
      <c r="B518" s="258" t="s">
        <v>994</v>
      </c>
      <c r="C518" s="210">
        <f t="shared" si="7"/>
        <v>0</v>
      </c>
      <c r="D518" s="196"/>
      <c r="E518" s="197"/>
      <c r="F518" s="198"/>
      <c r="G518" s="198"/>
      <c r="H518" s="198"/>
      <c r="I518" s="33"/>
      <c r="J518" s="5"/>
      <c r="K518" s="5"/>
      <c r="N518" s="171"/>
      <c r="O518" s="6"/>
      <c r="Q518" s="5"/>
    </row>
    <row r="519" spans="1:17" x14ac:dyDescent="0.2">
      <c r="A519" s="259" t="s">
        <v>995</v>
      </c>
      <c r="B519" s="258" t="s">
        <v>996</v>
      </c>
      <c r="C519" s="210">
        <f t="shared" si="7"/>
        <v>0</v>
      </c>
      <c r="D519" s="196"/>
      <c r="E519" s="197"/>
      <c r="F519" s="198"/>
      <c r="G519" s="198"/>
      <c r="H519" s="198"/>
      <c r="I519" s="33"/>
      <c r="J519" s="5"/>
      <c r="K519" s="5"/>
      <c r="N519" s="171"/>
      <c r="O519" s="6"/>
      <c r="Q519" s="5"/>
    </row>
    <row r="520" spans="1:17" x14ac:dyDescent="0.2">
      <c r="A520" s="259" t="s">
        <v>997</v>
      </c>
      <c r="B520" s="258" t="s">
        <v>998</v>
      </c>
      <c r="C520" s="210">
        <f t="shared" si="7"/>
        <v>0</v>
      </c>
      <c r="D520" s="196"/>
      <c r="E520" s="197"/>
      <c r="F520" s="198"/>
      <c r="G520" s="198"/>
      <c r="H520" s="198"/>
      <c r="I520" s="33"/>
      <c r="J520" s="5"/>
      <c r="K520" s="5"/>
      <c r="N520" s="171"/>
      <c r="O520" s="6"/>
      <c r="Q520" s="5"/>
    </row>
    <row r="521" spans="1:17" x14ac:dyDescent="0.2">
      <c r="A521" s="259" t="s">
        <v>999</v>
      </c>
      <c r="B521" s="258" t="s">
        <v>1000</v>
      </c>
      <c r="C521" s="210">
        <f t="shared" si="7"/>
        <v>0</v>
      </c>
      <c r="D521" s="196"/>
      <c r="E521" s="197"/>
      <c r="F521" s="198"/>
      <c r="G521" s="198"/>
      <c r="H521" s="198"/>
      <c r="I521" s="33"/>
      <c r="J521" s="5"/>
      <c r="K521" s="5"/>
      <c r="N521" s="171"/>
      <c r="O521" s="6"/>
      <c r="Q521" s="5"/>
    </row>
    <row r="522" spans="1:17" x14ac:dyDescent="0.2">
      <c r="A522" s="214" t="s">
        <v>1001</v>
      </c>
      <c r="B522" s="258" t="s">
        <v>1002</v>
      </c>
      <c r="C522" s="210">
        <f t="shared" si="7"/>
        <v>0</v>
      </c>
      <c r="D522" s="196"/>
      <c r="E522" s="197"/>
      <c r="F522" s="198"/>
      <c r="G522" s="198"/>
      <c r="H522" s="198"/>
      <c r="I522" s="33"/>
      <c r="J522" s="5"/>
      <c r="K522" s="5"/>
      <c r="N522" s="171"/>
      <c r="O522" s="6"/>
      <c r="Q522" s="5"/>
    </row>
    <row r="523" spans="1:17" x14ac:dyDescent="0.2">
      <c r="A523" s="249" t="s">
        <v>1003</v>
      </c>
      <c r="B523" s="258" t="s">
        <v>1004</v>
      </c>
      <c r="C523" s="210">
        <f t="shared" si="7"/>
        <v>0</v>
      </c>
      <c r="D523" s="196"/>
      <c r="E523" s="197"/>
      <c r="F523" s="198"/>
      <c r="G523" s="198"/>
      <c r="H523" s="198"/>
      <c r="I523" s="33"/>
      <c r="J523" s="5"/>
      <c r="K523" s="5"/>
      <c r="N523" s="171"/>
      <c r="O523" s="6"/>
      <c r="Q523" s="5"/>
    </row>
    <row r="524" spans="1:17" x14ac:dyDescent="0.2">
      <c r="A524" s="259" t="s">
        <v>1005</v>
      </c>
      <c r="B524" s="258" t="s">
        <v>1006</v>
      </c>
      <c r="C524" s="210">
        <f t="shared" si="7"/>
        <v>0</v>
      </c>
      <c r="D524" s="196"/>
      <c r="E524" s="197"/>
      <c r="F524" s="198"/>
      <c r="G524" s="198"/>
      <c r="H524" s="198"/>
      <c r="I524" s="33"/>
      <c r="J524" s="5"/>
      <c r="K524" s="5"/>
      <c r="N524" s="171"/>
      <c r="O524" s="6"/>
      <c r="Q524" s="5"/>
    </row>
    <row r="525" spans="1:17" x14ac:dyDescent="0.2">
      <c r="A525" s="214" t="s">
        <v>1007</v>
      </c>
      <c r="B525" s="258" t="s">
        <v>1008</v>
      </c>
      <c r="C525" s="210">
        <f t="shared" si="7"/>
        <v>0</v>
      </c>
      <c r="D525" s="196"/>
      <c r="E525" s="197"/>
      <c r="F525" s="198"/>
      <c r="G525" s="198"/>
      <c r="H525" s="198"/>
      <c r="I525" s="33"/>
      <c r="J525" s="5"/>
      <c r="K525" s="5"/>
      <c r="N525" s="171"/>
      <c r="O525" s="6"/>
      <c r="Q525" s="5"/>
    </row>
    <row r="526" spans="1:17" x14ac:dyDescent="0.2">
      <c r="A526" s="249" t="s">
        <v>1009</v>
      </c>
      <c r="B526" s="258" t="s">
        <v>1010</v>
      </c>
      <c r="C526" s="210">
        <f t="shared" si="7"/>
        <v>0</v>
      </c>
      <c r="D526" s="196"/>
      <c r="E526" s="197"/>
      <c r="F526" s="198"/>
      <c r="G526" s="198"/>
      <c r="H526" s="198"/>
      <c r="I526" s="33"/>
      <c r="J526" s="5"/>
      <c r="K526" s="5"/>
      <c r="N526" s="171"/>
      <c r="O526" s="6"/>
      <c r="Q526" s="5"/>
    </row>
    <row r="527" spans="1:17" x14ac:dyDescent="0.2">
      <c r="A527" s="263" t="s">
        <v>1011</v>
      </c>
      <c r="B527" s="264" t="s">
        <v>1012</v>
      </c>
      <c r="C527" s="218">
        <f t="shared" si="7"/>
        <v>0</v>
      </c>
      <c r="D527" s="237"/>
      <c r="E527" s="220"/>
      <c r="F527" s="221"/>
      <c r="G527" s="221"/>
      <c r="H527" s="221"/>
      <c r="I527" s="33"/>
      <c r="J527" s="5"/>
      <c r="K527" s="5"/>
      <c r="N527" s="171"/>
      <c r="O527" s="6"/>
      <c r="Q527" s="5"/>
    </row>
    <row r="528" spans="1:17" x14ac:dyDescent="0.2">
      <c r="A528" s="265"/>
      <c r="B528" s="266"/>
      <c r="C528" s="202"/>
      <c r="D528" s="202"/>
      <c r="E528" s="202"/>
      <c r="F528" s="202"/>
      <c r="G528" s="202"/>
      <c r="H528" s="202"/>
      <c r="I528" s="14"/>
      <c r="J528" s="171"/>
      <c r="K528" s="171"/>
      <c r="L528" s="171"/>
      <c r="M528" s="171"/>
      <c r="N528" s="171"/>
      <c r="O528" s="6"/>
      <c r="Q528" s="5"/>
    </row>
    <row r="529" spans="1:17" x14ac:dyDescent="0.2">
      <c r="A529" s="291" t="s">
        <v>1013</v>
      </c>
      <c r="B529" s="292"/>
      <c r="C529" s="267" t="s">
        <v>1014</v>
      </c>
      <c r="D529" s="268"/>
      <c r="E529" s="269"/>
      <c r="F529" s="171"/>
      <c r="G529" s="202"/>
      <c r="H529" s="202"/>
      <c r="I529" s="14"/>
      <c r="J529" s="171"/>
      <c r="K529" s="171"/>
      <c r="L529" s="171"/>
      <c r="M529" s="171"/>
      <c r="N529" s="171"/>
      <c r="O529" s="6"/>
      <c r="Q529" s="5"/>
    </row>
    <row r="530" spans="1:17" x14ac:dyDescent="0.2">
      <c r="A530" s="293"/>
      <c r="B530" s="294"/>
      <c r="C530" s="297" t="s">
        <v>3</v>
      </c>
      <c r="D530" s="268" t="s">
        <v>1015</v>
      </c>
      <c r="E530" s="269"/>
      <c r="F530" s="171"/>
      <c r="G530" s="202"/>
      <c r="H530" s="202"/>
      <c r="I530" s="14"/>
      <c r="J530" s="171"/>
      <c r="K530" s="171"/>
      <c r="L530" s="171"/>
      <c r="M530" s="171"/>
      <c r="N530" s="171"/>
      <c r="O530" s="6"/>
      <c r="Q530" s="5"/>
    </row>
    <row r="531" spans="1:17" ht="33.75" customHeight="1" x14ac:dyDescent="0.2">
      <c r="A531" s="295"/>
      <c r="B531" s="296"/>
      <c r="C531" s="298"/>
      <c r="D531" s="270" t="s">
        <v>1016</v>
      </c>
      <c r="E531" s="271" t="s">
        <v>1017</v>
      </c>
      <c r="F531" s="171"/>
      <c r="G531" s="202"/>
      <c r="H531" s="202"/>
      <c r="I531" s="14"/>
      <c r="J531" s="171"/>
      <c r="K531" s="171"/>
      <c r="L531" s="171"/>
      <c r="M531" s="171"/>
      <c r="N531" s="171"/>
      <c r="O531" s="6"/>
      <c r="Q531" s="5"/>
    </row>
    <row r="532" spans="1:17" x14ac:dyDescent="0.2">
      <c r="A532" s="272" t="s">
        <v>1018</v>
      </c>
      <c r="B532" s="273" t="s">
        <v>1019</v>
      </c>
      <c r="C532" s="274">
        <f>+SUM(D532:E532)</f>
        <v>0</v>
      </c>
      <c r="D532" s="275"/>
      <c r="E532" s="276"/>
      <c r="F532" s="171"/>
      <c r="G532" s="202"/>
      <c r="H532" s="202"/>
      <c r="I532" s="14"/>
      <c r="J532" s="171"/>
      <c r="K532" s="171"/>
      <c r="L532" s="171"/>
      <c r="M532" s="171"/>
      <c r="N532" s="171"/>
      <c r="O532" s="6"/>
      <c r="Q532" s="5"/>
    </row>
    <row r="533" spans="1:17" x14ac:dyDescent="0.2">
      <c r="A533" s="272" t="s">
        <v>1020</v>
      </c>
      <c r="B533" s="273" t="s">
        <v>1021</v>
      </c>
      <c r="C533" s="277">
        <f>+SUM(D533:E533)</f>
        <v>0</v>
      </c>
      <c r="D533" s="275"/>
      <c r="E533" s="276"/>
      <c r="F533" s="171"/>
      <c r="G533" s="202"/>
      <c r="H533" s="202"/>
      <c r="I533" s="14"/>
      <c r="J533" s="171"/>
      <c r="K533" s="171"/>
      <c r="L533" s="171"/>
      <c r="M533" s="171"/>
      <c r="N533" s="171"/>
      <c r="O533" s="6"/>
      <c r="Q533" s="5"/>
    </row>
    <row r="534" spans="1:17" ht="18" customHeight="1" x14ac:dyDescent="0.2">
      <c r="A534" s="128"/>
      <c r="B534" s="129"/>
      <c r="C534" s="130"/>
    </row>
    <row r="535" spans="1:17" ht="24" customHeight="1" x14ac:dyDescent="0.2">
      <c r="A535" s="291" t="s">
        <v>1022</v>
      </c>
      <c r="B535" s="292"/>
      <c r="C535" s="297" t="s">
        <v>3</v>
      </c>
      <c r="D535" s="286" t="s">
        <v>1023</v>
      </c>
      <c r="E535" s="286" t="s">
        <v>1024</v>
      </c>
      <c r="F535" s="202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295"/>
      <c r="B536" s="296"/>
      <c r="C536" s="299"/>
      <c r="D536" s="286"/>
      <c r="E536" s="286"/>
      <c r="F536" s="202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287" t="s">
        <v>1025</v>
      </c>
      <c r="B537" s="288"/>
      <c r="C537" s="131"/>
      <c r="D537" s="132"/>
      <c r="E537" s="133"/>
      <c r="F537" s="202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134" t="s">
        <v>1026</v>
      </c>
      <c r="B538" s="135"/>
      <c r="C538" s="278">
        <f t="shared" ref="C538:C544" si="8">SUM(D538:E538)</f>
        <v>0</v>
      </c>
      <c r="D538" s="279"/>
      <c r="E538" s="280"/>
      <c r="F538" s="202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139" t="s">
        <v>1027</v>
      </c>
      <c r="B539" s="140"/>
      <c r="C539" s="281">
        <f t="shared" si="8"/>
        <v>0</v>
      </c>
      <c r="D539" s="282"/>
      <c r="E539" s="283"/>
      <c r="F539" s="202"/>
      <c r="G539" s="6"/>
      <c r="H539" s="6"/>
      <c r="I539" s="7"/>
      <c r="J539" s="5"/>
      <c r="K539" s="5"/>
      <c r="O539" s="6"/>
      <c r="Q539" s="5"/>
    </row>
    <row r="540" spans="1:17" s="147" customFormat="1" ht="13.5" customHeight="1" x14ac:dyDescent="0.2">
      <c r="A540" s="139" t="s">
        <v>1028</v>
      </c>
      <c r="B540" s="140"/>
      <c r="C540" s="281">
        <f t="shared" si="8"/>
        <v>0</v>
      </c>
      <c r="D540" s="144"/>
      <c r="E540" s="145"/>
      <c r="F540" s="146"/>
      <c r="G540" s="146"/>
    </row>
    <row r="541" spans="1:17" s="147" customFormat="1" x14ac:dyDescent="0.2">
      <c r="A541" s="139" t="s">
        <v>1029</v>
      </c>
      <c r="B541" s="140"/>
      <c r="C541" s="281">
        <f t="shared" si="8"/>
        <v>0</v>
      </c>
      <c r="D541" s="144"/>
      <c r="E541" s="145"/>
      <c r="F541" s="146"/>
      <c r="G541" s="146"/>
    </row>
    <row r="542" spans="1:17" s="147" customFormat="1" x14ac:dyDescent="0.2">
      <c r="A542" s="139" t="s">
        <v>1030</v>
      </c>
      <c r="B542" s="140"/>
      <c r="C542" s="281">
        <f t="shared" si="8"/>
        <v>0</v>
      </c>
      <c r="D542" s="144"/>
      <c r="E542" s="145"/>
      <c r="F542" s="146"/>
      <c r="G542" s="146"/>
    </row>
    <row r="543" spans="1:17" x14ac:dyDescent="0.2">
      <c r="A543" s="148" t="s">
        <v>1031</v>
      </c>
      <c r="B543" s="149"/>
      <c r="C543" s="150">
        <f t="shared" si="8"/>
        <v>0</v>
      </c>
      <c r="D543" s="151"/>
      <c r="E543" s="152"/>
      <c r="H543" s="6"/>
      <c r="J543" s="7"/>
      <c r="K543" s="5"/>
      <c r="P543" s="6"/>
      <c r="Q543" s="5"/>
    </row>
    <row r="544" spans="1:17" ht="19.5" customHeight="1" x14ac:dyDescent="0.2">
      <c r="A544" s="153" t="s">
        <v>1032</v>
      </c>
      <c r="B544" s="131"/>
      <c r="C544" s="154">
        <f t="shared" si="8"/>
        <v>0</v>
      </c>
      <c r="D544" s="155">
        <f>SUM(D538:D543)</f>
        <v>0</v>
      </c>
      <c r="E544" s="156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153" t="s">
        <v>1033</v>
      </c>
      <c r="B545" s="157"/>
      <c r="C545" s="131"/>
      <c r="D545" s="131"/>
      <c r="E545" s="158"/>
      <c r="F545" s="202"/>
      <c r="G545" s="6"/>
      <c r="H545" s="6"/>
      <c r="I545" s="7"/>
      <c r="J545" s="5"/>
      <c r="K545" s="5"/>
      <c r="O545" s="6"/>
      <c r="Q545" s="5"/>
    </row>
    <row r="546" spans="1:17" x14ac:dyDescent="0.2">
      <c r="A546" s="159" t="s">
        <v>1026</v>
      </c>
      <c r="B546" s="160"/>
      <c r="C546" s="278">
        <f t="shared" ref="C546:C552" si="9">SUM(D546:E546)</f>
        <v>0</v>
      </c>
      <c r="D546" s="279"/>
      <c r="E546" s="280"/>
      <c r="F546" s="202"/>
      <c r="G546" s="6"/>
      <c r="H546" s="6"/>
      <c r="I546" s="7"/>
      <c r="J546" s="5"/>
      <c r="K546" s="5"/>
      <c r="O546" s="6"/>
      <c r="Q546" s="5"/>
    </row>
    <row r="547" spans="1:17" x14ac:dyDescent="0.2">
      <c r="A547" s="161" t="s">
        <v>1027</v>
      </c>
      <c r="B547" s="162"/>
      <c r="C547" s="281">
        <f t="shared" si="9"/>
        <v>1</v>
      </c>
      <c r="D547" s="282">
        <v>1</v>
      </c>
      <c r="E547" s="283"/>
      <c r="F547" s="202"/>
      <c r="G547" s="6"/>
      <c r="H547" s="6"/>
      <c r="I547" s="7"/>
      <c r="J547" s="5"/>
      <c r="K547" s="5"/>
      <c r="O547" s="6"/>
      <c r="Q547" s="5"/>
    </row>
    <row r="548" spans="1:17" s="147" customFormat="1" x14ac:dyDescent="0.2">
      <c r="A548" s="161" t="s">
        <v>1028</v>
      </c>
      <c r="B548" s="162"/>
      <c r="C548" s="281">
        <f t="shared" si="9"/>
        <v>0</v>
      </c>
      <c r="D548" s="144"/>
      <c r="E548" s="145"/>
      <c r="F548" s="146"/>
      <c r="G548" s="146"/>
    </row>
    <row r="549" spans="1:17" s="147" customFormat="1" x14ac:dyDescent="0.2">
      <c r="A549" s="161" t="s">
        <v>1029</v>
      </c>
      <c r="B549" s="162"/>
      <c r="C549" s="281">
        <f t="shared" si="9"/>
        <v>0</v>
      </c>
      <c r="D549" s="144"/>
      <c r="E549" s="145"/>
      <c r="F549" s="146"/>
      <c r="G549" s="146"/>
    </row>
    <row r="550" spans="1:17" s="147" customFormat="1" x14ac:dyDescent="0.2">
      <c r="A550" s="161" t="s">
        <v>1030</v>
      </c>
      <c r="B550" s="162"/>
      <c r="C550" s="281">
        <f t="shared" si="9"/>
        <v>0</v>
      </c>
      <c r="D550" s="144"/>
      <c r="E550" s="145"/>
      <c r="F550" s="146"/>
      <c r="G550" s="146"/>
    </row>
    <row r="551" spans="1:17" x14ac:dyDescent="0.2">
      <c r="A551" s="163" t="s">
        <v>1031</v>
      </c>
      <c r="B551" s="164"/>
      <c r="C551" s="150">
        <f t="shared" si="9"/>
        <v>0</v>
      </c>
      <c r="D551" s="151"/>
      <c r="E551" s="152"/>
      <c r="H551" s="6"/>
      <c r="J551" s="7"/>
      <c r="K551" s="5"/>
      <c r="P551" s="6"/>
      <c r="Q551" s="5"/>
    </row>
    <row r="552" spans="1:17" ht="19.5" customHeight="1" x14ac:dyDescent="0.2">
      <c r="A552" s="165" t="s">
        <v>1034</v>
      </c>
      <c r="B552" s="132"/>
      <c r="C552" s="154">
        <f t="shared" si="9"/>
        <v>1</v>
      </c>
      <c r="D552" s="166">
        <f>SUM(D546:D551)</f>
        <v>1</v>
      </c>
      <c r="E552" s="167">
        <f>SUM(E546:E551)</f>
        <v>0</v>
      </c>
      <c r="H552" s="6"/>
      <c r="J552" s="7"/>
      <c r="K552" s="5"/>
      <c r="P552" s="6"/>
      <c r="Q552" s="5"/>
    </row>
  </sheetData>
  <mergeCells count="24"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  <mergeCell ref="A6:F7"/>
    <mergeCell ref="C10:C12"/>
    <mergeCell ref="D10:F10"/>
    <mergeCell ref="G10:G12"/>
    <mergeCell ref="A44:B44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B16" sqref="B16"/>
    </sheetView>
  </sheetViews>
  <sheetFormatPr baseColWidth="10" defaultRowHeight="12.75" x14ac:dyDescent="0.2"/>
  <cols>
    <col min="1" max="1" width="12.7109375" style="168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",[3]NOMBRE!B2," - ","( ",[3]NOMBRE!C2,[3]NOMBRE!D2,[3]NOMBRE!E2,[3]NOMBRE!F2,[3]NOMBRE!G2," )")</f>
        <v>COMUNA: LINARES - ( 07401 )</v>
      </c>
      <c r="I2" s="5"/>
    </row>
    <row r="3" spans="1:19" x14ac:dyDescent="0.2">
      <c r="A3" s="1" t="str">
        <f>CONCATENATE("ESTABLECIMIENTO/ESTRATEGIA: ",[3]NOMBRE!B3," - ","( ",[3]NOMBRE!C3,[3]NOMBRE!D3,[3]NOMBRE!E3,[3]NOMBRE!F3,[3]NOMBRE!G3,[3]NOMBRE!H3," )")</f>
        <v>ESTABLECIMIENTO/ESTRATEGIA: HOSPITAL DE LINARES  - ( 118108 )</v>
      </c>
      <c r="I3" s="8"/>
    </row>
    <row r="4" spans="1:19" x14ac:dyDescent="0.2">
      <c r="A4" s="1" t="str">
        <f>CONCATENATE("MES: ",[3]NOMBRE!B6," - ","( ",[3]NOMBRE!C6,[3]NOMBRE!D6," )")</f>
        <v>MES: FEBRERO - ( 02 )</v>
      </c>
      <c r="I4" s="9"/>
    </row>
    <row r="5" spans="1:19" ht="12.75" customHeight="1" x14ac:dyDescent="0.2">
      <c r="A5" s="1" t="str">
        <f>CONCATENATE("AÑO: ",[3]NOMBRE!B7)</f>
        <v>AÑO: 2015</v>
      </c>
      <c r="I5" s="5"/>
    </row>
    <row r="6" spans="1:19" ht="12.75" customHeight="1" x14ac:dyDescent="0.15">
      <c r="A6" s="300" t="s">
        <v>1</v>
      </c>
      <c r="B6" s="300"/>
      <c r="C6" s="300"/>
      <c r="D6" s="300"/>
      <c r="E6" s="300"/>
      <c r="F6" s="300"/>
      <c r="I6" s="5"/>
    </row>
    <row r="7" spans="1:19" ht="12.75" customHeight="1" x14ac:dyDescent="0.15">
      <c r="A7" s="300"/>
      <c r="B7" s="300"/>
      <c r="C7" s="300"/>
      <c r="D7" s="300"/>
      <c r="E7" s="300"/>
      <c r="F7" s="300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69" t="s">
        <v>2</v>
      </c>
      <c r="B10" s="170"/>
      <c r="C10" s="301" t="s">
        <v>3</v>
      </c>
      <c r="D10" s="304" t="s">
        <v>4</v>
      </c>
      <c r="E10" s="305"/>
      <c r="F10" s="306"/>
      <c r="G10" s="307" t="s">
        <v>5</v>
      </c>
      <c r="H10" s="301" t="s">
        <v>6</v>
      </c>
      <c r="I10" s="14"/>
      <c r="J10" s="5"/>
      <c r="K10" s="5"/>
      <c r="N10" s="171"/>
      <c r="O10" s="6"/>
      <c r="Q10" s="5"/>
    </row>
    <row r="11" spans="1:19" ht="15.75" customHeight="1" x14ac:dyDescent="0.2">
      <c r="A11" s="172"/>
      <c r="B11" s="173"/>
      <c r="C11" s="302"/>
      <c r="D11" s="311" t="s">
        <v>7</v>
      </c>
      <c r="E11" s="313" t="s">
        <v>8</v>
      </c>
      <c r="F11" s="315" t="s">
        <v>9</v>
      </c>
      <c r="G11" s="308"/>
      <c r="H11" s="302"/>
      <c r="I11" s="14"/>
      <c r="J11" s="5"/>
      <c r="K11" s="5"/>
      <c r="N11" s="171"/>
      <c r="O11" s="6"/>
      <c r="Q11" s="5"/>
    </row>
    <row r="12" spans="1:19" ht="14.25" customHeight="1" x14ac:dyDescent="0.2">
      <c r="A12" s="174" t="s">
        <v>10</v>
      </c>
      <c r="B12" s="175" t="s">
        <v>11</v>
      </c>
      <c r="C12" s="303"/>
      <c r="D12" s="312"/>
      <c r="E12" s="314"/>
      <c r="F12" s="316"/>
      <c r="G12" s="309"/>
      <c r="H12" s="303"/>
      <c r="I12" s="14"/>
      <c r="J12" s="5"/>
      <c r="K12" s="5"/>
      <c r="N12" s="171"/>
      <c r="O12" s="6"/>
      <c r="Q12" s="5"/>
    </row>
    <row r="13" spans="1:19" x14ac:dyDescent="0.2">
      <c r="A13" s="176" t="s">
        <v>12</v>
      </c>
      <c r="B13" s="177"/>
      <c r="C13" s="178">
        <f>+SUM(D13:F13)</f>
        <v>0</v>
      </c>
      <c r="D13" s="179">
        <f>+SUM(D14:D43)</f>
        <v>0</v>
      </c>
      <c r="E13" s="180">
        <f>+SUM(E14:E43)</f>
        <v>0</v>
      </c>
      <c r="F13" s="181">
        <f>+SUM(F14:F43)</f>
        <v>0</v>
      </c>
      <c r="G13" s="182">
        <f>+SUM(G14:G43)</f>
        <v>0</v>
      </c>
      <c r="H13" s="178">
        <f>+SUM(H14:H43)</f>
        <v>0</v>
      </c>
      <c r="I13" s="14"/>
      <c r="J13" s="5"/>
      <c r="K13" s="5"/>
      <c r="N13" s="171"/>
      <c r="O13" s="6"/>
      <c r="Q13" s="5"/>
    </row>
    <row r="14" spans="1:19" ht="27" customHeight="1" x14ac:dyDescent="0.2">
      <c r="A14" s="183" t="s">
        <v>13</v>
      </c>
      <c r="B14" s="184" t="s">
        <v>14</v>
      </c>
      <c r="C14" s="185">
        <f>+SUM(D14:F14)</f>
        <v>0</v>
      </c>
      <c r="D14" s="186"/>
      <c r="E14" s="187"/>
      <c r="F14" s="188"/>
      <c r="G14" s="188"/>
      <c r="H14" s="188"/>
      <c r="I14" s="33"/>
      <c r="J14" s="5"/>
      <c r="K14" s="5"/>
      <c r="N14" s="171"/>
      <c r="O14" s="6"/>
      <c r="Q14" s="5"/>
    </row>
    <row r="15" spans="1:19" x14ac:dyDescent="0.2">
      <c r="A15" s="189" t="s">
        <v>15</v>
      </c>
      <c r="B15" s="190" t="s">
        <v>16</v>
      </c>
      <c r="C15" s="185">
        <f t="shared" ref="C15:C78" si="0">+SUM(D15:F15)</f>
        <v>0</v>
      </c>
      <c r="D15" s="186"/>
      <c r="E15" s="187"/>
      <c r="F15" s="188"/>
      <c r="G15" s="188"/>
      <c r="H15" s="188"/>
      <c r="I15" s="33"/>
      <c r="J15" s="5"/>
      <c r="K15" s="5"/>
      <c r="N15" s="171"/>
      <c r="O15" s="6"/>
      <c r="Q15" s="5"/>
    </row>
    <row r="16" spans="1:19" x14ac:dyDescent="0.2">
      <c r="A16" s="189" t="s">
        <v>17</v>
      </c>
      <c r="B16" s="190" t="s">
        <v>18</v>
      </c>
      <c r="C16" s="185">
        <f t="shared" si="0"/>
        <v>0</v>
      </c>
      <c r="D16" s="186"/>
      <c r="E16" s="187"/>
      <c r="F16" s="188"/>
      <c r="G16" s="188"/>
      <c r="H16" s="188"/>
      <c r="I16" s="33"/>
      <c r="J16" s="5"/>
      <c r="K16" s="5"/>
      <c r="N16" s="171"/>
      <c r="O16" s="6"/>
      <c r="Q16" s="5"/>
    </row>
    <row r="17" spans="1:17" x14ac:dyDescent="0.2">
      <c r="A17" s="191" t="s">
        <v>19</v>
      </c>
      <c r="B17" s="192" t="s">
        <v>20</v>
      </c>
      <c r="C17" s="185">
        <f t="shared" si="0"/>
        <v>0</v>
      </c>
      <c r="D17" s="186"/>
      <c r="E17" s="187"/>
      <c r="F17" s="188"/>
      <c r="G17" s="188"/>
      <c r="H17" s="188"/>
      <c r="I17" s="33"/>
      <c r="J17" s="5"/>
      <c r="K17" s="5"/>
      <c r="N17" s="171"/>
      <c r="O17" s="6"/>
      <c r="Q17" s="5"/>
    </row>
    <row r="18" spans="1:17" x14ac:dyDescent="0.2">
      <c r="A18" s="191" t="s">
        <v>21</v>
      </c>
      <c r="B18" s="192" t="s">
        <v>22</v>
      </c>
      <c r="C18" s="185">
        <f t="shared" si="0"/>
        <v>0</v>
      </c>
      <c r="D18" s="186"/>
      <c r="E18" s="187"/>
      <c r="F18" s="188"/>
      <c r="G18" s="188"/>
      <c r="H18" s="188"/>
      <c r="I18" s="33"/>
      <c r="J18" s="5"/>
      <c r="K18" s="5"/>
      <c r="N18" s="171"/>
      <c r="O18" s="6"/>
      <c r="Q18" s="5"/>
    </row>
    <row r="19" spans="1:17" x14ac:dyDescent="0.2">
      <c r="A19" s="191" t="s">
        <v>23</v>
      </c>
      <c r="B19" s="193" t="s">
        <v>24</v>
      </c>
      <c r="C19" s="185">
        <f t="shared" si="0"/>
        <v>0</v>
      </c>
      <c r="D19" s="186"/>
      <c r="E19" s="187"/>
      <c r="F19" s="188"/>
      <c r="G19" s="188"/>
      <c r="H19" s="188"/>
      <c r="I19" s="33"/>
      <c r="J19" s="5"/>
      <c r="K19" s="5"/>
      <c r="N19" s="171"/>
      <c r="O19" s="6"/>
      <c r="Q19" s="5"/>
    </row>
    <row r="20" spans="1:17" x14ac:dyDescent="0.2">
      <c r="A20" s="191" t="s">
        <v>25</v>
      </c>
      <c r="B20" s="193" t="s">
        <v>26</v>
      </c>
      <c r="C20" s="185">
        <f t="shared" si="0"/>
        <v>0</v>
      </c>
      <c r="D20" s="186"/>
      <c r="E20" s="187"/>
      <c r="F20" s="188"/>
      <c r="G20" s="188"/>
      <c r="H20" s="188"/>
      <c r="I20" s="33"/>
      <c r="J20" s="5"/>
      <c r="K20" s="5"/>
      <c r="N20" s="171"/>
      <c r="O20" s="6"/>
      <c r="Q20" s="5"/>
    </row>
    <row r="21" spans="1:17" x14ac:dyDescent="0.2">
      <c r="A21" s="191" t="s">
        <v>27</v>
      </c>
      <c r="B21" s="194" t="s">
        <v>28</v>
      </c>
      <c r="C21" s="185">
        <f t="shared" si="0"/>
        <v>0</v>
      </c>
      <c r="D21" s="186"/>
      <c r="E21" s="187"/>
      <c r="F21" s="188"/>
      <c r="G21" s="188"/>
      <c r="H21" s="188"/>
      <c r="I21" s="33"/>
      <c r="J21" s="5"/>
      <c r="K21" s="5"/>
      <c r="N21" s="171"/>
      <c r="O21" s="6"/>
      <c r="Q21" s="5"/>
    </row>
    <row r="22" spans="1:17" x14ac:dyDescent="0.2">
      <c r="A22" s="191" t="s">
        <v>29</v>
      </c>
      <c r="B22" s="194" t="s">
        <v>30</v>
      </c>
      <c r="C22" s="185">
        <f t="shared" si="0"/>
        <v>0</v>
      </c>
      <c r="D22" s="186"/>
      <c r="E22" s="187"/>
      <c r="F22" s="188"/>
      <c r="G22" s="188"/>
      <c r="H22" s="188"/>
      <c r="I22" s="33"/>
      <c r="J22" s="5"/>
      <c r="K22" s="5"/>
      <c r="N22" s="171"/>
      <c r="O22" s="6"/>
      <c r="Q22" s="5"/>
    </row>
    <row r="23" spans="1:17" x14ac:dyDescent="0.2">
      <c r="A23" s="191" t="s">
        <v>31</v>
      </c>
      <c r="B23" s="194" t="s">
        <v>32</v>
      </c>
      <c r="C23" s="185">
        <f t="shared" si="0"/>
        <v>0</v>
      </c>
      <c r="D23" s="186"/>
      <c r="E23" s="187"/>
      <c r="F23" s="188"/>
      <c r="G23" s="188"/>
      <c r="H23" s="188"/>
      <c r="I23" s="33"/>
      <c r="J23" s="5"/>
      <c r="K23" s="5"/>
      <c r="N23" s="171"/>
      <c r="O23" s="6"/>
      <c r="Q23" s="5"/>
    </row>
    <row r="24" spans="1:17" x14ac:dyDescent="0.2">
      <c r="A24" s="191" t="s">
        <v>33</v>
      </c>
      <c r="B24" s="194" t="s">
        <v>34</v>
      </c>
      <c r="C24" s="185">
        <f t="shared" si="0"/>
        <v>0</v>
      </c>
      <c r="D24" s="186"/>
      <c r="E24" s="187"/>
      <c r="F24" s="188"/>
      <c r="G24" s="188"/>
      <c r="H24" s="188"/>
      <c r="I24" s="33"/>
      <c r="J24" s="5"/>
      <c r="K24" s="5"/>
      <c r="N24" s="171"/>
      <c r="O24" s="6"/>
      <c r="Q24" s="5"/>
    </row>
    <row r="25" spans="1:17" ht="23.25" x14ac:dyDescent="0.2">
      <c r="A25" s="191" t="s">
        <v>35</v>
      </c>
      <c r="B25" s="195" t="s">
        <v>36</v>
      </c>
      <c r="C25" s="185">
        <f t="shared" si="0"/>
        <v>0</v>
      </c>
      <c r="D25" s="196"/>
      <c r="E25" s="197"/>
      <c r="F25" s="198"/>
      <c r="G25" s="188"/>
      <c r="H25" s="198"/>
      <c r="I25" s="33"/>
      <c r="J25" s="5"/>
      <c r="K25" s="5"/>
      <c r="N25" s="171"/>
      <c r="O25" s="6"/>
      <c r="Q25" s="5"/>
    </row>
    <row r="26" spans="1:17" x14ac:dyDescent="0.2">
      <c r="A26" s="191" t="s">
        <v>37</v>
      </c>
      <c r="B26" s="195" t="s">
        <v>38</v>
      </c>
      <c r="C26" s="185">
        <f t="shared" si="0"/>
        <v>0</v>
      </c>
      <c r="D26" s="196"/>
      <c r="E26" s="197"/>
      <c r="F26" s="198"/>
      <c r="G26" s="188"/>
      <c r="H26" s="198"/>
      <c r="I26" s="33"/>
      <c r="J26" s="5"/>
      <c r="K26" s="5"/>
      <c r="N26" s="171"/>
      <c r="O26" s="6"/>
      <c r="Q26" s="5"/>
    </row>
    <row r="27" spans="1:17" x14ac:dyDescent="0.2">
      <c r="A27" s="191" t="s">
        <v>39</v>
      </c>
      <c r="B27" s="195" t="s">
        <v>40</v>
      </c>
      <c r="C27" s="185">
        <f t="shared" si="0"/>
        <v>0</v>
      </c>
      <c r="D27" s="196"/>
      <c r="E27" s="197"/>
      <c r="F27" s="198"/>
      <c r="G27" s="188"/>
      <c r="H27" s="198"/>
      <c r="I27" s="33"/>
      <c r="J27" s="5"/>
      <c r="K27" s="5"/>
      <c r="N27" s="171"/>
      <c r="O27" s="6"/>
      <c r="Q27" s="5"/>
    </row>
    <row r="28" spans="1:17" x14ac:dyDescent="0.2">
      <c r="A28" s="191" t="s">
        <v>41</v>
      </c>
      <c r="B28" s="195" t="s">
        <v>42</v>
      </c>
      <c r="C28" s="185">
        <f t="shared" si="0"/>
        <v>0</v>
      </c>
      <c r="D28" s="196"/>
      <c r="E28" s="197"/>
      <c r="F28" s="198"/>
      <c r="G28" s="188"/>
      <c r="H28" s="198"/>
      <c r="I28" s="33"/>
      <c r="J28" s="5"/>
      <c r="K28" s="5"/>
      <c r="N28" s="171"/>
      <c r="O28" s="6"/>
      <c r="Q28" s="5"/>
    </row>
    <row r="29" spans="1:17" ht="23.25" x14ac:dyDescent="0.2">
      <c r="A29" s="191" t="s">
        <v>43</v>
      </c>
      <c r="B29" s="195" t="s">
        <v>44</v>
      </c>
      <c r="C29" s="185">
        <f t="shared" si="0"/>
        <v>0</v>
      </c>
      <c r="D29" s="196"/>
      <c r="E29" s="197"/>
      <c r="F29" s="198"/>
      <c r="G29" s="188"/>
      <c r="H29" s="198"/>
      <c r="I29" s="33"/>
      <c r="J29" s="5"/>
      <c r="K29" s="5"/>
      <c r="N29" s="171"/>
      <c r="O29" s="6"/>
      <c r="Q29" s="5"/>
    </row>
    <row r="30" spans="1:17" x14ac:dyDescent="0.2">
      <c r="A30" s="191" t="s">
        <v>45</v>
      </c>
      <c r="B30" s="195" t="s">
        <v>46</v>
      </c>
      <c r="C30" s="185">
        <f t="shared" si="0"/>
        <v>0</v>
      </c>
      <c r="D30" s="196"/>
      <c r="E30" s="197"/>
      <c r="F30" s="198"/>
      <c r="G30" s="188"/>
      <c r="H30" s="198"/>
      <c r="I30" s="33"/>
      <c r="J30" s="5"/>
      <c r="K30" s="5"/>
      <c r="N30" s="171"/>
      <c r="O30" s="6"/>
      <c r="Q30" s="5"/>
    </row>
    <row r="31" spans="1:17" x14ac:dyDescent="0.2">
      <c r="A31" s="199" t="s">
        <v>47</v>
      </c>
      <c r="B31" s="195" t="s">
        <v>48</v>
      </c>
      <c r="C31" s="185">
        <f t="shared" si="0"/>
        <v>0</v>
      </c>
      <c r="D31" s="196"/>
      <c r="E31" s="197"/>
      <c r="F31" s="198"/>
      <c r="G31" s="188"/>
      <c r="H31" s="198"/>
      <c r="I31" s="33"/>
      <c r="J31" s="5"/>
      <c r="K31" s="5"/>
      <c r="N31" s="171"/>
      <c r="O31" s="6"/>
      <c r="Q31" s="5"/>
    </row>
    <row r="32" spans="1:17" x14ac:dyDescent="0.2">
      <c r="A32" s="191" t="s">
        <v>49</v>
      </c>
      <c r="B32" s="195" t="s">
        <v>50</v>
      </c>
      <c r="C32" s="185">
        <f t="shared" si="0"/>
        <v>0</v>
      </c>
      <c r="D32" s="196"/>
      <c r="E32" s="197"/>
      <c r="F32" s="198"/>
      <c r="G32" s="188"/>
      <c r="H32" s="198"/>
      <c r="I32" s="33"/>
      <c r="J32" s="5"/>
      <c r="K32" s="5"/>
      <c r="N32" s="171"/>
      <c r="O32" s="6"/>
      <c r="Q32" s="5"/>
    </row>
    <row r="33" spans="1:17" x14ac:dyDescent="0.2">
      <c r="A33" s="191" t="s">
        <v>51</v>
      </c>
      <c r="B33" s="194" t="s">
        <v>52</v>
      </c>
      <c r="C33" s="185">
        <f t="shared" si="0"/>
        <v>0</v>
      </c>
      <c r="D33" s="196"/>
      <c r="E33" s="197"/>
      <c r="F33" s="198"/>
      <c r="G33" s="188"/>
      <c r="H33" s="198"/>
      <c r="I33" s="33"/>
      <c r="J33" s="5"/>
      <c r="K33" s="5"/>
      <c r="N33" s="171"/>
      <c r="O33" s="6"/>
      <c r="Q33" s="5"/>
    </row>
    <row r="34" spans="1:17" x14ac:dyDescent="0.2">
      <c r="A34" s="191" t="s">
        <v>53</v>
      </c>
      <c r="B34" s="195" t="s">
        <v>54</v>
      </c>
      <c r="C34" s="185">
        <f t="shared" si="0"/>
        <v>0</v>
      </c>
      <c r="D34" s="196"/>
      <c r="E34" s="197"/>
      <c r="F34" s="198"/>
      <c r="G34" s="188"/>
      <c r="H34" s="198"/>
      <c r="I34" s="33"/>
      <c r="J34" s="5"/>
      <c r="K34" s="5"/>
      <c r="N34" s="171"/>
      <c r="O34" s="6"/>
      <c r="Q34" s="5"/>
    </row>
    <row r="35" spans="1:17" x14ac:dyDescent="0.2">
      <c r="A35" s="191" t="s">
        <v>55</v>
      </c>
      <c r="B35" s="195" t="s">
        <v>56</v>
      </c>
      <c r="C35" s="185">
        <f t="shared" si="0"/>
        <v>0</v>
      </c>
      <c r="D35" s="196"/>
      <c r="E35" s="197"/>
      <c r="F35" s="198"/>
      <c r="G35" s="188"/>
      <c r="H35" s="200"/>
      <c r="I35" s="33"/>
      <c r="J35" s="5"/>
      <c r="K35" s="5"/>
      <c r="N35" s="171"/>
      <c r="O35" s="6"/>
      <c r="Q35" s="5"/>
    </row>
    <row r="36" spans="1:17" x14ac:dyDescent="0.2">
      <c r="A36" s="191" t="s">
        <v>57</v>
      </c>
      <c r="B36" s="195" t="s">
        <v>58</v>
      </c>
      <c r="C36" s="185">
        <f t="shared" si="0"/>
        <v>0</v>
      </c>
      <c r="D36" s="196"/>
      <c r="E36" s="197"/>
      <c r="F36" s="198"/>
      <c r="G36" s="188"/>
      <c r="H36" s="200"/>
      <c r="I36" s="33"/>
      <c r="J36" s="5"/>
      <c r="K36" s="5"/>
      <c r="N36" s="171"/>
      <c r="O36" s="6"/>
      <c r="Q36" s="5"/>
    </row>
    <row r="37" spans="1:17" s="6" customFormat="1" x14ac:dyDescent="0.2">
      <c r="A37" s="191" t="s">
        <v>59</v>
      </c>
      <c r="B37" s="194" t="s">
        <v>60</v>
      </c>
      <c r="C37" s="185">
        <f t="shared" si="0"/>
        <v>0</v>
      </c>
      <c r="D37" s="186"/>
      <c r="E37" s="187"/>
      <c r="F37" s="188"/>
      <c r="G37" s="188"/>
      <c r="H37" s="201"/>
      <c r="I37" s="47"/>
      <c r="N37" s="202"/>
    </row>
    <row r="38" spans="1:17" x14ac:dyDescent="0.2">
      <c r="A38" s="191" t="s">
        <v>61</v>
      </c>
      <c r="B38" s="194" t="s">
        <v>62</v>
      </c>
      <c r="C38" s="203">
        <f t="shared" si="0"/>
        <v>0</v>
      </c>
      <c r="D38" s="204"/>
      <c r="E38" s="205"/>
      <c r="F38" s="206"/>
      <c r="G38" s="188"/>
      <c r="H38" s="206"/>
      <c r="I38" s="33"/>
      <c r="J38" s="5"/>
      <c r="K38" s="5"/>
      <c r="N38" s="171"/>
      <c r="O38" s="6"/>
      <c r="Q38" s="5"/>
    </row>
    <row r="39" spans="1:17" ht="34.5" x14ac:dyDescent="0.2">
      <c r="A39" s="207" t="s">
        <v>63</v>
      </c>
      <c r="B39" s="208" t="s">
        <v>64</v>
      </c>
      <c r="C39" s="185">
        <f t="shared" si="0"/>
        <v>0</v>
      </c>
      <c r="D39" s="186"/>
      <c r="E39" s="187"/>
      <c r="F39" s="188"/>
      <c r="G39" s="188"/>
      <c r="H39" s="188"/>
      <c r="I39" s="33"/>
      <c r="J39" s="5"/>
      <c r="K39" s="5"/>
      <c r="N39" s="171"/>
      <c r="O39" s="6"/>
      <c r="Q39" s="5"/>
    </row>
    <row r="40" spans="1:17" x14ac:dyDescent="0.2">
      <c r="A40" s="207" t="s">
        <v>65</v>
      </c>
      <c r="B40" s="208" t="s">
        <v>66</v>
      </c>
      <c r="C40" s="185">
        <f t="shared" si="0"/>
        <v>0</v>
      </c>
      <c r="D40" s="186"/>
      <c r="E40" s="187"/>
      <c r="F40" s="188"/>
      <c r="G40" s="188"/>
      <c r="H40" s="188"/>
      <c r="I40" s="33"/>
      <c r="J40" s="5"/>
      <c r="K40" s="5"/>
      <c r="N40" s="171"/>
      <c r="O40" s="6"/>
      <c r="Q40" s="5"/>
    </row>
    <row r="41" spans="1:17" x14ac:dyDescent="0.2">
      <c r="A41" s="207" t="s">
        <v>67</v>
      </c>
      <c r="B41" s="208" t="s">
        <v>68</v>
      </c>
      <c r="C41" s="185">
        <f t="shared" si="0"/>
        <v>0</v>
      </c>
      <c r="D41" s="186"/>
      <c r="E41" s="187"/>
      <c r="F41" s="188"/>
      <c r="G41" s="188"/>
      <c r="H41" s="188"/>
      <c r="I41" s="33"/>
      <c r="J41" s="5"/>
      <c r="K41" s="5"/>
      <c r="N41" s="171"/>
      <c r="O41" s="6"/>
      <c r="Q41" s="5"/>
    </row>
    <row r="42" spans="1:17" x14ac:dyDescent="0.2">
      <c r="A42" s="207" t="s">
        <v>69</v>
      </c>
      <c r="B42" s="208" t="s">
        <v>70</v>
      </c>
      <c r="C42" s="185">
        <f t="shared" si="0"/>
        <v>0</v>
      </c>
      <c r="D42" s="186"/>
      <c r="E42" s="187"/>
      <c r="F42" s="188"/>
      <c r="G42" s="188"/>
      <c r="H42" s="188"/>
      <c r="I42" s="33"/>
      <c r="J42" s="5"/>
      <c r="K42" s="5"/>
      <c r="N42" s="171"/>
      <c r="O42" s="6"/>
      <c r="Q42" s="5"/>
    </row>
    <row r="43" spans="1:17" x14ac:dyDescent="0.2">
      <c r="A43" s="207" t="s">
        <v>71</v>
      </c>
      <c r="B43" s="209" t="s">
        <v>72</v>
      </c>
      <c r="C43" s="210">
        <f t="shared" si="0"/>
        <v>0</v>
      </c>
      <c r="D43" s="196"/>
      <c r="E43" s="197"/>
      <c r="F43" s="198"/>
      <c r="G43" s="188"/>
      <c r="H43" s="198"/>
      <c r="I43" s="33"/>
      <c r="J43" s="5"/>
      <c r="K43" s="5"/>
      <c r="N43" s="171"/>
      <c r="O43" s="6"/>
      <c r="Q43" s="5"/>
    </row>
    <row r="44" spans="1:17" x14ac:dyDescent="0.2">
      <c r="A44" s="289" t="s">
        <v>73</v>
      </c>
      <c r="B44" s="310"/>
      <c r="C44" s="178">
        <f t="shared" si="0"/>
        <v>0</v>
      </c>
      <c r="D44" s="182">
        <f>SUM(D45:D78)</f>
        <v>0</v>
      </c>
      <c r="E44" s="180">
        <f>SUM(E45:E78)</f>
        <v>0</v>
      </c>
      <c r="F44" s="182">
        <f>SUM(F45:F78)</f>
        <v>0</v>
      </c>
      <c r="G44" s="178">
        <f>SUM(G45:G78)</f>
        <v>0</v>
      </c>
      <c r="H44" s="178">
        <f>SUM(H45:H78)</f>
        <v>0</v>
      </c>
      <c r="I44" s="33"/>
      <c r="J44" s="5"/>
      <c r="K44" s="5"/>
      <c r="N44" s="171"/>
      <c r="O44" s="6"/>
      <c r="Q44" s="5"/>
    </row>
    <row r="45" spans="1:17" x14ac:dyDescent="0.2">
      <c r="A45" s="211" t="s">
        <v>74</v>
      </c>
      <c r="B45" s="212" t="s">
        <v>75</v>
      </c>
      <c r="C45" s="213">
        <f t="shared" si="0"/>
        <v>0</v>
      </c>
      <c r="D45" s="188"/>
      <c r="E45" s="205"/>
      <c r="F45" s="206"/>
      <c r="G45" s="188"/>
      <c r="H45" s="206"/>
      <c r="I45" s="33"/>
      <c r="J45" s="5"/>
      <c r="K45" s="5"/>
      <c r="N45" s="171"/>
      <c r="O45" s="6"/>
      <c r="Q45" s="5"/>
    </row>
    <row r="46" spans="1:17" x14ac:dyDescent="0.2">
      <c r="A46" s="214" t="s">
        <v>76</v>
      </c>
      <c r="B46" s="215" t="s">
        <v>77</v>
      </c>
      <c r="C46" s="185">
        <f t="shared" si="0"/>
        <v>0</v>
      </c>
      <c r="D46" s="188"/>
      <c r="E46" s="187"/>
      <c r="F46" s="188"/>
      <c r="G46" s="188"/>
      <c r="H46" s="188"/>
      <c r="I46" s="33"/>
      <c r="J46" s="5"/>
      <c r="K46" s="5"/>
      <c r="N46" s="171"/>
      <c r="O46" s="6"/>
      <c r="Q46" s="5"/>
    </row>
    <row r="47" spans="1:17" x14ac:dyDescent="0.2">
      <c r="A47" s="214" t="s">
        <v>78</v>
      </c>
      <c r="B47" s="215" t="s">
        <v>79</v>
      </c>
      <c r="C47" s="185">
        <f t="shared" si="0"/>
        <v>0</v>
      </c>
      <c r="D47" s="188"/>
      <c r="E47" s="187"/>
      <c r="F47" s="188"/>
      <c r="G47" s="188"/>
      <c r="H47" s="188"/>
      <c r="I47" s="33"/>
      <c r="J47" s="5"/>
      <c r="K47" s="5"/>
      <c r="N47" s="171"/>
      <c r="O47" s="6"/>
      <c r="Q47" s="5"/>
    </row>
    <row r="48" spans="1:17" x14ac:dyDescent="0.2">
      <c r="A48" s="214" t="s">
        <v>80</v>
      </c>
      <c r="B48" s="215" t="s">
        <v>81</v>
      </c>
      <c r="C48" s="185">
        <f t="shared" si="0"/>
        <v>0</v>
      </c>
      <c r="D48" s="188"/>
      <c r="E48" s="187"/>
      <c r="F48" s="188"/>
      <c r="G48" s="188"/>
      <c r="H48" s="188"/>
      <c r="I48" s="33"/>
      <c r="J48" s="5"/>
      <c r="K48" s="5"/>
      <c r="N48" s="171"/>
      <c r="O48" s="6"/>
      <c r="Q48" s="5"/>
    </row>
    <row r="49" spans="1:17" x14ac:dyDescent="0.2">
      <c r="A49" s="214" t="s">
        <v>82</v>
      </c>
      <c r="B49" s="215" t="s">
        <v>83</v>
      </c>
      <c r="C49" s="185">
        <f t="shared" si="0"/>
        <v>0</v>
      </c>
      <c r="D49" s="188"/>
      <c r="E49" s="187"/>
      <c r="F49" s="188"/>
      <c r="G49" s="188"/>
      <c r="H49" s="188"/>
      <c r="I49" s="33"/>
      <c r="J49" s="5"/>
      <c r="K49" s="5"/>
      <c r="N49" s="171"/>
      <c r="O49" s="6"/>
      <c r="Q49" s="5"/>
    </row>
    <row r="50" spans="1:17" x14ac:dyDescent="0.2">
      <c r="A50" s="214" t="s">
        <v>84</v>
      </c>
      <c r="B50" s="215" t="s">
        <v>85</v>
      </c>
      <c r="C50" s="185">
        <f t="shared" si="0"/>
        <v>0</v>
      </c>
      <c r="D50" s="188"/>
      <c r="E50" s="187"/>
      <c r="F50" s="188"/>
      <c r="G50" s="188"/>
      <c r="H50" s="188"/>
      <c r="I50" s="33"/>
      <c r="J50" s="5"/>
      <c r="K50" s="5"/>
      <c r="N50" s="171"/>
      <c r="O50" s="6"/>
      <c r="Q50" s="5"/>
    </row>
    <row r="51" spans="1:17" x14ac:dyDescent="0.2">
      <c r="A51" s="214" t="s">
        <v>86</v>
      </c>
      <c r="B51" s="215" t="s">
        <v>87</v>
      </c>
      <c r="C51" s="185">
        <f t="shared" si="0"/>
        <v>0</v>
      </c>
      <c r="D51" s="188"/>
      <c r="E51" s="187"/>
      <c r="F51" s="188"/>
      <c r="G51" s="188"/>
      <c r="H51" s="188"/>
      <c r="I51" s="33"/>
      <c r="J51" s="5"/>
      <c r="K51" s="5"/>
      <c r="N51" s="171"/>
      <c r="O51" s="6"/>
      <c r="Q51" s="5"/>
    </row>
    <row r="52" spans="1:17" x14ac:dyDescent="0.2">
      <c r="A52" s="214" t="s">
        <v>88</v>
      </c>
      <c r="B52" s="215" t="s">
        <v>89</v>
      </c>
      <c r="C52" s="185">
        <f t="shared" si="0"/>
        <v>0</v>
      </c>
      <c r="D52" s="188"/>
      <c r="E52" s="187"/>
      <c r="F52" s="188"/>
      <c r="G52" s="188"/>
      <c r="H52" s="188"/>
      <c r="I52" s="33"/>
      <c r="J52" s="5"/>
      <c r="K52" s="5"/>
      <c r="N52" s="171"/>
      <c r="O52" s="6"/>
      <c r="Q52" s="5"/>
    </row>
    <row r="53" spans="1:17" x14ac:dyDescent="0.2">
      <c r="A53" s="214" t="s">
        <v>90</v>
      </c>
      <c r="B53" s="215" t="s">
        <v>91</v>
      </c>
      <c r="C53" s="185">
        <f t="shared" si="0"/>
        <v>0</v>
      </c>
      <c r="D53" s="188"/>
      <c r="E53" s="187"/>
      <c r="F53" s="188"/>
      <c r="G53" s="188"/>
      <c r="H53" s="188"/>
      <c r="I53" s="33"/>
      <c r="J53" s="5"/>
      <c r="K53" s="5"/>
      <c r="N53" s="171"/>
      <c r="O53" s="6"/>
      <c r="Q53" s="5"/>
    </row>
    <row r="54" spans="1:17" x14ac:dyDescent="0.2">
      <c r="A54" s="214" t="s">
        <v>92</v>
      </c>
      <c r="B54" s="215" t="s">
        <v>93</v>
      </c>
      <c r="C54" s="185">
        <f t="shared" si="0"/>
        <v>0</v>
      </c>
      <c r="D54" s="188"/>
      <c r="E54" s="187"/>
      <c r="F54" s="188"/>
      <c r="G54" s="188"/>
      <c r="H54" s="188"/>
      <c r="I54" s="33"/>
      <c r="J54" s="5"/>
      <c r="K54" s="5"/>
      <c r="N54" s="171"/>
      <c r="O54" s="6"/>
      <c r="Q54" s="5"/>
    </row>
    <row r="55" spans="1:17" x14ac:dyDescent="0.2">
      <c r="A55" s="214" t="s">
        <v>94</v>
      </c>
      <c r="B55" s="215" t="s">
        <v>95</v>
      </c>
      <c r="C55" s="185">
        <f t="shared" si="0"/>
        <v>0</v>
      </c>
      <c r="D55" s="188"/>
      <c r="E55" s="187"/>
      <c r="F55" s="188"/>
      <c r="G55" s="188"/>
      <c r="H55" s="188"/>
      <c r="I55" s="33"/>
      <c r="J55" s="5"/>
      <c r="K55" s="5"/>
      <c r="N55" s="171"/>
      <c r="O55" s="6"/>
      <c r="Q55" s="5"/>
    </row>
    <row r="56" spans="1:17" x14ac:dyDescent="0.2">
      <c r="A56" s="214" t="s">
        <v>96</v>
      </c>
      <c r="B56" s="215" t="s">
        <v>97</v>
      </c>
      <c r="C56" s="185">
        <f t="shared" si="0"/>
        <v>0</v>
      </c>
      <c r="D56" s="188"/>
      <c r="E56" s="187"/>
      <c r="F56" s="188"/>
      <c r="G56" s="188"/>
      <c r="H56" s="188"/>
      <c r="I56" s="33"/>
      <c r="J56" s="5"/>
      <c r="K56" s="5"/>
      <c r="N56" s="171"/>
      <c r="O56" s="6"/>
      <c r="Q56" s="5"/>
    </row>
    <row r="57" spans="1:17" x14ac:dyDescent="0.2">
      <c r="A57" s="214" t="s">
        <v>98</v>
      </c>
      <c r="B57" s="215" t="s">
        <v>99</v>
      </c>
      <c r="C57" s="185">
        <f t="shared" si="0"/>
        <v>0</v>
      </c>
      <c r="D57" s="188"/>
      <c r="E57" s="187"/>
      <c r="F57" s="188"/>
      <c r="G57" s="188"/>
      <c r="H57" s="188"/>
      <c r="I57" s="33"/>
      <c r="J57" s="5"/>
      <c r="K57" s="5"/>
      <c r="N57" s="171"/>
      <c r="O57" s="6"/>
      <c r="Q57" s="5"/>
    </row>
    <row r="58" spans="1:17" x14ac:dyDescent="0.2">
      <c r="A58" s="214" t="s">
        <v>100</v>
      </c>
      <c r="B58" s="215" t="s">
        <v>101</v>
      </c>
      <c r="C58" s="185">
        <f t="shared" si="0"/>
        <v>0</v>
      </c>
      <c r="D58" s="188"/>
      <c r="E58" s="187"/>
      <c r="F58" s="188"/>
      <c r="G58" s="188"/>
      <c r="H58" s="188"/>
      <c r="I58" s="33"/>
      <c r="J58" s="5"/>
      <c r="K58" s="5"/>
      <c r="N58" s="171"/>
      <c r="O58" s="6"/>
      <c r="Q58" s="5"/>
    </row>
    <row r="59" spans="1:17" ht="34.5" x14ac:dyDescent="0.2">
      <c r="A59" s="214" t="s">
        <v>102</v>
      </c>
      <c r="B59" s="208" t="s">
        <v>103</v>
      </c>
      <c r="C59" s="185">
        <f t="shared" si="0"/>
        <v>0</v>
      </c>
      <c r="D59" s="188"/>
      <c r="E59" s="187"/>
      <c r="F59" s="188"/>
      <c r="G59" s="188"/>
      <c r="H59" s="188"/>
      <c r="I59" s="33"/>
      <c r="J59" s="5"/>
      <c r="K59" s="5"/>
      <c r="N59" s="171"/>
      <c r="O59" s="6"/>
      <c r="Q59" s="5"/>
    </row>
    <row r="60" spans="1:17" x14ac:dyDescent="0.2">
      <c r="A60" s="214" t="s">
        <v>104</v>
      </c>
      <c r="B60" s="215" t="s">
        <v>105</v>
      </c>
      <c r="C60" s="185">
        <f t="shared" si="0"/>
        <v>0</v>
      </c>
      <c r="D60" s="188"/>
      <c r="E60" s="187"/>
      <c r="F60" s="188"/>
      <c r="G60" s="188"/>
      <c r="H60" s="188"/>
      <c r="I60" s="33"/>
      <c r="J60" s="5"/>
      <c r="K60" s="5"/>
      <c r="N60" s="171"/>
      <c r="O60" s="6"/>
      <c r="Q60" s="5"/>
    </row>
    <row r="61" spans="1:17" x14ac:dyDescent="0.2">
      <c r="A61" s="214" t="s">
        <v>106</v>
      </c>
      <c r="B61" s="215" t="s">
        <v>107</v>
      </c>
      <c r="C61" s="185">
        <f t="shared" si="0"/>
        <v>0</v>
      </c>
      <c r="D61" s="188"/>
      <c r="E61" s="187"/>
      <c r="F61" s="188"/>
      <c r="G61" s="188"/>
      <c r="H61" s="188"/>
      <c r="I61" s="33"/>
      <c r="J61" s="5"/>
      <c r="K61" s="5"/>
      <c r="N61" s="171"/>
      <c r="O61" s="6"/>
      <c r="Q61" s="5"/>
    </row>
    <row r="62" spans="1:17" x14ac:dyDescent="0.2">
      <c r="A62" s="214" t="s">
        <v>108</v>
      </c>
      <c r="B62" s="208" t="s">
        <v>109</v>
      </c>
      <c r="C62" s="185">
        <f t="shared" si="0"/>
        <v>0</v>
      </c>
      <c r="D62" s="188"/>
      <c r="E62" s="187"/>
      <c r="F62" s="188"/>
      <c r="G62" s="188"/>
      <c r="H62" s="188"/>
      <c r="I62" s="33"/>
      <c r="J62" s="5"/>
      <c r="K62" s="5"/>
      <c r="N62" s="171"/>
      <c r="O62" s="6"/>
      <c r="Q62" s="5"/>
    </row>
    <row r="63" spans="1:17" x14ac:dyDescent="0.2">
      <c r="A63" s="214" t="s">
        <v>110</v>
      </c>
      <c r="B63" s="215" t="s">
        <v>111</v>
      </c>
      <c r="C63" s="185">
        <f t="shared" si="0"/>
        <v>0</v>
      </c>
      <c r="D63" s="188"/>
      <c r="E63" s="187"/>
      <c r="F63" s="188"/>
      <c r="G63" s="188"/>
      <c r="H63" s="188"/>
      <c r="I63" s="33"/>
      <c r="J63" s="5"/>
      <c r="K63" s="5"/>
      <c r="N63" s="171"/>
      <c r="O63" s="6"/>
      <c r="Q63" s="5"/>
    </row>
    <row r="64" spans="1:17" x14ac:dyDescent="0.2">
      <c r="A64" s="214" t="s">
        <v>112</v>
      </c>
      <c r="B64" s="215" t="s">
        <v>113</v>
      </c>
      <c r="C64" s="185">
        <f t="shared" si="0"/>
        <v>0</v>
      </c>
      <c r="D64" s="188"/>
      <c r="E64" s="187"/>
      <c r="F64" s="188"/>
      <c r="G64" s="188"/>
      <c r="H64" s="188"/>
      <c r="I64" s="33"/>
      <c r="J64" s="5"/>
      <c r="K64" s="5"/>
      <c r="N64" s="171"/>
      <c r="O64" s="6"/>
      <c r="Q64" s="5"/>
    </row>
    <row r="65" spans="1:17" x14ac:dyDescent="0.2">
      <c r="A65" s="214" t="s">
        <v>114</v>
      </c>
      <c r="B65" s="215" t="s">
        <v>115</v>
      </c>
      <c r="C65" s="185">
        <f t="shared" si="0"/>
        <v>0</v>
      </c>
      <c r="D65" s="188"/>
      <c r="E65" s="187"/>
      <c r="F65" s="188"/>
      <c r="G65" s="188"/>
      <c r="H65" s="188"/>
      <c r="I65" s="33"/>
      <c r="J65" s="5"/>
      <c r="K65" s="5"/>
      <c r="N65" s="171"/>
      <c r="O65" s="6"/>
      <c r="Q65" s="5"/>
    </row>
    <row r="66" spans="1:17" x14ac:dyDescent="0.2">
      <c r="A66" s="214" t="s">
        <v>116</v>
      </c>
      <c r="B66" s="215" t="s">
        <v>117</v>
      </c>
      <c r="C66" s="185">
        <f t="shared" si="0"/>
        <v>0</v>
      </c>
      <c r="D66" s="188"/>
      <c r="E66" s="187"/>
      <c r="F66" s="188"/>
      <c r="G66" s="188"/>
      <c r="H66" s="188"/>
      <c r="I66" s="33"/>
      <c r="J66" s="5"/>
      <c r="K66" s="5"/>
      <c r="N66" s="171"/>
      <c r="O66" s="6"/>
      <c r="Q66" s="5"/>
    </row>
    <row r="67" spans="1:17" ht="25.5" customHeight="1" x14ac:dyDescent="0.2">
      <c r="A67" s="214" t="s">
        <v>118</v>
      </c>
      <c r="B67" s="208" t="s">
        <v>119</v>
      </c>
      <c r="C67" s="185">
        <f t="shared" si="0"/>
        <v>0</v>
      </c>
      <c r="D67" s="188"/>
      <c r="E67" s="187"/>
      <c r="F67" s="188"/>
      <c r="G67" s="188"/>
      <c r="H67" s="188"/>
      <c r="I67" s="33"/>
      <c r="J67" s="5"/>
      <c r="K67" s="5"/>
      <c r="N67" s="171"/>
      <c r="O67" s="6"/>
      <c r="Q67" s="5"/>
    </row>
    <row r="68" spans="1:17" x14ac:dyDescent="0.2">
      <c r="A68" s="214" t="s">
        <v>120</v>
      </c>
      <c r="B68" s="215" t="s">
        <v>121</v>
      </c>
      <c r="C68" s="185">
        <f t="shared" si="0"/>
        <v>0</v>
      </c>
      <c r="D68" s="188"/>
      <c r="E68" s="187"/>
      <c r="F68" s="188"/>
      <c r="G68" s="188"/>
      <c r="H68" s="188"/>
      <c r="I68" s="33"/>
      <c r="J68" s="5"/>
      <c r="K68" s="5"/>
      <c r="N68" s="171"/>
      <c r="O68" s="6"/>
      <c r="Q68" s="5"/>
    </row>
    <row r="69" spans="1:17" x14ac:dyDescent="0.2">
      <c r="A69" s="214" t="s">
        <v>122</v>
      </c>
      <c r="B69" s="215" t="s">
        <v>123</v>
      </c>
      <c r="C69" s="185">
        <f t="shared" si="0"/>
        <v>0</v>
      </c>
      <c r="D69" s="188"/>
      <c r="E69" s="187"/>
      <c r="F69" s="188"/>
      <c r="G69" s="188"/>
      <c r="H69" s="188"/>
      <c r="I69" s="33"/>
      <c r="J69" s="5"/>
      <c r="K69" s="5"/>
      <c r="N69" s="171"/>
      <c r="O69" s="6"/>
      <c r="Q69" s="5"/>
    </row>
    <row r="70" spans="1:17" x14ac:dyDescent="0.2">
      <c r="A70" s="214" t="s">
        <v>124</v>
      </c>
      <c r="B70" s="215" t="s">
        <v>125</v>
      </c>
      <c r="C70" s="185">
        <f t="shared" si="0"/>
        <v>0</v>
      </c>
      <c r="D70" s="188"/>
      <c r="E70" s="187"/>
      <c r="F70" s="188"/>
      <c r="G70" s="188"/>
      <c r="H70" s="188"/>
      <c r="I70" s="33"/>
      <c r="J70" s="5"/>
      <c r="K70" s="5"/>
      <c r="N70" s="171"/>
      <c r="O70" s="6"/>
      <c r="Q70" s="5"/>
    </row>
    <row r="71" spans="1:17" x14ac:dyDescent="0.2">
      <c r="A71" s="214" t="s">
        <v>126</v>
      </c>
      <c r="B71" s="215" t="s">
        <v>127</v>
      </c>
      <c r="C71" s="185">
        <f t="shared" si="0"/>
        <v>0</v>
      </c>
      <c r="D71" s="188"/>
      <c r="E71" s="187"/>
      <c r="F71" s="188"/>
      <c r="G71" s="188"/>
      <c r="H71" s="188"/>
      <c r="I71" s="33"/>
      <c r="J71" s="5"/>
      <c r="K71" s="5"/>
      <c r="N71" s="171"/>
      <c r="O71" s="6"/>
      <c r="Q71" s="5"/>
    </row>
    <row r="72" spans="1:17" x14ac:dyDescent="0.2">
      <c r="A72" s="214" t="s">
        <v>128</v>
      </c>
      <c r="B72" s="215" t="s">
        <v>129</v>
      </c>
      <c r="C72" s="185">
        <f t="shared" si="0"/>
        <v>0</v>
      </c>
      <c r="D72" s="188"/>
      <c r="E72" s="187"/>
      <c r="F72" s="188"/>
      <c r="G72" s="188"/>
      <c r="H72" s="188"/>
      <c r="I72" s="33"/>
      <c r="J72" s="5"/>
      <c r="K72" s="5"/>
      <c r="N72" s="171"/>
      <c r="O72" s="6"/>
      <c r="Q72" s="5"/>
    </row>
    <row r="73" spans="1:17" x14ac:dyDescent="0.2">
      <c r="A73" s="214" t="s">
        <v>130</v>
      </c>
      <c r="B73" s="215" t="s">
        <v>131</v>
      </c>
      <c r="C73" s="185">
        <f t="shared" si="0"/>
        <v>0</v>
      </c>
      <c r="D73" s="188"/>
      <c r="E73" s="187"/>
      <c r="F73" s="188"/>
      <c r="G73" s="188"/>
      <c r="H73" s="188"/>
      <c r="I73" s="33"/>
      <c r="J73" s="5"/>
      <c r="K73" s="5"/>
      <c r="N73" s="171"/>
      <c r="O73" s="6"/>
      <c r="Q73" s="5"/>
    </row>
    <row r="74" spans="1:17" x14ac:dyDescent="0.2">
      <c r="A74" s="214" t="s">
        <v>132</v>
      </c>
      <c r="B74" s="215" t="s">
        <v>133</v>
      </c>
      <c r="C74" s="185">
        <f t="shared" si="0"/>
        <v>0</v>
      </c>
      <c r="D74" s="188"/>
      <c r="E74" s="187"/>
      <c r="F74" s="188"/>
      <c r="G74" s="188"/>
      <c r="H74" s="188"/>
      <c r="I74" s="33"/>
      <c r="J74" s="5"/>
      <c r="K74" s="5"/>
      <c r="N74" s="171"/>
      <c r="O74" s="6"/>
      <c r="Q74" s="5"/>
    </row>
    <row r="75" spans="1:17" x14ac:dyDescent="0.2">
      <c r="A75" s="214" t="s">
        <v>134</v>
      </c>
      <c r="B75" s="215" t="s">
        <v>135</v>
      </c>
      <c r="C75" s="185">
        <f t="shared" si="0"/>
        <v>0</v>
      </c>
      <c r="D75" s="188"/>
      <c r="E75" s="187"/>
      <c r="F75" s="188"/>
      <c r="G75" s="188"/>
      <c r="H75" s="188"/>
      <c r="I75" s="33"/>
      <c r="J75" s="5"/>
      <c r="K75" s="5"/>
      <c r="N75" s="171"/>
      <c r="O75" s="6"/>
      <c r="Q75" s="5"/>
    </row>
    <row r="76" spans="1:17" x14ac:dyDescent="0.2">
      <c r="A76" s="214" t="s">
        <v>136</v>
      </c>
      <c r="B76" s="215" t="s">
        <v>137</v>
      </c>
      <c r="C76" s="185">
        <f t="shared" si="0"/>
        <v>0</v>
      </c>
      <c r="D76" s="188"/>
      <c r="E76" s="187"/>
      <c r="F76" s="188"/>
      <c r="G76" s="188"/>
      <c r="H76" s="188"/>
      <c r="I76" s="33"/>
      <c r="J76" s="5"/>
      <c r="K76" s="5"/>
      <c r="N76" s="171"/>
      <c r="O76" s="6"/>
      <c r="Q76" s="5"/>
    </row>
    <row r="77" spans="1:17" x14ac:dyDescent="0.2">
      <c r="A77" s="214" t="s">
        <v>138</v>
      </c>
      <c r="B77" s="215" t="s">
        <v>139</v>
      </c>
      <c r="C77" s="185">
        <f t="shared" si="0"/>
        <v>0</v>
      </c>
      <c r="D77" s="188"/>
      <c r="E77" s="187"/>
      <c r="F77" s="188"/>
      <c r="G77" s="188"/>
      <c r="H77" s="188"/>
      <c r="I77" s="33"/>
      <c r="J77" s="5"/>
      <c r="K77" s="5"/>
      <c r="N77" s="171"/>
      <c r="O77" s="6"/>
      <c r="Q77" s="5"/>
    </row>
    <row r="78" spans="1:17" x14ac:dyDescent="0.2">
      <c r="A78" s="216" t="s">
        <v>140</v>
      </c>
      <c r="B78" s="217" t="s">
        <v>141</v>
      </c>
      <c r="C78" s="218">
        <f t="shared" si="0"/>
        <v>0</v>
      </c>
      <c r="D78" s="219"/>
      <c r="E78" s="220"/>
      <c r="F78" s="221"/>
      <c r="G78" s="219"/>
      <c r="H78" s="221"/>
      <c r="I78" s="33"/>
      <c r="J78" s="5"/>
      <c r="K78" s="5"/>
      <c r="N78" s="171"/>
      <c r="O78" s="6"/>
      <c r="Q78" s="5"/>
    </row>
    <row r="79" spans="1:17" x14ac:dyDescent="0.2">
      <c r="A79" s="174"/>
      <c r="B79" s="222"/>
      <c r="C79" s="69"/>
      <c r="D79" s="70"/>
      <c r="E79" s="70"/>
      <c r="F79" s="70"/>
      <c r="G79" s="70"/>
      <c r="H79" s="70"/>
      <c r="I79" s="33"/>
      <c r="J79" s="5"/>
      <c r="K79" s="5"/>
      <c r="N79" s="171"/>
      <c r="O79" s="6"/>
      <c r="Q79" s="5"/>
    </row>
    <row r="80" spans="1:17" x14ac:dyDescent="0.2">
      <c r="A80" s="289" t="s">
        <v>142</v>
      </c>
      <c r="B80" s="290"/>
      <c r="C80" s="178">
        <f t="shared" ref="C80:C145" si="1">+SUM(D80:F80)</f>
        <v>828</v>
      </c>
      <c r="D80" s="223">
        <f>+SUM(D81:D120)</f>
        <v>2</v>
      </c>
      <c r="E80" s="223">
        <f>+SUM(E81:E120)</f>
        <v>800</v>
      </c>
      <c r="F80" s="224">
        <f>+SUM(F81:F120)</f>
        <v>26</v>
      </c>
      <c r="G80" s="225">
        <f>+SUM(G81:G120)</f>
        <v>0</v>
      </c>
      <c r="H80" s="225">
        <f>+SUM(H81:H120)</f>
        <v>0</v>
      </c>
      <c r="I80" s="33"/>
      <c r="J80" s="5"/>
      <c r="K80" s="5"/>
      <c r="N80" s="171"/>
      <c r="O80" s="6"/>
      <c r="Q80" s="5"/>
    </row>
    <row r="81" spans="1:17" x14ac:dyDescent="0.2">
      <c r="A81" s="211" t="s">
        <v>143</v>
      </c>
      <c r="B81" s="226" t="s">
        <v>144</v>
      </c>
      <c r="C81" s="203">
        <f t="shared" si="1"/>
        <v>0</v>
      </c>
      <c r="D81" s="186"/>
      <c r="E81" s="186"/>
      <c r="F81" s="186"/>
      <c r="G81" s="186"/>
      <c r="H81" s="186"/>
      <c r="I81" s="33"/>
      <c r="J81" s="5"/>
      <c r="K81" s="5"/>
      <c r="N81" s="171"/>
      <c r="O81" s="6"/>
      <c r="Q81" s="5"/>
    </row>
    <row r="82" spans="1:17" x14ac:dyDescent="0.2">
      <c r="A82" s="214" t="s">
        <v>145</v>
      </c>
      <c r="B82" s="215" t="s">
        <v>146</v>
      </c>
      <c r="C82" s="185">
        <f t="shared" si="1"/>
        <v>34</v>
      </c>
      <c r="D82" s="186"/>
      <c r="E82" s="186">
        <v>34</v>
      </c>
      <c r="F82" s="186"/>
      <c r="G82" s="186"/>
      <c r="H82" s="186"/>
      <c r="I82" s="33"/>
      <c r="J82" s="5"/>
      <c r="K82" s="5"/>
      <c r="N82" s="171"/>
      <c r="O82" s="6"/>
      <c r="Q82" s="5"/>
    </row>
    <row r="83" spans="1:17" x14ac:dyDescent="0.2">
      <c r="A83" s="214" t="s">
        <v>147</v>
      </c>
      <c r="B83" s="215" t="s">
        <v>148</v>
      </c>
      <c r="C83" s="185">
        <f t="shared" si="1"/>
        <v>0</v>
      </c>
      <c r="D83" s="186"/>
      <c r="E83" s="186"/>
      <c r="F83" s="186"/>
      <c r="G83" s="186"/>
      <c r="H83" s="186"/>
      <c r="I83" s="33"/>
      <c r="J83" s="5"/>
      <c r="K83" s="5"/>
      <c r="N83" s="171"/>
      <c r="O83" s="6"/>
      <c r="Q83" s="5"/>
    </row>
    <row r="84" spans="1:17" x14ac:dyDescent="0.2">
      <c r="A84" s="214" t="s">
        <v>149</v>
      </c>
      <c r="B84" s="215" t="s">
        <v>150</v>
      </c>
      <c r="C84" s="185">
        <f t="shared" si="1"/>
        <v>0</v>
      </c>
      <c r="D84" s="186"/>
      <c r="E84" s="186"/>
      <c r="F84" s="186"/>
      <c r="G84" s="186"/>
      <c r="H84" s="186"/>
      <c r="I84" s="33"/>
      <c r="J84" s="5"/>
      <c r="K84" s="5"/>
      <c r="N84" s="171"/>
      <c r="O84" s="6"/>
      <c r="Q84" s="5"/>
    </row>
    <row r="85" spans="1:17" x14ac:dyDescent="0.2">
      <c r="A85" s="214" t="s">
        <v>151</v>
      </c>
      <c r="B85" s="215" t="s">
        <v>152</v>
      </c>
      <c r="C85" s="185">
        <f t="shared" si="1"/>
        <v>77</v>
      </c>
      <c r="D85" s="186"/>
      <c r="E85" s="186">
        <v>77</v>
      </c>
      <c r="F85" s="186"/>
      <c r="G85" s="186"/>
      <c r="H85" s="186"/>
      <c r="I85" s="33"/>
      <c r="J85" s="5"/>
      <c r="K85" s="5"/>
      <c r="N85" s="171"/>
      <c r="O85" s="6"/>
      <c r="Q85" s="5"/>
    </row>
    <row r="86" spans="1:17" x14ac:dyDescent="0.2">
      <c r="A86" s="214" t="s">
        <v>153</v>
      </c>
      <c r="B86" s="215" t="s">
        <v>154</v>
      </c>
      <c r="C86" s="185">
        <f t="shared" si="1"/>
        <v>0</v>
      </c>
      <c r="D86" s="186"/>
      <c r="E86" s="186"/>
      <c r="F86" s="186"/>
      <c r="G86" s="186"/>
      <c r="H86" s="186"/>
      <c r="I86" s="33"/>
      <c r="J86" s="5"/>
      <c r="K86" s="5"/>
      <c r="N86" s="171"/>
      <c r="O86" s="6"/>
      <c r="Q86" s="5"/>
    </row>
    <row r="87" spans="1:17" x14ac:dyDescent="0.2">
      <c r="A87" s="214" t="s">
        <v>155</v>
      </c>
      <c r="B87" s="215" t="s">
        <v>156</v>
      </c>
      <c r="C87" s="185">
        <f t="shared" si="1"/>
        <v>0</v>
      </c>
      <c r="D87" s="186"/>
      <c r="E87" s="186"/>
      <c r="F87" s="186"/>
      <c r="G87" s="186"/>
      <c r="H87" s="186"/>
      <c r="I87" s="33"/>
      <c r="J87" s="5"/>
      <c r="K87" s="5"/>
      <c r="N87" s="171"/>
      <c r="O87" s="6"/>
      <c r="Q87" s="5"/>
    </row>
    <row r="88" spans="1:17" x14ac:dyDescent="0.2">
      <c r="A88" s="214" t="s">
        <v>157</v>
      </c>
      <c r="B88" s="215" t="s">
        <v>158</v>
      </c>
      <c r="C88" s="185">
        <f t="shared" si="1"/>
        <v>0</v>
      </c>
      <c r="D88" s="186"/>
      <c r="E88" s="186"/>
      <c r="F88" s="186"/>
      <c r="G88" s="186"/>
      <c r="H88" s="186"/>
      <c r="I88" s="33"/>
      <c r="J88" s="5"/>
      <c r="K88" s="5"/>
      <c r="N88" s="171"/>
      <c r="O88" s="6"/>
      <c r="Q88" s="5"/>
    </row>
    <row r="89" spans="1:17" x14ac:dyDescent="0.2">
      <c r="A89" s="214" t="s">
        <v>159</v>
      </c>
      <c r="B89" s="215" t="s">
        <v>160</v>
      </c>
      <c r="C89" s="185">
        <f t="shared" si="1"/>
        <v>0</v>
      </c>
      <c r="D89" s="186"/>
      <c r="E89" s="186"/>
      <c r="F89" s="186"/>
      <c r="G89" s="186"/>
      <c r="H89" s="186"/>
      <c r="I89" s="33"/>
      <c r="J89" s="5"/>
      <c r="K89" s="5"/>
      <c r="N89" s="171"/>
      <c r="O89" s="6"/>
      <c r="Q89" s="5"/>
    </row>
    <row r="90" spans="1:17" x14ac:dyDescent="0.2">
      <c r="A90" s="214" t="s">
        <v>161</v>
      </c>
      <c r="B90" s="215" t="s">
        <v>162</v>
      </c>
      <c r="C90" s="185">
        <f t="shared" si="1"/>
        <v>15</v>
      </c>
      <c r="D90" s="186"/>
      <c r="E90" s="186">
        <v>15</v>
      </c>
      <c r="F90" s="186"/>
      <c r="G90" s="186"/>
      <c r="H90" s="186"/>
      <c r="I90" s="33"/>
      <c r="J90" s="5"/>
      <c r="K90" s="5"/>
      <c r="N90" s="171"/>
      <c r="O90" s="6"/>
      <c r="Q90" s="5"/>
    </row>
    <row r="91" spans="1:17" x14ac:dyDescent="0.2">
      <c r="A91" s="214" t="s">
        <v>163</v>
      </c>
      <c r="B91" s="215" t="s">
        <v>164</v>
      </c>
      <c r="C91" s="185">
        <f t="shared" si="1"/>
        <v>0</v>
      </c>
      <c r="D91" s="186"/>
      <c r="E91" s="186"/>
      <c r="F91" s="186"/>
      <c r="G91" s="186"/>
      <c r="H91" s="186"/>
      <c r="I91" s="33"/>
      <c r="J91" s="5"/>
      <c r="K91" s="5"/>
      <c r="N91" s="171"/>
      <c r="O91" s="6"/>
      <c r="Q91" s="5"/>
    </row>
    <row r="92" spans="1:17" x14ac:dyDescent="0.2">
      <c r="A92" s="214" t="s">
        <v>165</v>
      </c>
      <c r="B92" s="215" t="s">
        <v>166</v>
      </c>
      <c r="C92" s="185">
        <f t="shared" si="1"/>
        <v>0</v>
      </c>
      <c r="D92" s="186"/>
      <c r="E92" s="186"/>
      <c r="F92" s="186"/>
      <c r="G92" s="186"/>
      <c r="H92" s="186"/>
      <c r="I92" s="33"/>
      <c r="J92" s="5"/>
      <c r="K92" s="5"/>
      <c r="N92" s="171"/>
      <c r="O92" s="6"/>
      <c r="Q92" s="5"/>
    </row>
    <row r="93" spans="1:17" x14ac:dyDescent="0.2">
      <c r="A93" s="214" t="s">
        <v>167</v>
      </c>
      <c r="B93" s="215" t="s">
        <v>168</v>
      </c>
      <c r="C93" s="185">
        <f t="shared" si="1"/>
        <v>0</v>
      </c>
      <c r="D93" s="186"/>
      <c r="E93" s="186"/>
      <c r="F93" s="186"/>
      <c r="G93" s="186"/>
      <c r="H93" s="186"/>
      <c r="I93" s="33"/>
      <c r="J93" s="5"/>
      <c r="K93" s="5"/>
      <c r="N93" s="171"/>
      <c r="O93" s="6"/>
      <c r="Q93" s="5"/>
    </row>
    <row r="94" spans="1:17" x14ac:dyDescent="0.2">
      <c r="A94" s="214" t="s">
        <v>169</v>
      </c>
      <c r="B94" s="215" t="s">
        <v>170</v>
      </c>
      <c r="C94" s="185">
        <f t="shared" si="1"/>
        <v>0</v>
      </c>
      <c r="D94" s="186"/>
      <c r="E94" s="186"/>
      <c r="F94" s="186"/>
      <c r="G94" s="186"/>
      <c r="H94" s="186"/>
      <c r="I94" s="33"/>
      <c r="J94" s="5"/>
      <c r="K94" s="5"/>
      <c r="N94" s="171"/>
      <c r="O94" s="6"/>
      <c r="Q94" s="5"/>
    </row>
    <row r="95" spans="1:17" x14ac:dyDescent="0.2">
      <c r="A95" s="214" t="s">
        <v>171</v>
      </c>
      <c r="B95" s="215" t="s">
        <v>172</v>
      </c>
      <c r="C95" s="185">
        <f t="shared" si="1"/>
        <v>386</v>
      </c>
      <c r="D95" s="186"/>
      <c r="E95" s="186">
        <v>386</v>
      </c>
      <c r="F95" s="186"/>
      <c r="G95" s="186"/>
      <c r="H95" s="186"/>
      <c r="I95" s="33"/>
      <c r="J95" s="5"/>
      <c r="K95" s="5"/>
      <c r="N95" s="171"/>
      <c r="O95" s="6"/>
      <c r="Q95" s="5"/>
    </row>
    <row r="96" spans="1:17" x14ac:dyDescent="0.2">
      <c r="A96" s="214" t="s">
        <v>173</v>
      </c>
      <c r="B96" s="215" t="s">
        <v>174</v>
      </c>
      <c r="C96" s="185">
        <f t="shared" si="1"/>
        <v>19</v>
      </c>
      <c r="D96" s="186"/>
      <c r="E96" s="186">
        <v>19</v>
      </c>
      <c r="F96" s="186"/>
      <c r="G96" s="186"/>
      <c r="H96" s="186"/>
      <c r="I96" s="33"/>
      <c r="J96" s="5"/>
      <c r="K96" s="5"/>
      <c r="N96" s="171"/>
      <c r="O96" s="6"/>
      <c r="Q96" s="5"/>
    </row>
    <row r="97" spans="1:17" x14ac:dyDescent="0.2">
      <c r="A97" s="214" t="s">
        <v>175</v>
      </c>
      <c r="B97" s="215" t="s">
        <v>176</v>
      </c>
      <c r="C97" s="185">
        <f t="shared" si="1"/>
        <v>0</v>
      </c>
      <c r="D97" s="186"/>
      <c r="E97" s="186"/>
      <c r="F97" s="186"/>
      <c r="G97" s="186"/>
      <c r="H97" s="186"/>
      <c r="I97" s="33"/>
      <c r="J97" s="5"/>
      <c r="K97" s="5"/>
      <c r="N97" s="171"/>
      <c r="O97" s="6"/>
      <c r="Q97" s="5"/>
    </row>
    <row r="98" spans="1:17" x14ac:dyDescent="0.2">
      <c r="A98" s="214" t="s">
        <v>177</v>
      </c>
      <c r="B98" s="215" t="s">
        <v>178</v>
      </c>
      <c r="C98" s="185">
        <f t="shared" si="1"/>
        <v>0</v>
      </c>
      <c r="D98" s="186"/>
      <c r="E98" s="186"/>
      <c r="F98" s="186"/>
      <c r="G98" s="186"/>
      <c r="H98" s="186"/>
      <c r="I98" s="33"/>
      <c r="J98" s="5"/>
      <c r="K98" s="5"/>
      <c r="N98" s="171"/>
      <c r="O98" s="6"/>
      <c r="Q98" s="5"/>
    </row>
    <row r="99" spans="1:17" x14ac:dyDescent="0.2">
      <c r="A99" s="214" t="s">
        <v>179</v>
      </c>
      <c r="B99" s="215" t="s">
        <v>180</v>
      </c>
      <c r="C99" s="185">
        <f t="shared" si="1"/>
        <v>0</v>
      </c>
      <c r="D99" s="186"/>
      <c r="E99" s="186"/>
      <c r="F99" s="186"/>
      <c r="G99" s="186"/>
      <c r="H99" s="186"/>
      <c r="I99" s="33"/>
      <c r="J99" s="5"/>
      <c r="K99" s="5"/>
      <c r="N99" s="171"/>
      <c r="O99" s="6"/>
      <c r="Q99" s="5"/>
    </row>
    <row r="100" spans="1:17" x14ac:dyDescent="0.2">
      <c r="A100" s="214" t="s">
        <v>181</v>
      </c>
      <c r="B100" s="215" t="s">
        <v>182</v>
      </c>
      <c r="C100" s="185">
        <f t="shared" si="1"/>
        <v>194</v>
      </c>
      <c r="D100" s="186">
        <v>2</v>
      </c>
      <c r="E100" s="186">
        <v>192</v>
      </c>
      <c r="F100" s="186"/>
      <c r="G100" s="186"/>
      <c r="H100" s="186"/>
      <c r="I100" s="33"/>
      <c r="J100" s="5"/>
      <c r="K100" s="5"/>
      <c r="N100" s="171"/>
      <c r="O100" s="6"/>
      <c r="Q100" s="5"/>
    </row>
    <row r="101" spans="1:17" x14ac:dyDescent="0.2">
      <c r="A101" s="214" t="s">
        <v>183</v>
      </c>
      <c r="B101" s="215" t="s">
        <v>184</v>
      </c>
      <c r="C101" s="185">
        <f t="shared" si="1"/>
        <v>14</v>
      </c>
      <c r="D101" s="186"/>
      <c r="E101" s="186">
        <v>14</v>
      </c>
      <c r="F101" s="186"/>
      <c r="G101" s="186"/>
      <c r="H101" s="186"/>
      <c r="I101" s="33"/>
      <c r="J101" s="5"/>
      <c r="K101" s="5"/>
      <c r="N101" s="171"/>
      <c r="O101" s="6"/>
      <c r="Q101" s="5"/>
    </row>
    <row r="102" spans="1:17" x14ac:dyDescent="0.2">
      <c r="A102" s="214" t="s">
        <v>185</v>
      </c>
      <c r="B102" s="215" t="s">
        <v>186</v>
      </c>
      <c r="C102" s="185">
        <f t="shared" si="1"/>
        <v>0</v>
      </c>
      <c r="D102" s="186"/>
      <c r="E102" s="186"/>
      <c r="F102" s="186"/>
      <c r="G102" s="186"/>
      <c r="H102" s="186"/>
      <c r="I102" s="33"/>
      <c r="J102" s="5"/>
      <c r="K102" s="5"/>
      <c r="N102" s="171"/>
      <c r="O102" s="6"/>
      <c r="Q102" s="5"/>
    </row>
    <row r="103" spans="1:17" x14ac:dyDescent="0.2">
      <c r="A103" s="214" t="s">
        <v>187</v>
      </c>
      <c r="B103" s="215" t="s">
        <v>188</v>
      </c>
      <c r="C103" s="185">
        <f t="shared" si="1"/>
        <v>0</v>
      </c>
      <c r="D103" s="186"/>
      <c r="E103" s="186"/>
      <c r="F103" s="186"/>
      <c r="G103" s="186"/>
      <c r="H103" s="186"/>
      <c r="I103" s="33"/>
      <c r="J103" s="5"/>
      <c r="K103" s="5"/>
      <c r="N103" s="171"/>
      <c r="O103" s="6"/>
      <c r="Q103" s="5"/>
    </row>
    <row r="104" spans="1:17" x14ac:dyDescent="0.2">
      <c r="A104" s="214" t="s">
        <v>189</v>
      </c>
      <c r="B104" s="215" t="s">
        <v>190</v>
      </c>
      <c r="C104" s="185">
        <f t="shared" si="1"/>
        <v>0</v>
      </c>
      <c r="D104" s="186"/>
      <c r="E104" s="186"/>
      <c r="F104" s="186"/>
      <c r="G104" s="186"/>
      <c r="H104" s="186"/>
      <c r="I104" s="33"/>
      <c r="J104" s="5"/>
      <c r="K104" s="5"/>
      <c r="N104" s="171"/>
      <c r="O104" s="6"/>
      <c r="Q104" s="5"/>
    </row>
    <row r="105" spans="1:17" x14ac:dyDescent="0.2">
      <c r="A105" s="214" t="s">
        <v>191</v>
      </c>
      <c r="B105" s="215" t="s">
        <v>192</v>
      </c>
      <c r="C105" s="185">
        <f t="shared" si="1"/>
        <v>0</v>
      </c>
      <c r="D105" s="186"/>
      <c r="E105" s="186"/>
      <c r="F105" s="186"/>
      <c r="G105" s="186"/>
      <c r="H105" s="186"/>
      <c r="I105" s="33"/>
      <c r="J105" s="5"/>
      <c r="K105" s="5"/>
      <c r="N105" s="171"/>
      <c r="O105" s="6"/>
      <c r="Q105" s="5"/>
    </row>
    <row r="106" spans="1:17" x14ac:dyDescent="0.2">
      <c r="A106" s="214" t="s">
        <v>193</v>
      </c>
      <c r="B106" s="215" t="s">
        <v>194</v>
      </c>
      <c r="C106" s="185">
        <f t="shared" si="1"/>
        <v>22</v>
      </c>
      <c r="D106" s="186"/>
      <c r="E106" s="186"/>
      <c r="F106" s="186">
        <v>22</v>
      </c>
      <c r="G106" s="186"/>
      <c r="H106" s="186"/>
      <c r="I106" s="33"/>
      <c r="J106" s="5"/>
      <c r="K106" s="5"/>
      <c r="N106" s="171"/>
      <c r="O106" s="6"/>
      <c r="Q106" s="5"/>
    </row>
    <row r="107" spans="1:17" x14ac:dyDescent="0.2">
      <c r="A107" s="214" t="s">
        <v>195</v>
      </c>
      <c r="B107" s="215" t="s">
        <v>196</v>
      </c>
      <c r="C107" s="185">
        <f t="shared" si="1"/>
        <v>4</v>
      </c>
      <c r="D107" s="186"/>
      <c r="E107" s="186"/>
      <c r="F107" s="186">
        <v>4</v>
      </c>
      <c r="G107" s="186"/>
      <c r="H107" s="186"/>
      <c r="I107" s="33"/>
      <c r="J107" s="5"/>
      <c r="K107" s="5"/>
      <c r="N107" s="171"/>
      <c r="O107" s="6"/>
      <c r="Q107" s="5"/>
    </row>
    <row r="108" spans="1:17" x14ac:dyDescent="0.2">
      <c r="A108" s="214" t="s">
        <v>197</v>
      </c>
      <c r="B108" s="215" t="s">
        <v>198</v>
      </c>
      <c r="C108" s="185">
        <f t="shared" si="1"/>
        <v>0</v>
      </c>
      <c r="D108" s="186"/>
      <c r="E108" s="186"/>
      <c r="F108" s="186"/>
      <c r="G108" s="186"/>
      <c r="H108" s="186"/>
      <c r="I108" s="33"/>
      <c r="J108" s="5"/>
      <c r="K108" s="5"/>
      <c r="N108" s="171"/>
      <c r="O108" s="6"/>
      <c r="Q108" s="5"/>
    </row>
    <row r="109" spans="1:17" x14ac:dyDescent="0.2">
      <c r="A109" s="214" t="s">
        <v>199</v>
      </c>
      <c r="B109" s="215" t="s">
        <v>200</v>
      </c>
      <c r="C109" s="185">
        <f t="shared" si="1"/>
        <v>0</v>
      </c>
      <c r="D109" s="186"/>
      <c r="E109" s="186"/>
      <c r="F109" s="186"/>
      <c r="G109" s="186"/>
      <c r="H109" s="186"/>
      <c r="I109" s="33"/>
      <c r="J109" s="5"/>
      <c r="K109" s="5"/>
      <c r="N109" s="171"/>
      <c r="O109" s="6"/>
      <c r="Q109" s="5"/>
    </row>
    <row r="110" spans="1:17" x14ac:dyDescent="0.2">
      <c r="A110" s="214" t="s">
        <v>201</v>
      </c>
      <c r="B110" s="215" t="s">
        <v>202</v>
      </c>
      <c r="C110" s="185">
        <f t="shared" si="1"/>
        <v>0</v>
      </c>
      <c r="D110" s="186"/>
      <c r="E110" s="186"/>
      <c r="F110" s="186"/>
      <c r="G110" s="186"/>
      <c r="H110" s="186"/>
      <c r="I110" s="33"/>
      <c r="J110" s="5"/>
      <c r="K110" s="5"/>
      <c r="N110" s="171"/>
      <c r="O110" s="6"/>
      <c r="Q110" s="5"/>
    </row>
    <row r="111" spans="1:17" x14ac:dyDescent="0.2">
      <c r="A111" s="214" t="s">
        <v>203</v>
      </c>
      <c r="B111" s="215" t="s">
        <v>204</v>
      </c>
      <c r="C111" s="185">
        <f t="shared" si="1"/>
        <v>0</v>
      </c>
      <c r="D111" s="186"/>
      <c r="E111" s="186"/>
      <c r="F111" s="186"/>
      <c r="G111" s="186"/>
      <c r="H111" s="186"/>
      <c r="I111" s="33"/>
      <c r="J111" s="5"/>
      <c r="K111" s="5"/>
      <c r="N111" s="171"/>
      <c r="O111" s="6"/>
      <c r="Q111" s="5"/>
    </row>
    <row r="112" spans="1:17" x14ac:dyDescent="0.2">
      <c r="A112" s="214" t="s">
        <v>205</v>
      </c>
      <c r="B112" s="215" t="s">
        <v>206</v>
      </c>
      <c r="C112" s="185">
        <f t="shared" si="1"/>
        <v>0</v>
      </c>
      <c r="D112" s="186"/>
      <c r="E112" s="186"/>
      <c r="F112" s="186"/>
      <c r="G112" s="186"/>
      <c r="H112" s="186"/>
      <c r="I112" s="33"/>
      <c r="J112" s="5"/>
      <c r="K112" s="5"/>
      <c r="N112" s="171"/>
      <c r="O112" s="6"/>
      <c r="Q112" s="5"/>
    </row>
    <row r="113" spans="1:17" x14ac:dyDescent="0.2">
      <c r="A113" s="214" t="s">
        <v>207</v>
      </c>
      <c r="B113" s="215" t="s">
        <v>208</v>
      </c>
      <c r="C113" s="185">
        <f t="shared" si="1"/>
        <v>0</v>
      </c>
      <c r="D113" s="186"/>
      <c r="E113" s="186"/>
      <c r="F113" s="186"/>
      <c r="G113" s="186"/>
      <c r="H113" s="186"/>
      <c r="I113" s="33"/>
      <c r="J113" s="5"/>
      <c r="K113" s="5"/>
      <c r="N113" s="171"/>
      <c r="O113" s="6"/>
      <c r="Q113" s="5"/>
    </row>
    <row r="114" spans="1:17" x14ac:dyDescent="0.2">
      <c r="A114" s="214" t="s">
        <v>209</v>
      </c>
      <c r="B114" s="215" t="s">
        <v>210</v>
      </c>
      <c r="C114" s="185">
        <f t="shared" si="1"/>
        <v>0</v>
      </c>
      <c r="D114" s="186"/>
      <c r="E114" s="186"/>
      <c r="F114" s="186"/>
      <c r="G114" s="186"/>
      <c r="H114" s="186"/>
      <c r="I114" s="33"/>
      <c r="J114" s="5"/>
      <c r="K114" s="5"/>
      <c r="N114" s="171"/>
      <c r="O114" s="6"/>
      <c r="Q114" s="5"/>
    </row>
    <row r="115" spans="1:17" x14ac:dyDescent="0.2">
      <c r="A115" s="214" t="s">
        <v>211</v>
      </c>
      <c r="B115" s="215" t="s">
        <v>212</v>
      </c>
      <c r="C115" s="185">
        <f t="shared" si="1"/>
        <v>0</v>
      </c>
      <c r="D115" s="186"/>
      <c r="E115" s="186"/>
      <c r="F115" s="186"/>
      <c r="G115" s="186"/>
      <c r="H115" s="186"/>
      <c r="I115" s="33"/>
      <c r="J115" s="5"/>
      <c r="K115" s="5"/>
      <c r="N115" s="171"/>
      <c r="O115" s="6"/>
      <c r="Q115" s="5"/>
    </row>
    <row r="116" spans="1:17" x14ac:dyDescent="0.2">
      <c r="A116" s="214" t="s">
        <v>213</v>
      </c>
      <c r="B116" s="215" t="s">
        <v>214</v>
      </c>
      <c r="C116" s="185">
        <f t="shared" si="1"/>
        <v>0</v>
      </c>
      <c r="D116" s="186"/>
      <c r="E116" s="186"/>
      <c r="F116" s="186"/>
      <c r="G116" s="186"/>
      <c r="H116" s="186"/>
      <c r="I116" s="33"/>
      <c r="J116" s="5"/>
      <c r="K116" s="5"/>
      <c r="N116" s="171"/>
      <c r="O116" s="6"/>
      <c r="Q116" s="5"/>
    </row>
    <row r="117" spans="1:17" x14ac:dyDescent="0.2">
      <c r="A117" s="214" t="s">
        <v>215</v>
      </c>
      <c r="B117" s="215" t="s">
        <v>216</v>
      </c>
      <c r="C117" s="185">
        <f t="shared" si="1"/>
        <v>0</v>
      </c>
      <c r="D117" s="186"/>
      <c r="E117" s="186"/>
      <c r="F117" s="186"/>
      <c r="G117" s="186"/>
      <c r="H117" s="186"/>
      <c r="I117" s="33"/>
      <c r="J117" s="5"/>
      <c r="K117" s="5"/>
      <c r="N117" s="171"/>
      <c r="O117" s="6"/>
      <c r="Q117" s="5"/>
    </row>
    <row r="118" spans="1:17" x14ac:dyDescent="0.2">
      <c r="A118" s="214" t="s">
        <v>217</v>
      </c>
      <c r="B118" s="215" t="s">
        <v>218</v>
      </c>
      <c r="C118" s="185">
        <f>+SUM(D118:F118)</f>
        <v>0</v>
      </c>
      <c r="D118" s="186"/>
      <c r="E118" s="186"/>
      <c r="F118" s="186"/>
      <c r="G118" s="186"/>
      <c r="H118" s="186"/>
      <c r="I118" s="33"/>
      <c r="J118" s="5"/>
      <c r="K118" s="5"/>
      <c r="N118" s="171"/>
      <c r="O118" s="6"/>
      <c r="Q118" s="5"/>
    </row>
    <row r="119" spans="1:17" x14ac:dyDescent="0.2">
      <c r="A119" s="214" t="s">
        <v>145</v>
      </c>
      <c r="B119" s="215" t="s">
        <v>219</v>
      </c>
      <c r="C119" s="185">
        <f>+SUM(D119:F119)</f>
        <v>63</v>
      </c>
      <c r="D119" s="186"/>
      <c r="E119" s="186">
        <v>63</v>
      </c>
      <c r="F119" s="186"/>
      <c r="G119" s="186"/>
      <c r="H119" s="186"/>
      <c r="I119" s="33"/>
      <c r="J119" s="5"/>
      <c r="K119" s="5"/>
      <c r="N119" s="171"/>
      <c r="O119" s="6"/>
      <c r="Q119" s="5"/>
    </row>
    <row r="120" spans="1:17" x14ac:dyDescent="0.2">
      <c r="A120" s="216" t="s">
        <v>145</v>
      </c>
      <c r="B120" s="217" t="s">
        <v>220</v>
      </c>
      <c r="C120" s="218">
        <f t="shared" si="1"/>
        <v>0</v>
      </c>
      <c r="D120" s="186"/>
      <c r="E120" s="186"/>
      <c r="F120" s="186"/>
      <c r="G120" s="186"/>
      <c r="H120" s="186"/>
      <c r="I120" s="33"/>
      <c r="J120" s="5"/>
      <c r="K120" s="5"/>
      <c r="N120" s="171"/>
      <c r="O120" s="6"/>
      <c r="Q120" s="5"/>
    </row>
    <row r="121" spans="1:17" x14ac:dyDescent="0.2">
      <c r="A121" s="174"/>
      <c r="B121" s="222"/>
      <c r="C121" s="69"/>
      <c r="D121" s="70"/>
      <c r="E121" s="70"/>
      <c r="F121" s="70"/>
      <c r="G121" s="70"/>
      <c r="H121" s="70"/>
      <c r="I121" s="33"/>
      <c r="J121" s="5"/>
      <c r="K121" s="5"/>
      <c r="N121" s="171"/>
      <c r="O121" s="6"/>
      <c r="Q121" s="5"/>
    </row>
    <row r="122" spans="1:17" x14ac:dyDescent="0.2">
      <c r="A122" s="289" t="s">
        <v>221</v>
      </c>
      <c r="B122" s="290"/>
      <c r="C122" s="178">
        <f t="shared" si="1"/>
        <v>571</v>
      </c>
      <c r="D122" s="223">
        <f>+SUM(D123:D162)</f>
        <v>1</v>
      </c>
      <c r="E122" s="227">
        <f>+SUM(E123:E162)</f>
        <v>561</v>
      </c>
      <c r="F122" s="228">
        <f>+SUM(F123:F162)</f>
        <v>9</v>
      </c>
      <c r="G122" s="228">
        <f>+SUM(G123:G162)</f>
        <v>0</v>
      </c>
      <c r="H122" s="228">
        <f>+SUM(H123:H162)</f>
        <v>0</v>
      </c>
      <c r="I122" s="33"/>
      <c r="J122" s="5"/>
      <c r="K122" s="5"/>
      <c r="N122" s="171"/>
      <c r="O122" s="6"/>
      <c r="Q122" s="5"/>
    </row>
    <row r="123" spans="1:17" x14ac:dyDescent="0.2">
      <c r="A123" s="211" t="s">
        <v>222</v>
      </c>
      <c r="B123" s="226" t="s">
        <v>223</v>
      </c>
      <c r="C123" s="203">
        <f t="shared" si="1"/>
        <v>0</v>
      </c>
      <c r="D123" s="188"/>
      <c r="E123" s="205"/>
      <c r="F123" s="206"/>
      <c r="G123" s="188"/>
      <c r="H123" s="206"/>
      <c r="I123" s="33"/>
      <c r="J123" s="5"/>
      <c r="K123" s="5"/>
      <c r="N123" s="171"/>
      <c r="O123" s="6"/>
      <c r="Q123" s="5"/>
    </row>
    <row r="124" spans="1:17" x14ac:dyDescent="0.2">
      <c r="A124" s="214" t="s">
        <v>224</v>
      </c>
      <c r="B124" s="215" t="s">
        <v>225</v>
      </c>
      <c r="C124" s="185">
        <f t="shared" si="1"/>
        <v>0</v>
      </c>
      <c r="D124" s="188"/>
      <c r="E124" s="187"/>
      <c r="F124" s="188"/>
      <c r="G124" s="188"/>
      <c r="H124" s="188"/>
      <c r="I124" s="33"/>
      <c r="J124" s="5"/>
      <c r="K124" s="5"/>
      <c r="N124" s="171"/>
      <c r="O124" s="6"/>
      <c r="Q124" s="5"/>
    </row>
    <row r="125" spans="1:17" x14ac:dyDescent="0.2">
      <c r="A125" s="214" t="s">
        <v>226</v>
      </c>
      <c r="B125" s="215" t="s">
        <v>227</v>
      </c>
      <c r="C125" s="185">
        <f t="shared" si="1"/>
        <v>14</v>
      </c>
      <c r="D125" s="188"/>
      <c r="E125" s="187">
        <v>14</v>
      </c>
      <c r="F125" s="188"/>
      <c r="G125" s="188"/>
      <c r="H125" s="188"/>
      <c r="I125" s="33"/>
      <c r="J125" s="5"/>
      <c r="K125" s="5"/>
      <c r="N125" s="171"/>
      <c r="O125" s="6"/>
      <c r="Q125" s="5"/>
    </row>
    <row r="126" spans="1:17" x14ac:dyDescent="0.2">
      <c r="A126" s="214" t="s">
        <v>228</v>
      </c>
      <c r="B126" s="215" t="s">
        <v>229</v>
      </c>
      <c r="C126" s="185">
        <f t="shared" si="1"/>
        <v>1</v>
      </c>
      <c r="D126" s="188"/>
      <c r="E126" s="187">
        <v>1</v>
      </c>
      <c r="F126" s="188"/>
      <c r="G126" s="188"/>
      <c r="H126" s="188"/>
      <c r="I126" s="33"/>
      <c r="J126" s="5"/>
      <c r="K126" s="5"/>
      <c r="N126" s="171"/>
      <c r="O126" s="6"/>
      <c r="Q126" s="5"/>
    </row>
    <row r="127" spans="1:17" x14ac:dyDescent="0.2">
      <c r="A127" s="214" t="s">
        <v>230</v>
      </c>
      <c r="B127" s="215" t="s">
        <v>231</v>
      </c>
      <c r="C127" s="185">
        <f t="shared" si="1"/>
        <v>0</v>
      </c>
      <c r="D127" s="188"/>
      <c r="E127" s="187"/>
      <c r="F127" s="188"/>
      <c r="G127" s="188"/>
      <c r="H127" s="188"/>
      <c r="I127" s="33"/>
      <c r="J127" s="5"/>
      <c r="K127" s="5"/>
      <c r="N127" s="171"/>
      <c r="O127" s="6"/>
      <c r="Q127" s="5"/>
    </row>
    <row r="128" spans="1:17" x14ac:dyDescent="0.2">
      <c r="A128" s="214" t="s">
        <v>232</v>
      </c>
      <c r="B128" s="215" t="s">
        <v>233</v>
      </c>
      <c r="C128" s="185">
        <f t="shared" si="1"/>
        <v>0</v>
      </c>
      <c r="D128" s="188"/>
      <c r="E128" s="187"/>
      <c r="F128" s="188"/>
      <c r="G128" s="188"/>
      <c r="H128" s="188"/>
      <c r="I128" s="33"/>
      <c r="J128" s="5"/>
      <c r="K128" s="5"/>
      <c r="N128" s="171"/>
      <c r="O128" s="6"/>
      <c r="Q128" s="5"/>
    </row>
    <row r="129" spans="1:17" x14ac:dyDescent="0.2">
      <c r="A129" s="214" t="s">
        <v>234</v>
      </c>
      <c r="B129" s="215" t="s">
        <v>235</v>
      </c>
      <c r="C129" s="185">
        <f t="shared" si="1"/>
        <v>1</v>
      </c>
      <c r="D129" s="188">
        <v>1</v>
      </c>
      <c r="E129" s="187"/>
      <c r="F129" s="188"/>
      <c r="G129" s="188"/>
      <c r="H129" s="188"/>
      <c r="I129" s="33"/>
      <c r="J129" s="5"/>
      <c r="K129" s="5"/>
      <c r="N129" s="171"/>
      <c r="O129" s="6"/>
      <c r="Q129" s="5"/>
    </row>
    <row r="130" spans="1:17" x14ac:dyDescent="0.2">
      <c r="A130" s="214" t="s">
        <v>236</v>
      </c>
      <c r="B130" s="215" t="s">
        <v>237</v>
      </c>
      <c r="C130" s="185">
        <f t="shared" si="1"/>
        <v>167</v>
      </c>
      <c r="D130" s="188"/>
      <c r="E130" s="187">
        <v>167</v>
      </c>
      <c r="F130" s="188"/>
      <c r="G130" s="188"/>
      <c r="H130" s="188"/>
      <c r="I130" s="33"/>
      <c r="J130" s="5"/>
      <c r="K130" s="5"/>
      <c r="N130" s="171"/>
      <c r="O130" s="6"/>
      <c r="Q130" s="5"/>
    </row>
    <row r="131" spans="1:17" x14ac:dyDescent="0.2">
      <c r="A131" s="214" t="s">
        <v>238</v>
      </c>
      <c r="B131" s="215" t="s">
        <v>239</v>
      </c>
      <c r="C131" s="185">
        <f t="shared" si="1"/>
        <v>236</v>
      </c>
      <c r="D131" s="188"/>
      <c r="E131" s="187">
        <v>236</v>
      </c>
      <c r="F131" s="188"/>
      <c r="G131" s="188"/>
      <c r="H131" s="188"/>
      <c r="I131" s="33"/>
      <c r="J131" s="5"/>
      <c r="K131" s="5"/>
      <c r="N131" s="171"/>
      <c r="O131" s="6"/>
      <c r="Q131" s="5"/>
    </row>
    <row r="132" spans="1:17" x14ac:dyDescent="0.2">
      <c r="A132" s="214" t="s">
        <v>240</v>
      </c>
      <c r="B132" s="215" t="s">
        <v>241</v>
      </c>
      <c r="C132" s="185">
        <f t="shared" si="1"/>
        <v>4</v>
      </c>
      <c r="D132" s="188"/>
      <c r="E132" s="187">
        <v>4</v>
      </c>
      <c r="F132" s="188"/>
      <c r="G132" s="188"/>
      <c r="H132" s="188"/>
      <c r="I132" s="33"/>
      <c r="J132" s="5"/>
      <c r="K132" s="5"/>
      <c r="N132" s="171"/>
      <c r="O132" s="6"/>
      <c r="Q132" s="5"/>
    </row>
    <row r="133" spans="1:17" x14ac:dyDescent="0.2">
      <c r="A133" s="214" t="s">
        <v>242</v>
      </c>
      <c r="B133" s="215" t="s">
        <v>243</v>
      </c>
      <c r="C133" s="185">
        <f t="shared" si="1"/>
        <v>8</v>
      </c>
      <c r="D133" s="188"/>
      <c r="E133" s="187">
        <v>8</v>
      </c>
      <c r="F133" s="188"/>
      <c r="G133" s="188"/>
      <c r="H133" s="188"/>
      <c r="I133" s="33"/>
      <c r="J133" s="5"/>
      <c r="K133" s="5"/>
      <c r="N133" s="171"/>
      <c r="O133" s="6"/>
      <c r="Q133" s="5"/>
    </row>
    <row r="134" spans="1:17" x14ac:dyDescent="0.2">
      <c r="A134" s="214" t="s">
        <v>244</v>
      </c>
      <c r="B134" s="215" t="s">
        <v>245</v>
      </c>
      <c r="C134" s="185">
        <f t="shared" si="1"/>
        <v>0</v>
      </c>
      <c r="D134" s="188"/>
      <c r="E134" s="187"/>
      <c r="F134" s="188"/>
      <c r="G134" s="188"/>
      <c r="H134" s="188"/>
      <c r="I134" s="33"/>
      <c r="J134" s="5"/>
      <c r="K134" s="5"/>
      <c r="N134" s="171"/>
      <c r="O134" s="6"/>
      <c r="Q134" s="5"/>
    </row>
    <row r="135" spans="1:17" x14ac:dyDescent="0.2">
      <c r="A135" s="214" t="s">
        <v>246</v>
      </c>
      <c r="B135" s="215" t="s">
        <v>247</v>
      </c>
      <c r="C135" s="185">
        <f t="shared" si="1"/>
        <v>0</v>
      </c>
      <c r="D135" s="188"/>
      <c r="E135" s="187"/>
      <c r="F135" s="188"/>
      <c r="G135" s="188"/>
      <c r="H135" s="188"/>
      <c r="I135" s="33"/>
      <c r="J135" s="5"/>
      <c r="K135" s="5"/>
      <c r="N135" s="171"/>
      <c r="O135" s="6"/>
      <c r="Q135" s="5"/>
    </row>
    <row r="136" spans="1:17" x14ac:dyDescent="0.2">
      <c r="A136" s="214" t="s">
        <v>248</v>
      </c>
      <c r="B136" s="215" t="s">
        <v>249</v>
      </c>
      <c r="C136" s="185">
        <f t="shared" si="1"/>
        <v>0</v>
      </c>
      <c r="D136" s="188"/>
      <c r="E136" s="187"/>
      <c r="F136" s="188"/>
      <c r="G136" s="188"/>
      <c r="H136" s="188"/>
      <c r="I136" s="33"/>
      <c r="J136" s="5"/>
      <c r="K136" s="5"/>
      <c r="N136" s="171"/>
      <c r="O136" s="6"/>
      <c r="Q136" s="5"/>
    </row>
    <row r="137" spans="1:17" x14ac:dyDescent="0.2">
      <c r="A137" s="214" t="s">
        <v>250</v>
      </c>
      <c r="B137" s="215" t="s">
        <v>251</v>
      </c>
      <c r="C137" s="185">
        <f t="shared" si="1"/>
        <v>0</v>
      </c>
      <c r="D137" s="188"/>
      <c r="E137" s="187"/>
      <c r="F137" s="188"/>
      <c r="G137" s="188"/>
      <c r="H137" s="188"/>
      <c r="I137" s="33"/>
      <c r="J137" s="5"/>
      <c r="K137" s="5"/>
      <c r="N137" s="171"/>
      <c r="O137" s="6"/>
      <c r="Q137" s="5"/>
    </row>
    <row r="138" spans="1:17" x14ac:dyDescent="0.2">
      <c r="A138" s="214" t="s">
        <v>252</v>
      </c>
      <c r="B138" s="215" t="s">
        <v>253</v>
      </c>
      <c r="C138" s="185">
        <f t="shared" si="1"/>
        <v>0</v>
      </c>
      <c r="D138" s="188"/>
      <c r="E138" s="187"/>
      <c r="F138" s="188"/>
      <c r="G138" s="188"/>
      <c r="H138" s="188"/>
      <c r="I138" s="33"/>
      <c r="J138" s="5"/>
      <c r="K138" s="5"/>
      <c r="N138" s="171"/>
      <c r="O138" s="6"/>
      <c r="Q138" s="5"/>
    </row>
    <row r="139" spans="1:17" x14ac:dyDescent="0.2">
      <c r="A139" s="214" t="s">
        <v>254</v>
      </c>
      <c r="B139" s="215" t="s">
        <v>255</v>
      </c>
      <c r="C139" s="185">
        <f t="shared" si="1"/>
        <v>0</v>
      </c>
      <c r="D139" s="188"/>
      <c r="E139" s="187"/>
      <c r="F139" s="188"/>
      <c r="G139" s="188"/>
      <c r="H139" s="188"/>
      <c r="I139" s="33"/>
      <c r="J139" s="5"/>
      <c r="K139" s="5"/>
      <c r="N139" s="171"/>
      <c r="O139" s="6"/>
      <c r="Q139" s="5"/>
    </row>
    <row r="140" spans="1:17" x14ac:dyDescent="0.2">
      <c r="A140" s="214" t="s">
        <v>256</v>
      </c>
      <c r="B140" s="215" t="s">
        <v>257</v>
      </c>
      <c r="C140" s="185">
        <f t="shared" si="1"/>
        <v>4</v>
      </c>
      <c r="D140" s="188"/>
      <c r="E140" s="187">
        <v>4</v>
      </c>
      <c r="F140" s="188"/>
      <c r="G140" s="188"/>
      <c r="H140" s="188"/>
      <c r="I140" s="33"/>
      <c r="J140" s="5"/>
      <c r="K140" s="5"/>
      <c r="N140" s="171"/>
      <c r="O140" s="6"/>
      <c r="Q140" s="5"/>
    </row>
    <row r="141" spans="1:17" x14ac:dyDescent="0.2">
      <c r="A141" s="214" t="s">
        <v>258</v>
      </c>
      <c r="B141" s="215" t="s">
        <v>259</v>
      </c>
      <c r="C141" s="185">
        <f t="shared" si="1"/>
        <v>0</v>
      </c>
      <c r="D141" s="188"/>
      <c r="E141" s="187"/>
      <c r="F141" s="188"/>
      <c r="G141" s="188"/>
      <c r="H141" s="188"/>
      <c r="I141" s="33"/>
      <c r="J141" s="5"/>
      <c r="K141" s="5"/>
      <c r="N141" s="171"/>
      <c r="O141" s="6"/>
      <c r="Q141" s="5"/>
    </row>
    <row r="142" spans="1:17" x14ac:dyDescent="0.2">
      <c r="A142" s="214" t="s">
        <v>260</v>
      </c>
      <c r="B142" s="215" t="s">
        <v>261</v>
      </c>
      <c r="C142" s="185">
        <f t="shared" si="1"/>
        <v>6</v>
      </c>
      <c r="D142" s="188"/>
      <c r="E142" s="187">
        <v>2</v>
      </c>
      <c r="F142" s="188">
        <v>4</v>
      </c>
      <c r="G142" s="188"/>
      <c r="H142" s="188"/>
      <c r="I142" s="33"/>
      <c r="J142" s="5"/>
      <c r="K142" s="5"/>
      <c r="N142" s="171"/>
      <c r="O142" s="6"/>
      <c r="Q142" s="5"/>
    </row>
    <row r="143" spans="1:17" x14ac:dyDescent="0.2">
      <c r="A143" s="214" t="s">
        <v>262</v>
      </c>
      <c r="B143" s="215" t="s">
        <v>263</v>
      </c>
      <c r="C143" s="185">
        <f t="shared" si="1"/>
        <v>0</v>
      </c>
      <c r="D143" s="188"/>
      <c r="E143" s="187"/>
      <c r="F143" s="188"/>
      <c r="G143" s="188"/>
      <c r="H143" s="188"/>
      <c r="I143" s="33"/>
      <c r="J143" s="5"/>
      <c r="K143" s="5"/>
      <c r="N143" s="171"/>
      <c r="O143" s="6"/>
      <c r="Q143" s="5"/>
    </row>
    <row r="144" spans="1:17" x14ac:dyDescent="0.2">
      <c r="A144" s="214" t="s">
        <v>264</v>
      </c>
      <c r="B144" s="215" t="s">
        <v>265</v>
      </c>
      <c r="C144" s="185">
        <f t="shared" si="1"/>
        <v>0</v>
      </c>
      <c r="D144" s="188"/>
      <c r="E144" s="187"/>
      <c r="F144" s="188"/>
      <c r="G144" s="188"/>
      <c r="H144" s="188"/>
      <c r="I144" s="33"/>
      <c r="J144" s="5"/>
      <c r="K144" s="5"/>
      <c r="N144" s="171"/>
      <c r="O144" s="6"/>
      <c r="Q144" s="5"/>
    </row>
    <row r="145" spans="1:17" x14ac:dyDescent="0.2">
      <c r="A145" s="214" t="s">
        <v>266</v>
      </c>
      <c r="B145" s="215" t="s">
        <v>267</v>
      </c>
      <c r="C145" s="185">
        <f t="shared" si="1"/>
        <v>2</v>
      </c>
      <c r="D145" s="188"/>
      <c r="E145" s="187">
        <v>2</v>
      </c>
      <c r="F145" s="188"/>
      <c r="G145" s="188"/>
      <c r="H145" s="188"/>
      <c r="I145" s="33"/>
      <c r="J145" s="5"/>
      <c r="K145" s="5"/>
      <c r="N145" s="171"/>
      <c r="O145" s="6"/>
      <c r="Q145" s="5"/>
    </row>
    <row r="146" spans="1:17" x14ac:dyDescent="0.2">
      <c r="A146" s="214" t="s">
        <v>268</v>
      </c>
      <c r="B146" s="215" t="s">
        <v>269</v>
      </c>
      <c r="C146" s="185">
        <f t="shared" ref="C146:C209" si="2">+SUM(D146:F146)</f>
        <v>1</v>
      </c>
      <c r="D146" s="188"/>
      <c r="E146" s="187"/>
      <c r="F146" s="188">
        <v>1</v>
      </c>
      <c r="G146" s="188"/>
      <c r="H146" s="188"/>
      <c r="I146" s="33"/>
      <c r="J146" s="5"/>
      <c r="K146" s="5"/>
      <c r="N146" s="171"/>
      <c r="O146" s="6"/>
      <c r="Q146" s="5"/>
    </row>
    <row r="147" spans="1:17" x14ac:dyDescent="0.2">
      <c r="A147" s="214" t="s">
        <v>270</v>
      </c>
      <c r="B147" s="215" t="s">
        <v>271</v>
      </c>
      <c r="C147" s="185">
        <f t="shared" si="2"/>
        <v>0</v>
      </c>
      <c r="D147" s="188"/>
      <c r="E147" s="187"/>
      <c r="F147" s="188"/>
      <c r="G147" s="188"/>
      <c r="H147" s="188"/>
      <c r="I147" s="33"/>
      <c r="J147" s="5"/>
      <c r="K147" s="5"/>
      <c r="N147" s="171"/>
      <c r="O147" s="6"/>
      <c r="Q147" s="5"/>
    </row>
    <row r="148" spans="1:17" x14ac:dyDescent="0.2">
      <c r="A148" s="214" t="s">
        <v>272</v>
      </c>
      <c r="B148" s="215" t="s">
        <v>273</v>
      </c>
      <c r="C148" s="185">
        <f t="shared" si="2"/>
        <v>0</v>
      </c>
      <c r="D148" s="188"/>
      <c r="E148" s="187"/>
      <c r="F148" s="188"/>
      <c r="G148" s="188"/>
      <c r="H148" s="188"/>
      <c r="I148" s="33"/>
      <c r="J148" s="5"/>
      <c r="K148" s="5"/>
      <c r="N148" s="171"/>
      <c r="O148" s="6"/>
      <c r="Q148" s="5"/>
    </row>
    <row r="149" spans="1:17" x14ac:dyDescent="0.2">
      <c r="A149" s="214" t="s">
        <v>274</v>
      </c>
      <c r="B149" s="215" t="s">
        <v>275</v>
      </c>
      <c r="C149" s="185">
        <f t="shared" si="2"/>
        <v>6</v>
      </c>
      <c r="D149" s="188"/>
      <c r="E149" s="187">
        <v>6</v>
      </c>
      <c r="F149" s="188"/>
      <c r="G149" s="188"/>
      <c r="H149" s="188"/>
      <c r="I149" s="33"/>
      <c r="J149" s="5"/>
      <c r="K149" s="5"/>
      <c r="N149" s="171"/>
      <c r="O149" s="6"/>
      <c r="Q149" s="5"/>
    </row>
    <row r="150" spans="1:17" x14ac:dyDescent="0.2">
      <c r="A150" s="214" t="s">
        <v>276</v>
      </c>
      <c r="B150" s="215" t="s">
        <v>277</v>
      </c>
      <c r="C150" s="185">
        <f t="shared" si="2"/>
        <v>0</v>
      </c>
      <c r="D150" s="188"/>
      <c r="E150" s="187"/>
      <c r="F150" s="188"/>
      <c r="G150" s="188"/>
      <c r="H150" s="188"/>
      <c r="I150" s="33"/>
      <c r="J150" s="5"/>
      <c r="K150" s="5"/>
      <c r="N150" s="171"/>
      <c r="O150" s="6"/>
      <c r="Q150" s="5"/>
    </row>
    <row r="151" spans="1:17" x14ac:dyDescent="0.2">
      <c r="A151" s="214" t="s">
        <v>278</v>
      </c>
      <c r="B151" s="215" t="s">
        <v>279</v>
      </c>
      <c r="C151" s="185">
        <f t="shared" si="2"/>
        <v>0</v>
      </c>
      <c r="D151" s="188"/>
      <c r="E151" s="187"/>
      <c r="F151" s="188"/>
      <c r="G151" s="188"/>
      <c r="H151" s="188"/>
      <c r="I151" s="33"/>
      <c r="J151" s="5"/>
      <c r="K151" s="5"/>
      <c r="N151" s="171"/>
      <c r="O151" s="6"/>
      <c r="Q151" s="5"/>
    </row>
    <row r="152" spans="1:17" x14ac:dyDescent="0.2">
      <c r="A152" s="214" t="s">
        <v>280</v>
      </c>
      <c r="B152" s="215" t="s">
        <v>281</v>
      </c>
      <c r="C152" s="185">
        <f t="shared" si="2"/>
        <v>0</v>
      </c>
      <c r="D152" s="188"/>
      <c r="E152" s="187"/>
      <c r="F152" s="188"/>
      <c r="G152" s="188"/>
      <c r="H152" s="188"/>
      <c r="I152" s="33"/>
      <c r="J152" s="5"/>
      <c r="K152" s="5"/>
      <c r="N152" s="171"/>
      <c r="O152" s="6"/>
      <c r="Q152" s="5"/>
    </row>
    <row r="153" spans="1:17" x14ac:dyDescent="0.2">
      <c r="A153" s="214" t="s">
        <v>282</v>
      </c>
      <c r="B153" s="215" t="s">
        <v>283</v>
      </c>
      <c r="C153" s="185">
        <f t="shared" si="2"/>
        <v>66</v>
      </c>
      <c r="D153" s="188"/>
      <c r="E153" s="187">
        <v>66</v>
      </c>
      <c r="F153" s="188"/>
      <c r="G153" s="188"/>
      <c r="H153" s="188"/>
      <c r="I153" s="33"/>
      <c r="J153" s="5"/>
      <c r="K153" s="5"/>
      <c r="N153" s="171"/>
      <c r="O153" s="6"/>
      <c r="Q153" s="5"/>
    </row>
    <row r="154" spans="1:17" x14ac:dyDescent="0.2">
      <c r="A154" s="214" t="s">
        <v>284</v>
      </c>
      <c r="B154" s="215" t="s">
        <v>285</v>
      </c>
      <c r="C154" s="185">
        <f t="shared" si="2"/>
        <v>0</v>
      </c>
      <c r="D154" s="188"/>
      <c r="E154" s="187"/>
      <c r="F154" s="188"/>
      <c r="G154" s="188"/>
      <c r="H154" s="188"/>
      <c r="I154" s="33"/>
      <c r="J154" s="5"/>
      <c r="K154" s="5"/>
      <c r="N154" s="171"/>
      <c r="O154" s="6"/>
      <c r="Q154" s="5"/>
    </row>
    <row r="155" spans="1:17" x14ac:dyDescent="0.2">
      <c r="A155" s="214" t="s">
        <v>286</v>
      </c>
      <c r="B155" s="215" t="s">
        <v>281</v>
      </c>
      <c r="C155" s="185">
        <f t="shared" si="2"/>
        <v>4</v>
      </c>
      <c r="D155" s="188"/>
      <c r="E155" s="187">
        <v>1</v>
      </c>
      <c r="F155" s="188">
        <v>3</v>
      </c>
      <c r="G155" s="188"/>
      <c r="H155" s="188"/>
      <c r="I155" s="33"/>
      <c r="J155" s="5"/>
      <c r="K155" s="5"/>
      <c r="N155" s="171"/>
      <c r="O155" s="6"/>
      <c r="Q155" s="5"/>
    </row>
    <row r="156" spans="1:17" x14ac:dyDescent="0.2">
      <c r="A156" s="214" t="s">
        <v>287</v>
      </c>
      <c r="B156" s="215" t="s">
        <v>279</v>
      </c>
      <c r="C156" s="185">
        <f t="shared" si="2"/>
        <v>9</v>
      </c>
      <c r="D156" s="188"/>
      <c r="E156" s="187">
        <v>8</v>
      </c>
      <c r="F156" s="188">
        <v>1</v>
      </c>
      <c r="G156" s="188"/>
      <c r="H156" s="188"/>
      <c r="I156" s="33"/>
      <c r="J156" s="5"/>
      <c r="K156" s="5"/>
      <c r="N156" s="171"/>
      <c r="O156" s="6"/>
      <c r="Q156" s="5"/>
    </row>
    <row r="157" spans="1:17" x14ac:dyDescent="0.2">
      <c r="A157" s="214" t="s">
        <v>288</v>
      </c>
      <c r="B157" s="215" t="s">
        <v>289</v>
      </c>
      <c r="C157" s="185">
        <f t="shared" si="2"/>
        <v>0</v>
      </c>
      <c r="D157" s="188"/>
      <c r="E157" s="187"/>
      <c r="F157" s="188"/>
      <c r="G157" s="188"/>
      <c r="H157" s="188"/>
      <c r="I157" s="33"/>
      <c r="J157" s="5"/>
      <c r="K157" s="5"/>
      <c r="N157" s="171"/>
      <c r="O157" s="6"/>
      <c r="Q157" s="5"/>
    </row>
    <row r="158" spans="1:17" x14ac:dyDescent="0.2">
      <c r="A158" s="214" t="s">
        <v>290</v>
      </c>
      <c r="B158" s="215" t="s">
        <v>291</v>
      </c>
      <c r="C158" s="185">
        <f t="shared" si="2"/>
        <v>0</v>
      </c>
      <c r="D158" s="188"/>
      <c r="E158" s="187"/>
      <c r="F158" s="188"/>
      <c r="G158" s="188"/>
      <c r="H158" s="188"/>
      <c r="I158" s="33"/>
      <c r="J158" s="5"/>
      <c r="K158" s="5"/>
      <c r="N158" s="171"/>
      <c r="O158" s="6"/>
      <c r="Q158" s="5"/>
    </row>
    <row r="159" spans="1:17" x14ac:dyDescent="0.2">
      <c r="A159" s="214" t="s">
        <v>292</v>
      </c>
      <c r="B159" s="215" t="s">
        <v>293</v>
      </c>
      <c r="C159" s="185">
        <f t="shared" si="2"/>
        <v>5</v>
      </c>
      <c r="D159" s="188"/>
      <c r="E159" s="187">
        <v>5</v>
      </c>
      <c r="F159" s="188"/>
      <c r="G159" s="188"/>
      <c r="H159" s="188"/>
      <c r="I159" s="33"/>
      <c r="J159" s="5"/>
      <c r="K159" s="5"/>
      <c r="N159" s="171"/>
      <c r="O159" s="6"/>
      <c r="Q159" s="5"/>
    </row>
    <row r="160" spans="1:17" x14ac:dyDescent="0.2">
      <c r="A160" s="214" t="s">
        <v>294</v>
      </c>
      <c r="B160" s="215" t="s">
        <v>295</v>
      </c>
      <c r="C160" s="185">
        <f t="shared" si="2"/>
        <v>32</v>
      </c>
      <c r="D160" s="188"/>
      <c r="E160" s="187">
        <v>32</v>
      </c>
      <c r="F160" s="188"/>
      <c r="G160" s="188"/>
      <c r="H160" s="188"/>
      <c r="I160" s="33"/>
      <c r="J160" s="5"/>
      <c r="K160" s="5"/>
      <c r="N160" s="171"/>
      <c r="O160" s="6"/>
      <c r="Q160" s="5"/>
    </row>
    <row r="161" spans="1:17" x14ac:dyDescent="0.2">
      <c r="A161" s="214" t="s">
        <v>296</v>
      </c>
      <c r="B161" s="208" t="s">
        <v>297</v>
      </c>
      <c r="C161" s="185">
        <f t="shared" si="2"/>
        <v>0</v>
      </c>
      <c r="D161" s="188"/>
      <c r="E161" s="187"/>
      <c r="F161" s="198"/>
      <c r="G161" s="188"/>
      <c r="H161" s="188"/>
      <c r="I161" s="33"/>
      <c r="J161" s="5"/>
      <c r="K161" s="5"/>
      <c r="N161" s="171"/>
      <c r="O161" s="6"/>
      <c r="Q161" s="5"/>
    </row>
    <row r="162" spans="1:17" x14ac:dyDescent="0.2">
      <c r="A162" s="216" t="s">
        <v>298</v>
      </c>
      <c r="B162" s="229" t="s">
        <v>299</v>
      </c>
      <c r="C162" s="218">
        <f t="shared" si="2"/>
        <v>5</v>
      </c>
      <c r="D162" s="219"/>
      <c r="E162" s="220">
        <v>5</v>
      </c>
      <c r="F162" s="221"/>
      <c r="G162" s="219"/>
      <c r="H162" s="221"/>
      <c r="I162" s="33"/>
      <c r="J162" s="5"/>
      <c r="K162" s="5"/>
      <c r="N162" s="171"/>
      <c r="O162" s="6"/>
      <c r="Q162" s="5"/>
    </row>
    <row r="163" spans="1:17" x14ac:dyDescent="0.2">
      <c r="A163" s="230"/>
      <c r="B163" s="231"/>
      <c r="C163" s="69"/>
      <c r="D163" s="70"/>
      <c r="E163" s="70"/>
      <c r="F163" s="70"/>
      <c r="G163" s="70"/>
      <c r="H163" s="70"/>
      <c r="I163" s="33"/>
      <c r="J163" s="5"/>
      <c r="K163" s="5"/>
      <c r="N163" s="171"/>
      <c r="O163" s="6"/>
      <c r="Q163" s="5"/>
    </row>
    <row r="164" spans="1:17" ht="15" customHeight="1" x14ac:dyDescent="0.2">
      <c r="A164" s="319" t="s">
        <v>300</v>
      </c>
      <c r="B164" s="320"/>
      <c r="C164" s="178">
        <f t="shared" si="2"/>
        <v>1</v>
      </c>
      <c r="D164" s="223">
        <f>+SUM(D165:D179)</f>
        <v>1</v>
      </c>
      <c r="E164" s="227">
        <f>+SUM(E165:E179)</f>
        <v>0</v>
      </c>
      <c r="F164" s="228">
        <f>+SUM(F165:F179)</f>
        <v>0</v>
      </c>
      <c r="G164" s="228">
        <f>+SUM(G165:G179)</f>
        <v>0</v>
      </c>
      <c r="H164" s="228">
        <f>+SUM(H165:H179)</f>
        <v>0</v>
      </c>
      <c r="I164" s="33"/>
      <c r="J164" s="5"/>
      <c r="K164" s="5"/>
      <c r="N164" s="171"/>
      <c r="O164" s="6"/>
      <c r="Q164" s="5"/>
    </row>
    <row r="165" spans="1:17" x14ac:dyDescent="0.2">
      <c r="A165" s="211" t="s">
        <v>301</v>
      </c>
      <c r="B165" s="226" t="s">
        <v>302</v>
      </c>
      <c r="C165" s="203">
        <f t="shared" si="2"/>
        <v>0</v>
      </c>
      <c r="D165" s="204"/>
      <c r="E165" s="205"/>
      <c r="F165" s="206"/>
      <c r="G165" s="232"/>
      <c r="H165" s="206"/>
      <c r="I165" s="33"/>
      <c r="J165" s="5"/>
      <c r="K165" s="5"/>
      <c r="N165" s="171"/>
      <c r="O165" s="6"/>
      <c r="Q165" s="5"/>
    </row>
    <row r="166" spans="1:17" x14ac:dyDescent="0.2">
      <c r="A166" s="214" t="s">
        <v>303</v>
      </c>
      <c r="B166" s="233" t="s">
        <v>304</v>
      </c>
      <c r="C166" s="185">
        <f t="shared" si="2"/>
        <v>0</v>
      </c>
      <c r="D166" s="186"/>
      <c r="E166" s="187"/>
      <c r="F166" s="188"/>
      <c r="G166" s="201"/>
      <c r="H166" s="188"/>
      <c r="I166" s="33"/>
      <c r="J166" s="5"/>
      <c r="K166" s="5"/>
      <c r="N166" s="171"/>
      <c r="O166" s="6"/>
      <c r="Q166" s="5"/>
    </row>
    <row r="167" spans="1:17" x14ac:dyDescent="0.2">
      <c r="A167" s="214" t="s">
        <v>305</v>
      </c>
      <c r="B167" s="208" t="s">
        <v>306</v>
      </c>
      <c r="C167" s="185">
        <f t="shared" si="2"/>
        <v>0</v>
      </c>
      <c r="D167" s="186"/>
      <c r="E167" s="187"/>
      <c r="F167" s="188"/>
      <c r="G167" s="201"/>
      <c r="H167" s="188"/>
      <c r="I167" s="33"/>
      <c r="J167" s="5"/>
      <c r="K167" s="5"/>
      <c r="N167" s="171"/>
      <c r="O167" s="6"/>
      <c r="Q167" s="5"/>
    </row>
    <row r="168" spans="1:17" x14ac:dyDescent="0.2">
      <c r="A168" s="234" t="s">
        <v>307</v>
      </c>
      <c r="B168" s="208" t="s">
        <v>308</v>
      </c>
      <c r="C168" s="185">
        <f t="shared" si="2"/>
        <v>0</v>
      </c>
      <c r="D168" s="186"/>
      <c r="E168" s="187"/>
      <c r="F168" s="188"/>
      <c r="G168" s="201"/>
      <c r="H168" s="188"/>
      <c r="I168" s="33"/>
      <c r="J168" s="5"/>
      <c r="K168" s="5"/>
      <c r="N168" s="171"/>
      <c r="O168" s="6"/>
      <c r="Q168" s="5"/>
    </row>
    <row r="169" spans="1:17" x14ac:dyDescent="0.2">
      <c r="A169" s="214" t="s">
        <v>309</v>
      </c>
      <c r="B169" s="215" t="s">
        <v>310</v>
      </c>
      <c r="C169" s="185">
        <f t="shared" si="2"/>
        <v>1</v>
      </c>
      <c r="D169" s="186">
        <v>1</v>
      </c>
      <c r="E169" s="187"/>
      <c r="F169" s="188"/>
      <c r="G169" s="201"/>
      <c r="H169" s="188"/>
      <c r="I169" s="33"/>
      <c r="J169" s="5"/>
      <c r="K169" s="5"/>
      <c r="N169" s="171"/>
      <c r="O169" s="6"/>
      <c r="Q169" s="5"/>
    </row>
    <row r="170" spans="1:17" x14ac:dyDescent="0.2">
      <c r="A170" s="214" t="s">
        <v>311</v>
      </c>
      <c r="B170" s="215" t="s">
        <v>312</v>
      </c>
      <c r="C170" s="185">
        <f t="shared" si="2"/>
        <v>0</v>
      </c>
      <c r="D170" s="186"/>
      <c r="E170" s="187"/>
      <c r="F170" s="188"/>
      <c r="G170" s="201"/>
      <c r="H170" s="188"/>
      <c r="I170" s="33"/>
      <c r="J170" s="5"/>
      <c r="K170" s="5"/>
      <c r="N170" s="171"/>
      <c r="O170" s="6"/>
      <c r="Q170" s="5"/>
    </row>
    <row r="171" spans="1:17" x14ac:dyDescent="0.2">
      <c r="A171" s="214" t="s">
        <v>313</v>
      </c>
      <c r="B171" s="215" t="s">
        <v>314</v>
      </c>
      <c r="C171" s="185">
        <f t="shared" si="2"/>
        <v>0</v>
      </c>
      <c r="D171" s="186"/>
      <c r="E171" s="187"/>
      <c r="F171" s="188"/>
      <c r="G171" s="201"/>
      <c r="H171" s="188"/>
      <c r="I171" s="33"/>
      <c r="J171" s="5"/>
      <c r="K171" s="5"/>
      <c r="N171" s="171"/>
      <c r="O171" s="6"/>
      <c r="Q171" s="5"/>
    </row>
    <row r="172" spans="1:17" x14ac:dyDescent="0.2">
      <c r="A172" s="214" t="s">
        <v>315</v>
      </c>
      <c r="B172" s="215" t="s">
        <v>316</v>
      </c>
      <c r="C172" s="185">
        <f t="shared" si="2"/>
        <v>0</v>
      </c>
      <c r="D172" s="186"/>
      <c r="E172" s="187"/>
      <c r="F172" s="188"/>
      <c r="G172" s="201"/>
      <c r="H172" s="188"/>
      <c r="I172" s="33"/>
      <c r="J172" s="5"/>
      <c r="K172" s="5"/>
      <c r="N172" s="171"/>
      <c r="O172" s="6"/>
      <c r="Q172" s="5"/>
    </row>
    <row r="173" spans="1:17" x14ac:dyDescent="0.2">
      <c r="A173" s="214" t="s">
        <v>317</v>
      </c>
      <c r="B173" s="215" t="s">
        <v>318</v>
      </c>
      <c r="C173" s="185">
        <f t="shared" si="2"/>
        <v>0</v>
      </c>
      <c r="D173" s="186"/>
      <c r="E173" s="187"/>
      <c r="F173" s="188"/>
      <c r="G173" s="201"/>
      <c r="H173" s="188"/>
      <c r="I173" s="33"/>
      <c r="J173" s="5"/>
      <c r="K173" s="5"/>
      <c r="N173" s="171"/>
      <c r="O173" s="6"/>
      <c r="Q173" s="5"/>
    </row>
    <row r="174" spans="1:17" x14ac:dyDescent="0.2">
      <c r="A174" s="214" t="s">
        <v>319</v>
      </c>
      <c r="B174" s="215" t="s">
        <v>320</v>
      </c>
      <c r="C174" s="185">
        <f t="shared" si="2"/>
        <v>0</v>
      </c>
      <c r="D174" s="186"/>
      <c r="E174" s="187"/>
      <c r="F174" s="188"/>
      <c r="G174" s="201"/>
      <c r="H174" s="188"/>
      <c r="I174" s="33"/>
      <c r="J174" s="5"/>
      <c r="K174" s="5"/>
      <c r="N174" s="171"/>
      <c r="O174" s="6"/>
      <c r="Q174" s="5"/>
    </row>
    <row r="175" spans="1:17" x14ac:dyDescent="0.2">
      <c r="A175" s="214" t="s">
        <v>321</v>
      </c>
      <c r="B175" s="215" t="s">
        <v>322</v>
      </c>
      <c r="C175" s="185">
        <f t="shared" si="2"/>
        <v>0</v>
      </c>
      <c r="D175" s="186"/>
      <c r="E175" s="187"/>
      <c r="F175" s="188"/>
      <c r="G175" s="201"/>
      <c r="H175" s="188"/>
      <c r="I175" s="33"/>
      <c r="J175" s="5"/>
      <c r="K175" s="5"/>
      <c r="N175" s="171"/>
      <c r="O175" s="6"/>
      <c r="Q175" s="5"/>
    </row>
    <row r="176" spans="1:17" x14ac:dyDescent="0.2">
      <c r="A176" s="214" t="s">
        <v>323</v>
      </c>
      <c r="B176" s="215" t="s">
        <v>324</v>
      </c>
      <c r="C176" s="185">
        <f t="shared" si="2"/>
        <v>0</v>
      </c>
      <c r="D176" s="186"/>
      <c r="E176" s="187"/>
      <c r="F176" s="188"/>
      <c r="G176" s="201"/>
      <c r="H176" s="188"/>
      <c r="I176" s="33"/>
      <c r="J176" s="5"/>
      <c r="K176" s="5"/>
      <c r="N176" s="171"/>
      <c r="O176" s="6"/>
      <c r="Q176" s="5"/>
    </row>
    <row r="177" spans="1:17" x14ac:dyDescent="0.2">
      <c r="A177" s="214" t="s">
        <v>325</v>
      </c>
      <c r="B177" s="215" t="s">
        <v>326</v>
      </c>
      <c r="C177" s="185">
        <f t="shared" si="2"/>
        <v>0</v>
      </c>
      <c r="D177" s="186"/>
      <c r="E177" s="187"/>
      <c r="F177" s="188"/>
      <c r="G177" s="201"/>
      <c r="H177" s="188"/>
      <c r="I177" s="33"/>
      <c r="J177" s="5"/>
      <c r="K177" s="5"/>
      <c r="N177" s="171"/>
      <c r="O177" s="6"/>
      <c r="Q177" s="5"/>
    </row>
    <row r="178" spans="1:17" x14ac:dyDescent="0.2">
      <c r="A178" s="214" t="s">
        <v>327</v>
      </c>
      <c r="B178" s="215" t="s">
        <v>328</v>
      </c>
      <c r="C178" s="185">
        <f t="shared" si="2"/>
        <v>0</v>
      </c>
      <c r="D178" s="186"/>
      <c r="E178" s="187"/>
      <c r="F178" s="188"/>
      <c r="G178" s="201"/>
      <c r="H178" s="188"/>
      <c r="I178" s="33"/>
      <c r="J178" s="5"/>
      <c r="K178" s="5"/>
      <c r="N178" s="171"/>
      <c r="O178" s="6"/>
      <c r="Q178" s="5"/>
    </row>
    <row r="179" spans="1:17" x14ac:dyDescent="0.2">
      <c r="A179" s="235" t="s">
        <v>329</v>
      </c>
      <c r="B179" s="236" t="s">
        <v>330</v>
      </c>
      <c r="C179" s="218">
        <f t="shared" si="2"/>
        <v>0</v>
      </c>
      <c r="D179" s="237"/>
      <c r="E179" s="220"/>
      <c r="F179" s="221"/>
      <c r="G179" s="219"/>
      <c r="H179" s="221"/>
      <c r="I179" s="33"/>
      <c r="J179" s="5"/>
      <c r="K179" s="5"/>
      <c r="N179" s="171"/>
      <c r="O179" s="6"/>
      <c r="Q179" s="5"/>
    </row>
    <row r="180" spans="1:17" x14ac:dyDescent="0.2">
      <c r="A180" s="174"/>
      <c r="B180" s="222"/>
      <c r="C180" s="69"/>
      <c r="D180" s="70"/>
      <c r="E180" s="70"/>
      <c r="F180" s="70"/>
      <c r="G180" s="70"/>
      <c r="H180" s="70"/>
      <c r="I180" s="33"/>
      <c r="J180" s="5"/>
      <c r="K180" s="5"/>
      <c r="N180" s="171"/>
      <c r="O180" s="6"/>
      <c r="Q180" s="5"/>
    </row>
    <row r="181" spans="1:17" x14ac:dyDescent="0.2">
      <c r="A181" s="289" t="s">
        <v>331</v>
      </c>
      <c r="B181" s="290"/>
      <c r="C181" s="178">
        <f t="shared" si="2"/>
        <v>4851</v>
      </c>
      <c r="D181" s="238">
        <f>+SUM(D182:D250)</f>
        <v>4679</v>
      </c>
      <c r="E181" s="180">
        <f>+SUM(E182:E250)</f>
        <v>26</v>
      </c>
      <c r="F181" s="239">
        <f>+SUM(F182:F250)</f>
        <v>146</v>
      </c>
      <c r="G181" s="178">
        <f>+SUM(G182:G250)</f>
        <v>0</v>
      </c>
      <c r="H181" s="178">
        <f>+SUM(H182:H250)</f>
        <v>0</v>
      </c>
      <c r="I181" s="33"/>
      <c r="J181" s="5"/>
      <c r="K181" s="5"/>
      <c r="N181" s="171"/>
      <c r="O181" s="6"/>
      <c r="Q181" s="5"/>
    </row>
    <row r="182" spans="1:17" x14ac:dyDescent="0.2">
      <c r="A182" s="214" t="s">
        <v>332</v>
      </c>
      <c r="B182" s="240" t="s">
        <v>333</v>
      </c>
      <c r="C182" s="185">
        <f t="shared" si="2"/>
        <v>0</v>
      </c>
      <c r="D182" s="186"/>
      <c r="E182" s="187"/>
      <c r="F182" s="188"/>
      <c r="G182" s="232"/>
      <c r="H182" s="188"/>
      <c r="I182" s="33"/>
      <c r="J182" s="5"/>
      <c r="K182" s="5"/>
      <c r="N182" s="171"/>
      <c r="O182" s="6"/>
      <c r="Q182" s="5"/>
    </row>
    <row r="183" spans="1:17" x14ac:dyDescent="0.2">
      <c r="A183" s="214" t="s">
        <v>334</v>
      </c>
      <c r="B183" s="241" t="s">
        <v>335</v>
      </c>
      <c r="C183" s="185">
        <f t="shared" si="2"/>
        <v>0</v>
      </c>
      <c r="D183" s="186"/>
      <c r="E183" s="187"/>
      <c r="F183" s="188"/>
      <c r="G183" s="201"/>
      <c r="H183" s="188"/>
      <c r="I183" s="33"/>
      <c r="J183" s="5"/>
      <c r="K183" s="5"/>
      <c r="N183" s="171"/>
      <c r="O183" s="6"/>
      <c r="Q183" s="5"/>
    </row>
    <row r="184" spans="1:17" x14ac:dyDescent="0.2">
      <c r="A184" s="214" t="s">
        <v>336</v>
      </c>
      <c r="B184" s="241" t="s">
        <v>337</v>
      </c>
      <c r="C184" s="185">
        <f t="shared" si="2"/>
        <v>0</v>
      </c>
      <c r="D184" s="186"/>
      <c r="E184" s="187"/>
      <c r="F184" s="188"/>
      <c r="G184" s="201"/>
      <c r="H184" s="188"/>
      <c r="I184" s="33"/>
      <c r="J184" s="5"/>
      <c r="K184" s="5"/>
      <c r="N184" s="171"/>
      <c r="O184" s="6"/>
      <c r="Q184" s="5"/>
    </row>
    <row r="185" spans="1:17" ht="13.5" customHeight="1" x14ac:dyDescent="0.2">
      <c r="A185" s="214" t="s">
        <v>338</v>
      </c>
      <c r="B185" s="241" t="s">
        <v>339</v>
      </c>
      <c r="C185" s="185">
        <f t="shared" si="2"/>
        <v>0</v>
      </c>
      <c r="D185" s="186"/>
      <c r="E185" s="187"/>
      <c r="F185" s="188"/>
      <c r="G185" s="201"/>
      <c r="H185" s="188"/>
      <c r="I185" s="33"/>
      <c r="J185" s="5"/>
      <c r="K185" s="5"/>
      <c r="N185" s="171"/>
      <c r="O185" s="6"/>
      <c r="Q185" s="5"/>
    </row>
    <row r="186" spans="1:17" x14ac:dyDescent="0.2">
      <c r="A186" s="214" t="s">
        <v>340</v>
      </c>
      <c r="B186" s="215" t="s">
        <v>341</v>
      </c>
      <c r="C186" s="185">
        <f t="shared" si="2"/>
        <v>157</v>
      </c>
      <c r="D186" s="186">
        <v>157</v>
      </c>
      <c r="E186" s="187"/>
      <c r="F186" s="188"/>
      <c r="G186" s="201"/>
      <c r="H186" s="188"/>
      <c r="I186" s="33"/>
      <c r="J186" s="5"/>
      <c r="K186" s="5"/>
      <c r="N186" s="171"/>
      <c r="O186" s="6"/>
      <c r="Q186" s="5"/>
    </row>
    <row r="187" spans="1:17" x14ac:dyDescent="0.2">
      <c r="A187" s="214" t="s">
        <v>342</v>
      </c>
      <c r="B187" s="215" t="s">
        <v>343</v>
      </c>
      <c r="C187" s="185">
        <f t="shared" si="2"/>
        <v>0</v>
      </c>
      <c r="D187" s="186"/>
      <c r="E187" s="187"/>
      <c r="F187" s="188"/>
      <c r="G187" s="201"/>
      <c r="H187" s="188"/>
      <c r="I187" s="33"/>
      <c r="J187" s="5"/>
      <c r="K187" s="5"/>
      <c r="N187" s="171"/>
      <c r="O187" s="6"/>
      <c r="Q187" s="5"/>
    </row>
    <row r="188" spans="1:17" x14ac:dyDescent="0.2">
      <c r="A188" s="214" t="s">
        <v>344</v>
      </c>
      <c r="B188" s="215" t="s">
        <v>345</v>
      </c>
      <c r="C188" s="185">
        <f t="shared" si="2"/>
        <v>2</v>
      </c>
      <c r="D188" s="186">
        <v>2</v>
      </c>
      <c r="E188" s="187"/>
      <c r="F188" s="188"/>
      <c r="G188" s="201"/>
      <c r="H188" s="188"/>
      <c r="I188" s="33"/>
      <c r="J188" s="5"/>
      <c r="K188" s="5"/>
      <c r="N188" s="171"/>
      <c r="O188" s="6"/>
      <c r="Q188" s="5"/>
    </row>
    <row r="189" spans="1:17" x14ac:dyDescent="0.2">
      <c r="A189" s="214" t="s">
        <v>346</v>
      </c>
      <c r="B189" s="215" t="s">
        <v>347</v>
      </c>
      <c r="C189" s="185">
        <f t="shared" si="2"/>
        <v>0</v>
      </c>
      <c r="D189" s="186"/>
      <c r="E189" s="187"/>
      <c r="F189" s="188"/>
      <c r="G189" s="201"/>
      <c r="H189" s="188"/>
      <c r="I189" s="33"/>
      <c r="J189" s="5"/>
      <c r="K189" s="5"/>
      <c r="N189" s="171"/>
      <c r="O189" s="6"/>
      <c r="Q189" s="5"/>
    </row>
    <row r="190" spans="1:17" x14ac:dyDescent="0.2">
      <c r="A190" s="214" t="s">
        <v>348</v>
      </c>
      <c r="B190" s="215" t="s">
        <v>349</v>
      </c>
      <c r="C190" s="185">
        <f t="shared" si="2"/>
        <v>0</v>
      </c>
      <c r="D190" s="186"/>
      <c r="E190" s="187"/>
      <c r="F190" s="188"/>
      <c r="G190" s="201"/>
      <c r="H190" s="188"/>
      <c r="I190" s="33"/>
      <c r="J190" s="5"/>
      <c r="K190" s="5"/>
      <c r="N190" s="171"/>
      <c r="O190" s="6"/>
      <c r="Q190" s="5"/>
    </row>
    <row r="191" spans="1:17" x14ac:dyDescent="0.2">
      <c r="A191" s="214" t="s">
        <v>350</v>
      </c>
      <c r="B191" s="215" t="s">
        <v>351</v>
      </c>
      <c r="C191" s="185">
        <f t="shared" si="2"/>
        <v>0</v>
      </c>
      <c r="D191" s="186"/>
      <c r="E191" s="187"/>
      <c r="F191" s="188"/>
      <c r="G191" s="201"/>
      <c r="H191" s="188"/>
      <c r="I191" s="33"/>
      <c r="J191" s="5"/>
      <c r="K191" s="5"/>
      <c r="N191" s="171"/>
      <c r="O191" s="6"/>
      <c r="Q191" s="5"/>
    </row>
    <row r="192" spans="1:17" x14ac:dyDescent="0.2">
      <c r="A192" s="214" t="s">
        <v>352</v>
      </c>
      <c r="B192" s="215" t="s">
        <v>353</v>
      </c>
      <c r="C192" s="185">
        <f t="shared" si="2"/>
        <v>0</v>
      </c>
      <c r="D192" s="186"/>
      <c r="E192" s="187"/>
      <c r="F192" s="188"/>
      <c r="G192" s="201"/>
      <c r="H192" s="188"/>
      <c r="I192" s="33"/>
      <c r="J192" s="5"/>
      <c r="K192" s="5"/>
      <c r="N192" s="171"/>
      <c r="O192" s="6"/>
      <c r="Q192" s="5"/>
    </row>
    <row r="193" spans="1:17" x14ac:dyDescent="0.2">
      <c r="A193" s="214" t="s">
        <v>354</v>
      </c>
      <c r="B193" s="215" t="s">
        <v>355</v>
      </c>
      <c r="C193" s="185">
        <f t="shared" si="2"/>
        <v>2</v>
      </c>
      <c r="D193" s="186">
        <v>2</v>
      </c>
      <c r="E193" s="187"/>
      <c r="F193" s="188"/>
      <c r="G193" s="201"/>
      <c r="H193" s="188"/>
      <c r="I193" s="33"/>
      <c r="J193" s="5"/>
      <c r="K193" s="5"/>
      <c r="N193" s="171"/>
      <c r="O193" s="6"/>
      <c r="Q193" s="5"/>
    </row>
    <row r="194" spans="1:17" x14ac:dyDescent="0.2">
      <c r="A194" s="214" t="s">
        <v>356</v>
      </c>
      <c r="B194" s="215" t="s">
        <v>357</v>
      </c>
      <c r="C194" s="185">
        <f t="shared" si="2"/>
        <v>0</v>
      </c>
      <c r="D194" s="186"/>
      <c r="E194" s="187"/>
      <c r="F194" s="188"/>
      <c r="G194" s="201"/>
      <c r="H194" s="188"/>
      <c r="I194" s="33"/>
      <c r="J194" s="5"/>
      <c r="K194" s="5"/>
      <c r="N194" s="171"/>
      <c r="O194" s="6"/>
      <c r="Q194" s="5"/>
    </row>
    <row r="195" spans="1:17" ht="23.25" x14ac:dyDescent="0.2">
      <c r="A195" s="214" t="s">
        <v>358</v>
      </c>
      <c r="B195" s="208" t="s">
        <v>359</v>
      </c>
      <c r="C195" s="185">
        <f t="shared" si="2"/>
        <v>0</v>
      </c>
      <c r="D195" s="186"/>
      <c r="E195" s="187"/>
      <c r="F195" s="188"/>
      <c r="G195" s="201"/>
      <c r="H195" s="188"/>
      <c r="I195" s="33"/>
      <c r="J195" s="5"/>
      <c r="K195" s="5"/>
      <c r="N195" s="171"/>
      <c r="O195" s="6"/>
      <c r="Q195" s="5"/>
    </row>
    <row r="196" spans="1:17" x14ac:dyDescent="0.2">
      <c r="A196" s="214" t="s">
        <v>360</v>
      </c>
      <c r="B196" s="208" t="s">
        <v>361</v>
      </c>
      <c r="C196" s="185">
        <f t="shared" si="2"/>
        <v>0</v>
      </c>
      <c r="D196" s="186"/>
      <c r="E196" s="187"/>
      <c r="F196" s="188"/>
      <c r="G196" s="201"/>
      <c r="H196" s="188"/>
      <c r="I196" s="33"/>
      <c r="J196" s="5"/>
      <c r="K196" s="5"/>
      <c r="N196" s="171"/>
      <c r="O196" s="6"/>
      <c r="Q196" s="5"/>
    </row>
    <row r="197" spans="1:17" x14ac:dyDescent="0.2">
      <c r="A197" s="214" t="s">
        <v>362</v>
      </c>
      <c r="B197" s="215" t="s">
        <v>363</v>
      </c>
      <c r="C197" s="185">
        <f t="shared" si="2"/>
        <v>0</v>
      </c>
      <c r="D197" s="186"/>
      <c r="E197" s="187"/>
      <c r="F197" s="188"/>
      <c r="G197" s="201"/>
      <c r="H197" s="188"/>
      <c r="I197" s="33"/>
      <c r="J197" s="5"/>
      <c r="K197" s="5"/>
      <c r="N197" s="171"/>
      <c r="O197" s="6"/>
      <c r="Q197" s="5"/>
    </row>
    <row r="198" spans="1:17" x14ac:dyDescent="0.2">
      <c r="A198" s="214" t="s">
        <v>364</v>
      </c>
      <c r="B198" s="215" t="s">
        <v>365</v>
      </c>
      <c r="C198" s="185">
        <f t="shared" si="2"/>
        <v>0</v>
      </c>
      <c r="D198" s="186"/>
      <c r="E198" s="187"/>
      <c r="F198" s="188"/>
      <c r="G198" s="201"/>
      <c r="H198" s="188"/>
      <c r="I198" s="33"/>
      <c r="J198" s="5"/>
      <c r="K198" s="5"/>
      <c r="N198" s="171"/>
      <c r="O198" s="6"/>
      <c r="Q198" s="5"/>
    </row>
    <row r="199" spans="1:17" x14ac:dyDescent="0.2">
      <c r="A199" s="214" t="s">
        <v>366</v>
      </c>
      <c r="B199" s="215" t="s">
        <v>367</v>
      </c>
      <c r="C199" s="185">
        <f t="shared" si="2"/>
        <v>5</v>
      </c>
      <c r="D199" s="186">
        <v>5</v>
      </c>
      <c r="E199" s="187"/>
      <c r="F199" s="188"/>
      <c r="G199" s="201"/>
      <c r="H199" s="188"/>
      <c r="I199" s="33"/>
      <c r="J199" s="5"/>
      <c r="K199" s="5"/>
      <c r="N199" s="171"/>
      <c r="O199" s="6"/>
      <c r="Q199" s="5"/>
    </row>
    <row r="200" spans="1:17" x14ac:dyDescent="0.2">
      <c r="A200" s="214" t="s">
        <v>368</v>
      </c>
      <c r="B200" s="215" t="s">
        <v>369</v>
      </c>
      <c r="C200" s="185">
        <f t="shared" si="2"/>
        <v>7</v>
      </c>
      <c r="D200" s="186">
        <v>7</v>
      </c>
      <c r="E200" s="187"/>
      <c r="F200" s="188"/>
      <c r="G200" s="201"/>
      <c r="H200" s="188"/>
      <c r="I200" s="33"/>
      <c r="J200" s="5"/>
      <c r="K200" s="5"/>
      <c r="N200" s="171"/>
      <c r="O200" s="6"/>
      <c r="Q200" s="5"/>
    </row>
    <row r="201" spans="1:17" x14ac:dyDescent="0.2">
      <c r="A201" s="214" t="s">
        <v>370</v>
      </c>
      <c r="B201" s="215" t="s">
        <v>371</v>
      </c>
      <c r="C201" s="185">
        <f t="shared" si="2"/>
        <v>11</v>
      </c>
      <c r="D201" s="186">
        <v>11</v>
      </c>
      <c r="E201" s="187"/>
      <c r="F201" s="188"/>
      <c r="G201" s="201"/>
      <c r="H201" s="188"/>
      <c r="I201" s="33"/>
      <c r="J201" s="5"/>
      <c r="K201" s="5"/>
      <c r="N201" s="171"/>
      <c r="O201" s="6"/>
      <c r="Q201" s="5"/>
    </row>
    <row r="202" spans="1:17" x14ac:dyDescent="0.2">
      <c r="A202" s="214" t="s">
        <v>372</v>
      </c>
      <c r="B202" s="215" t="s">
        <v>373</v>
      </c>
      <c r="C202" s="185">
        <f t="shared" si="2"/>
        <v>0</v>
      </c>
      <c r="D202" s="186"/>
      <c r="E202" s="187"/>
      <c r="F202" s="188"/>
      <c r="G202" s="201"/>
      <c r="H202" s="188"/>
      <c r="I202" s="33"/>
      <c r="J202" s="5"/>
      <c r="K202" s="5"/>
      <c r="N202" s="171"/>
      <c r="O202" s="6"/>
      <c r="Q202" s="5"/>
    </row>
    <row r="203" spans="1:17" x14ac:dyDescent="0.2">
      <c r="A203" s="214" t="s">
        <v>374</v>
      </c>
      <c r="B203" s="215" t="s">
        <v>375</v>
      </c>
      <c r="C203" s="185">
        <f t="shared" si="2"/>
        <v>0</v>
      </c>
      <c r="D203" s="186"/>
      <c r="E203" s="187"/>
      <c r="F203" s="188"/>
      <c r="G203" s="201"/>
      <c r="H203" s="188"/>
      <c r="I203" s="33"/>
      <c r="J203" s="5"/>
      <c r="K203" s="5"/>
      <c r="N203" s="171"/>
      <c r="O203" s="6"/>
      <c r="Q203" s="5"/>
    </row>
    <row r="204" spans="1:17" x14ac:dyDescent="0.2">
      <c r="A204" s="214" t="s">
        <v>376</v>
      </c>
      <c r="B204" s="215" t="s">
        <v>377</v>
      </c>
      <c r="C204" s="185">
        <f t="shared" si="2"/>
        <v>0</v>
      </c>
      <c r="D204" s="186"/>
      <c r="E204" s="187"/>
      <c r="F204" s="188"/>
      <c r="G204" s="201"/>
      <c r="H204" s="188"/>
      <c r="I204" s="33"/>
      <c r="J204" s="5"/>
      <c r="K204" s="5"/>
      <c r="N204" s="171"/>
      <c r="O204" s="6"/>
      <c r="Q204" s="5"/>
    </row>
    <row r="205" spans="1:17" x14ac:dyDescent="0.2">
      <c r="A205" s="214" t="s">
        <v>378</v>
      </c>
      <c r="B205" s="215" t="s">
        <v>379</v>
      </c>
      <c r="C205" s="185">
        <f t="shared" si="2"/>
        <v>0</v>
      </c>
      <c r="D205" s="186"/>
      <c r="E205" s="187"/>
      <c r="F205" s="188"/>
      <c r="G205" s="201"/>
      <c r="H205" s="188"/>
      <c r="I205" s="33"/>
      <c r="J205" s="5"/>
      <c r="K205" s="5"/>
      <c r="N205" s="171"/>
      <c r="O205" s="6"/>
      <c r="Q205" s="5"/>
    </row>
    <row r="206" spans="1:17" x14ac:dyDescent="0.2">
      <c r="A206" s="214" t="s">
        <v>380</v>
      </c>
      <c r="B206" s="215" t="s">
        <v>381</v>
      </c>
      <c r="C206" s="185">
        <f t="shared" si="2"/>
        <v>0</v>
      </c>
      <c r="D206" s="186"/>
      <c r="E206" s="187"/>
      <c r="F206" s="188"/>
      <c r="G206" s="201"/>
      <c r="H206" s="188"/>
      <c r="I206" s="33"/>
      <c r="J206" s="5"/>
      <c r="K206" s="5"/>
      <c r="N206" s="171"/>
      <c r="O206" s="6"/>
      <c r="Q206" s="5"/>
    </row>
    <row r="207" spans="1:17" x14ac:dyDescent="0.2">
      <c r="A207" s="214" t="s">
        <v>382</v>
      </c>
      <c r="B207" s="215" t="s">
        <v>383</v>
      </c>
      <c r="C207" s="185">
        <f t="shared" si="2"/>
        <v>0</v>
      </c>
      <c r="D207" s="186"/>
      <c r="E207" s="187"/>
      <c r="F207" s="188"/>
      <c r="G207" s="201"/>
      <c r="H207" s="188"/>
      <c r="I207" s="33"/>
      <c r="J207" s="5"/>
      <c r="K207" s="5"/>
      <c r="N207" s="171"/>
      <c r="O207" s="6"/>
      <c r="Q207" s="5"/>
    </row>
    <row r="208" spans="1:17" x14ac:dyDescent="0.2">
      <c r="A208" s="214" t="s">
        <v>384</v>
      </c>
      <c r="B208" s="208" t="s">
        <v>385</v>
      </c>
      <c r="C208" s="185">
        <f t="shared" si="2"/>
        <v>0</v>
      </c>
      <c r="D208" s="186"/>
      <c r="E208" s="187"/>
      <c r="F208" s="188"/>
      <c r="G208" s="201"/>
      <c r="H208" s="188"/>
      <c r="I208" s="33"/>
      <c r="J208" s="5"/>
      <c r="K208" s="5"/>
      <c r="N208" s="171"/>
      <c r="O208" s="6"/>
      <c r="Q208" s="5"/>
    </row>
    <row r="209" spans="1:17" x14ac:dyDescent="0.2">
      <c r="A209" s="214" t="s">
        <v>386</v>
      </c>
      <c r="B209" s="215" t="s">
        <v>387</v>
      </c>
      <c r="C209" s="185">
        <f t="shared" si="2"/>
        <v>29</v>
      </c>
      <c r="D209" s="186">
        <v>3</v>
      </c>
      <c r="E209" s="187">
        <v>26</v>
      </c>
      <c r="F209" s="188"/>
      <c r="G209" s="201"/>
      <c r="H209" s="188"/>
      <c r="I209" s="33"/>
      <c r="J209" s="5"/>
      <c r="K209" s="5"/>
      <c r="N209" s="171"/>
      <c r="O209" s="6"/>
      <c r="Q209" s="5"/>
    </row>
    <row r="210" spans="1:17" x14ac:dyDescent="0.2">
      <c r="A210" s="214" t="s">
        <v>388</v>
      </c>
      <c r="B210" s="215" t="s">
        <v>389</v>
      </c>
      <c r="C210" s="185">
        <f t="shared" ref="C210:C273" si="3">+SUM(D210:F210)</f>
        <v>0</v>
      </c>
      <c r="D210" s="186"/>
      <c r="E210" s="187"/>
      <c r="F210" s="188"/>
      <c r="G210" s="201"/>
      <c r="H210" s="188"/>
      <c r="I210" s="33"/>
      <c r="J210" s="5"/>
      <c r="K210" s="5"/>
      <c r="N210" s="171"/>
      <c r="O210" s="6"/>
      <c r="Q210" s="5"/>
    </row>
    <row r="211" spans="1:17" x14ac:dyDescent="0.2">
      <c r="A211" s="214" t="s">
        <v>390</v>
      </c>
      <c r="B211" s="215" t="s">
        <v>391</v>
      </c>
      <c r="C211" s="185">
        <f t="shared" si="3"/>
        <v>0</v>
      </c>
      <c r="D211" s="186"/>
      <c r="E211" s="187"/>
      <c r="F211" s="188"/>
      <c r="G211" s="201"/>
      <c r="H211" s="188"/>
      <c r="I211" s="33"/>
      <c r="J211" s="5"/>
      <c r="K211" s="5"/>
      <c r="N211" s="171"/>
      <c r="O211" s="6"/>
      <c r="Q211" s="5"/>
    </row>
    <row r="212" spans="1:17" x14ac:dyDescent="0.2">
      <c r="A212" s="214" t="s">
        <v>392</v>
      </c>
      <c r="B212" s="215" t="s">
        <v>393</v>
      </c>
      <c r="C212" s="185">
        <f t="shared" si="3"/>
        <v>0</v>
      </c>
      <c r="D212" s="186"/>
      <c r="E212" s="187"/>
      <c r="F212" s="188"/>
      <c r="G212" s="201"/>
      <c r="H212" s="188"/>
      <c r="I212" s="33"/>
      <c r="J212" s="5"/>
      <c r="K212" s="5"/>
      <c r="N212" s="171"/>
      <c r="O212" s="6"/>
      <c r="Q212" s="5"/>
    </row>
    <row r="213" spans="1:17" ht="23.25" x14ac:dyDescent="0.2">
      <c r="A213" s="214" t="s">
        <v>394</v>
      </c>
      <c r="B213" s="208" t="s">
        <v>395</v>
      </c>
      <c r="C213" s="185">
        <f t="shared" si="3"/>
        <v>0</v>
      </c>
      <c r="D213" s="186"/>
      <c r="E213" s="187"/>
      <c r="F213" s="188"/>
      <c r="G213" s="201"/>
      <c r="H213" s="188"/>
      <c r="I213" s="33"/>
      <c r="J213" s="5"/>
      <c r="K213" s="5"/>
      <c r="N213" s="171"/>
      <c r="O213" s="6"/>
      <c r="Q213" s="5"/>
    </row>
    <row r="214" spans="1:17" x14ac:dyDescent="0.2">
      <c r="A214" s="214" t="s">
        <v>396</v>
      </c>
      <c r="B214" s="215" t="s">
        <v>397</v>
      </c>
      <c r="C214" s="185">
        <f t="shared" si="3"/>
        <v>0</v>
      </c>
      <c r="D214" s="186"/>
      <c r="E214" s="187"/>
      <c r="F214" s="188"/>
      <c r="G214" s="201"/>
      <c r="H214" s="188"/>
      <c r="I214" s="33"/>
      <c r="J214" s="5"/>
      <c r="K214" s="5"/>
      <c r="N214" s="171"/>
      <c r="O214" s="6"/>
      <c r="Q214" s="5"/>
    </row>
    <row r="215" spans="1:17" x14ac:dyDescent="0.2">
      <c r="A215" s="214" t="s">
        <v>398</v>
      </c>
      <c r="B215" s="215" t="s">
        <v>399</v>
      </c>
      <c r="C215" s="185">
        <f t="shared" si="3"/>
        <v>0</v>
      </c>
      <c r="D215" s="186"/>
      <c r="E215" s="187"/>
      <c r="F215" s="188"/>
      <c r="G215" s="201"/>
      <c r="H215" s="188"/>
      <c r="I215" s="33"/>
      <c r="J215" s="5"/>
      <c r="K215" s="5"/>
      <c r="N215" s="171"/>
      <c r="O215" s="6"/>
      <c r="Q215" s="5"/>
    </row>
    <row r="216" spans="1:17" x14ac:dyDescent="0.2">
      <c r="A216" s="214" t="s">
        <v>400</v>
      </c>
      <c r="B216" s="215" t="s">
        <v>401</v>
      </c>
      <c r="C216" s="185">
        <f t="shared" si="3"/>
        <v>0</v>
      </c>
      <c r="D216" s="186"/>
      <c r="E216" s="187"/>
      <c r="F216" s="188"/>
      <c r="G216" s="201"/>
      <c r="H216" s="188"/>
      <c r="I216" s="33"/>
      <c r="J216" s="5"/>
      <c r="K216" s="5"/>
      <c r="N216" s="171"/>
      <c r="O216" s="6"/>
      <c r="Q216" s="5"/>
    </row>
    <row r="217" spans="1:17" x14ac:dyDescent="0.2">
      <c r="A217" s="214" t="s">
        <v>402</v>
      </c>
      <c r="B217" s="215" t="s">
        <v>403</v>
      </c>
      <c r="C217" s="185">
        <f t="shared" si="3"/>
        <v>0</v>
      </c>
      <c r="D217" s="186"/>
      <c r="E217" s="187"/>
      <c r="F217" s="188"/>
      <c r="G217" s="201"/>
      <c r="H217" s="188"/>
      <c r="I217" s="33"/>
      <c r="J217" s="5"/>
      <c r="K217" s="5"/>
      <c r="N217" s="171"/>
      <c r="O217" s="6"/>
      <c r="Q217" s="5"/>
    </row>
    <row r="218" spans="1:17" x14ac:dyDescent="0.2">
      <c r="A218" s="214" t="s">
        <v>404</v>
      </c>
      <c r="B218" s="215" t="s">
        <v>405</v>
      </c>
      <c r="C218" s="185">
        <f t="shared" si="3"/>
        <v>0</v>
      </c>
      <c r="D218" s="186"/>
      <c r="E218" s="187"/>
      <c r="F218" s="188"/>
      <c r="G218" s="201"/>
      <c r="H218" s="188"/>
      <c r="I218" s="33"/>
      <c r="J218" s="5"/>
      <c r="K218" s="5"/>
      <c r="N218" s="171"/>
      <c r="O218" s="6"/>
      <c r="Q218" s="5"/>
    </row>
    <row r="219" spans="1:17" x14ac:dyDescent="0.2">
      <c r="A219" s="214" t="s">
        <v>406</v>
      </c>
      <c r="B219" s="215" t="s">
        <v>407</v>
      </c>
      <c r="C219" s="185">
        <f t="shared" si="3"/>
        <v>0</v>
      </c>
      <c r="D219" s="186"/>
      <c r="E219" s="187"/>
      <c r="F219" s="188"/>
      <c r="G219" s="201"/>
      <c r="H219" s="188"/>
      <c r="I219" s="33"/>
      <c r="J219" s="5"/>
      <c r="K219" s="5"/>
      <c r="N219" s="171"/>
      <c r="O219" s="6"/>
      <c r="Q219" s="5"/>
    </row>
    <row r="220" spans="1:17" x14ac:dyDescent="0.2">
      <c r="A220" s="214" t="s">
        <v>408</v>
      </c>
      <c r="B220" s="215" t="s">
        <v>409</v>
      </c>
      <c r="C220" s="185">
        <f t="shared" si="3"/>
        <v>0</v>
      </c>
      <c r="D220" s="186"/>
      <c r="E220" s="187"/>
      <c r="F220" s="188"/>
      <c r="G220" s="201"/>
      <c r="H220" s="188"/>
      <c r="I220" s="33"/>
      <c r="J220" s="5"/>
      <c r="K220" s="5"/>
      <c r="N220" s="171"/>
      <c r="O220" s="6"/>
      <c r="Q220" s="5"/>
    </row>
    <row r="221" spans="1:17" x14ac:dyDescent="0.2">
      <c r="A221" s="214" t="s">
        <v>410</v>
      </c>
      <c r="B221" s="215" t="s">
        <v>411</v>
      </c>
      <c r="C221" s="185">
        <f t="shared" si="3"/>
        <v>0</v>
      </c>
      <c r="D221" s="186"/>
      <c r="E221" s="187"/>
      <c r="F221" s="188"/>
      <c r="G221" s="201"/>
      <c r="H221" s="188"/>
      <c r="I221" s="33"/>
      <c r="J221" s="5"/>
      <c r="K221" s="5"/>
      <c r="N221" s="171"/>
      <c r="O221" s="6"/>
      <c r="Q221" s="5"/>
    </row>
    <row r="222" spans="1:17" x14ac:dyDescent="0.2">
      <c r="A222" s="214" t="s">
        <v>412</v>
      </c>
      <c r="B222" s="215" t="s">
        <v>413</v>
      </c>
      <c r="C222" s="185">
        <f t="shared" si="3"/>
        <v>0</v>
      </c>
      <c r="D222" s="186"/>
      <c r="E222" s="187"/>
      <c r="F222" s="188"/>
      <c r="G222" s="201"/>
      <c r="H222" s="188"/>
      <c r="I222" s="33"/>
      <c r="J222" s="5"/>
      <c r="K222" s="5"/>
      <c r="N222" s="171"/>
      <c r="O222" s="6"/>
      <c r="Q222" s="5"/>
    </row>
    <row r="223" spans="1:17" x14ac:dyDescent="0.2">
      <c r="A223" s="214" t="s">
        <v>414</v>
      </c>
      <c r="B223" s="215" t="s">
        <v>415</v>
      </c>
      <c r="C223" s="185">
        <f t="shared" si="3"/>
        <v>0</v>
      </c>
      <c r="D223" s="186"/>
      <c r="E223" s="187"/>
      <c r="F223" s="188"/>
      <c r="G223" s="201"/>
      <c r="H223" s="188"/>
      <c r="I223" s="33"/>
      <c r="J223" s="5"/>
      <c r="K223" s="5"/>
      <c r="N223" s="171"/>
      <c r="O223" s="6"/>
      <c r="Q223" s="5"/>
    </row>
    <row r="224" spans="1:17" x14ac:dyDescent="0.2">
      <c r="A224" s="214" t="s">
        <v>416</v>
      </c>
      <c r="B224" s="215" t="s">
        <v>417</v>
      </c>
      <c r="C224" s="185">
        <f t="shared" si="3"/>
        <v>0</v>
      </c>
      <c r="D224" s="186"/>
      <c r="E224" s="187"/>
      <c r="F224" s="188"/>
      <c r="G224" s="201"/>
      <c r="H224" s="188"/>
      <c r="I224" s="33"/>
      <c r="J224" s="5"/>
      <c r="K224" s="5"/>
      <c r="N224" s="171"/>
      <c r="O224" s="6"/>
      <c r="Q224" s="5"/>
    </row>
    <row r="225" spans="1:17" x14ac:dyDescent="0.2">
      <c r="A225" s="214" t="s">
        <v>418</v>
      </c>
      <c r="B225" s="215" t="s">
        <v>419</v>
      </c>
      <c r="C225" s="185">
        <f t="shared" si="3"/>
        <v>0</v>
      </c>
      <c r="D225" s="186"/>
      <c r="E225" s="187"/>
      <c r="F225" s="188"/>
      <c r="G225" s="201"/>
      <c r="H225" s="188"/>
      <c r="I225" s="33"/>
      <c r="J225" s="5"/>
      <c r="K225" s="5"/>
      <c r="N225" s="171"/>
      <c r="O225" s="6"/>
      <c r="Q225" s="5"/>
    </row>
    <row r="226" spans="1:17" x14ac:dyDescent="0.2">
      <c r="A226" s="214" t="s">
        <v>420</v>
      </c>
      <c r="B226" s="215" t="s">
        <v>421</v>
      </c>
      <c r="C226" s="185">
        <f t="shared" si="3"/>
        <v>0</v>
      </c>
      <c r="D226" s="186"/>
      <c r="E226" s="187"/>
      <c r="F226" s="188"/>
      <c r="G226" s="201"/>
      <c r="H226" s="188"/>
      <c r="I226" s="33"/>
      <c r="J226" s="5"/>
      <c r="K226" s="5"/>
      <c r="N226" s="171"/>
      <c r="O226" s="6"/>
      <c r="Q226" s="5"/>
    </row>
    <row r="227" spans="1:17" x14ac:dyDescent="0.2">
      <c r="A227" s="214" t="s">
        <v>422</v>
      </c>
      <c r="B227" s="215" t="s">
        <v>423</v>
      </c>
      <c r="C227" s="185">
        <f t="shared" si="3"/>
        <v>0</v>
      </c>
      <c r="D227" s="186"/>
      <c r="E227" s="187"/>
      <c r="F227" s="188"/>
      <c r="G227" s="201"/>
      <c r="H227" s="188"/>
      <c r="I227" s="33"/>
      <c r="J227" s="5"/>
      <c r="K227" s="5"/>
      <c r="N227" s="171"/>
      <c r="O227" s="6"/>
      <c r="Q227" s="5"/>
    </row>
    <row r="228" spans="1:17" x14ac:dyDescent="0.2">
      <c r="A228" s="214" t="s">
        <v>424</v>
      </c>
      <c r="B228" s="215" t="s">
        <v>425</v>
      </c>
      <c r="C228" s="185">
        <f t="shared" si="3"/>
        <v>0</v>
      </c>
      <c r="D228" s="186"/>
      <c r="E228" s="187"/>
      <c r="F228" s="188"/>
      <c r="G228" s="201"/>
      <c r="H228" s="188"/>
      <c r="I228" s="33"/>
      <c r="J228" s="5"/>
      <c r="K228" s="5"/>
      <c r="N228" s="171"/>
      <c r="O228" s="6"/>
      <c r="Q228" s="5"/>
    </row>
    <row r="229" spans="1:17" x14ac:dyDescent="0.2">
      <c r="A229" s="214" t="s">
        <v>426</v>
      </c>
      <c r="B229" s="215" t="s">
        <v>427</v>
      </c>
      <c r="C229" s="185">
        <f t="shared" si="3"/>
        <v>0</v>
      </c>
      <c r="D229" s="186"/>
      <c r="E229" s="187"/>
      <c r="F229" s="188"/>
      <c r="G229" s="201"/>
      <c r="H229" s="188"/>
      <c r="I229" s="33"/>
      <c r="J229" s="5"/>
      <c r="K229" s="5"/>
      <c r="N229" s="171"/>
      <c r="O229" s="6"/>
      <c r="Q229" s="5"/>
    </row>
    <row r="230" spans="1:17" ht="23.25" x14ac:dyDescent="0.2">
      <c r="A230" s="214" t="s">
        <v>428</v>
      </c>
      <c r="B230" s="208" t="s">
        <v>429</v>
      </c>
      <c r="C230" s="185">
        <f t="shared" si="3"/>
        <v>0</v>
      </c>
      <c r="D230" s="186"/>
      <c r="E230" s="187"/>
      <c r="F230" s="188"/>
      <c r="G230" s="201"/>
      <c r="H230" s="188"/>
      <c r="I230" s="33"/>
      <c r="J230" s="5"/>
      <c r="K230" s="5"/>
      <c r="N230" s="171"/>
      <c r="O230" s="6"/>
      <c r="Q230" s="5"/>
    </row>
    <row r="231" spans="1:17" x14ac:dyDescent="0.2">
      <c r="A231" s="214" t="s">
        <v>430</v>
      </c>
      <c r="B231" s="215" t="s">
        <v>431</v>
      </c>
      <c r="C231" s="185">
        <f t="shared" si="3"/>
        <v>0</v>
      </c>
      <c r="D231" s="186"/>
      <c r="E231" s="187"/>
      <c r="F231" s="188"/>
      <c r="G231" s="201"/>
      <c r="H231" s="188"/>
      <c r="I231" s="33"/>
      <c r="J231" s="5"/>
      <c r="K231" s="5"/>
      <c r="N231" s="171"/>
      <c r="O231" s="6"/>
      <c r="Q231" s="5"/>
    </row>
    <row r="232" spans="1:17" x14ac:dyDescent="0.2">
      <c r="A232" s="214" t="s">
        <v>432</v>
      </c>
      <c r="B232" s="215" t="s">
        <v>433</v>
      </c>
      <c r="C232" s="185">
        <f t="shared" si="3"/>
        <v>0</v>
      </c>
      <c r="D232" s="186"/>
      <c r="E232" s="187"/>
      <c r="F232" s="188"/>
      <c r="G232" s="201"/>
      <c r="H232" s="188"/>
      <c r="I232" s="33"/>
      <c r="J232" s="5"/>
      <c r="K232" s="5"/>
      <c r="N232" s="171"/>
      <c r="O232" s="6"/>
      <c r="Q232" s="5"/>
    </row>
    <row r="233" spans="1:17" x14ac:dyDescent="0.2">
      <c r="A233" s="214" t="s">
        <v>434</v>
      </c>
      <c r="B233" s="215" t="s">
        <v>435</v>
      </c>
      <c r="C233" s="185">
        <f t="shared" si="3"/>
        <v>0</v>
      </c>
      <c r="D233" s="186"/>
      <c r="E233" s="187"/>
      <c r="F233" s="188"/>
      <c r="G233" s="201"/>
      <c r="H233" s="188"/>
      <c r="I233" s="33"/>
      <c r="J233" s="5"/>
      <c r="K233" s="5"/>
      <c r="N233" s="171"/>
      <c r="O233" s="6"/>
      <c r="Q233" s="5"/>
    </row>
    <row r="234" spans="1:17" x14ac:dyDescent="0.2">
      <c r="A234" s="214" t="s">
        <v>436</v>
      </c>
      <c r="B234" s="215" t="s">
        <v>437</v>
      </c>
      <c r="C234" s="185">
        <f t="shared" si="3"/>
        <v>0</v>
      </c>
      <c r="D234" s="186"/>
      <c r="E234" s="187"/>
      <c r="F234" s="188"/>
      <c r="G234" s="201"/>
      <c r="H234" s="188"/>
      <c r="I234" s="33"/>
      <c r="J234" s="5"/>
      <c r="K234" s="5"/>
      <c r="N234" s="171"/>
      <c r="O234" s="6"/>
      <c r="Q234" s="5"/>
    </row>
    <row r="235" spans="1:17" x14ac:dyDescent="0.2">
      <c r="A235" s="214" t="s">
        <v>438</v>
      </c>
      <c r="B235" s="215" t="s">
        <v>439</v>
      </c>
      <c r="C235" s="185">
        <f t="shared" si="3"/>
        <v>207</v>
      </c>
      <c r="D235" s="186">
        <v>207</v>
      </c>
      <c r="E235" s="187"/>
      <c r="F235" s="188"/>
      <c r="G235" s="201"/>
      <c r="H235" s="188"/>
      <c r="I235" s="33"/>
      <c r="J235" s="5"/>
      <c r="K235" s="5"/>
      <c r="N235" s="171"/>
      <c r="O235" s="6"/>
      <c r="Q235" s="5"/>
    </row>
    <row r="236" spans="1:17" x14ac:dyDescent="0.2">
      <c r="A236" s="214" t="s">
        <v>440</v>
      </c>
      <c r="B236" s="215" t="s">
        <v>441</v>
      </c>
      <c r="C236" s="185">
        <f t="shared" si="3"/>
        <v>0</v>
      </c>
      <c r="D236" s="186"/>
      <c r="E236" s="187"/>
      <c r="F236" s="188"/>
      <c r="G236" s="201"/>
      <c r="H236" s="188"/>
      <c r="I236" s="33"/>
      <c r="J236" s="5"/>
      <c r="K236" s="5"/>
      <c r="N236" s="171"/>
      <c r="O236" s="6"/>
      <c r="Q236" s="5"/>
    </row>
    <row r="237" spans="1:17" x14ac:dyDescent="0.2">
      <c r="A237" s="214" t="s">
        <v>442</v>
      </c>
      <c r="B237" s="215" t="s">
        <v>443</v>
      </c>
      <c r="C237" s="185">
        <f t="shared" si="3"/>
        <v>2680</v>
      </c>
      <c r="D237" s="186">
        <v>2680</v>
      </c>
      <c r="E237" s="187"/>
      <c r="F237" s="188"/>
      <c r="G237" s="201"/>
      <c r="H237" s="188"/>
      <c r="I237" s="33"/>
      <c r="J237" s="5"/>
      <c r="K237" s="5"/>
      <c r="N237" s="171"/>
      <c r="O237" s="6"/>
      <c r="Q237" s="5"/>
    </row>
    <row r="238" spans="1:17" x14ac:dyDescent="0.2">
      <c r="A238" s="214" t="s">
        <v>444</v>
      </c>
      <c r="B238" s="215" t="s">
        <v>445</v>
      </c>
      <c r="C238" s="185">
        <f t="shared" si="3"/>
        <v>1213</v>
      </c>
      <c r="D238" s="186">
        <v>1213</v>
      </c>
      <c r="E238" s="187"/>
      <c r="F238" s="188"/>
      <c r="G238" s="201"/>
      <c r="H238" s="188"/>
      <c r="I238" s="33"/>
      <c r="J238" s="5"/>
      <c r="K238" s="5"/>
      <c r="N238" s="171"/>
      <c r="O238" s="6"/>
      <c r="Q238" s="5"/>
    </row>
    <row r="239" spans="1:17" ht="23.25" x14ac:dyDescent="0.2">
      <c r="A239" s="214" t="s">
        <v>446</v>
      </c>
      <c r="B239" s="208" t="s">
        <v>447</v>
      </c>
      <c r="C239" s="185">
        <f t="shared" si="3"/>
        <v>0</v>
      </c>
      <c r="D239" s="186"/>
      <c r="E239" s="187"/>
      <c r="F239" s="188"/>
      <c r="G239" s="201"/>
      <c r="H239" s="188"/>
      <c r="I239" s="33"/>
      <c r="J239" s="5"/>
      <c r="K239" s="5"/>
      <c r="N239" s="171"/>
      <c r="O239" s="6"/>
      <c r="Q239" s="5"/>
    </row>
    <row r="240" spans="1:17" x14ac:dyDescent="0.2">
      <c r="A240" s="214" t="s">
        <v>448</v>
      </c>
      <c r="B240" s="215" t="s">
        <v>449</v>
      </c>
      <c r="C240" s="185">
        <f t="shared" si="3"/>
        <v>0</v>
      </c>
      <c r="D240" s="186"/>
      <c r="E240" s="187"/>
      <c r="F240" s="188"/>
      <c r="G240" s="201"/>
      <c r="H240" s="188"/>
      <c r="I240" s="33"/>
      <c r="J240" s="5"/>
      <c r="K240" s="5"/>
      <c r="N240" s="171"/>
      <c r="O240" s="6"/>
      <c r="Q240" s="5"/>
    </row>
    <row r="241" spans="1:17" x14ac:dyDescent="0.2">
      <c r="A241" s="214" t="s">
        <v>450</v>
      </c>
      <c r="B241" s="208" t="s">
        <v>451</v>
      </c>
      <c r="C241" s="185">
        <f t="shared" si="3"/>
        <v>381</v>
      </c>
      <c r="D241" s="186">
        <v>237</v>
      </c>
      <c r="E241" s="187"/>
      <c r="F241" s="188">
        <v>144</v>
      </c>
      <c r="G241" s="201"/>
      <c r="H241" s="188"/>
      <c r="I241" s="33"/>
      <c r="J241" s="5"/>
      <c r="K241" s="5"/>
      <c r="N241" s="171"/>
      <c r="O241" s="6"/>
      <c r="Q241" s="5"/>
    </row>
    <row r="242" spans="1:17" x14ac:dyDescent="0.2">
      <c r="A242" s="214" t="s">
        <v>452</v>
      </c>
      <c r="B242" s="215" t="s">
        <v>453</v>
      </c>
      <c r="C242" s="185">
        <f t="shared" si="3"/>
        <v>0</v>
      </c>
      <c r="D242" s="186"/>
      <c r="E242" s="187"/>
      <c r="F242" s="188"/>
      <c r="G242" s="201"/>
      <c r="H242" s="188"/>
      <c r="I242" s="33"/>
      <c r="J242" s="5"/>
      <c r="K242" s="5"/>
      <c r="N242" s="171"/>
      <c r="O242" s="6"/>
      <c r="Q242" s="5"/>
    </row>
    <row r="243" spans="1:17" x14ac:dyDescent="0.2">
      <c r="A243" s="214" t="s">
        <v>454</v>
      </c>
      <c r="B243" s="215" t="s">
        <v>455</v>
      </c>
      <c r="C243" s="185">
        <f t="shared" si="3"/>
        <v>0</v>
      </c>
      <c r="D243" s="186"/>
      <c r="E243" s="187"/>
      <c r="F243" s="188"/>
      <c r="G243" s="201"/>
      <c r="H243" s="188"/>
      <c r="I243" s="33"/>
      <c r="J243" s="5"/>
      <c r="K243" s="5"/>
      <c r="N243" s="171"/>
      <c r="O243" s="6"/>
      <c r="Q243" s="5"/>
    </row>
    <row r="244" spans="1:17" x14ac:dyDescent="0.2">
      <c r="A244" s="214" t="s">
        <v>456</v>
      </c>
      <c r="B244" s="215" t="s">
        <v>457</v>
      </c>
      <c r="C244" s="185">
        <f t="shared" si="3"/>
        <v>0</v>
      </c>
      <c r="D244" s="186"/>
      <c r="E244" s="187"/>
      <c r="F244" s="188"/>
      <c r="G244" s="201"/>
      <c r="H244" s="188"/>
      <c r="I244" s="33"/>
      <c r="J244" s="5"/>
      <c r="K244" s="5"/>
      <c r="N244" s="171"/>
      <c r="O244" s="6"/>
      <c r="Q244" s="5"/>
    </row>
    <row r="245" spans="1:17" x14ac:dyDescent="0.2">
      <c r="A245" s="214" t="s">
        <v>458</v>
      </c>
      <c r="B245" s="215" t="s">
        <v>459</v>
      </c>
      <c r="C245" s="185">
        <f t="shared" si="3"/>
        <v>0</v>
      </c>
      <c r="D245" s="186"/>
      <c r="E245" s="187"/>
      <c r="F245" s="188"/>
      <c r="G245" s="201"/>
      <c r="H245" s="188"/>
      <c r="I245" s="33"/>
      <c r="J245" s="5"/>
      <c r="K245" s="5"/>
      <c r="N245" s="171"/>
      <c r="O245" s="6"/>
      <c r="Q245" s="5"/>
    </row>
    <row r="246" spans="1:17" x14ac:dyDescent="0.2">
      <c r="A246" s="214" t="s">
        <v>460</v>
      </c>
      <c r="B246" s="215" t="s">
        <v>461</v>
      </c>
      <c r="C246" s="185">
        <f t="shared" si="3"/>
        <v>0</v>
      </c>
      <c r="D246" s="186"/>
      <c r="E246" s="187"/>
      <c r="F246" s="188"/>
      <c r="G246" s="201"/>
      <c r="H246" s="188"/>
      <c r="I246" s="33"/>
      <c r="J246" s="5"/>
      <c r="K246" s="5"/>
      <c r="N246" s="171"/>
      <c r="O246" s="6"/>
      <c r="Q246" s="5"/>
    </row>
    <row r="247" spans="1:17" x14ac:dyDescent="0.2">
      <c r="A247" s="214" t="s">
        <v>462</v>
      </c>
      <c r="B247" s="215" t="s">
        <v>463</v>
      </c>
      <c r="C247" s="185">
        <f t="shared" si="3"/>
        <v>8</v>
      </c>
      <c r="D247" s="186">
        <v>6</v>
      </c>
      <c r="E247" s="187"/>
      <c r="F247" s="188">
        <v>2</v>
      </c>
      <c r="G247" s="201"/>
      <c r="H247" s="188"/>
      <c r="I247" s="33"/>
      <c r="J247" s="5"/>
      <c r="K247" s="5"/>
      <c r="N247" s="171"/>
      <c r="O247" s="6"/>
      <c r="Q247" s="5"/>
    </row>
    <row r="248" spans="1:17" x14ac:dyDescent="0.2">
      <c r="A248" s="214" t="s">
        <v>464</v>
      </c>
      <c r="B248" s="215" t="s">
        <v>465</v>
      </c>
      <c r="C248" s="185">
        <f t="shared" si="3"/>
        <v>0</v>
      </c>
      <c r="D248" s="186"/>
      <c r="E248" s="187"/>
      <c r="F248" s="188"/>
      <c r="G248" s="201"/>
      <c r="H248" s="188"/>
      <c r="I248" s="33"/>
      <c r="J248" s="5"/>
      <c r="K248" s="5"/>
      <c r="N248" s="171"/>
      <c r="O248" s="6"/>
      <c r="Q248" s="5"/>
    </row>
    <row r="249" spans="1:17" x14ac:dyDescent="0.2">
      <c r="A249" s="214" t="s">
        <v>466</v>
      </c>
      <c r="B249" s="215" t="s">
        <v>467</v>
      </c>
      <c r="C249" s="185">
        <f t="shared" si="3"/>
        <v>149</v>
      </c>
      <c r="D249" s="186">
        <v>149</v>
      </c>
      <c r="E249" s="187"/>
      <c r="F249" s="188"/>
      <c r="G249" s="201"/>
      <c r="H249" s="188"/>
      <c r="I249" s="33"/>
      <c r="J249" s="5"/>
      <c r="K249" s="5"/>
      <c r="N249" s="171"/>
      <c r="O249" s="6"/>
      <c r="Q249" s="5"/>
    </row>
    <row r="250" spans="1:17" x14ac:dyDescent="0.2">
      <c r="A250" s="216" t="s">
        <v>468</v>
      </c>
      <c r="B250" s="229" t="s">
        <v>469</v>
      </c>
      <c r="C250" s="218">
        <f t="shared" si="3"/>
        <v>0</v>
      </c>
      <c r="D250" s="237"/>
      <c r="E250" s="220"/>
      <c r="F250" s="221"/>
      <c r="G250" s="219"/>
      <c r="H250" s="221"/>
      <c r="I250" s="33"/>
      <c r="J250" s="5"/>
      <c r="K250" s="5"/>
      <c r="N250" s="171"/>
      <c r="O250" s="6"/>
      <c r="Q250" s="5"/>
    </row>
    <row r="251" spans="1:17" x14ac:dyDescent="0.2">
      <c r="A251" s="242"/>
      <c r="B251" s="243"/>
      <c r="C251" s="244"/>
      <c r="D251" s="244"/>
      <c r="E251" s="244"/>
      <c r="F251" s="244"/>
      <c r="G251" s="244"/>
      <c r="H251" s="244"/>
      <c r="I251" s="33"/>
      <c r="J251" s="5"/>
      <c r="K251" s="5"/>
      <c r="N251" s="171"/>
      <c r="O251" s="6"/>
      <c r="Q251" s="5"/>
    </row>
    <row r="252" spans="1:17" x14ac:dyDescent="0.2">
      <c r="A252" s="317" t="s">
        <v>470</v>
      </c>
      <c r="B252" s="318"/>
      <c r="C252" s="178">
        <f t="shared" si="3"/>
        <v>1151</v>
      </c>
      <c r="D252" s="238">
        <f>+SUM(D253:D290)</f>
        <v>1111</v>
      </c>
      <c r="E252" s="180">
        <f>+SUM(E253:E290)</f>
        <v>31</v>
      </c>
      <c r="F252" s="239">
        <f>+SUM(F253:F290)</f>
        <v>9</v>
      </c>
      <c r="G252" s="178">
        <f>+SUM(G253:G290)</f>
        <v>0</v>
      </c>
      <c r="H252" s="178">
        <f>+SUM(H253:H290)</f>
        <v>0</v>
      </c>
      <c r="I252" s="33"/>
      <c r="J252" s="5"/>
      <c r="K252" s="5"/>
      <c r="N252" s="171"/>
      <c r="O252" s="6"/>
      <c r="Q252" s="5"/>
    </row>
    <row r="253" spans="1:17" x14ac:dyDescent="0.2">
      <c r="A253" s="211" t="s">
        <v>471</v>
      </c>
      <c r="B253" s="226" t="s">
        <v>472</v>
      </c>
      <c r="C253" s="185">
        <f t="shared" si="3"/>
        <v>0</v>
      </c>
      <c r="D253" s="186"/>
      <c r="E253" s="187"/>
      <c r="F253" s="188"/>
      <c r="G253" s="188"/>
      <c r="H253" s="188"/>
      <c r="I253" s="33"/>
      <c r="J253" s="5"/>
      <c r="K253" s="5"/>
      <c r="N253" s="171"/>
      <c r="O253" s="6"/>
      <c r="Q253" s="5"/>
    </row>
    <row r="254" spans="1:17" x14ac:dyDescent="0.2">
      <c r="A254" s="214" t="s">
        <v>473</v>
      </c>
      <c r="B254" s="215" t="s">
        <v>474</v>
      </c>
      <c r="C254" s="185">
        <f t="shared" si="3"/>
        <v>0</v>
      </c>
      <c r="D254" s="186"/>
      <c r="E254" s="187"/>
      <c r="F254" s="188"/>
      <c r="G254" s="188"/>
      <c r="H254" s="188"/>
      <c r="I254" s="33"/>
      <c r="J254" s="5"/>
      <c r="K254" s="5"/>
      <c r="N254" s="171"/>
      <c r="O254" s="6"/>
      <c r="Q254" s="5"/>
    </row>
    <row r="255" spans="1:17" x14ac:dyDescent="0.2">
      <c r="A255" s="214" t="s">
        <v>475</v>
      </c>
      <c r="B255" s="215" t="s">
        <v>476</v>
      </c>
      <c r="C255" s="185">
        <f t="shared" si="3"/>
        <v>14</v>
      </c>
      <c r="D255" s="186"/>
      <c r="E255" s="187">
        <v>14</v>
      </c>
      <c r="F255" s="188"/>
      <c r="G255" s="188"/>
      <c r="H255" s="188"/>
      <c r="I255" s="33"/>
      <c r="J255" s="5"/>
      <c r="K255" s="5"/>
      <c r="N255" s="171"/>
      <c r="O255" s="6"/>
      <c r="Q255" s="5"/>
    </row>
    <row r="256" spans="1:17" x14ac:dyDescent="0.2">
      <c r="A256" s="214" t="s">
        <v>477</v>
      </c>
      <c r="B256" s="215" t="s">
        <v>478</v>
      </c>
      <c r="C256" s="185">
        <f t="shared" si="3"/>
        <v>0</v>
      </c>
      <c r="D256" s="186"/>
      <c r="E256" s="187"/>
      <c r="F256" s="188"/>
      <c r="G256" s="188"/>
      <c r="H256" s="188"/>
      <c r="I256" s="33"/>
      <c r="J256" s="5"/>
      <c r="K256" s="5"/>
      <c r="N256" s="171"/>
      <c r="O256" s="6"/>
      <c r="Q256" s="5"/>
    </row>
    <row r="257" spans="1:17" x14ac:dyDescent="0.2">
      <c r="A257" s="214" t="s">
        <v>479</v>
      </c>
      <c r="B257" s="215" t="s">
        <v>480</v>
      </c>
      <c r="C257" s="185">
        <f t="shared" si="3"/>
        <v>0</v>
      </c>
      <c r="D257" s="186"/>
      <c r="E257" s="187"/>
      <c r="F257" s="188"/>
      <c r="G257" s="188"/>
      <c r="H257" s="188"/>
      <c r="I257" s="33"/>
      <c r="J257" s="5"/>
      <c r="K257" s="5"/>
      <c r="N257" s="171"/>
      <c r="O257" s="6"/>
      <c r="Q257" s="5"/>
    </row>
    <row r="258" spans="1:17" x14ac:dyDescent="0.2">
      <c r="A258" s="214" t="s">
        <v>481</v>
      </c>
      <c r="B258" s="215" t="s">
        <v>482</v>
      </c>
      <c r="C258" s="185">
        <f t="shared" si="3"/>
        <v>0</v>
      </c>
      <c r="D258" s="186"/>
      <c r="E258" s="187"/>
      <c r="F258" s="188"/>
      <c r="G258" s="188"/>
      <c r="H258" s="188"/>
      <c r="I258" s="33"/>
      <c r="J258" s="5"/>
      <c r="K258" s="5"/>
      <c r="N258" s="171"/>
      <c r="O258" s="6"/>
      <c r="Q258" s="5"/>
    </row>
    <row r="259" spans="1:17" x14ac:dyDescent="0.2">
      <c r="A259" s="214" t="s">
        <v>483</v>
      </c>
      <c r="B259" s="215" t="s">
        <v>484</v>
      </c>
      <c r="C259" s="185">
        <f t="shared" si="3"/>
        <v>0</v>
      </c>
      <c r="D259" s="186"/>
      <c r="E259" s="187"/>
      <c r="F259" s="188"/>
      <c r="G259" s="188"/>
      <c r="H259" s="188"/>
      <c r="I259" s="33"/>
      <c r="J259" s="5"/>
      <c r="K259" s="5"/>
      <c r="N259" s="171"/>
      <c r="O259" s="6"/>
      <c r="Q259" s="5"/>
    </row>
    <row r="260" spans="1:17" x14ac:dyDescent="0.2">
      <c r="A260" s="214" t="s">
        <v>485</v>
      </c>
      <c r="B260" s="215" t="s">
        <v>486</v>
      </c>
      <c r="C260" s="185">
        <f t="shared" si="3"/>
        <v>0</v>
      </c>
      <c r="D260" s="186"/>
      <c r="E260" s="187"/>
      <c r="F260" s="188"/>
      <c r="G260" s="188"/>
      <c r="H260" s="188"/>
      <c r="I260" s="33"/>
      <c r="J260" s="5"/>
      <c r="K260" s="5"/>
      <c r="N260" s="171"/>
      <c r="O260" s="6"/>
      <c r="Q260" s="5"/>
    </row>
    <row r="261" spans="1:17" x14ac:dyDescent="0.2">
      <c r="A261" s="214" t="s">
        <v>487</v>
      </c>
      <c r="B261" s="215" t="s">
        <v>488</v>
      </c>
      <c r="C261" s="185">
        <f t="shared" si="3"/>
        <v>0</v>
      </c>
      <c r="D261" s="186"/>
      <c r="E261" s="187"/>
      <c r="F261" s="188"/>
      <c r="G261" s="188"/>
      <c r="H261" s="188"/>
      <c r="I261" s="33"/>
      <c r="J261" s="5"/>
      <c r="K261" s="5"/>
      <c r="N261" s="171"/>
      <c r="O261" s="6"/>
      <c r="Q261" s="5"/>
    </row>
    <row r="262" spans="1:17" x14ac:dyDescent="0.2">
      <c r="A262" s="214" t="s">
        <v>489</v>
      </c>
      <c r="B262" s="215" t="s">
        <v>490</v>
      </c>
      <c r="C262" s="185">
        <f t="shared" si="3"/>
        <v>0</v>
      </c>
      <c r="D262" s="186"/>
      <c r="E262" s="187"/>
      <c r="F262" s="188"/>
      <c r="G262" s="188"/>
      <c r="H262" s="188"/>
      <c r="I262" s="33"/>
      <c r="J262" s="5"/>
      <c r="K262" s="5"/>
      <c r="N262" s="171"/>
      <c r="O262" s="6"/>
      <c r="Q262" s="5"/>
    </row>
    <row r="263" spans="1:17" x14ac:dyDescent="0.2">
      <c r="A263" s="214" t="s">
        <v>491</v>
      </c>
      <c r="B263" s="215" t="s">
        <v>492</v>
      </c>
      <c r="C263" s="185">
        <f t="shared" si="3"/>
        <v>0</v>
      </c>
      <c r="D263" s="186"/>
      <c r="E263" s="187"/>
      <c r="F263" s="188"/>
      <c r="G263" s="188"/>
      <c r="H263" s="188"/>
      <c r="I263" s="33"/>
      <c r="J263" s="5"/>
      <c r="K263" s="5"/>
      <c r="N263" s="171"/>
      <c r="O263" s="6"/>
      <c r="Q263" s="5"/>
    </row>
    <row r="264" spans="1:17" x14ac:dyDescent="0.2">
      <c r="A264" s="214" t="s">
        <v>493</v>
      </c>
      <c r="B264" s="215" t="s">
        <v>494</v>
      </c>
      <c r="C264" s="185">
        <f t="shared" si="3"/>
        <v>0</v>
      </c>
      <c r="D264" s="186"/>
      <c r="E264" s="187"/>
      <c r="F264" s="188"/>
      <c r="G264" s="188"/>
      <c r="H264" s="188"/>
      <c r="I264" s="33"/>
      <c r="J264" s="5"/>
      <c r="K264" s="5"/>
      <c r="N264" s="171"/>
      <c r="O264" s="6"/>
      <c r="Q264" s="5"/>
    </row>
    <row r="265" spans="1:17" x14ac:dyDescent="0.2">
      <c r="A265" s="214" t="s">
        <v>495</v>
      </c>
      <c r="B265" s="215" t="s">
        <v>496</v>
      </c>
      <c r="C265" s="185">
        <f t="shared" si="3"/>
        <v>17</v>
      </c>
      <c r="D265" s="186"/>
      <c r="E265" s="187">
        <v>17</v>
      </c>
      <c r="F265" s="188"/>
      <c r="G265" s="188"/>
      <c r="H265" s="188"/>
      <c r="I265" s="33"/>
      <c r="J265" s="5"/>
      <c r="K265" s="5"/>
      <c r="N265" s="171"/>
      <c r="O265" s="6"/>
      <c r="Q265" s="5"/>
    </row>
    <row r="266" spans="1:17" x14ac:dyDescent="0.2">
      <c r="A266" s="214" t="s">
        <v>497</v>
      </c>
      <c r="B266" s="215" t="s">
        <v>498</v>
      </c>
      <c r="C266" s="185">
        <f t="shared" si="3"/>
        <v>0</v>
      </c>
      <c r="D266" s="186"/>
      <c r="E266" s="187"/>
      <c r="F266" s="188"/>
      <c r="G266" s="188"/>
      <c r="H266" s="188"/>
      <c r="I266" s="33"/>
      <c r="J266" s="5"/>
      <c r="K266" s="5"/>
      <c r="N266" s="171"/>
      <c r="O266" s="6"/>
      <c r="Q266" s="5"/>
    </row>
    <row r="267" spans="1:17" ht="23.25" x14ac:dyDescent="0.2">
      <c r="A267" s="214" t="s">
        <v>499</v>
      </c>
      <c r="B267" s="208" t="s">
        <v>500</v>
      </c>
      <c r="C267" s="185">
        <f t="shared" si="3"/>
        <v>0</v>
      </c>
      <c r="D267" s="186"/>
      <c r="E267" s="285"/>
      <c r="F267" s="188"/>
      <c r="G267" s="188"/>
      <c r="H267" s="188"/>
      <c r="I267" s="33"/>
      <c r="J267" s="5"/>
      <c r="K267" s="5"/>
      <c r="N267" s="171"/>
      <c r="O267" s="6"/>
      <c r="Q267" s="5"/>
    </row>
    <row r="268" spans="1:17" x14ac:dyDescent="0.2">
      <c r="A268" s="214" t="s">
        <v>501</v>
      </c>
      <c r="B268" s="215" t="s">
        <v>502</v>
      </c>
      <c r="C268" s="185">
        <f t="shared" si="3"/>
        <v>0</v>
      </c>
      <c r="D268" s="186"/>
      <c r="E268" s="187"/>
      <c r="F268" s="188"/>
      <c r="G268" s="188"/>
      <c r="H268" s="188"/>
      <c r="I268" s="33"/>
      <c r="J268" s="5"/>
      <c r="K268" s="5"/>
      <c r="N268" s="171"/>
      <c r="O268" s="6"/>
      <c r="Q268" s="5"/>
    </row>
    <row r="269" spans="1:17" x14ac:dyDescent="0.2">
      <c r="A269" s="214" t="s">
        <v>503</v>
      </c>
      <c r="B269" s="215" t="s">
        <v>504</v>
      </c>
      <c r="C269" s="185">
        <f t="shared" si="3"/>
        <v>0</v>
      </c>
      <c r="D269" s="186"/>
      <c r="E269" s="187"/>
      <c r="F269" s="188"/>
      <c r="G269" s="188"/>
      <c r="H269" s="188"/>
      <c r="I269" s="33"/>
      <c r="J269" s="5"/>
      <c r="K269" s="5"/>
      <c r="N269" s="171"/>
      <c r="O269" s="6"/>
      <c r="Q269" s="5"/>
    </row>
    <row r="270" spans="1:17" x14ac:dyDescent="0.2">
      <c r="A270" s="214" t="s">
        <v>505</v>
      </c>
      <c r="B270" s="215" t="s">
        <v>506</v>
      </c>
      <c r="C270" s="185">
        <f t="shared" si="3"/>
        <v>0</v>
      </c>
      <c r="D270" s="186"/>
      <c r="E270" s="187"/>
      <c r="F270" s="188"/>
      <c r="G270" s="188"/>
      <c r="H270" s="188"/>
      <c r="I270" s="33"/>
      <c r="J270" s="5"/>
      <c r="K270" s="5"/>
      <c r="N270" s="171"/>
      <c r="O270" s="6"/>
      <c r="Q270" s="5"/>
    </row>
    <row r="271" spans="1:17" x14ac:dyDescent="0.2">
      <c r="A271" s="214" t="s">
        <v>507</v>
      </c>
      <c r="B271" s="215" t="s">
        <v>508</v>
      </c>
      <c r="C271" s="185">
        <f t="shared" si="3"/>
        <v>0</v>
      </c>
      <c r="D271" s="186"/>
      <c r="E271" s="187"/>
      <c r="F271" s="188"/>
      <c r="G271" s="188"/>
      <c r="H271" s="188"/>
      <c r="I271" s="33"/>
      <c r="J271" s="5"/>
      <c r="K271" s="5"/>
      <c r="N271" s="171"/>
      <c r="O271" s="6"/>
      <c r="Q271" s="5"/>
    </row>
    <row r="272" spans="1:17" x14ac:dyDescent="0.2">
      <c r="A272" s="214" t="s">
        <v>509</v>
      </c>
      <c r="B272" s="215" t="s">
        <v>510</v>
      </c>
      <c r="C272" s="185">
        <f t="shared" si="3"/>
        <v>67</v>
      </c>
      <c r="D272" s="186">
        <v>58</v>
      </c>
      <c r="E272" s="187"/>
      <c r="F272" s="188">
        <v>9</v>
      </c>
      <c r="G272" s="188"/>
      <c r="H272" s="188"/>
      <c r="I272" s="33"/>
      <c r="J272" s="5"/>
      <c r="K272" s="5"/>
      <c r="N272" s="171"/>
      <c r="O272" s="6"/>
      <c r="Q272" s="5"/>
    </row>
    <row r="273" spans="1:17" x14ac:dyDescent="0.2">
      <c r="A273" s="214" t="s">
        <v>511</v>
      </c>
      <c r="B273" s="215" t="s">
        <v>512</v>
      </c>
      <c r="C273" s="185">
        <f t="shared" si="3"/>
        <v>0</v>
      </c>
      <c r="D273" s="186"/>
      <c r="E273" s="187"/>
      <c r="F273" s="188"/>
      <c r="G273" s="188"/>
      <c r="H273" s="188"/>
      <c r="I273" s="33"/>
      <c r="J273" s="5"/>
      <c r="K273" s="5"/>
      <c r="N273" s="171"/>
      <c r="O273" s="6"/>
      <c r="Q273" s="5"/>
    </row>
    <row r="274" spans="1:17" x14ac:dyDescent="0.2">
      <c r="A274" s="214" t="s">
        <v>513</v>
      </c>
      <c r="B274" s="215" t="s">
        <v>514</v>
      </c>
      <c r="C274" s="185">
        <f t="shared" ref="C274:C337" si="4">+SUM(D274:F274)</f>
        <v>45</v>
      </c>
      <c r="D274" s="186">
        <v>45</v>
      </c>
      <c r="E274" s="187"/>
      <c r="F274" s="188"/>
      <c r="G274" s="188"/>
      <c r="H274" s="188"/>
      <c r="I274" s="33"/>
      <c r="J274" s="5"/>
      <c r="K274" s="5"/>
      <c r="N274" s="171"/>
      <c r="O274" s="6"/>
      <c r="Q274" s="5"/>
    </row>
    <row r="275" spans="1:17" x14ac:dyDescent="0.2">
      <c r="A275" s="214" t="s">
        <v>515</v>
      </c>
      <c r="B275" s="215" t="s">
        <v>516</v>
      </c>
      <c r="C275" s="185">
        <f t="shared" si="4"/>
        <v>0</v>
      </c>
      <c r="D275" s="186"/>
      <c r="E275" s="187"/>
      <c r="F275" s="188"/>
      <c r="G275" s="188"/>
      <c r="H275" s="188"/>
      <c r="I275" s="33"/>
      <c r="J275" s="5"/>
      <c r="K275" s="5"/>
      <c r="N275" s="171"/>
      <c r="O275" s="6"/>
      <c r="Q275" s="5"/>
    </row>
    <row r="276" spans="1:17" x14ac:dyDescent="0.2">
      <c r="A276" s="214" t="s">
        <v>517</v>
      </c>
      <c r="B276" s="215" t="s">
        <v>518</v>
      </c>
      <c r="C276" s="185">
        <f t="shared" si="4"/>
        <v>0</v>
      </c>
      <c r="D276" s="186"/>
      <c r="E276" s="187"/>
      <c r="F276" s="188"/>
      <c r="G276" s="188"/>
      <c r="H276" s="188"/>
      <c r="I276" s="33"/>
      <c r="J276" s="5"/>
      <c r="K276" s="5"/>
      <c r="N276" s="171"/>
      <c r="O276" s="6"/>
      <c r="Q276" s="5"/>
    </row>
    <row r="277" spans="1:17" x14ac:dyDescent="0.2">
      <c r="A277" s="214" t="s">
        <v>519</v>
      </c>
      <c r="B277" s="215" t="s">
        <v>520</v>
      </c>
      <c r="C277" s="185">
        <f t="shared" si="4"/>
        <v>0</v>
      </c>
      <c r="D277" s="186"/>
      <c r="E277" s="187"/>
      <c r="F277" s="188"/>
      <c r="G277" s="188"/>
      <c r="H277" s="188"/>
      <c r="I277" s="33"/>
      <c r="J277" s="5"/>
      <c r="K277" s="5"/>
      <c r="N277" s="171"/>
      <c r="O277" s="6"/>
      <c r="Q277" s="5"/>
    </row>
    <row r="278" spans="1:17" x14ac:dyDescent="0.2">
      <c r="A278" s="214" t="s">
        <v>521</v>
      </c>
      <c r="B278" s="208" t="s">
        <v>522</v>
      </c>
      <c r="C278" s="185">
        <f t="shared" si="4"/>
        <v>1</v>
      </c>
      <c r="D278" s="186">
        <v>1</v>
      </c>
      <c r="E278" s="187"/>
      <c r="F278" s="188"/>
      <c r="G278" s="188"/>
      <c r="H278" s="188"/>
      <c r="I278" s="33"/>
      <c r="J278" s="5"/>
      <c r="K278" s="5"/>
      <c r="N278" s="171"/>
      <c r="O278" s="6"/>
      <c r="Q278" s="5"/>
    </row>
    <row r="279" spans="1:17" x14ac:dyDescent="0.2">
      <c r="A279" s="214" t="s">
        <v>523</v>
      </c>
      <c r="B279" s="215" t="s">
        <v>524</v>
      </c>
      <c r="C279" s="185">
        <f t="shared" si="4"/>
        <v>1000</v>
      </c>
      <c r="D279" s="186">
        <v>1000</v>
      </c>
      <c r="E279" s="187"/>
      <c r="F279" s="188"/>
      <c r="G279" s="188"/>
      <c r="H279" s="188"/>
      <c r="I279" s="33"/>
      <c r="J279" s="5"/>
      <c r="K279" s="5"/>
      <c r="N279" s="171"/>
      <c r="O279" s="6"/>
      <c r="Q279" s="5"/>
    </row>
    <row r="280" spans="1:17" x14ac:dyDescent="0.2">
      <c r="A280" s="214" t="s">
        <v>525</v>
      </c>
      <c r="B280" s="215" t="s">
        <v>526</v>
      </c>
      <c r="C280" s="185">
        <f t="shared" si="4"/>
        <v>0</v>
      </c>
      <c r="D280" s="186"/>
      <c r="E280" s="187"/>
      <c r="F280" s="188"/>
      <c r="G280" s="188"/>
      <c r="H280" s="188"/>
      <c r="I280" s="33"/>
      <c r="J280" s="5"/>
      <c r="K280" s="5"/>
      <c r="N280" s="171"/>
      <c r="O280" s="6"/>
      <c r="Q280" s="5"/>
    </row>
    <row r="281" spans="1:17" x14ac:dyDescent="0.2">
      <c r="A281" s="214" t="s">
        <v>527</v>
      </c>
      <c r="B281" s="215" t="s">
        <v>528</v>
      </c>
      <c r="C281" s="185">
        <f t="shared" si="4"/>
        <v>0</v>
      </c>
      <c r="D281" s="186"/>
      <c r="E281" s="187"/>
      <c r="F281" s="188"/>
      <c r="G281" s="188"/>
      <c r="H281" s="188"/>
      <c r="I281" s="33"/>
      <c r="J281" s="5"/>
      <c r="K281" s="5"/>
      <c r="N281" s="171"/>
      <c r="O281" s="6"/>
      <c r="Q281" s="5"/>
    </row>
    <row r="282" spans="1:17" ht="23.25" x14ac:dyDescent="0.2">
      <c r="A282" s="214" t="s">
        <v>529</v>
      </c>
      <c r="B282" s="208" t="s">
        <v>530</v>
      </c>
      <c r="C282" s="185">
        <f t="shared" si="4"/>
        <v>0</v>
      </c>
      <c r="D282" s="186"/>
      <c r="E282" s="187"/>
      <c r="F282" s="188"/>
      <c r="G282" s="188"/>
      <c r="H282" s="188"/>
      <c r="I282" s="33"/>
      <c r="J282" s="5"/>
      <c r="K282" s="5"/>
      <c r="N282" s="171"/>
      <c r="O282" s="6"/>
      <c r="Q282" s="5"/>
    </row>
    <row r="283" spans="1:17" x14ac:dyDescent="0.2">
      <c r="A283" s="214" t="s">
        <v>531</v>
      </c>
      <c r="B283" s="215" t="s">
        <v>532</v>
      </c>
      <c r="C283" s="185">
        <f t="shared" si="4"/>
        <v>0</v>
      </c>
      <c r="D283" s="186"/>
      <c r="E283" s="187"/>
      <c r="F283" s="188"/>
      <c r="G283" s="188"/>
      <c r="H283" s="188"/>
      <c r="I283" s="33"/>
      <c r="J283" s="5"/>
      <c r="K283" s="5"/>
      <c r="N283" s="171"/>
      <c r="O283" s="6"/>
      <c r="Q283" s="5"/>
    </row>
    <row r="284" spans="1:17" x14ac:dyDescent="0.2">
      <c r="A284" s="214" t="s">
        <v>533</v>
      </c>
      <c r="B284" s="215" t="s">
        <v>534</v>
      </c>
      <c r="C284" s="185">
        <f t="shared" si="4"/>
        <v>0</v>
      </c>
      <c r="D284" s="186"/>
      <c r="E284" s="187"/>
      <c r="F284" s="188"/>
      <c r="G284" s="188"/>
      <c r="H284" s="188"/>
      <c r="I284" s="33"/>
      <c r="J284" s="5"/>
      <c r="K284" s="5"/>
      <c r="N284" s="171"/>
      <c r="O284" s="6"/>
      <c r="Q284" s="5"/>
    </row>
    <row r="285" spans="1:17" x14ac:dyDescent="0.2">
      <c r="A285" s="214" t="s">
        <v>535</v>
      </c>
      <c r="B285" s="215" t="s">
        <v>536</v>
      </c>
      <c r="C285" s="185">
        <f t="shared" si="4"/>
        <v>0</v>
      </c>
      <c r="D285" s="186"/>
      <c r="E285" s="187"/>
      <c r="F285" s="188"/>
      <c r="G285" s="188"/>
      <c r="H285" s="188"/>
      <c r="I285" s="33"/>
      <c r="J285" s="5"/>
      <c r="K285" s="5"/>
      <c r="N285" s="171"/>
      <c r="O285" s="6"/>
      <c r="Q285" s="5"/>
    </row>
    <row r="286" spans="1:17" x14ac:dyDescent="0.2">
      <c r="A286" s="214" t="s">
        <v>537</v>
      </c>
      <c r="B286" s="215" t="s">
        <v>538</v>
      </c>
      <c r="C286" s="185">
        <f t="shared" si="4"/>
        <v>0</v>
      </c>
      <c r="D286" s="186"/>
      <c r="E286" s="187"/>
      <c r="F286" s="188"/>
      <c r="G286" s="188"/>
      <c r="H286" s="188"/>
      <c r="I286" s="33"/>
      <c r="J286" s="5"/>
      <c r="K286" s="5"/>
      <c r="N286" s="171"/>
      <c r="O286" s="6"/>
      <c r="Q286" s="5"/>
    </row>
    <row r="287" spans="1:17" ht="23.25" x14ac:dyDescent="0.2">
      <c r="A287" s="214" t="s">
        <v>539</v>
      </c>
      <c r="B287" s="208" t="s">
        <v>540</v>
      </c>
      <c r="C287" s="185">
        <f t="shared" si="4"/>
        <v>0</v>
      </c>
      <c r="D287" s="186"/>
      <c r="E287" s="187"/>
      <c r="F287" s="188"/>
      <c r="G287" s="188"/>
      <c r="H287" s="188"/>
      <c r="I287" s="33"/>
      <c r="J287" s="5"/>
      <c r="K287" s="5"/>
      <c r="N287" s="171"/>
      <c r="O287" s="6"/>
      <c r="Q287" s="5"/>
    </row>
    <row r="288" spans="1:17" ht="34.5" x14ac:dyDescent="0.2">
      <c r="A288" s="214" t="s">
        <v>541</v>
      </c>
      <c r="B288" s="208" t="s">
        <v>542</v>
      </c>
      <c r="C288" s="185">
        <f t="shared" si="4"/>
        <v>2</v>
      </c>
      <c r="D288" s="186">
        <v>2</v>
      </c>
      <c r="E288" s="187"/>
      <c r="F288" s="188"/>
      <c r="G288" s="188"/>
      <c r="H288" s="188"/>
      <c r="I288" s="33"/>
      <c r="J288" s="5"/>
      <c r="K288" s="5"/>
      <c r="N288" s="171"/>
      <c r="O288" s="6"/>
      <c r="Q288" s="5"/>
    </row>
    <row r="289" spans="1:17" x14ac:dyDescent="0.2">
      <c r="A289" s="214" t="s">
        <v>543</v>
      </c>
      <c r="B289" s="215" t="s">
        <v>544</v>
      </c>
      <c r="C289" s="185">
        <f t="shared" si="4"/>
        <v>5</v>
      </c>
      <c r="D289" s="186">
        <v>5</v>
      </c>
      <c r="E289" s="187"/>
      <c r="F289" s="198"/>
      <c r="G289" s="188"/>
      <c r="H289" s="188"/>
      <c r="I289" s="33"/>
      <c r="J289" s="5"/>
      <c r="K289" s="5"/>
      <c r="N289" s="171"/>
      <c r="O289" s="6"/>
      <c r="Q289" s="5"/>
    </row>
    <row r="290" spans="1:17" x14ac:dyDescent="0.2">
      <c r="A290" s="216" t="s">
        <v>545</v>
      </c>
      <c r="B290" s="217" t="s">
        <v>546</v>
      </c>
      <c r="C290" s="218">
        <f t="shared" si="4"/>
        <v>0</v>
      </c>
      <c r="D290" s="196"/>
      <c r="E290" s="197"/>
      <c r="F290" s="198"/>
      <c r="G290" s="198"/>
      <c r="H290" s="198"/>
      <c r="I290" s="33"/>
      <c r="J290" s="5"/>
      <c r="K290" s="5"/>
      <c r="N290" s="171"/>
      <c r="O290" s="6"/>
      <c r="Q290" s="5"/>
    </row>
    <row r="291" spans="1:17" x14ac:dyDescent="0.2">
      <c r="A291" s="174"/>
      <c r="B291" s="222"/>
      <c r="C291" s="93"/>
      <c r="D291" s="94"/>
      <c r="E291" s="94"/>
      <c r="F291" s="94"/>
      <c r="G291" s="94"/>
      <c r="H291" s="94"/>
      <c r="I291" s="33"/>
      <c r="J291" s="5"/>
      <c r="K291" s="5"/>
      <c r="N291" s="171"/>
      <c r="O291" s="6"/>
      <c r="Q291" s="5"/>
    </row>
    <row r="292" spans="1:17" x14ac:dyDescent="0.2">
      <c r="A292" s="289" t="s">
        <v>547</v>
      </c>
      <c r="B292" s="290"/>
      <c r="C292" s="178">
        <f t="shared" si="4"/>
        <v>257</v>
      </c>
      <c r="D292" s="225">
        <f>+SUM(D293:D313)</f>
        <v>179</v>
      </c>
      <c r="E292" s="225">
        <f>+SUM(E293:E313)</f>
        <v>20</v>
      </c>
      <c r="F292" s="225">
        <f>+SUM(F293:F313)</f>
        <v>58</v>
      </c>
      <c r="G292" s="225">
        <f>+SUM(G293:G313)</f>
        <v>0</v>
      </c>
      <c r="H292" s="225">
        <f>+SUM(H293:H313)</f>
        <v>0</v>
      </c>
      <c r="I292" s="33"/>
      <c r="J292" s="5"/>
      <c r="K292" s="5"/>
      <c r="N292" s="171"/>
      <c r="O292" s="6"/>
      <c r="Q292" s="5"/>
    </row>
    <row r="293" spans="1:17" x14ac:dyDescent="0.2">
      <c r="A293" s="211" t="s">
        <v>548</v>
      </c>
      <c r="B293" s="226" t="s">
        <v>549</v>
      </c>
      <c r="C293" s="203">
        <f t="shared" si="4"/>
        <v>0</v>
      </c>
      <c r="D293" s="204"/>
      <c r="E293" s="205"/>
      <c r="F293" s="206"/>
      <c r="G293" s="206"/>
      <c r="H293" s="206"/>
      <c r="I293" s="33"/>
      <c r="J293" s="5"/>
      <c r="K293" s="5"/>
      <c r="N293" s="171"/>
      <c r="O293" s="6"/>
      <c r="Q293" s="5"/>
    </row>
    <row r="294" spans="1:17" x14ac:dyDescent="0.2">
      <c r="A294" s="214" t="s">
        <v>550</v>
      </c>
      <c r="B294" s="215" t="s">
        <v>551</v>
      </c>
      <c r="C294" s="185">
        <f t="shared" si="4"/>
        <v>17</v>
      </c>
      <c r="D294" s="186"/>
      <c r="E294" s="187">
        <v>17</v>
      </c>
      <c r="F294" s="188"/>
      <c r="G294" s="188"/>
      <c r="H294" s="188"/>
      <c r="I294" s="33"/>
      <c r="J294" s="5"/>
      <c r="K294" s="5"/>
      <c r="N294" s="171"/>
      <c r="O294" s="6"/>
      <c r="Q294" s="5"/>
    </row>
    <row r="295" spans="1:17" x14ac:dyDescent="0.2">
      <c r="A295" s="214" t="s">
        <v>552</v>
      </c>
      <c r="B295" s="215" t="s">
        <v>553</v>
      </c>
      <c r="C295" s="185">
        <f t="shared" si="4"/>
        <v>0</v>
      </c>
      <c r="D295" s="186"/>
      <c r="E295" s="187"/>
      <c r="F295" s="188"/>
      <c r="G295" s="188"/>
      <c r="H295" s="188"/>
      <c r="I295" s="33"/>
      <c r="J295" s="5"/>
      <c r="K295" s="5"/>
      <c r="N295" s="171"/>
      <c r="O295" s="6"/>
      <c r="Q295" s="5"/>
    </row>
    <row r="296" spans="1:17" x14ac:dyDescent="0.2">
      <c r="A296" s="214" t="s">
        <v>554</v>
      </c>
      <c r="B296" s="215" t="s">
        <v>555</v>
      </c>
      <c r="C296" s="185">
        <f t="shared" si="4"/>
        <v>0</v>
      </c>
      <c r="D296" s="186"/>
      <c r="E296" s="187"/>
      <c r="F296" s="188"/>
      <c r="G296" s="188"/>
      <c r="H296" s="188"/>
      <c r="I296" s="33"/>
      <c r="J296" s="5"/>
      <c r="K296" s="5"/>
      <c r="N296" s="171"/>
      <c r="O296" s="6"/>
      <c r="Q296" s="5"/>
    </row>
    <row r="297" spans="1:17" x14ac:dyDescent="0.2">
      <c r="A297" s="214" t="s">
        <v>556</v>
      </c>
      <c r="B297" s="215" t="s">
        <v>557</v>
      </c>
      <c r="C297" s="185">
        <f t="shared" si="4"/>
        <v>2</v>
      </c>
      <c r="D297" s="186"/>
      <c r="E297" s="187">
        <v>2</v>
      </c>
      <c r="F297" s="188"/>
      <c r="G297" s="188"/>
      <c r="H297" s="188"/>
      <c r="I297" s="33"/>
      <c r="J297" s="5"/>
      <c r="K297" s="5"/>
      <c r="N297" s="171"/>
      <c r="O297" s="6"/>
      <c r="Q297" s="5"/>
    </row>
    <row r="298" spans="1:17" x14ac:dyDescent="0.2">
      <c r="A298" s="214" t="s">
        <v>558</v>
      </c>
      <c r="B298" s="215" t="s">
        <v>559</v>
      </c>
      <c r="C298" s="185">
        <f t="shared" si="4"/>
        <v>0</v>
      </c>
      <c r="D298" s="186"/>
      <c r="E298" s="187"/>
      <c r="F298" s="188"/>
      <c r="G298" s="188"/>
      <c r="H298" s="188"/>
      <c r="I298" s="33"/>
      <c r="J298" s="5"/>
      <c r="K298" s="5"/>
      <c r="N298" s="171"/>
      <c r="O298" s="6"/>
      <c r="Q298" s="5"/>
    </row>
    <row r="299" spans="1:17" x14ac:dyDescent="0.2">
      <c r="A299" s="214" t="s">
        <v>560</v>
      </c>
      <c r="B299" s="215" t="s">
        <v>561</v>
      </c>
      <c r="C299" s="185">
        <f t="shared" si="4"/>
        <v>0</v>
      </c>
      <c r="D299" s="186"/>
      <c r="E299" s="187"/>
      <c r="F299" s="188"/>
      <c r="G299" s="188"/>
      <c r="H299" s="188"/>
      <c r="I299" s="33"/>
      <c r="J299" s="5"/>
      <c r="K299" s="5"/>
      <c r="N299" s="171"/>
      <c r="O299" s="6"/>
      <c r="Q299" s="5"/>
    </row>
    <row r="300" spans="1:17" x14ac:dyDescent="0.2">
      <c r="A300" s="214" t="s">
        <v>562</v>
      </c>
      <c r="B300" s="215" t="s">
        <v>563</v>
      </c>
      <c r="C300" s="185">
        <f t="shared" si="4"/>
        <v>0</v>
      </c>
      <c r="D300" s="186"/>
      <c r="E300" s="187"/>
      <c r="F300" s="188"/>
      <c r="G300" s="188"/>
      <c r="H300" s="188"/>
      <c r="I300" s="33"/>
      <c r="J300" s="5"/>
      <c r="K300" s="5"/>
      <c r="N300" s="171"/>
      <c r="O300" s="6"/>
      <c r="Q300" s="5"/>
    </row>
    <row r="301" spans="1:17" x14ac:dyDescent="0.2">
      <c r="A301" s="214" t="s">
        <v>564</v>
      </c>
      <c r="B301" s="215" t="s">
        <v>565</v>
      </c>
      <c r="C301" s="185">
        <f t="shared" si="4"/>
        <v>0</v>
      </c>
      <c r="D301" s="186"/>
      <c r="E301" s="187"/>
      <c r="F301" s="188"/>
      <c r="G301" s="188"/>
      <c r="H301" s="188"/>
      <c r="I301" s="33"/>
      <c r="J301" s="5"/>
      <c r="K301" s="5"/>
      <c r="N301" s="171"/>
      <c r="O301" s="6"/>
      <c r="Q301" s="5"/>
    </row>
    <row r="302" spans="1:17" x14ac:dyDescent="0.2">
      <c r="A302" s="214" t="s">
        <v>566</v>
      </c>
      <c r="B302" s="215" t="s">
        <v>567</v>
      </c>
      <c r="C302" s="185">
        <f t="shared" si="4"/>
        <v>0</v>
      </c>
      <c r="D302" s="186"/>
      <c r="E302" s="187"/>
      <c r="F302" s="188"/>
      <c r="G302" s="188"/>
      <c r="H302" s="188"/>
      <c r="I302" s="33"/>
      <c r="J302" s="5"/>
      <c r="K302" s="5"/>
      <c r="N302" s="171"/>
      <c r="O302" s="6"/>
      <c r="Q302" s="5"/>
    </row>
    <row r="303" spans="1:17" x14ac:dyDescent="0.2">
      <c r="A303" s="214" t="s">
        <v>568</v>
      </c>
      <c r="B303" s="215" t="s">
        <v>569</v>
      </c>
      <c r="C303" s="185">
        <f t="shared" si="4"/>
        <v>0</v>
      </c>
      <c r="D303" s="186"/>
      <c r="E303" s="187"/>
      <c r="F303" s="188"/>
      <c r="G303" s="188"/>
      <c r="H303" s="188"/>
      <c r="I303" s="33"/>
      <c r="J303" s="5"/>
      <c r="K303" s="5"/>
      <c r="N303" s="171"/>
      <c r="O303" s="6"/>
      <c r="Q303" s="5"/>
    </row>
    <row r="304" spans="1:17" x14ac:dyDescent="0.2">
      <c r="A304" s="214" t="s">
        <v>570</v>
      </c>
      <c r="B304" s="215" t="s">
        <v>571</v>
      </c>
      <c r="C304" s="185">
        <f t="shared" si="4"/>
        <v>0</v>
      </c>
      <c r="D304" s="186"/>
      <c r="E304" s="187"/>
      <c r="F304" s="188"/>
      <c r="G304" s="188"/>
      <c r="H304" s="188"/>
      <c r="I304" s="33"/>
      <c r="J304" s="5"/>
      <c r="K304" s="5"/>
      <c r="N304" s="171"/>
      <c r="O304" s="6"/>
      <c r="Q304" s="5"/>
    </row>
    <row r="305" spans="1:17" x14ac:dyDescent="0.2">
      <c r="A305" s="214" t="s">
        <v>572</v>
      </c>
      <c r="B305" s="215" t="s">
        <v>573</v>
      </c>
      <c r="C305" s="185">
        <f t="shared" si="4"/>
        <v>0</v>
      </c>
      <c r="D305" s="186"/>
      <c r="E305" s="187"/>
      <c r="F305" s="188"/>
      <c r="G305" s="188"/>
      <c r="H305" s="188"/>
      <c r="I305" s="33"/>
      <c r="J305" s="5"/>
      <c r="K305" s="5"/>
      <c r="N305" s="171"/>
      <c r="O305" s="6"/>
      <c r="Q305" s="5"/>
    </row>
    <row r="306" spans="1:17" x14ac:dyDescent="0.2">
      <c r="A306" s="214" t="s">
        <v>574</v>
      </c>
      <c r="B306" s="215" t="s">
        <v>575</v>
      </c>
      <c r="C306" s="185">
        <f t="shared" si="4"/>
        <v>0</v>
      </c>
      <c r="D306" s="186"/>
      <c r="E306" s="187"/>
      <c r="F306" s="188"/>
      <c r="G306" s="188"/>
      <c r="H306" s="188"/>
      <c r="I306" s="33"/>
      <c r="J306" s="5"/>
      <c r="K306" s="5"/>
      <c r="N306" s="171"/>
      <c r="O306" s="6"/>
      <c r="Q306" s="5"/>
    </row>
    <row r="307" spans="1:17" x14ac:dyDescent="0.2">
      <c r="A307" s="214" t="s">
        <v>576</v>
      </c>
      <c r="B307" s="215" t="s">
        <v>577</v>
      </c>
      <c r="C307" s="185">
        <f t="shared" si="4"/>
        <v>0</v>
      </c>
      <c r="D307" s="186"/>
      <c r="E307" s="187"/>
      <c r="F307" s="188"/>
      <c r="G307" s="188"/>
      <c r="H307" s="188"/>
      <c r="I307" s="33"/>
      <c r="J307" s="5"/>
      <c r="K307" s="5"/>
      <c r="N307" s="171"/>
      <c r="O307" s="6"/>
      <c r="Q307" s="5"/>
    </row>
    <row r="308" spans="1:17" x14ac:dyDescent="0.2">
      <c r="A308" s="214" t="s">
        <v>578</v>
      </c>
      <c r="B308" s="215" t="s">
        <v>579</v>
      </c>
      <c r="C308" s="185">
        <f t="shared" si="4"/>
        <v>0</v>
      </c>
      <c r="D308" s="186"/>
      <c r="E308" s="187"/>
      <c r="F308" s="188"/>
      <c r="G308" s="188"/>
      <c r="H308" s="188"/>
      <c r="I308" s="33"/>
      <c r="J308" s="5"/>
      <c r="K308" s="5"/>
      <c r="N308" s="171"/>
      <c r="O308" s="6"/>
      <c r="Q308" s="5"/>
    </row>
    <row r="309" spans="1:17" x14ac:dyDescent="0.2">
      <c r="A309" s="214" t="s">
        <v>580</v>
      </c>
      <c r="B309" s="215" t="s">
        <v>581</v>
      </c>
      <c r="C309" s="185">
        <f t="shared" si="4"/>
        <v>1</v>
      </c>
      <c r="D309" s="186"/>
      <c r="E309" s="187">
        <v>1</v>
      </c>
      <c r="F309" s="188"/>
      <c r="G309" s="188"/>
      <c r="H309" s="188"/>
      <c r="I309" s="33"/>
      <c r="J309" s="5"/>
      <c r="K309" s="5"/>
      <c r="N309" s="171"/>
      <c r="O309" s="6"/>
      <c r="Q309" s="5"/>
    </row>
    <row r="310" spans="1:17" x14ac:dyDescent="0.2">
      <c r="A310" s="214" t="s">
        <v>582</v>
      </c>
      <c r="B310" s="215" t="s">
        <v>583</v>
      </c>
      <c r="C310" s="185">
        <f t="shared" si="4"/>
        <v>171</v>
      </c>
      <c r="D310" s="186">
        <v>171</v>
      </c>
      <c r="E310" s="187"/>
      <c r="F310" s="188"/>
      <c r="G310" s="188"/>
      <c r="H310" s="188"/>
      <c r="I310" s="33"/>
      <c r="J310" s="5"/>
      <c r="K310" s="5"/>
      <c r="N310" s="171"/>
      <c r="O310" s="6"/>
      <c r="Q310" s="5"/>
    </row>
    <row r="311" spans="1:17" x14ac:dyDescent="0.2">
      <c r="A311" s="214" t="s">
        <v>584</v>
      </c>
      <c r="B311" s="215" t="s">
        <v>585</v>
      </c>
      <c r="C311" s="185">
        <f t="shared" si="4"/>
        <v>0</v>
      </c>
      <c r="D311" s="186"/>
      <c r="E311" s="187"/>
      <c r="F311" s="188"/>
      <c r="G311" s="188"/>
      <c r="H311" s="188"/>
      <c r="I311" s="33"/>
      <c r="J311" s="5"/>
      <c r="K311" s="5"/>
      <c r="N311" s="171"/>
      <c r="O311" s="6"/>
      <c r="Q311" s="5"/>
    </row>
    <row r="312" spans="1:17" x14ac:dyDescent="0.2">
      <c r="A312" s="214" t="s">
        <v>586</v>
      </c>
      <c r="B312" s="215" t="s">
        <v>587</v>
      </c>
      <c r="C312" s="185">
        <f t="shared" si="4"/>
        <v>3</v>
      </c>
      <c r="D312" s="186">
        <v>3</v>
      </c>
      <c r="E312" s="187"/>
      <c r="F312" s="188"/>
      <c r="G312" s="188"/>
      <c r="H312" s="188"/>
      <c r="I312" s="33"/>
      <c r="J312" s="5"/>
      <c r="K312" s="5"/>
      <c r="N312" s="171"/>
      <c r="O312" s="6"/>
      <c r="Q312" s="5"/>
    </row>
    <row r="313" spans="1:17" x14ac:dyDescent="0.2">
      <c r="A313" s="216" t="s">
        <v>588</v>
      </c>
      <c r="B313" s="217" t="s">
        <v>589</v>
      </c>
      <c r="C313" s="218">
        <f t="shared" si="4"/>
        <v>63</v>
      </c>
      <c r="D313" s="237">
        <v>5</v>
      </c>
      <c r="E313" s="220"/>
      <c r="F313" s="221">
        <v>58</v>
      </c>
      <c r="G313" s="221"/>
      <c r="H313" s="221"/>
      <c r="I313" s="33"/>
      <c r="J313" s="5"/>
      <c r="K313" s="5"/>
      <c r="N313" s="171"/>
      <c r="O313" s="6"/>
      <c r="Q313" s="5"/>
    </row>
    <row r="314" spans="1:17" x14ac:dyDescent="0.2">
      <c r="A314" s="245"/>
      <c r="B314" s="222"/>
      <c r="C314" s="246"/>
      <c r="D314" s="70"/>
      <c r="E314" s="70"/>
      <c r="F314" s="70"/>
      <c r="G314" s="70"/>
      <c r="H314" s="70"/>
      <c r="I314" s="33"/>
      <c r="J314" s="5"/>
      <c r="K314" s="5"/>
      <c r="N314" s="171"/>
      <c r="O314" s="6"/>
      <c r="Q314" s="5"/>
    </row>
    <row r="315" spans="1:17" x14ac:dyDescent="0.2">
      <c r="A315" s="289" t="s">
        <v>590</v>
      </c>
      <c r="B315" s="290"/>
      <c r="C315" s="178">
        <f t="shared" si="4"/>
        <v>95</v>
      </c>
      <c r="D315" s="238">
        <f>+SUM(D316:D331)</f>
        <v>0</v>
      </c>
      <c r="E315" s="180">
        <f>+SUM(E316:E331)</f>
        <v>72</v>
      </c>
      <c r="F315" s="239">
        <f>+SUM(F316:F331)</f>
        <v>23</v>
      </c>
      <c r="G315" s="178">
        <f>+SUM(G316:G331)</f>
        <v>0</v>
      </c>
      <c r="H315" s="178">
        <f>+SUM(H316:H331)</f>
        <v>0</v>
      </c>
      <c r="I315" s="33"/>
      <c r="J315" s="5"/>
      <c r="K315" s="5"/>
      <c r="N315" s="171"/>
      <c r="O315" s="6"/>
      <c r="Q315" s="5"/>
    </row>
    <row r="316" spans="1:17" x14ac:dyDescent="0.2">
      <c r="A316" s="247" t="s">
        <v>591</v>
      </c>
      <c r="B316" s="248" t="s">
        <v>592</v>
      </c>
      <c r="C316" s="203">
        <f t="shared" si="4"/>
        <v>30</v>
      </c>
      <c r="D316" s="186"/>
      <c r="E316" s="187">
        <v>7</v>
      </c>
      <c r="F316" s="188">
        <v>23</v>
      </c>
      <c r="G316" s="188"/>
      <c r="H316" s="188"/>
      <c r="I316" s="33"/>
      <c r="J316" s="5"/>
      <c r="K316" s="5"/>
      <c r="N316" s="171"/>
      <c r="O316" s="6"/>
      <c r="Q316" s="5"/>
    </row>
    <row r="317" spans="1:17" ht="23.25" x14ac:dyDescent="0.2">
      <c r="A317" s="214" t="s">
        <v>593</v>
      </c>
      <c r="B317" s="208" t="s">
        <v>594</v>
      </c>
      <c r="C317" s="185">
        <f t="shared" si="4"/>
        <v>0</v>
      </c>
      <c r="D317" s="186"/>
      <c r="E317" s="187"/>
      <c r="F317" s="188"/>
      <c r="G317" s="188"/>
      <c r="H317" s="188"/>
      <c r="I317" s="33"/>
      <c r="J317" s="5"/>
      <c r="K317" s="5"/>
      <c r="N317" s="171"/>
      <c r="O317" s="6"/>
      <c r="Q317" s="5"/>
    </row>
    <row r="318" spans="1:17" x14ac:dyDescent="0.2">
      <c r="A318" s="214" t="s">
        <v>595</v>
      </c>
      <c r="B318" s="215" t="s">
        <v>596</v>
      </c>
      <c r="C318" s="185">
        <f t="shared" si="4"/>
        <v>0</v>
      </c>
      <c r="D318" s="186"/>
      <c r="E318" s="187"/>
      <c r="F318" s="188"/>
      <c r="G318" s="188"/>
      <c r="H318" s="188"/>
      <c r="I318" s="33"/>
      <c r="J318" s="5"/>
      <c r="K318" s="5"/>
      <c r="N318" s="171"/>
      <c r="O318" s="6"/>
      <c r="Q318" s="5"/>
    </row>
    <row r="319" spans="1:17" x14ac:dyDescent="0.2">
      <c r="A319" s="214" t="s">
        <v>597</v>
      </c>
      <c r="B319" s="215" t="s">
        <v>598</v>
      </c>
      <c r="C319" s="185">
        <f t="shared" si="4"/>
        <v>2</v>
      </c>
      <c r="D319" s="186"/>
      <c r="E319" s="187">
        <v>2</v>
      </c>
      <c r="F319" s="188"/>
      <c r="G319" s="188"/>
      <c r="H319" s="188"/>
      <c r="I319" s="33"/>
      <c r="J319" s="5"/>
      <c r="K319" s="5"/>
      <c r="N319" s="171"/>
      <c r="O319" s="6"/>
      <c r="Q319" s="5"/>
    </row>
    <row r="320" spans="1:17" x14ac:dyDescent="0.2">
      <c r="A320" s="214" t="s">
        <v>599</v>
      </c>
      <c r="B320" s="215" t="s">
        <v>600</v>
      </c>
      <c r="C320" s="185">
        <f t="shared" si="4"/>
        <v>0</v>
      </c>
      <c r="D320" s="186"/>
      <c r="E320" s="187"/>
      <c r="F320" s="188"/>
      <c r="G320" s="188"/>
      <c r="H320" s="188"/>
      <c r="I320" s="33"/>
      <c r="J320" s="5"/>
      <c r="K320" s="5"/>
      <c r="N320" s="171"/>
      <c r="O320" s="6"/>
      <c r="Q320" s="5"/>
    </row>
    <row r="321" spans="1:17" x14ac:dyDescent="0.2">
      <c r="A321" s="214" t="s">
        <v>601</v>
      </c>
      <c r="B321" s="215" t="s">
        <v>602</v>
      </c>
      <c r="C321" s="185">
        <f t="shared" si="4"/>
        <v>0</v>
      </c>
      <c r="D321" s="186"/>
      <c r="E321" s="187"/>
      <c r="F321" s="188"/>
      <c r="G321" s="188"/>
      <c r="H321" s="188"/>
      <c r="I321" s="33"/>
      <c r="J321" s="5"/>
      <c r="K321" s="5"/>
      <c r="N321" s="171"/>
      <c r="O321" s="6"/>
      <c r="Q321" s="5"/>
    </row>
    <row r="322" spans="1:17" x14ac:dyDescent="0.2">
      <c r="A322" s="214" t="s">
        <v>603</v>
      </c>
      <c r="B322" s="215" t="s">
        <v>604</v>
      </c>
      <c r="C322" s="185">
        <f t="shared" si="4"/>
        <v>20</v>
      </c>
      <c r="D322" s="186"/>
      <c r="E322" s="187">
        <v>20</v>
      </c>
      <c r="F322" s="188"/>
      <c r="G322" s="188"/>
      <c r="H322" s="188"/>
      <c r="I322" s="33"/>
      <c r="J322" s="5"/>
      <c r="K322" s="5"/>
      <c r="N322" s="171"/>
      <c r="O322" s="6"/>
      <c r="Q322" s="5"/>
    </row>
    <row r="323" spans="1:17" x14ac:dyDescent="0.2">
      <c r="A323" s="214" t="s">
        <v>605</v>
      </c>
      <c r="B323" s="215" t="s">
        <v>606</v>
      </c>
      <c r="C323" s="185">
        <f t="shared" si="4"/>
        <v>0</v>
      </c>
      <c r="D323" s="186"/>
      <c r="E323" s="187"/>
      <c r="F323" s="188"/>
      <c r="G323" s="188"/>
      <c r="H323" s="188"/>
      <c r="I323" s="33"/>
      <c r="J323" s="5"/>
      <c r="K323" s="5"/>
      <c r="N323" s="171"/>
      <c r="O323" s="6"/>
      <c r="Q323" s="5"/>
    </row>
    <row r="324" spans="1:17" x14ac:dyDescent="0.2">
      <c r="A324" s="214" t="s">
        <v>607</v>
      </c>
      <c r="B324" s="215" t="s">
        <v>608</v>
      </c>
      <c r="C324" s="185">
        <f t="shared" si="4"/>
        <v>23</v>
      </c>
      <c r="D324" s="186"/>
      <c r="E324" s="187">
        <v>23</v>
      </c>
      <c r="F324" s="188"/>
      <c r="G324" s="188"/>
      <c r="H324" s="188"/>
      <c r="I324" s="33"/>
      <c r="J324" s="5"/>
      <c r="K324" s="5"/>
      <c r="N324" s="171"/>
      <c r="O324" s="6"/>
      <c r="Q324" s="5"/>
    </row>
    <row r="325" spans="1:17" x14ac:dyDescent="0.2">
      <c r="A325" s="214" t="s">
        <v>609</v>
      </c>
      <c r="B325" s="215" t="s">
        <v>610</v>
      </c>
      <c r="C325" s="185">
        <f t="shared" si="4"/>
        <v>20</v>
      </c>
      <c r="D325" s="186"/>
      <c r="E325" s="187">
        <v>20</v>
      </c>
      <c r="F325" s="188"/>
      <c r="G325" s="188"/>
      <c r="H325" s="188"/>
      <c r="I325" s="33"/>
      <c r="J325" s="5"/>
      <c r="K325" s="5"/>
      <c r="N325" s="171"/>
      <c r="O325" s="6"/>
      <c r="Q325" s="5"/>
    </row>
    <row r="326" spans="1:17" x14ac:dyDescent="0.2">
      <c r="A326" s="214" t="s">
        <v>611</v>
      </c>
      <c r="B326" s="215" t="s">
        <v>612</v>
      </c>
      <c r="C326" s="185">
        <f t="shared" si="4"/>
        <v>0</v>
      </c>
      <c r="D326" s="186"/>
      <c r="E326" s="187"/>
      <c r="F326" s="188"/>
      <c r="G326" s="188"/>
      <c r="H326" s="188"/>
      <c r="I326" s="33"/>
      <c r="J326" s="5"/>
      <c r="K326" s="5"/>
      <c r="N326" s="171"/>
      <c r="O326" s="6"/>
      <c r="Q326" s="5"/>
    </row>
    <row r="327" spans="1:17" x14ac:dyDescent="0.2">
      <c r="A327" s="214" t="s">
        <v>613</v>
      </c>
      <c r="B327" s="215" t="s">
        <v>614</v>
      </c>
      <c r="C327" s="185">
        <f t="shared" si="4"/>
        <v>0</v>
      </c>
      <c r="D327" s="186"/>
      <c r="E327" s="187"/>
      <c r="F327" s="188"/>
      <c r="G327" s="188"/>
      <c r="H327" s="188"/>
      <c r="I327" s="33"/>
      <c r="J327" s="5"/>
      <c r="K327" s="5"/>
      <c r="N327" s="171"/>
      <c r="O327" s="6"/>
      <c r="Q327" s="5"/>
    </row>
    <row r="328" spans="1:17" x14ac:dyDescent="0.2">
      <c r="A328" s="214" t="s">
        <v>615</v>
      </c>
      <c r="B328" s="215" t="s">
        <v>616</v>
      </c>
      <c r="C328" s="185">
        <f t="shared" si="4"/>
        <v>0</v>
      </c>
      <c r="D328" s="186"/>
      <c r="E328" s="187"/>
      <c r="F328" s="188"/>
      <c r="G328" s="188"/>
      <c r="H328" s="188"/>
      <c r="I328" s="33"/>
      <c r="J328" s="5"/>
      <c r="K328" s="5"/>
      <c r="N328" s="171"/>
      <c r="O328" s="6"/>
      <c r="Q328" s="5"/>
    </row>
    <row r="329" spans="1:17" x14ac:dyDescent="0.2">
      <c r="A329" s="214" t="s">
        <v>617</v>
      </c>
      <c r="B329" s="215" t="s">
        <v>618</v>
      </c>
      <c r="C329" s="185">
        <f t="shared" si="4"/>
        <v>0</v>
      </c>
      <c r="D329" s="186"/>
      <c r="E329" s="187"/>
      <c r="F329" s="188"/>
      <c r="G329" s="188"/>
      <c r="H329" s="188"/>
      <c r="I329" s="33"/>
      <c r="J329" s="5"/>
      <c r="K329" s="5"/>
      <c r="N329" s="171"/>
      <c r="O329" s="6"/>
      <c r="Q329" s="5"/>
    </row>
    <row r="330" spans="1:17" x14ac:dyDescent="0.2">
      <c r="A330" s="214" t="s">
        <v>619</v>
      </c>
      <c r="B330" s="215" t="s">
        <v>620</v>
      </c>
      <c r="C330" s="185">
        <f t="shared" si="4"/>
        <v>0</v>
      </c>
      <c r="D330" s="186"/>
      <c r="E330" s="187"/>
      <c r="F330" s="188"/>
      <c r="G330" s="188"/>
      <c r="H330" s="188"/>
      <c r="I330" s="33"/>
      <c r="J330" s="5"/>
      <c r="K330" s="5"/>
      <c r="N330" s="171"/>
      <c r="O330" s="6"/>
      <c r="Q330" s="5"/>
    </row>
    <row r="331" spans="1:17" x14ac:dyDescent="0.2">
      <c r="A331" s="235" t="s">
        <v>621</v>
      </c>
      <c r="B331" s="236" t="s">
        <v>622</v>
      </c>
      <c r="C331" s="218">
        <f t="shared" si="4"/>
        <v>0</v>
      </c>
      <c r="D331" s="237"/>
      <c r="E331" s="220"/>
      <c r="F331" s="221"/>
      <c r="G331" s="221"/>
      <c r="H331" s="221"/>
      <c r="I331" s="33"/>
      <c r="J331" s="5"/>
      <c r="K331" s="5"/>
      <c r="N331" s="171"/>
      <c r="O331" s="6"/>
      <c r="Q331" s="5"/>
    </row>
    <row r="332" spans="1:17" x14ac:dyDescent="0.2">
      <c r="A332" s="289" t="s">
        <v>623</v>
      </c>
      <c r="B332" s="290"/>
      <c r="C332" s="178">
        <f t="shared" si="4"/>
        <v>0</v>
      </c>
      <c r="D332" s="238">
        <f>+SUM(D333:D340)</f>
        <v>0</v>
      </c>
      <c r="E332" s="180">
        <f>+SUM(E333:E340)</f>
        <v>0</v>
      </c>
      <c r="F332" s="239">
        <f>+SUM(F333:F340)</f>
        <v>0</v>
      </c>
      <c r="G332" s="178">
        <f>+SUM(G333:G340)</f>
        <v>0</v>
      </c>
      <c r="H332" s="178">
        <f>+SUM(H333:H340)</f>
        <v>0</v>
      </c>
      <c r="I332" s="33"/>
      <c r="J332" s="5"/>
      <c r="K332" s="5"/>
      <c r="N332" s="171"/>
      <c r="O332" s="6"/>
      <c r="Q332" s="5"/>
    </row>
    <row r="333" spans="1:17" x14ac:dyDescent="0.2">
      <c r="A333" s="249" t="s">
        <v>624</v>
      </c>
      <c r="B333" s="209" t="s">
        <v>625</v>
      </c>
      <c r="C333" s="210">
        <f t="shared" si="4"/>
        <v>0</v>
      </c>
      <c r="D333" s="196"/>
      <c r="E333" s="197"/>
      <c r="F333" s="198"/>
      <c r="G333" s="198"/>
      <c r="H333" s="198"/>
      <c r="I333" s="33"/>
      <c r="J333" s="5"/>
      <c r="K333" s="5"/>
      <c r="N333" s="171"/>
      <c r="O333" s="6"/>
      <c r="Q333" s="5"/>
    </row>
    <row r="334" spans="1:17" x14ac:dyDescent="0.2">
      <c r="A334" s="249" t="s">
        <v>626</v>
      </c>
      <c r="B334" s="209" t="s">
        <v>627</v>
      </c>
      <c r="C334" s="210">
        <f t="shared" si="4"/>
        <v>0</v>
      </c>
      <c r="D334" s="196"/>
      <c r="E334" s="197"/>
      <c r="F334" s="198"/>
      <c r="G334" s="198"/>
      <c r="H334" s="198"/>
      <c r="I334" s="33"/>
      <c r="J334" s="5"/>
      <c r="K334" s="5"/>
      <c r="N334" s="171"/>
      <c r="O334" s="6"/>
      <c r="Q334" s="5"/>
    </row>
    <row r="335" spans="1:17" x14ac:dyDescent="0.2">
      <c r="A335" s="214" t="s">
        <v>628</v>
      </c>
      <c r="B335" s="208" t="s">
        <v>629</v>
      </c>
      <c r="C335" s="185">
        <f t="shared" si="4"/>
        <v>0</v>
      </c>
      <c r="D335" s="186"/>
      <c r="E335" s="187"/>
      <c r="F335" s="188"/>
      <c r="G335" s="188"/>
      <c r="H335" s="188"/>
      <c r="I335" s="33"/>
      <c r="J335" s="5"/>
      <c r="K335" s="5"/>
      <c r="N335" s="171"/>
      <c r="O335" s="6"/>
      <c r="Q335" s="5"/>
    </row>
    <row r="336" spans="1:17" x14ac:dyDescent="0.2">
      <c r="A336" s="250" t="s">
        <v>630</v>
      </c>
      <c r="B336" s="251" t="s">
        <v>631</v>
      </c>
      <c r="C336" s="203">
        <f t="shared" si="4"/>
        <v>0</v>
      </c>
      <c r="D336" s="204"/>
      <c r="E336" s="205"/>
      <c r="F336" s="206"/>
      <c r="G336" s="206"/>
      <c r="H336" s="206"/>
      <c r="I336" s="33"/>
      <c r="J336" s="5"/>
      <c r="K336" s="5"/>
      <c r="N336" s="171"/>
      <c r="O336" s="6"/>
      <c r="Q336" s="5"/>
    </row>
    <row r="337" spans="1:17" x14ac:dyDescent="0.2">
      <c r="A337" s="214" t="s">
        <v>632</v>
      </c>
      <c r="B337" s="208" t="s">
        <v>633</v>
      </c>
      <c r="C337" s="185">
        <f t="shared" si="4"/>
        <v>0</v>
      </c>
      <c r="D337" s="186"/>
      <c r="E337" s="187"/>
      <c r="F337" s="188"/>
      <c r="G337" s="188"/>
      <c r="H337" s="188"/>
      <c r="I337" s="33"/>
      <c r="J337" s="5"/>
      <c r="K337" s="5"/>
      <c r="N337" s="171"/>
      <c r="O337" s="6"/>
      <c r="Q337" s="5"/>
    </row>
    <row r="338" spans="1:17" x14ac:dyDescent="0.2">
      <c r="A338" s="214" t="s">
        <v>634</v>
      </c>
      <c r="B338" s="215" t="s">
        <v>635</v>
      </c>
      <c r="C338" s="185">
        <f t="shared" ref="C338:C401" si="5">+SUM(D338:F338)</f>
        <v>0</v>
      </c>
      <c r="D338" s="186"/>
      <c r="E338" s="187"/>
      <c r="F338" s="188"/>
      <c r="G338" s="188"/>
      <c r="H338" s="188"/>
      <c r="I338" s="33"/>
      <c r="J338" s="5"/>
      <c r="K338" s="5"/>
      <c r="N338" s="171"/>
      <c r="O338" s="6"/>
      <c r="Q338" s="5"/>
    </row>
    <row r="339" spans="1:17" x14ac:dyDescent="0.2">
      <c r="A339" s="214" t="s">
        <v>636</v>
      </c>
      <c r="B339" s="215" t="s">
        <v>637</v>
      </c>
      <c r="C339" s="185">
        <f t="shared" si="5"/>
        <v>0</v>
      </c>
      <c r="D339" s="186"/>
      <c r="E339" s="187"/>
      <c r="F339" s="188"/>
      <c r="G339" s="188"/>
      <c r="H339" s="188"/>
      <c r="I339" s="33"/>
      <c r="J339" s="5"/>
      <c r="K339" s="5"/>
      <c r="N339" s="171"/>
      <c r="O339" s="6"/>
      <c r="Q339" s="5"/>
    </row>
    <row r="340" spans="1:17" x14ac:dyDescent="0.2">
      <c r="A340" s="235" t="s">
        <v>638</v>
      </c>
      <c r="B340" s="236" t="s">
        <v>639</v>
      </c>
      <c r="C340" s="218">
        <f t="shared" si="5"/>
        <v>0</v>
      </c>
      <c r="D340" s="237"/>
      <c r="E340" s="220"/>
      <c r="F340" s="221"/>
      <c r="G340" s="221"/>
      <c r="H340" s="221"/>
      <c r="I340" s="33"/>
      <c r="J340" s="5"/>
      <c r="K340" s="5"/>
      <c r="N340" s="171"/>
      <c r="O340" s="6"/>
      <c r="Q340" s="5"/>
    </row>
    <row r="341" spans="1:17" x14ac:dyDescent="0.2">
      <c r="A341" s="252" t="s">
        <v>640</v>
      </c>
      <c r="B341" s="253"/>
      <c r="C341" s="178">
        <f t="shared" si="5"/>
        <v>7518</v>
      </c>
      <c r="D341" s="179">
        <f>+SUM(D342:D527)</f>
        <v>5587</v>
      </c>
      <c r="E341" s="238">
        <f>+SUM(E342:E527)</f>
        <v>1709</v>
      </c>
      <c r="F341" s="254">
        <f>+SUM(F342:F527)</f>
        <v>222</v>
      </c>
      <c r="G341" s="178">
        <f>+SUM(G342:G527)</f>
        <v>0</v>
      </c>
      <c r="H341" s="178">
        <f>+SUM(H342:H527)</f>
        <v>0</v>
      </c>
      <c r="I341" s="33"/>
      <c r="J341" s="5"/>
      <c r="K341" s="5"/>
      <c r="N341" s="171"/>
      <c r="O341" s="6"/>
      <c r="Q341" s="5"/>
    </row>
    <row r="342" spans="1:17" x14ac:dyDescent="0.2">
      <c r="A342" s="247" t="s">
        <v>641</v>
      </c>
      <c r="B342" s="251" t="s">
        <v>642</v>
      </c>
      <c r="C342" s="185">
        <f t="shared" si="5"/>
        <v>2705</v>
      </c>
      <c r="D342" s="186">
        <v>1528</v>
      </c>
      <c r="E342" s="187">
        <v>1177</v>
      </c>
      <c r="F342" s="188"/>
      <c r="G342" s="188"/>
      <c r="H342" s="188"/>
      <c r="I342" s="33"/>
      <c r="J342" s="5"/>
      <c r="K342" s="5"/>
      <c r="N342" s="171"/>
      <c r="O342" s="6"/>
      <c r="Q342" s="5"/>
    </row>
    <row r="343" spans="1:17" x14ac:dyDescent="0.2">
      <c r="A343" s="250" t="s">
        <v>643</v>
      </c>
      <c r="B343" s="251" t="s">
        <v>644</v>
      </c>
      <c r="C343" s="185">
        <f t="shared" si="5"/>
        <v>209</v>
      </c>
      <c r="D343" s="186">
        <v>119</v>
      </c>
      <c r="E343" s="187">
        <v>90</v>
      </c>
      <c r="F343" s="188"/>
      <c r="G343" s="188"/>
      <c r="H343" s="188"/>
      <c r="I343" s="33"/>
      <c r="J343" s="5"/>
      <c r="K343" s="5"/>
      <c r="N343" s="171"/>
      <c r="O343" s="6"/>
      <c r="Q343" s="5"/>
    </row>
    <row r="344" spans="1:17" x14ac:dyDescent="0.2">
      <c r="A344" s="250" t="s">
        <v>645</v>
      </c>
      <c r="B344" s="255" t="s">
        <v>646</v>
      </c>
      <c r="C344" s="185">
        <f t="shared" si="5"/>
        <v>0</v>
      </c>
      <c r="D344" s="186"/>
      <c r="E344" s="187"/>
      <c r="F344" s="188"/>
      <c r="G344" s="188"/>
      <c r="H344" s="188"/>
      <c r="I344" s="33"/>
      <c r="J344" s="5"/>
      <c r="K344" s="5"/>
      <c r="N344" s="171"/>
      <c r="O344" s="6"/>
      <c r="Q344" s="5"/>
    </row>
    <row r="345" spans="1:17" x14ac:dyDescent="0.2">
      <c r="A345" s="214" t="s">
        <v>647</v>
      </c>
      <c r="B345" s="256" t="s">
        <v>648</v>
      </c>
      <c r="C345" s="185">
        <f t="shared" si="5"/>
        <v>0</v>
      </c>
      <c r="D345" s="186"/>
      <c r="E345" s="187"/>
      <c r="F345" s="188"/>
      <c r="G345" s="188"/>
      <c r="H345" s="188"/>
      <c r="I345" s="33"/>
      <c r="J345" s="5"/>
      <c r="K345" s="5"/>
      <c r="N345" s="171"/>
      <c r="O345" s="6"/>
      <c r="Q345" s="5"/>
    </row>
    <row r="346" spans="1:17" x14ac:dyDescent="0.2">
      <c r="A346" s="214" t="s">
        <v>649</v>
      </c>
      <c r="B346" s="215" t="s">
        <v>650</v>
      </c>
      <c r="C346" s="185">
        <f t="shared" si="5"/>
        <v>0</v>
      </c>
      <c r="D346" s="186"/>
      <c r="E346" s="187"/>
      <c r="F346" s="188"/>
      <c r="G346" s="188"/>
      <c r="H346" s="188"/>
      <c r="I346" s="33"/>
      <c r="J346" s="5"/>
      <c r="K346" s="5"/>
      <c r="N346" s="171"/>
      <c r="O346" s="6"/>
      <c r="Q346" s="5"/>
    </row>
    <row r="347" spans="1:17" x14ac:dyDescent="0.2">
      <c r="A347" s="214" t="s">
        <v>651</v>
      </c>
      <c r="B347" s="215" t="s">
        <v>652</v>
      </c>
      <c r="C347" s="185">
        <f t="shared" si="5"/>
        <v>0</v>
      </c>
      <c r="D347" s="186"/>
      <c r="E347" s="187"/>
      <c r="F347" s="188"/>
      <c r="G347" s="188"/>
      <c r="H347" s="188"/>
      <c r="I347" s="33"/>
      <c r="J347" s="5"/>
      <c r="K347" s="5"/>
      <c r="N347" s="171"/>
      <c r="O347" s="6"/>
      <c r="Q347" s="5"/>
    </row>
    <row r="348" spans="1:17" x14ac:dyDescent="0.2">
      <c r="A348" s="214" t="s">
        <v>653</v>
      </c>
      <c r="B348" s="215" t="s">
        <v>654</v>
      </c>
      <c r="C348" s="185">
        <f t="shared" si="5"/>
        <v>0</v>
      </c>
      <c r="D348" s="186"/>
      <c r="E348" s="187"/>
      <c r="F348" s="188"/>
      <c r="G348" s="188"/>
      <c r="H348" s="188"/>
      <c r="I348" s="33"/>
      <c r="J348" s="5"/>
      <c r="K348" s="5"/>
      <c r="N348" s="171"/>
      <c r="O348" s="6"/>
      <c r="Q348" s="5"/>
    </row>
    <row r="349" spans="1:17" x14ac:dyDescent="0.2">
      <c r="A349" s="214" t="s">
        <v>655</v>
      </c>
      <c r="B349" s="215" t="s">
        <v>656</v>
      </c>
      <c r="C349" s="185">
        <f t="shared" si="5"/>
        <v>0</v>
      </c>
      <c r="D349" s="186"/>
      <c r="E349" s="187"/>
      <c r="F349" s="188"/>
      <c r="G349" s="188"/>
      <c r="H349" s="188"/>
      <c r="I349" s="33"/>
      <c r="J349" s="5"/>
      <c r="K349" s="5"/>
      <c r="N349" s="171"/>
      <c r="O349" s="6"/>
      <c r="Q349" s="5"/>
    </row>
    <row r="350" spans="1:17" x14ac:dyDescent="0.2">
      <c r="A350" s="249" t="s">
        <v>657</v>
      </c>
      <c r="B350" s="257" t="s">
        <v>658</v>
      </c>
      <c r="C350" s="210">
        <f t="shared" si="5"/>
        <v>9</v>
      </c>
      <c r="D350" s="196"/>
      <c r="E350" s="197">
        <v>9</v>
      </c>
      <c r="F350" s="198"/>
      <c r="G350" s="198"/>
      <c r="H350" s="198"/>
      <c r="I350" s="33"/>
      <c r="J350" s="5"/>
      <c r="K350" s="5"/>
      <c r="N350" s="171"/>
      <c r="O350" s="6"/>
      <c r="Q350" s="5"/>
    </row>
    <row r="351" spans="1:17" x14ac:dyDescent="0.2">
      <c r="A351" s="214" t="s">
        <v>659</v>
      </c>
      <c r="B351" s="257" t="s">
        <v>660</v>
      </c>
      <c r="C351" s="210">
        <f t="shared" si="5"/>
        <v>0</v>
      </c>
      <c r="D351" s="196"/>
      <c r="E351" s="197"/>
      <c r="F351" s="198"/>
      <c r="G351" s="198"/>
      <c r="H351" s="198"/>
      <c r="I351" s="33"/>
      <c r="J351" s="5"/>
      <c r="K351" s="5"/>
      <c r="N351" s="171"/>
      <c r="O351" s="6"/>
      <c r="Q351" s="5"/>
    </row>
    <row r="352" spans="1:17" x14ac:dyDescent="0.2">
      <c r="A352" s="214" t="s">
        <v>661</v>
      </c>
      <c r="B352" s="258" t="s">
        <v>662</v>
      </c>
      <c r="C352" s="185">
        <f t="shared" si="5"/>
        <v>0</v>
      </c>
      <c r="D352" s="186"/>
      <c r="E352" s="187"/>
      <c r="F352" s="188"/>
      <c r="G352" s="188"/>
      <c r="H352" s="188"/>
      <c r="I352" s="33"/>
      <c r="J352" s="5"/>
      <c r="K352" s="5"/>
      <c r="N352" s="171"/>
      <c r="O352" s="6"/>
      <c r="Q352" s="5"/>
    </row>
    <row r="353" spans="1:17" x14ac:dyDescent="0.2">
      <c r="A353" s="214" t="s">
        <v>663</v>
      </c>
      <c r="B353" s="258" t="s">
        <v>664</v>
      </c>
      <c r="C353" s="185">
        <f t="shared" si="5"/>
        <v>0</v>
      </c>
      <c r="D353" s="186"/>
      <c r="E353" s="187"/>
      <c r="F353" s="188"/>
      <c r="G353" s="188"/>
      <c r="H353" s="188"/>
      <c r="I353" s="33"/>
      <c r="J353" s="5"/>
      <c r="K353" s="5"/>
      <c r="N353" s="171"/>
      <c r="O353" s="6"/>
      <c r="Q353" s="5"/>
    </row>
    <row r="354" spans="1:17" x14ac:dyDescent="0.2">
      <c r="A354" s="214" t="s">
        <v>665</v>
      </c>
      <c r="B354" s="258" t="s">
        <v>666</v>
      </c>
      <c r="C354" s="185">
        <f t="shared" si="5"/>
        <v>0</v>
      </c>
      <c r="D354" s="186"/>
      <c r="E354" s="187"/>
      <c r="F354" s="188"/>
      <c r="G354" s="188"/>
      <c r="H354" s="188"/>
      <c r="I354" s="33"/>
      <c r="J354" s="5"/>
      <c r="K354" s="5"/>
      <c r="N354" s="171"/>
      <c r="O354" s="6"/>
      <c r="Q354" s="5"/>
    </row>
    <row r="355" spans="1:17" x14ac:dyDescent="0.2">
      <c r="A355" s="214" t="s">
        <v>667</v>
      </c>
      <c r="B355" s="258" t="s">
        <v>668</v>
      </c>
      <c r="C355" s="185">
        <f t="shared" si="5"/>
        <v>0</v>
      </c>
      <c r="D355" s="186"/>
      <c r="E355" s="187"/>
      <c r="F355" s="188"/>
      <c r="G355" s="188"/>
      <c r="H355" s="188"/>
      <c r="I355" s="33"/>
      <c r="J355" s="5"/>
      <c r="K355" s="5"/>
      <c r="N355" s="171"/>
      <c r="O355" s="6"/>
      <c r="Q355" s="5"/>
    </row>
    <row r="356" spans="1:17" x14ac:dyDescent="0.2">
      <c r="A356" s="214" t="s">
        <v>669</v>
      </c>
      <c r="B356" s="258" t="s">
        <v>670</v>
      </c>
      <c r="C356" s="185">
        <f t="shared" si="5"/>
        <v>0</v>
      </c>
      <c r="D356" s="186"/>
      <c r="E356" s="187"/>
      <c r="F356" s="188"/>
      <c r="G356" s="188"/>
      <c r="H356" s="188"/>
      <c r="I356" s="33"/>
      <c r="J356" s="5"/>
      <c r="K356" s="5"/>
      <c r="N356" s="171"/>
      <c r="O356" s="6"/>
      <c r="Q356" s="5"/>
    </row>
    <row r="357" spans="1:17" x14ac:dyDescent="0.2">
      <c r="A357" s="214" t="s">
        <v>671</v>
      </c>
      <c r="B357" s="258" t="s">
        <v>672</v>
      </c>
      <c r="C357" s="185">
        <f t="shared" si="5"/>
        <v>0</v>
      </c>
      <c r="D357" s="186"/>
      <c r="E357" s="187"/>
      <c r="F357" s="188"/>
      <c r="G357" s="188"/>
      <c r="H357" s="188"/>
      <c r="I357" s="33"/>
      <c r="J357" s="5"/>
      <c r="K357" s="5"/>
      <c r="N357" s="171"/>
      <c r="O357" s="6"/>
      <c r="Q357" s="5"/>
    </row>
    <row r="358" spans="1:17" x14ac:dyDescent="0.2">
      <c r="A358" s="214" t="s">
        <v>673</v>
      </c>
      <c r="B358" s="258" t="s">
        <v>674</v>
      </c>
      <c r="C358" s="185">
        <f t="shared" si="5"/>
        <v>0</v>
      </c>
      <c r="D358" s="186"/>
      <c r="E358" s="187"/>
      <c r="F358" s="188"/>
      <c r="G358" s="188"/>
      <c r="H358" s="188"/>
      <c r="I358" s="33"/>
      <c r="J358" s="5"/>
      <c r="K358" s="5"/>
      <c r="N358" s="171"/>
      <c r="O358" s="6"/>
      <c r="Q358" s="5"/>
    </row>
    <row r="359" spans="1:17" x14ac:dyDescent="0.2">
      <c r="A359" s="214" t="s">
        <v>675</v>
      </c>
      <c r="B359" s="258" t="s">
        <v>676</v>
      </c>
      <c r="C359" s="185">
        <f t="shared" si="5"/>
        <v>0</v>
      </c>
      <c r="D359" s="186"/>
      <c r="E359" s="187"/>
      <c r="F359" s="188"/>
      <c r="G359" s="188"/>
      <c r="H359" s="188"/>
      <c r="I359" s="33"/>
      <c r="J359" s="5"/>
      <c r="K359" s="5"/>
      <c r="N359" s="171"/>
      <c r="O359" s="6"/>
      <c r="Q359" s="5"/>
    </row>
    <row r="360" spans="1:17" x14ac:dyDescent="0.2">
      <c r="A360" s="214" t="s">
        <v>677</v>
      </c>
      <c r="B360" s="258" t="s">
        <v>678</v>
      </c>
      <c r="C360" s="185">
        <f t="shared" si="5"/>
        <v>0</v>
      </c>
      <c r="D360" s="186"/>
      <c r="E360" s="187"/>
      <c r="F360" s="188"/>
      <c r="G360" s="188"/>
      <c r="H360" s="188"/>
      <c r="I360" s="33"/>
      <c r="J360" s="5"/>
      <c r="K360" s="5"/>
      <c r="N360" s="171"/>
      <c r="O360" s="6"/>
      <c r="Q360" s="5"/>
    </row>
    <row r="361" spans="1:17" x14ac:dyDescent="0.2">
      <c r="A361" s="214" t="s">
        <v>679</v>
      </c>
      <c r="B361" s="258" t="s">
        <v>680</v>
      </c>
      <c r="C361" s="185">
        <f t="shared" si="5"/>
        <v>0</v>
      </c>
      <c r="D361" s="186"/>
      <c r="E361" s="187"/>
      <c r="F361" s="188"/>
      <c r="G361" s="188"/>
      <c r="H361" s="188"/>
      <c r="I361" s="33"/>
      <c r="J361" s="5"/>
      <c r="K361" s="5"/>
      <c r="N361" s="171"/>
      <c r="O361" s="6"/>
      <c r="Q361" s="5"/>
    </row>
    <row r="362" spans="1:17" s="6" customFormat="1" x14ac:dyDescent="0.2">
      <c r="A362" s="214" t="s">
        <v>681</v>
      </c>
      <c r="B362" s="215" t="s">
        <v>682</v>
      </c>
      <c r="C362" s="185">
        <f t="shared" si="5"/>
        <v>0</v>
      </c>
      <c r="D362" s="186"/>
      <c r="E362" s="187"/>
      <c r="F362" s="188"/>
      <c r="G362" s="188"/>
      <c r="H362" s="201"/>
      <c r="I362" s="47"/>
      <c r="N362" s="202"/>
    </row>
    <row r="363" spans="1:17" x14ac:dyDescent="0.2">
      <c r="A363" s="249" t="s">
        <v>683</v>
      </c>
      <c r="B363" s="215" t="s">
        <v>684</v>
      </c>
      <c r="C363" s="203">
        <f t="shared" si="5"/>
        <v>0</v>
      </c>
      <c r="D363" s="204"/>
      <c r="E363" s="205"/>
      <c r="F363" s="206"/>
      <c r="G363" s="206"/>
      <c r="H363" s="206"/>
      <c r="I363" s="33"/>
      <c r="J363" s="5"/>
      <c r="K363" s="5"/>
      <c r="N363" s="171"/>
      <c r="O363" s="6"/>
      <c r="Q363" s="5"/>
    </row>
    <row r="364" spans="1:17" x14ac:dyDescent="0.2">
      <c r="A364" s="214" t="s">
        <v>685</v>
      </c>
      <c r="B364" s="215" t="s">
        <v>686</v>
      </c>
      <c r="C364" s="185">
        <f t="shared" si="5"/>
        <v>0</v>
      </c>
      <c r="D364" s="186"/>
      <c r="E364" s="187"/>
      <c r="F364" s="188"/>
      <c r="G364" s="188"/>
      <c r="H364" s="188"/>
      <c r="I364" s="33"/>
      <c r="J364" s="5"/>
      <c r="K364" s="5"/>
      <c r="N364" s="171"/>
      <c r="O364" s="6"/>
      <c r="Q364" s="5"/>
    </row>
    <row r="365" spans="1:17" x14ac:dyDescent="0.2">
      <c r="A365" s="249" t="s">
        <v>687</v>
      </c>
      <c r="B365" s="215" t="s">
        <v>688</v>
      </c>
      <c r="C365" s="185">
        <f t="shared" si="5"/>
        <v>0</v>
      </c>
      <c r="D365" s="186"/>
      <c r="E365" s="187"/>
      <c r="F365" s="188"/>
      <c r="G365" s="188"/>
      <c r="H365" s="188"/>
      <c r="I365" s="33"/>
      <c r="J365" s="5"/>
      <c r="K365" s="5"/>
      <c r="N365" s="171"/>
      <c r="O365" s="6"/>
      <c r="Q365" s="5"/>
    </row>
    <row r="366" spans="1:17" x14ac:dyDescent="0.2">
      <c r="A366" s="214" t="s">
        <v>689</v>
      </c>
      <c r="B366" s="258" t="s">
        <v>690</v>
      </c>
      <c r="C366" s="185">
        <f t="shared" si="5"/>
        <v>0</v>
      </c>
      <c r="D366" s="186"/>
      <c r="E366" s="187"/>
      <c r="F366" s="188"/>
      <c r="G366" s="188"/>
      <c r="H366" s="188"/>
      <c r="I366" s="33"/>
      <c r="J366" s="5"/>
      <c r="K366" s="5"/>
      <c r="N366" s="171"/>
      <c r="O366" s="6"/>
      <c r="Q366" s="5"/>
    </row>
    <row r="367" spans="1:17" x14ac:dyDescent="0.2">
      <c r="A367" s="214" t="s">
        <v>691</v>
      </c>
      <c r="B367" s="258" t="s">
        <v>692</v>
      </c>
      <c r="C367" s="185">
        <f t="shared" si="5"/>
        <v>0</v>
      </c>
      <c r="D367" s="186"/>
      <c r="E367" s="187"/>
      <c r="F367" s="188"/>
      <c r="G367" s="188"/>
      <c r="H367" s="188"/>
      <c r="I367" s="33"/>
      <c r="J367" s="5"/>
      <c r="K367" s="5"/>
      <c r="N367" s="171"/>
      <c r="O367" s="6"/>
      <c r="Q367" s="5"/>
    </row>
    <row r="368" spans="1:17" x14ac:dyDescent="0.2">
      <c r="A368" s="214" t="s">
        <v>693</v>
      </c>
      <c r="B368" s="258" t="s">
        <v>694</v>
      </c>
      <c r="C368" s="185">
        <f t="shared" si="5"/>
        <v>0</v>
      </c>
      <c r="D368" s="186"/>
      <c r="E368" s="187"/>
      <c r="F368" s="188"/>
      <c r="G368" s="188"/>
      <c r="H368" s="188"/>
      <c r="I368" s="33"/>
      <c r="J368" s="5"/>
      <c r="K368" s="5"/>
      <c r="N368" s="171"/>
      <c r="O368" s="6"/>
      <c r="Q368" s="5"/>
    </row>
    <row r="369" spans="1:17" x14ac:dyDescent="0.2">
      <c r="A369" s="214" t="s">
        <v>695</v>
      </c>
      <c r="B369" s="258" t="s">
        <v>696</v>
      </c>
      <c r="C369" s="185">
        <f t="shared" si="5"/>
        <v>0</v>
      </c>
      <c r="D369" s="186"/>
      <c r="E369" s="187"/>
      <c r="F369" s="188"/>
      <c r="G369" s="188"/>
      <c r="H369" s="188"/>
      <c r="I369" s="33"/>
      <c r="J369" s="5"/>
      <c r="K369" s="5"/>
      <c r="N369" s="171"/>
      <c r="O369" s="6"/>
      <c r="Q369" s="5"/>
    </row>
    <row r="370" spans="1:17" x14ac:dyDescent="0.2">
      <c r="A370" s="214" t="s">
        <v>697</v>
      </c>
      <c r="B370" s="258" t="s">
        <v>698</v>
      </c>
      <c r="C370" s="185">
        <f t="shared" si="5"/>
        <v>0</v>
      </c>
      <c r="D370" s="186"/>
      <c r="E370" s="187"/>
      <c r="F370" s="188"/>
      <c r="G370" s="188"/>
      <c r="H370" s="188"/>
      <c r="I370" s="33"/>
      <c r="J370" s="5"/>
      <c r="K370" s="5"/>
      <c r="N370" s="171"/>
      <c r="O370" s="6"/>
      <c r="Q370" s="5"/>
    </row>
    <row r="371" spans="1:17" x14ac:dyDescent="0.2">
      <c r="A371" s="214" t="s">
        <v>699</v>
      </c>
      <c r="B371" s="258" t="s">
        <v>700</v>
      </c>
      <c r="C371" s="185">
        <f t="shared" si="5"/>
        <v>0</v>
      </c>
      <c r="D371" s="186"/>
      <c r="E371" s="187"/>
      <c r="F371" s="188"/>
      <c r="G371" s="188"/>
      <c r="H371" s="188"/>
      <c r="I371" s="33"/>
      <c r="J371" s="5"/>
      <c r="K371" s="5"/>
      <c r="N371" s="171"/>
      <c r="O371" s="6"/>
      <c r="Q371" s="5"/>
    </row>
    <row r="372" spans="1:17" x14ac:dyDescent="0.2">
      <c r="A372" s="214" t="s">
        <v>701</v>
      </c>
      <c r="B372" s="258" t="s">
        <v>702</v>
      </c>
      <c r="C372" s="185">
        <f t="shared" si="5"/>
        <v>0</v>
      </c>
      <c r="D372" s="186"/>
      <c r="E372" s="187"/>
      <c r="F372" s="188"/>
      <c r="G372" s="188"/>
      <c r="H372" s="188"/>
      <c r="I372" s="33"/>
      <c r="J372" s="5"/>
      <c r="K372" s="5"/>
      <c r="N372" s="171"/>
      <c r="O372" s="6"/>
      <c r="Q372" s="5"/>
    </row>
    <row r="373" spans="1:17" x14ac:dyDescent="0.2">
      <c r="A373" s="214" t="s">
        <v>703</v>
      </c>
      <c r="B373" s="258" t="s">
        <v>704</v>
      </c>
      <c r="C373" s="185">
        <f t="shared" si="5"/>
        <v>0</v>
      </c>
      <c r="D373" s="186"/>
      <c r="E373" s="187"/>
      <c r="F373" s="188"/>
      <c r="G373" s="188"/>
      <c r="H373" s="188"/>
      <c r="I373" s="33"/>
      <c r="J373" s="5"/>
      <c r="K373" s="5"/>
      <c r="N373" s="171"/>
      <c r="O373" s="6"/>
      <c r="Q373" s="5"/>
    </row>
    <row r="374" spans="1:17" x14ac:dyDescent="0.2">
      <c r="A374" s="214" t="s">
        <v>705</v>
      </c>
      <c r="B374" s="258" t="s">
        <v>706</v>
      </c>
      <c r="C374" s="185">
        <f t="shared" si="5"/>
        <v>0</v>
      </c>
      <c r="D374" s="186"/>
      <c r="E374" s="187"/>
      <c r="F374" s="188"/>
      <c r="G374" s="188"/>
      <c r="H374" s="188"/>
      <c r="I374" s="33"/>
      <c r="J374" s="5"/>
      <c r="K374" s="5"/>
      <c r="N374" s="171"/>
      <c r="O374" s="6"/>
      <c r="Q374" s="5"/>
    </row>
    <row r="375" spans="1:17" x14ac:dyDescent="0.2">
      <c r="A375" s="214" t="s">
        <v>707</v>
      </c>
      <c r="B375" s="258" t="s">
        <v>708</v>
      </c>
      <c r="C375" s="185">
        <f t="shared" si="5"/>
        <v>0</v>
      </c>
      <c r="D375" s="186"/>
      <c r="E375" s="187"/>
      <c r="F375" s="188"/>
      <c r="G375" s="188"/>
      <c r="H375" s="188"/>
      <c r="I375" s="33"/>
      <c r="J375" s="5"/>
      <c r="K375" s="5"/>
      <c r="N375" s="171"/>
      <c r="O375" s="6"/>
      <c r="Q375" s="5"/>
    </row>
    <row r="376" spans="1:17" x14ac:dyDescent="0.2">
      <c r="A376" s="214" t="s">
        <v>709</v>
      </c>
      <c r="B376" s="258" t="s">
        <v>710</v>
      </c>
      <c r="C376" s="185">
        <f t="shared" si="5"/>
        <v>0</v>
      </c>
      <c r="D376" s="186"/>
      <c r="E376" s="187"/>
      <c r="F376" s="188"/>
      <c r="G376" s="188"/>
      <c r="H376" s="188"/>
      <c r="I376" s="33"/>
      <c r="J376" s="5"/>
      <c r="K376" s="5"/>
      <c r="N376" s="171"/>
      <c r="O376" s="6"/>
      <c r="Q376" s="5"/>
    </row>
    <row r="377" spans="1:17" x14ac:dyDescent="0.2">
      <c r="A377" s="214" t="s">
        <v>711</v>
      </c>
      <c r="B377" s="258" t="s">
        <v>712</v>
      </c>
      <c r="C377" s="185">
        <f t="shared" si="5"/>
        <v>0</v>
      </c>
      <c r="D377" s="186"/>
      <c r="E377" s="187"/>
      <c r="F377" s="188"/>
      <c r="G377" s="188"/>
      <c r="H377" s="188"/>
      <c r="I377" s="33"/>
      <c r="J377" s="5"/>
      <c r="K377" s="5"/>
      <c r="N377" s="171"/>
      <c r="O377" s="6"/>
      <c r="Q377" s="5"/>
    </row>
    <row r="378" spans="1:17" x14ac:dyDescent="0.2">
      <c r="A378" s="214" t="s">
        <v>713</v>
      </c>
      <c r="B378" s="258" t="s">
        <v>714</v>
      </c>
      <c r="C378" s="185">
        <f t="shared" si="5"/>
        <v>0</v>
      </c>
      <c r="D378" s="186"/>
      <c r="E378" s="187"/>
      <c r="F378" s="188"/>
      <c r="G378" s="188"/>
      <c r="H378" s="188"/>
      <c r="I378" s="33"/>
      <c r="J378" s="5"/>
      <c r="K378" s="5"/>
      <c r="N378" s="171"/>
      <c r="O378" s="6"/>
      <c r="Q378" s="5"/>
    </row>
    <row r="379" spans="1:17" x14ac:dyDescent="0.2">
      <c r="A379" s="214" t="s">
        <v>715</v>
      </c>
      <c r="B379" s="258" t="s">
        <v>716</v>
      </c>
      <c r="C379" s="185">
        <f t="shared" si="5"/>
        <v>0</v>
      </c>
      <c r="D379" s="186"/>
      <c r="E379" s="187"/>
      <c r="F379" s="188"/>
      <c r="G379" s="188"/>
      <c r="H379" s="188"/>
      <c r="I379" s="33"/>
      <c r="J379" s="5"/>
      <c r="K379" s="5"/>
      <c r="N379" s="171"/>
      <c r="O379" s="6"/>
      <c r="Q379" s="5"/>
    </row>
    <row r="380" spans="1:17" x14ac:dyDescent="0.2">
      <c r="A380" s="214" t="s">
        <v>717</v>
      </c>
      <c r="B380" s="258" t="s">
        <v>718</v>
      </c>
      <c r="C380" s="185">
        <f t="shared" si="5"/>
        <v>0</v>
      </c>
      <c r="D380" s="186"/>
      <c r="E380" s="187"/>
      <c r="F380" s="188"/>
      <c r="G380" s="188"/>
      <c r="H380" s="188"/>
      <c r="I380" s="33"/>
      <c r="J380" s="5"/>
      <c r="K380" s="5"/>
      <c r="N380" s="171"/>
      <c r="O380" s="6"/>
      <c r="Q380" s="5"/>
    </row>
    <row r="381" spans="1:17" x14ac:dyDescent="0.2">
      <c r="A381" s="214" t="s">
        <v>719</v>
      </c>
      <c r="B381" s="258" t="s">
        <v>720</v>
      </c>
      <c r="C381" s="185">
        <f t="shared" si="5"/>
        <v>0</v>
      </c>
      <c r="D381" s="186"/>
      <c r="E381" s="187"/>
      <c r="F381" s="188"/>
      <c r="G381" s="188"/>
      <c r="H381" s="188"/>
      <c r="I381" s="33"/>
      <c r="J381" s="5"/>
      <c r="K381" s="5"/>
      <c r="N381" s="171"/>
      <c r="O381" s="6"/>
      <c r="Q381" s="5"/>
    </row>
    <row r="382" spans="1:17" x14ac:dyDescent="0.2">
      <c r="A382" s="214" t="s">
        <v>721</v>
      </c>
      <c r="B382" s="258" t="s">
        <v>722</v>
      </c>
      <c r="C382" s="185">
        <f t="shared" si="5"/>
        <v>0</v>
      </c>
      <c r="D382" s="186"/>
      <c r="E382" s="187"/>
      <c r="F382" s="188"/>
      <c r="G382" s="188"/>
      <c r="H382" s="188"/>
      <c r="I382" s="33"/>
      <c r="J382" s="5"/>
      <c r="K382" s="5"/>
      <c r="N382" s="171"/>
      <c r="O382" s="6"/>
      <c r="Q382" s="5"/>
    </row>
    <row r="383" spans="1:17" x14ac:dyDescent="0.2">
      <c r="A383" s="214" t="s">
        <v>723</v>
      </c>
      <c r="B383" s="258" t="s">
        <v>724</v>
      </c>
      <c r="C383" s="185">
        <f t="shared" si="5"/>
        <v>0</v>
      </c>
      <c r="D383" s="186"/>
      <c r="E383" s="187"/>
      <c r="F383" s="188"/>
      <c r="G383" s="188"/>
      <c r="H383" s="188"/>
      <c r="I383" s="33"/>
      <c r="J383" s="5"/>
      <c r="K383" s="5"/>
      <c r="N383" s="171"/>
      <c r="O383" s="6"/>
      <c r="Q383" s="5"/>
    </row>
    <row r="384" spans="1:17" x14ac:dyDescent="0.2">
      <c r="A384" s="214" t="s">
        <v>725</v>
      </c>
      <c r="B384" s="258" t="s">
        <v>726</v>
      </c>
      <c r="C384" s="185">
        <f t="shared" si="5"/>
        <v>0</v>
      </c>
      <c r="D384" s="186"/>
      <c r="E384" s="187"/>
      <c r="F384" s="188"/>
      <c r="G384" s="188"/>
      <c r="H384" s="188"/>
      <c r="I384" s="33"/>
      <c r="J384" s="5"/>
      <c r="K384" s="5"/>
      <c r="N384" s="171"/>
      <c r="O384" s="6"/>
      <c r="Q384" s="5"/>
    </row>
    <row r="385" spans="1:17" x14ac:dyDescent="0.2">
      <c r="A385" s="214" t="s">
        <v>727</v>
      </c>
      <c r="B385" s="258" t="s">
        <v>728</v>
      </c>
      <c r="C385" s="185">
        <f t="shared" si="5"/>
        <v>0</v>
      </c>
      <c r="D385" s="186"/>
      <c r="E385" s="187"/>
      <c r="F385" s="188"/>
      <c r="G385" s="188"/>
      <c r="H385" s="188"/>
      <c r="I385" s="33"/>
      <c r="J385" s="5"/>
      <c r="K385" s="5"/>
      <c r="N385" s="171"/>
      <c r="O385" s="6"/>
      <c r="Q385" s="5"/>
    </row>
    <row r="386" spans="1:17" x14ac:dyDescent="0.2">
      <c r="A386" s="214" t="s">
        <v>729</v>
      </c>
      <c r="B386" s="258" t="s">
        <v>730</v>
      </c>
      <c r="C386" s="185">
        <f t="shared" si="5"/>
        <v>0</v>
      </c>
      <c r="D386" s="186"/>
      <c r="E386" s="187"/>
      <c r="F386" s="188"/>
      <c r="G386" s="188"/>
      <c r="H386" s="188"/>
      <c r="I386" s="33"/>
      <c r="J386" s="5"/>
      <c r="K386" s="5"/>
      <c r="N386" s="171"/>
      <c r="O386" s="6"/>
      <c r="Q386" s="5"/>
    </row>
    <row r="387" spans="1:17" x14ac:dyDescent="0.2">
      <c r="A387" s="214" t="s">
        <v>731</v>
      </c>
      <c r="B387" s="258" t="s">
        <v>732</v>
      </c>
      <c r="C387" s="185">
        <f t="shared" si="5"/>
        <v>0</v>
      </c>
      <c r="D387" s="186"/>
      <c r="E387" s="187"/>
      <c r="F387" s="188"/>
      <c r="G387" s="188"/>
      <c r="H387" s="188"/>
      <c r="I387" s="33"/>
      <c r="J387" s="5"/>
      <c r="K387" s="5"/>
      <c r="N387" s="171"/>
      <c r="O387" s="6"/>
      <c r="Q387" s="5"/>
    </row>
    <row r="388" spans="1:17" x14ac:dyDescent="0.2">
      <c r="A388" s="214" t="s">
        <v>733</v>
      </c>
      <c r="B388" s="258" t="s">
        <v>734</v>
      </c>
      <c r="C388" s="185">
        <f t="shared" si="5"/>
        <v>0</v>
      </c>
      <c r="D388" s="186"/>
      <c r="E388" s="187"/>
      <c r="F388" s="188"/>
      <c r="G388" s="188"/>
      <c r="H388" s="188"/>
      <c r="I388" s="33"/>
      <c r="J388" s="5"/>
      <c r="K388" s="5"/>
      <c r="N388" s="171"/>
      <c r="O388" s="6"/>
      <c r="Q388" s="5"/>
    </row>
    <row r="389" spans="1:17" x14ac:dyDescent="0.2">
      <c r="A389" s="214" t="s">
        <v>735</v>
      </c>
      <c r="B389" s="258" t="s">
        <v>736</v>
      </c>
      <c r="C389" s="185">
        <f t="shared" si="5"/>
        <v>0</v>
      </c>
      <c r="D389" s="186"/>
      <c r="E389" s="187"/>
      <c r="F389" s="188"/>
      <c r="G389" s="188"/>
      <c r="H389" s="188"/>
      <c r="I389" s="33"/>
      <c r="J389" s="5"/>
      <c r="K389" s="5"/>
      <c r="N389" s="171"/>
      <c r="O389" s="6"/>
      <c r="Q389" s="5"/>
    </row>
    <row r="390" spans="1:17" x14ac:dyDescent="0.2">
      <c r="A390" s="214" t="s">
        <v>737</v>
      </c>
      <c r="B390" s="258" t="s">
        <v>738</v>
      </c>
      <c r="C390" s="185">
        <f t="shared" si="5"/>
        <v>0</v>
      </c>
      <c r="D390" s="186"/>
      <c r="E390" s="187"/>
      <c r="F390" s="188"/>
      <c r="G390" s="188"/>
      <c r="H390" s="188"/>
      <c r="I390" s="33"/>
      <c r="J390" s="5"/>
      <c r="K390" s="5"/>
      <c r="N390" s="171"/>
      <c r="O390" s="6"/>
      <c r="Q390" s="5"/>
    </row>
    <row r="391" spans="1:17" x14ac:dyDescent="0.2">
      <c r="A391" s="214" t="s">
        <v>739</v>
      </c>
      <c r="B391" s="258" t="s">
        <v>740</v>
      </c>
      <c r="C391" s="185">
        <f t="shared" si="5"/>
        <v>0</v>
      </c>
      <c r="D391" s="186"/>
      <c r="E391" s="187"/>
      <c r="F391" s="188"/>
      <c r="G391" s="188"/>
      <c r="H391" s="188"/>
      <c r="I391" s="33"/>
      <c r="J391" s="5"/>
      <c r="K391" s="5"/>
      <c r="N391" s="171"/>
      <c r="O391" s="6"/>
      <c r="Q391" s="5"/>
    </row>
    <row r="392" spans="1:17" x14ac:dyDescent="0.2">
      <c r="A392" s="214" t="s">
        <v>741</v>
      </c>
      <c r="B392" s="258" t="s">
        <v>742</v>
      </c>
      <c r="C392" s="185">
        <f t="shared" si="5"/>
        <v>0</v>
      </c>
      <c r="D392" s="186"/>
      <c r="E392" s="187"/>
      <c r="F392" s="188"/>
      <c r="G392" s="188"/>
      <c r="H392" s="188"/>
      <c r="I392" s="33"/>
      <c r="J392" s="5"/>
      <c r="K392" s="5"/>
      <c r="N392" s="171"/>
      <c r="O392" s="6"/>
      <c r="Q392" s="5"/>
    </row>
    <row r="393" spans="1:17" x14ac:dyDescent="0.2">
      <c r="A393" s="214" t="s">
        <v>743</v>
      </c>
      <c r="B393" s="258" t="s">
        <v>744</v>
      </c>
      <c r="C393" s="185">
        <f t="shared" si="5"/>
        <v>0</v>
      </c>
      <c r="D393" s="186"/>
      <c r="E393" s="187"/>
      <c r="F393" s="188"/>
      <c r="G393" s="188"/>
      <c r="H393" s="188"/>
      <c r="I393" s="33"/>
      <c r="J393" s="5"/>
      <c r="K393" s="5"/>
      <c r="N393" s="171"/>
      <c r="O393" s="6"/>
      <c r="Q393" s="5"/>
    </row>
    <row r="394" spans="1:17" x14ac:dyDescent="0.2">
      <c r="A394" s="214" t="s">
        <v>745</v>
      </c>
      <c r="B394" s="258" t="s">
        <v>746</v>
      </c>
      <c r="C394" s="185">
        <f t="shared" si="5"/>
        <v>0</v>
      </c>
      <c r="D394" s="186"/>
      <c r="E394" s="187"/>
      <c r="F394" s="188"/>
      <c r="G394" s="188"/>
      <c r="H394" s="188"/>
      <c r="I394" s="33"/>
      <c r="J394" s="5"/>
      <c r="K394" s="5"/>
      <c r="N394" s="171"/>
      <c r="O394" s="6"/>
      <c r="Q394" s="5"/>
    </row>
    <row r="395" spans="1:17" x14ac:dyDescent="0.2">
      <c r="A395" s="214" t="s">
        <v>747</v>
      </c>
      <c r="B395" s="258" t="s">
        <v>748</v>
      </c>
      <c r="C395" s="185">
        <f t="shared" si="5"/>
        <v>0</v>
      </c>
      <c r="D395" s="186"/>
      <c r="E395" s="187"/>
      <c r="F395" s="188"/>
      <c r="G395" s="188"/>
      <c r="H395" s="188"/>
      <c r="I395" s="33"/>
      <c r="J395" s="5"/>
      <c r="K395" s="5"/>
      <c r="N395" s="171"/>
      <c r="O395" s="6"/>
      <c r="Q395" s="5"/>
    </row>
    <row r="396" spans="1:17" x14ac:dyDescent="0.2">
      <c r="A396" s="214" t="s">
        <v>749</v>
      </c>
      <c r="B396" s="215" t="s">
        <v>750</v>
      </c>
      <c r="C396" s="185">
        <f t="shared" si="5"/>
        <v>0</v>
      </c>
      <c r="D396" s="186"/>
      <c r="E396" s="187"/>
      <c r="F396" s="188"/>
      <c r="G396" s="188"/>
      <c r="H396" s="188"/>
      <c r="I396" s="33"/>
      <c r="J396" s="5"/>
      <c r="K396" s="5"/>
      <c r="N396" s="171"/>
      <c r="O396" s="6"/>
      <c r="Q396" s="5"/>
    </row>
    <row r="397" spans="1:17" x14ac:dyDescent="0.2">
      <c r="A397" s="249" t="s">
        <v>751</v>
      </c>
      <c r="B397" s="215" t="s">
        <v>752</v>
      </c>
      <c r="C397" s="185">
        <f t="shared" si="5"/>
        <v>0</v>
      </c>
      <c r="D397" s="186"/>
      <c r="E397" s="187"/>
      <c r="F397" s="188"/>
      <c r="G397" s="188"/>
      <c r="H397" s="188"/>
      <c r="I397" s="33"/>
      <c r="J397" s="5"/>
      <c r="K397" s="5"/>
      <c r="N397" s="171"/>
      <c r="O397" s="6"/>
      <c r="Q397" s="5"/>
    </row>
    <row r="398" spans="1:17" x14ac:dyDescent="0.2">
      <c r="A398" s="214" t="s">
        <v>753</v>
      </c>
      <c r="B398" s="215" t="s">
        <v>754</v>
      </c>
      <c r="C398" s="185">
        <f t="shared" si="5"/>
        <v>183</v>
      </c>
      <c r="D398" s="186"/>
      <c r="E398" s="187">
        <v>183</v>
      </c>
      <c r="F398" s="188"/>
      <c r="G398" s="188"/>
      <c r="H398" s="188"/>
      <c r="I398" s="33"/>
      <c r="J398" s="5"/>
      <c r="K398" s="5"/>
      <c r="N398" s="171"/>
      <c r="O398" s="6"/>
      <c r="Q398" s="5"/>
    </row>
    <row r="399" spans="1:17" x14ac:dyDescent="0.2">
      <c r="A399" s="249" t="s">
        <v>755</v>
      </c>
      <c r="B399" s="215" t="s">
        <v>756</v>
      </c>
      <c r="C399" s="210">
        <f t="shared" si="5"/>
        <v>183</v>
      </c>
      <c r="D399" s="196"/>
      <c r="E399" s="197">
        <v>183</v>
      </c>
      <c r="F399" s="198"/>
      <c r="G399" s="198"/>
      <c r="H399" s="198"/>
      <c r="I399" s="33"/>
      <c r="J399" s="5"/>
      <c r="K399" s="5"/>
      <c r="N399" s="171"/>
      <c r="O399" s="6"/>
      <c r="Q399" s="5"/>
    </row>
    <row r="400" spans="1:17" x14ac:dyDescent="0.2">
      <c r="A400" s="214" t="s">
        <v>757</v>
      </c>
      <c r="B400" s="215" t="s">
        <v>758</v>
      </c>
      <c r="C400" s="210">
        <f t="shared" si="5"/>
        <v>0</v>
      </c>
      <c r="D400" s="196"/>
      <c r="E400" s="197"/>
      <c r="F400" s="198"/>
      <c r="G400" s="198"/>
      <c r="H400" s="198"/>
      <c r="I400" s="33"/>
      <c r="J400" s="5"/>
      <c r="K400" s="5"/>
      <c r="N400" s="171"/>
      <c r="O400" s="6"/>
      <c r="Q400" s="5"/>
    </row>
    <row r="401" spans="1:17" x14ac:dyDescent="0.2">
      <c r="A401" s="214" t="s">
        <v>759</v>
      </c>
      <c r="B401" s="258" t="s">
        <v>760</v>
      </c>
      <c r="C401" s="185">
        <f t="shared" si="5"/>
        <v>0</v>
      </c>
      <c r="D401" s="186"/>
      <c r="E401" s="187"/>
      <c r="F401" s="188"/>
      <c r="G401" s="188"/>
      <c r="H401" s="188"/>
      <c r="I401" s="33"/>
      <c r="J401" s="5"/>
      <c r="K401" s="5"/>
      <c r="N401" s="171"/>
      <c r="O401" s="6"/>
      <c r="Q401" s="5"/>
    </row>
    <row r="402" spans="1:17" x14ac:dyDescent="0.2">
      <c r="A402" s="214" t="s">
        <v>761</v>
      </c>
      <c r="B402" s="258" t="s">
        <v>762</v>
      </c>
      <c r="C402" s="185">
        <f t="shared" ref="C402:C465" si="6">+SUM(D402:F402)</f>
        <v>0</v>
      </c>
      <c r="D402" s="186"/>
      <c r="E402" s="187"/>
      <c r="F402" s="188"/>
      <c r="G402" s="188"/>
      <c r="H402" s="188"/>
      <c r="I402" s="33"/>
      <c r="J402" s="5"/>
      <c r="K402" s="5"/>
      <c r="N402" s="171"/>
      <c r="O402" s="6"/>
      <c r="Q402" s="5"/>
    </row>
    <row r="403" spans="1:17" x14ac:dyDescent="0.2">
      <c r="A403" s="214" t="s">
        <v>763</v>
      </c>
      <c r="B403" s="258" t="s">
        <v>764</v>
      </c>
      <c r="C403" s="185">
        <f t="shared" si="6"/>
        <v>0</v>
      </c>
      <c r="D403" s="186"/>
      <c r="E403" s="187"/>
      <c r="F403" s="188"/>
      <c r="G403" s="188"/>
      <c r="H403" s="188"/>
      <c r="I403" s="33"/>
      <c r="J403" s="5"/>
      <c r="K403" s="5"/>
      <c r="N403" s="171"/>
      <c r="O403" s="6"/>
      <c r="Q403" s="5"/>
    </row>
    <row r="404" spans="1:17" x14ac:dyDescent="0.2">
      <c r="A404" s="214" t="s">
        <v>765</v>
      </c>
      <c r="B404" s="258" t="s">
        <v>766</v>
      </c>
      <c r="C404" s="185">
        <f t="shared" si="6"/>
        <v>0</v>
      </c>
      <c r="D404" s="186"/>
      <c r="E404" s="187"/>
      <c r="F404" s="188"/>
      <c r="G404" s="188"/>
      <c r="H404" s="188"/>
      <c r="I404" s="33"/>
      <c r="J404" s="5"/>
      <c r="K404" s="5"/>
      <c r="N404" s="171"/>
      <c r="O404" s="6"/>
      <c r="Q404" s="5"/>
    </row>
    <row r="405" spans="1:17" x14ac:dyDescent="0.2">
      <c r="A405" s="249" t="s">
        <v>767</v>
      </c>
      <c r="B405" s="215" t="s">
        <v>768</v>
      </c>
      <c r="C405" s="210">
        <f t="shared" si="6"/>
        <v>0</v>
      </c>
      <c r="D405" s="196"/>
      <c r="E405" s="197"/>
      <c r="F405" s="198"/>
      <c r="G405" s="198"/>
      <c r="H405" s="198"/>
      <c r="I405" s="33"/>
      <c r="J405" s="5"/>
      <c r="K405" s="5"/>
      <c r="N405" s="171"/>
      <c r="O405" s="6"/>
      <c r="Q405" s="5"/>
    </row>
    <row r="406" spans="1:17" x14ac:dyDescent="0.2">
      <c r="A406" s="214" t="s">
        <v>769</v>
      </c>
      <c r="B406" s="258" t="s">
        <v>770</v>
      </c>
      <c r="C406" s="185">
        <f t="shared" si="6"/>
        <v>0</v>
      </c>
      <c r="D406" s="186"/>
      <c r="E406" s="187"/>
      <c r="F406" s="188"/>
      <c r="G406" s="188"/>
      <c r="H406" s="188"/>
      <c r="I406" s="33"/>
      <c r="J406" s="5"/>
      <c r="K406" s="5"/>
      <c r="N406" s="171"/>
      <c r="O406" s="6"/>
      <c r="Q406" s="5"/>
    </row>
    <row r="407" spans="1:17" x14ac:dyDescent="0.2">
      <c r="A407" s="214" t="s">
        <v>771</v>
      </c>
      <c r="B407" s="257" t="s">
        <v>772</v>
      </c>
      <c r="C407" s="210">
        <f t="shared" si="6"/>
        <v>0</v>
      </c>
      <c r="D407" s="196"/>
      <c r="E407" s="197"/>
      <c r="F407" s="198"/>
      <c r="G407" s="198"/>
      <c r="H407" s="198"/>
      <c r="I407" s="33"/>
      <c r="J407" s="5"/>
      <c r="K407" s="5"/>
      <c r="N407" s="171"/>
      <c r="O407" s="6"/>
      <c r="Q407" s="5"/>
    </row>
    <row r="408" spans="1:17" x14ac:dyDescent="0.2">
      <c r="A408" s="249" t="s">
        <v>773</v>
      </c>
      <c r="B408" s="257" t="s">
        <v>774</v>
      </c>
      <c r="C408" s="210">
        <f t="shared" si="6"/>
        <v>0</v>
      </c>
      <c r="D408" s="196"/>
      <c r="E408" s="197"/>
      <c r="F408" s="198"/>
      <c r="G408" s="198"/>
      <c r="H408" s="198"/>
      <c r="I408" s="33"/>
      <c r="J408" s="5"/>
      <c r="K408" s="5"/>
      <c r="N408" s="171"/>
      <c r="O408" s="6"/>
      <c r="Q408" s="5"/>
    </row>
    <row r="409" spans="1:17" x14ac:dyDescent="0.2">
      <c r="A409" s="214" t="s">
        <v>775</v>
      </c>
      <c r="B409" s="258" t="s">
        <v>776</v>
      </c>
      <c r="C409" s="185">
        <f t="shared" si="6"/>
        <v>1</v>
      </c>
      <c r="D409" s="186">
        <v>1</v>
      </c>
      <c r="E409" s="187"/>
      <c r="F409" s="188"/>
      <c r="G409" s="188"/>
      <c r="H409" s="188"/>
      <c r="I409" s="33"/>
      <c r="J409" s="5"/>
      <c r="K409" s="5"/>
      <c r="N409" s="171"/>
      <c r="O409" s="6"/>
      <c r="Q409" s="5"/>
    </row>
    <row r="410" spans="1:17" x14ac:dyDescent="0.2">
      <c r="A410" s="249" t="s">
        <v>777</v>
      </c>
      <c r="B410" s="257" t="s">
        <v>778</v>
      </c>
      <c r="C410" s="210">
        <f t="shared" si="6"/>
        <v>0</v>
      </c>
      <c r="D410" s="196"/>
      <c r="E410" s="197"/>
      <c r="F410" s="198"/>
      <c r="G410" s="198"/>
      <c r="H410" s="198"/>
      <c r="I410" s="33"/>
      <c r="J410" s="5"/>
      <c r="K410" s="5"/>
      <c r="N410" s="171"/>
      <c r="O410" s="6"/>
      <c r="Q410" s="5"/>
    </row>
    <row r="411" spans="1:17" x14ac:dyDescent="0.2">
      <c r="A411" s="214" t="s">
        <v>779</v>
      </c>
      <c r="B411" s="258" t="s">
        <v>780</v>
      </c>
      <c r="C411" s="185">
        <f t="shared" si="6"/>
        <v>10</v>
      </c>
      <c r="D411" s="186">
        <v>10</v>
      </c>
      <c r="E411" s="187"/>
      <c r="F411" s="188"/>
      <c r="G411" s="188"/>
      <c r="H411" s="188"/>
      <c r="I411" s="33"/>
      <c r="J411" s="5"/>
      <c r="K411" s="5"/>
      <c r="N411" s="171"/>
      <c r="O411" s="6"/>
      <c r="Q411" s="5"/>
    </row>
    <row r="412" spans="1:17" x14ac:dyDescent="0.2">
      <c r="A412" s="214" t="s">
        <v>781</v>
      </c>
      <c r="B412" s="257" t="s">
        <v>782</v>
      </c>
      <c r="C412" s="210">
        <f t="shared" si="6"/>
        <v>0</v>
      </c>
      <c r="D412" s="196"/>
      <c r="E412" s="197"/>
      <c r="F412" s="198"/>
      <c r="G412" s="198"/>
      <c r="H412" s="198"/>
      <c r="I412" s="33"/>
      <c r="J412" s="5"/>
      <c r="K412" s="5"/>
      <c r="N412" s="171"/>
      <c r="O412" s="6"/>
      <c r="Q412" s="5"/>
    </row>
    <row r="413" spans="1:17" x14ac:dyDescent="0.2">
      <c r="A413" s="249" t="s">
        <v>783</v>
      </c>
      <c r="B413" s="257" t="s">
        <v>784</v>
      </c>
      <c r="C413" s="210">
        <f t="shared" si="6"/>
        <v>0</v>
      </c>
      <c r="D413" s="196"/>
      <c r="E413" s="197"/>
      <c r="F413" s="198"/>
      <c r="G413" s="198"/>
      <c r="H413" s="198"/>
      <c r="I413" s="33"/>
      <c r="J413" s="5"/>
      <c r="K413" s="5"/>
      <c r="N413" s="171"/>
      <c r="O413" s="6"/>
      <c r="Q413" s="5"/>
    </row>
    <row r="414" spans="1:17" x14ac:dyDescent="0.2">
      <c r="A414" s="214" t="s">
        <v>785</v>
      </c>
      <c r="B414" s="257" t="s">
        <v>786</v>
      </c>
      <c r="C414" s="210">
        <f t="shared" si="6"/>
        <v>0</v>
      </c>
      <c r="D414" s="196"/>
      <c r="E414" s="197"/>
      <c r="F414" s="198"/>
      <c r="G414" s="198"/>
      <c r="H414" s="198"/>
      <c r="I414" s="33"/>
      <c r="J414" s="5"/>
      <c r="K414" s="5"/>
      <c r="N414" s="171"/>
      <c r="O414" s="6"/>
      <c r="Q414" s="5"/>
    </row>
    <row r="415" spans="1:17" x14ac:dyDescent="0.2">
      <c r="A415" s="249" t="s">
        <v>787</v>
      </c>
      <c r="B415" s="257" t="s">
        <v>788</v>
      </c>
      <c r="C415" s="210">
        <f t="shared" si="6"/>
        <v>0</v>
      </c>
      <c r="D415" s="196"/>
      <c r="E415" s="197"/>
      <c r="F415" s="198"/>
      <c r="G415" s="198"/>
      <c r="H415" s="198"/>
      <c r="I415" s="33"/>
      <c r="J415" s="5"/>
      <c r="K415" s="5"/>
      <c r="N415" s="171"/>
      <c r="O415" s="6"/>
      <c r="Q415" s="5"/>
    </row>
    <row r="416" spans="1:17" x14ac:dyDescent="0.2">
      <c r="A416" s="214" t="s">
        <v>789</v>
      </c>
      <c r="B416" s="257" t="s">
        <v>790</v>
      </c>
      <c r="C416" s="210">
        <f t="shared" si="6"/>
        <v>0</v>
      </c>
      <c r="D416" s="196"/>
      <c r="E416" s="197"/>
      <c r="F416" s="198"/>
      <c r="G416" s="198"/>
      <c r="H416" s="198"/>
      <c r="I416" s="33"/>
      <c r="J416" s="5"/>
      <c r="K416" s="5"/>
      <c r="N416" s="171"/>
      <c r="O416" s="6"/>
      <c r="Q416" s="5"/>
    </row>
    <row r="417" spans="1:17" x14ac:dyDescent="0.2">
      <c r="A417" s="214" t="s">
        <v>791</v>
      </c>
      <c r="B417" s="209" t="s">
        <v>792</v>
      </c>
      <c r="C417" s="210">
        <f t="shared" si="6"/>
        <v>0</v>
      </c>
      <c r="D417" s="196"/>
      <c r="E417" s="197"/>
      <c r="F417" s="198"/>
      <c r="G417" s="198"/>
      <c r="H417" s="198"/>
      <c r="I417" s="33"/>
      <c r="J417" s="5"/>
      <c r="K417" s="5"/>
      <c r="N417" s="171"/>
      <c r="O417" s="6"/>
      <c r="Q417" s="5"/>
    </row>
    <row r="418" spans="1:17" ht="17.25" customHeight="1" x14ac:dyDescent="0.2">
      <c r="A418" s="249" t="s">
        <v>793</v>
      </c>
      <c r="B418" s="209" t="s">
        <v>794</v>
      </c>
      <c r="C418" s="210">
        <f t="shared" si="6"/>
        <v>0</v>
      </c>
      <c r="D418" s="196"/>
      <c r="E418" s="197"/>
      <c r="F418" s="198"/>
      <c r="G418" s="198"/>
      <c r="H418" s="198"/>
      <c r="I418" s="33"/>
      <c r="J418" s="5"/>
      <c r="K418" s="5"/>
      <c r="N418" s="171"/>
      <c r="O418" s="6"/>
      <c r="Q418" s="5"/>
    </row>
    <row r="419" spans="1:17" x14ac:dyDescent="0.2">
      <c r="A419" s="214" t="s">
        <v>795</v>
      </c>
      <c r="B419" s="209" t="s">
        <v>796</v>
      </c>
      <c r="C419" s="210">
        <f t="shared" si="6"/>
        <v>0</v>
      </c>
      <c r="D419" s="196"/>
      <c r="E419" s="197"/>
      <c r="F419" s="198"/>
      <c r="G419" s="198"/>
      <c r="H419" s="198"/>
      <c r="I419" s="33"/>
      <c r="J419" s="5"/>
      <c r="K419" s="5"/>
      <c r="N419" s="171"/>
      <c r="O419" s="6"/>
      <c r="Q419" s="5"/>
    </row>
    <row r="420" spans="1:17" x14ac:dyDescent="0.2">
      <c r="A420" s="249" t="s">
        <v>797</v>
      </c>
      <c r="B420" s="209" t="s">
        <v>798</v>
      </c>
      <c r="C420" s="210">
        <f t="shared" si="6"/>
        <v>0</v>
      </c>
      <c r="D420" s="196"/>
      <c r="E420" s="197"/>
      <c r="F420" s="198"/>
      <c r="G420" s="198"/>
      <c r="H420" s="198"/>
      <c r="I420" s="33"/>
      <c r="J420" s="5"/>
      <c r="K420" s="5"/>
      <c r="N420" s="171"/>
      <c r="O420" s="6"/>
      <c r="Q420" s="5"/>
    </row>
    <row r="421" spans="1:17" x14ac:dyDescent="0.2">
      <c r="A421" s="214" t="s">
        <v>799</v>
      </c>
      <c r="B421" s="257" t="s">
        <v>800</v>
      </c>
      <c r="C421" s="210">
        <f t="shared" si="6"/>
        <v>0</v>
      </c>
      <c r="D421" s="196"/>
      <c r="E421" s="197"/>
      <c r="F421" s="198"/>
      <c r="G421" s="198"/>
      <c r="H421" s="198"/>
      <c r="I421" s="33"/>
      <c r="J421" s="5"/>
      <c r="K421" s="5"/>
      <c r="N421" s="171"/>
      <c r="O421" s="6"/>
      <c r="Q421" s="5"/>
    </row>
    <row r="422" spans="1:17" x14ac:dyDescent="0.2">
      <c r="A422" s="249" t="s">
        <v>801</v>
      </c>
      <c r="B422" s="257" t="s">
        <v>802</v>
      </c>
      <c r="C422" s="210">
        <f t="shared" si="6"/>
        <v>0</v>
      </c>
      <c r="D422" s="196"/>
      <c r="E422" s="197"/>
      <c r="F422" s="198"/>
      <c r="G422" s="198"/>
      <c r="H422" s="198"/>
      <c r="I422" s="33"/>
      <c r="J422" s="5"/>
      <c r="K422" s="5"/>
      <c r="N422" s="171"/>
      <c r="O422" s="6"/>
      <c r="Q422" s="5"/>
    </row>
    <row r="423" spans="1:17" x14ac:dyDescent="0.2">
      <c r="A423" s="214" t="s">
        <v>803</v>
      </c>
      <c r="B423" s="209" t="s">
        <v>804</v>
      </c>
      <c r="C423" s="210">
        <f t="shared" si="6"/>
        <v>0</v>
      </c>
      <c r="D423" s="196"/>
      <c r="E423" s="197"/>
      <c r="F423" s="198"/>
      <c r="G423" s="198"/>
      <c r="H423" s="198"/>
      <c r="I423" s="33"/>
      <c r="J423" s="5"/>
      <c r="K423" s="5"/>
      <c r="N423" s="171"/>
      <c r="O423" s="6"/>
      <c r="Q423" s="5"/>
    </row>
    <row r="424" spans="1:17" x14ac:dyDescent="0.2">
      <c r="A424" s="249" t="s">
        <v>805</v>
      </c>
      <c r="B424" s="209" t="s">
        <v>806</v>
      </c>
      <c r="C424" s="210">
        <f t="shared" si="6"/>
        <v>0</v>
      </c>
      <c r="D424" s="196"/>
      <c r="E424" s="197"/>
      <c r="F424" s="198"/>
      <c r="G424" s="198"/>
      <c r="H424" s="198"/>
      <c r="I424" s="33"/>
      <c r="J424" s="5"/>
      <c r="K424" s="5"/>
      <c r="N424" s="171"/>
      <c r="O424" s="6"/>
      <c r="Q424" s="5"/>
    </row>
    <row r="425" spans="1:17" x14ac:dyDescent="0.2">
      <c r="A425" s="214" t="s">
        <v>807</v>
      </c>
      <c r="B425" s="209" t="s">
        <v>808</v>
      </c>
      <c r="C425" s="210">
        <f t="shared" si="6"/>
        <v>0</v>
      </c>
      <c r="D425" s="196"/>
      <c r="E425" s="197"/>
      <c r="F425" s="198"/>
      <c r="G425" s="198"/>
      <c r="H425" s="198"/>
      <c r="I425" s="33"/>
      <c r="J425" s="5"/>
      <c r="K425" s="5"/>
      <c r="N425" s="171"/>
      <c r="O425" s="6"/>
      <c r="Q425" s="5"/>
    </row>
    <row r="426" spans="1:17" x14ac:dyDescent="0.2">
      <c r="A426" s="249" t="s">
        <v>809</v>
      </c>
      <c r="B426" s="209" t="s">
        <v>810</v>
      </c>
      <c r="C426" s="210">
        <f t="shared" si="6"/>
        <v>0</v>
      </c>
      <c r="D426" s="196"/>
      <c r="E426" s="197"/>
      <c r="F426" s="198"/>
      <c r="G426" s="198"/>
      <c r="H426" s="198"/>
      <c r="I426" s="33"/>
      <c r="J426" s="5"/>
      <c r="K426" s="5"/>
      <c r="N426" s="171"/>
      <c r="O426" s="6"/>
      <c r="Q426" s="5"/>
    </row>
    <row r="427" spans="1:17" x14ac:dyDescent="0.2">
      <c r="A427" s="214" t="s">
        <v>811</v>
      </c>
      <c r="B427" s="209" t="s">
        <v>812</v>
      </c>
      <c r="C427" s="210">
        <f t="shared" si="6"/>
        <v>0</v>
      </c>
      <c r="D427" s="196"/>
      <c r="E427" s="197"/>
      <c r="F427" s="198"/>
      <c r="G427" s="198"/>
      <c r="H427" s="198"/>
      <c r="I427" s="33"/>
      <c r="J427" s="5"/>
      <c r="K427" s="5"/>
      <c r="N427" s="171"/>
      <c r="O427" s="6"/>
      <c r="Q427" s="5"/>
    </row>
    <row r="428" spans="1:17" ht="12.75" customHeight="1" x14ac:dyDescent="0.2">
      <c r="A428" s="249" t="s">
        <v>813</v>
      </c>
      <c r="B428" s="209" t="s">
        <v>814</v>
      </c>
      <c r="C428" s="210">
        <f t="shared" si="6"/>
        <v>0</v>
      </c>
      <c r="D428" s="196"/>
      <c r="E428" s="197"/>
      <c r="F428" s="198"/>
      <c r="G428" s="198"/>
      <c r="H428" s="198"/>
      <c r="I428" s="33"/>
      <c r="J428" s="5"/>
      <c r="K428" s="5"/>
      <c r="N428" s="171"/>
      <c r="O428" s="6"/>
      <c r="Q428" s="5"/>
    </row>
    <row r="429" spans="1:17" x14ac:dyDescent="0.2">
      <c r="A429" s="249" t="s">
        <v>815</v>
      </c>
      <c r="B429" s="257" t="s">
        <v>816</v>
      </c>
      <c r="C429" s="210">
        <f t="shared" si="6"/>
        <v>0</v>
      </c>
      <c r="D429" s="196"/>
      <c r="E429" s="197"/>
      <c r="F429" s="198"/>
      <c r="G429" s="198"/>
      <c r="H429" s="198"/>
      <c r="I429" s="33"/>
      <c r="J429" s="5"/>
      <c r="K429" s="5"/>
      <c r="N429" s="171"/>
      <c r="O429" s="6"/>
      <c r="Q429" s="5"/>
    </row>
    <row r="430" spans="1:17" x14ac:dyDescent="0.2">
      <c r="A430" s="214" t="s">
        <v>817</v>
      </c>
      <c r="B430" s="257" t="s">
        <v>818</v>
      </c>
      <c r="C430" s="210">
        <f t="shared" si="6"/>
        <v>0</v>
      </c>
      <c r="D430" s="196"/>
      <c r="E430" s="197"/>
      <c r="F430" s="198"/>
      <c r="G430" s="198"/>
      <c r="H430" s="198"/>
      <c r="I430" s="33"/>
      <c r="J430" s="5"/>
      <c r="K430" s="5"/>
      <c r="N430" s="171"/>
      <c r="O430" s="6"/>
      <c r="Q430" s="5"/>
    </row>
    <row r="431" spans="1:17" x14ac:dyDescent="0.2">
      <c r="A431" s="249" t="s">
        <v>819</v>
      </c>
      <c r="B431" s="257" t="s">
        <v>820</v>
      </c>
      <c r="C431" s="210">
        <f t="shared" si="6"/>
        <v>0</v>
      </c>
      <c r="D431" s="196"/>
      <c r="E431" s="197"/>
      <c r="F431" s="198"/>
      <c r="G431" s="198"/>
      <c r="H431" s="198"/>
      <c r="I431" s="33"/>
      <c r="J431" s="5"/>
      <c r="K431" s="5"/>
      <c r="N431" s="171"/>
      <c r="O431" s="6"/>
      <c r="Q431" s="5"/>
    </row>
    <row r="432" spans="1:17" x14ac:dyDescent="0.2">
      <c r="A432" s="214" t="s">
        <v>821</v>
      </c>
      <c r="B432" s="258" t="s">
        <v>822</v>
      </c>
      <c r="C432" s="185">
        <f t="shared" si="6"/>
        <v>0</v>
      </c>
      <c r="D432" s="186"/>
      <c r="E432" s="187"/>
      <c r="F432" s="188"/>
      <c r="G432" s="188"/>
      <c r="H432" s="188"/>
      <c r="I432" s="33"/>
      <c r="J432" s="5"/>
      <c r="K432" s="5"/>
      <c r="N432" s="171"/>
      <c r="O432" s="6"/>
      <c r="Q432" s="5"/>
    </row>
    <row r="433" spans="1:17" x14ac:dyDescent="0.2">
      <c r="A433" s="214" t="s">
        <v>823</v>
      </c>
      <c r="B433" s="258" t="s">
        <v>824</v>
      </c>
      <c r="C433" s="185">
        <f t="shared" si="6"/>
        <v>0</v>
      </c>
      <c r="D433" s="186"/>
      <c r="E433" s="187"/>
      <c r="F433" s="188"/>
      <c r="G433" s="188"/>
      <c r="H433" s="188"/>
      <c r="I433" s="33"/>
      <c r="J433" s="5"/>
      <c r="K433" s="5"/>
      <c r="N433" s="171"/>
      <c r="O433" s="6"/>
      <c r="Q433" s="5"/>
    </row>
    <row r="434" spans="1:17" x14ac:dyDescent="0.2">
      <c r="A434" s="214" t="s">
        <v>825</v>
      </c>
      <c r="B434" s="258" t="s">
        <v>826</v>
      </c>
      <c r="C434" s="185">
        <f t="shared" si="6"/>
        <v>0</v>
      </c>
      <c r="D434" s="186"/>
      <c r="E434" s="187"/>
      <c r="F434" s="188"/>
      <c r="G434" s="188"/>
      <c r="H434" s="188"/>
      <c r="I434" s="33"/>
      <c r="J434" s="5"/>
      <c r="K434" s="5"/>
      <c r="N434" s="171"/>
      <c r="O434" s="6"/>
      <c r="Q434" s="5"/>
    </row>
    <row r="435" spans="1:17" x14ac:dyDescent="0.2">
      <c r="A435" s="214" t="s">
        <v>827</v>
      </c>
      <c r="B435" s="258" t="s">
        <v>828</v>
      </c>
      <c r="C435" s="185">
        <f t="shared" si="6"/>
        <v>0</v>
      </c>
      <c r="D435" s="186"/>
      <c r="E435" s="187"/>
      <c r="F435" s="188"/>
      <c r="G435" s="188"/>
      <c r="H435" s="188"/>
      <c r="I435" s="33"/>
      <c r="J435" s="5"/>
      <c r="K435" s="5"/>
      <c r="N435" s="171"/>
      <c r="O435" s="6"/>
      <c r="Q435" s="5"/>
    </row>
    <row r="436" spans="1:17" x14ac:dyDescent="0.2">
      <c r="A436" s="214" t="s">
        <v>829</v>
      </c>
      <c r="B436" s="258" t="s">
        <v>830</v>
      </c>
      <c r="C436" s="185">
        <f t="shared" si="6"/>
        <v>0</v>
      </c>
      <c r="D436" s="186"/>
      <c r="E436" s="187"/>
      <c r="F436" s="188"/>
      <c r="G436" s="188"/>
      <c r="H436" s="188"/>
      <c r="I436" s="33"/>
      <c r="J436" s="5"/>
      <c r="K436" s="5"/>
      <c r="N436" s="171"/>
      <c r="O436" s="6"/>
      <c r="Q436" s="5"/>
    </row>
    <row r="437" spans="1:17" x14ac:dyDescent="0.2">
      <c r="A437" s="249" t="s">
        <v>831</v>
      </c>
      <c r="B437" s="257" t="s">
        <v>832</v>
      </c>
      <c r="C437" s="210">
        <f t="shared" si="6"/>
        <v>0</v>
      </c>
      <c r="D437" s="196"/>
      <c r="E437" s="197"/>
      <c r="F437" s="198"/>
      <c r="G437" s="198"/>
      <c r="H437" s="198"/>
      <c r="I437" s="33"/>
      <c r="J437" s="5"/>
      <c r="K437" s="5"/>
      <c r="N437" s="171"/>
      <c r="O437" s="6"/>
      <c r="Q437" s="5"/>
    </row>
    <row r="438" spans="1:17" x14ac:dyDescent="0.2">
      <c r="A438" s="214" t="s">
        <v>833</v>
      </c>
      <c r="B438" s="257" t="s">
        <v>834</v>
      </c>
      <c r="C438" s="210">
        <f t="shared" si="6"/>
        <v>0</v>
      </c>
      <c r="D438" s="196"/>
      <c r="E438" s="197"/>
      <c r="F438" s="198"/>
      <c r="G438" s="198"/>
      <c r="H438" s="198"/>
      <c r="I438" s="33"/>
      <c r="J438" s="5"/>
      <c r="K438" s="5"/>
      <c r="N438" s="171"/>
      <c r="O438" s="6"/>
      <c r="Q438" s="5"/>
    </row>
    <row r="439" spans="1:17" x14ac:dyDescent="0.2">
      <c r="A439" s="259" t="s">
        <v>835</v>
      </c>
      <c r="B439" s="260" t="s">
        <v>836</v>
      </c>
      <c r="C439" s="210">
        <f t="shared" si="6"/>
        <v>0</v>
      </c>
      <c r="D439" s="196"/>
      <c r="E439" s="197"/>
      <c r="F439" s="198"/>
      <c r="G439" s="198"/>
      <c r="H439" s="198"/>
      <c r="I439" s="33"/>
      <c r="J439" s="5"/>
      <c r="K439" s="5"/>
      <c r="N439" s="171"/>
      <c r="O439" s="6"/>
      <c r="Q439" s="5"/>
    </row>
    <row r="440" spans="1:17" x14ac:dyDescent="0.2">
      <c r="A440" s="214" t="s">
        <v>837</v>
      </c>
      <c r="B440" s="258" t="s">
        <v>838</v>
      </c>
      <c r="C440" s="210">
        <f t="shared" si="6"/>
        <v>3785</v>
      </c>
      <c r="D440" s="196">
        <v>3496</v>
      </c>
      <c r="E440" s="197">
        <v>67</v>
      </c>
      <c r="F440" s="198">
        <v>222</v>
      </c>
      <c r="G440" s="198"/>
      <c r="H440" s="198"/>
      <c r="I440" s="33"/>
      <c r="J440" s="5"/>
      <c r="K440" s="5"/>
      <c r="N440" s="171"/>
      <c r="O440" s="6"/>
      <c r="Q440" s="5"/>
    </row>
    <row r="441" spans="1:17" x14ac:dyDescent="0.2">
      <c r="A441" s="214" t="s">
        <v>839</v>
      </c>
      <c r="B441" s="258" t="s">
        <v>840</v>
      </c>
      <c r="C441" s="210">
        <f t="shared" si="6"/>
        <v>0</v>
      </c>
      <c r="D441" s="196"/>
      <c r="E441" s="197"/>
      <c r="F441" s="198"/>
      <c r="G441" s="198"/>
      <c r="H441" s="198"/>
      <c r="I441" s="33"/>
      <c r="J441" s="5"/>
      <c r="K441" s="5"/>
      <c r="N441" s="171"/>
      <c r="O441" s="6"/>
      <c r="Q441" s="5"/>
    </row>
    <row r="442" spans="1:17" x14ac:dyDescent="0.2">
      <c r="A442" s="214" t="s">
        <v>841</v>
      </c>
      <c r="B442" s="258" t="s">
        <v>842</v>
      </c>
      <c r="C442" s="210">
        <f t="shared" si="6"/>
        <v>0</v>
      </c>
      <c r="D442" s="196"/>
      <c r="E442" s="197"/>
      <c r="F442" s="198"/>
      <c r="G442" s="198"/>
      <c r="H442" s="198"/>
      <c r="I442" s="33"/>
      <c r="J442" s="5"/>
      <c r="K442" s="5"/>
      <c r="N442" s="171"/>
      <c r="O442" s="6"/>
      <c r="Q442" s="5"/>
    </row>
    <row r="443" spans="1:17" x14ac:dyDescent="0.2">
      <c r="A443" s="214" t="s">
        <v>843</v>
      </c>
      <c r="B443" s="258" t="s">
        <v>844</v>
      </c>
      <c r="C443" s="210">
        <f t="shared" si="6"/>
        <v>0</v>
      </c>
      <c r="D443" s="196"/>
      <c r="E443" s="197"/>
      <c r="F443" s="198"/>
      <c r="G443" s="198"/>
      <c r="H443" s="198"/>
      <c r="I443" s="33"/>
      <c r="J443" s="5"/>
      <c r="K443" s="5"/>
      <c r="N443" s="171"/>
      <c r="O443" s="6"/>
      <c r="Q443" s="5"/>
    </row>
    <row r="444" spans="1:17" x14ac:dyDescent="0.2">
      <c r="A444" s="214" t="s">
        <v>845</v>
      </c>
      <c r="B444" s="258" t="s">
        <v>846</v>
      </c>
      <c r="C444" s="210">
        <f t="shared" si="6"/>
        <v>0</v>
      </c>
      <c r="D444" s="196"/>
      <c r="E444" s="197"/>
      <c r="F444" s="198"/>
      <c r="G444" s="198"/>
      <c r="H444" s="198"/>
      <c r="I444" s="33"/>
      <c r="J444" s="5"/>
      <c r="K444" s="5"/>
      <c r="N444" s="171"/>
      <c r="O444" s="6"/>
      <c r="Q444" s="5"/>
    </row>
    <row r="445" spans="1:17" x14ac:dyDescent="0.2">
      <c r="A445" s="214" t="s">
        <v>847</v>
      </c>
      <c r="B445" s="258" t="s">
        <v>848</v>
      </c>
      <c r="C445" s="210">
        <f t="shared" si="6"/>
        <v>0</v>
      </c>
      <c r="D445" s="196"/>
      <c r="E445" s="197"/>
      <c r="F445" s="198"/>
      <c r="G445" s="198"/>
      <c r="H445" s="198"/>
      <c r="I445" s="33"/>
      <c r="J445" s="5"/>
      <c r="K445" s="5"/>
      <c r="N445" s="171"/>
      <c r="O445" s="6"/>
      <c r="Q445" s="5"/>
    </row>
    <row r="446" spans="1:17" x14ac:dyDescent="0.2">
      <c r="A446" s="214" t="s">
        <v>849</v>
      </c>
      <c r="B446" s="258" t="s">
        <v>850</v>
      </c>
      <c r="C446" s="210">
        <f t="shared" si="6"/>
        <v>0</v>
      </c>
      <c r="D446" s="196"/>
      <c r="E446" s="197"/>
      <c r="F446" s="198"/>
      <c r="G446" s="198"/>
      <c r="H446" s="198"/>
      <c r="I446" s="33"/>
      <c r="J446" s="5"/>
      <c r="K446" s="5"/>
      <c r="N446" s="171"/>
      <c r="O446" s="6"/>
      <c r="Q446" s="5"/>
    </row>
    <row r="447" spans="1:17" x14ac:dyDescent="0.2">
      <c r="A447" s="214" t="s">
        <v>851</v>
      </c>
      <c r="B447" s="258" t="s">
        <v>852</v>
      </c>
      <c r="C447" s="210">
        <f t="shared" si="6"/>
        <v>0</v>
      </c>
      <c r="D447" s="196"/>
      <c r="E447" s="197"/>
      <c r="F447" s="198"/>
      <c r="G447" s="198"/>
      <c r="H447" s="198"/>
      <c r="I447" s="33"/>
      <c r="J447" s="5"/>
      <c r="K447" s="5"/>
      <c r="N447" s="171"/>
      <c r="O447" s="6"/>
      <c r="Q447" s="5"/>
    </row>
    <row r="448" spans="1:17" x14ac:dyDescent="0.2">
      <c r="A448" s="214" t="s">
        <v>853</v>
      </c>
      <c r="B448" s="258" t="s">
        <v>854</v>
      </c>
      <c r="C448" s="210">
        <f t="shared" si="6"/>
        <v>0</v>
      </c>
      <c r="D448" s="196"/>
      <c r="E448" s="197"/>
      <c r="F448" s="198"/>
      <c r="G448" s="198"/>
      <c r="H448" s="198"/>
      <c r="I448" s="33"/>
      <c r="J448" s="5"/>
      <c r="K448" s="5"/>
      <c r="N448" s="171"/>
      <c r="O448" s="6"/>
      <c r="Q448" s="5"/>
    </row>
    <row r="449" spans="1:17" x14ac:dyDescent="0.2">
      <c r="A449" s="214" t="s">
        <v>855</v>
      </c>
      <c r="B449" s="258" t="s">
        <v>856</v>
      </c>
      <c r="C449" s="210">
        <f t="shared" si="6"/>
        <v>433</v>
      </c>
      <c r="D449" s="196">
        <v>433</v>
      </c>
      <c r="E449" s="197"/>
      <c r="F449" s="198"/>
      <c r="G449" s="198"/>
      <c r="H449" s="198"/>
      <c r="I449" s="33"/>
      <c r="J449" s="5"/>
      <c r="K449" s="5"/>
      <c r="N449" s="171"/>
      <c r="O449" s="6"/>
      <c r="Q449" s="5"/>
    </row>
    <row r="450" spans="1:17" x14ac:dyDescent="0.2">
      <c r="A450" s="214" t="s">
        <v>857</v>
      </c>
      <c r="B450" s="258" t="s">
        <v>858</v>
      </c>
      <c r="C450" s="210">
        <f t="shared" si="6"/>
        <v>0</v>
      </c>
      <c r="D450" s="196"/>
      <c r="E450" s="197"/>
      <c r="F450" s="198"/>
      <c r="G450" s="198"/>
      <c r="H450" s="198"/>
      <c r="I450" s="33"/>
      <c r="J450" s="5"/>
      <c r="K450" s="5"/>
      <c r="N450" s="171"/>
      <c r="O450" s="6"/>
      <c r="Q450" s="5"/>
    </row>
    <row r="451" spans="1:17" x14ac:dyDescent="0.2">
      <c r="A451" s="214" t="s">
        <v>859</v>
      </c>
      <c r="B451" s="258" t="s">
        <v>860</v>
      </c>
      <c r="C451" s="210">
        <f t="shared" si="6"/>
        <v>0</v>
      </c>
      <c r="D451" s="196"/>
      <c r="E451" s="197"/>
      <c r="F451" s="198"/>
      <c r="G451" s="198"/>
      <c r="H451" s="198"/>
      <c r="I451" s="33"/>
      <c r="J451" s="5"/>
      <c r="K451" s="5"/>
      <c r="N451" s="171"/>
      <c r="O451" s="6"/>
      <c r="Q451" s="5"/>
    </row>
    <row r="452" spans="1:17" x14ac:dyDescent="0.2">
      <c r="A452" s="214" t="s">
        <v>861</v>
      </c>
      <c r="B452" s="258" t="s">
        <v>862</v>
      </c>
      <c r="C452" s="210">
        <f t="shared" si="6"/>
        <v>0</v>
      </c>
      <c r="D452" s="196"/>
      <c r="E452" s="197"/>
      <c r="F452" s="198"/>
      <c r="G452" s="198"/>
      <c r="H452" s="198"/>
      <c r="I452" s="33"/>
      <c r="J452" s="5"/>
      <c r="K452" s="5"/>
      <c r="N452" s="171"/>
      <c r="O452" s="6"/>
      <c r="Q452" s="5"/>
    </row>
    <row r="453" spans="1:17" x14ac:dyDescent="0.2">
      <c r="A453" s="249" t="s">
        <v>863</v>
      </c>
      <c r="B453" s="284" t="s">
        <v>1035</v>
      </c>
      <c r="C453" s="210">
        <f t="shared" si="6"/>
        <v>0</v>
      </c>
      <c r="D453" s="196"/>
      <c r="E453" s="197"/>
      <c r="F453" s="198"/>
      <c r="G453" s="198"/>
      <c r="H453" s="198"/>
      <c r="I453" s="33"/>
      <c r="J453" s="5"/>
      <c r="K453" s="5"/>
      <c r="N453" s="171"/>
      <c r="O453" s="6"/>
      <c r="Q453" s="5"/>
    </row>
    <row r="454" spans="1:17" x14ac:dyDescent="0.2">
      <c r="A454" s="259" t="s">
        <v>865</v>
      </c>
      <c r="B454" s="262" t="s">
        <v>1036</v>
      </c>
      <c r="C454" s="210">
        <f t="shared" si="6"/>
        <v>0</v>
      </c>
      <c r="D454" s="196"/>
      <c r="E454" s="197"/>
      <c r="F454" s="198"/>
      <c r="G454" s="198"/>
      <c r="H454" s="198"/>
      <c r="I454" s="33"/>
      <c r="J454" s="5"/>
      <c r="K454" s="5"/>
      <c r="N454" s="171"/>
      <c r="O454" s="6"/>
      <c r="Q454" s="5"/>
    </row>
    <row r="455" spans="1:17" x14ac:dyDescent="0.2">
      <c r="A455" s="214" t="s">
        <v>867</v>
      </c>
      <c r="B455" s="262" t="s">
        <v>868</v>
      </c>
      <c r="C455" s="210">
        <f t="shared" si="6"/>
        <v>0</v>
      </c>
      <c r="D455" s="196"/>
      <c r="E455" s="197"/>
      <c r="F455" s="198"/>
      <c r="G455" s="198"/>
      <c r="H455" s="198"/>
      <c r="I455" s="33"/>
      <c r="J455" s="5"/>
      <c r="K455" s="5"/>
      <c r="N455" s="171"/>
      <c r="O455" s="6"/>
      <c r="Q455" s="5"/>
    </row>
    <row r="456" spans="1:17" x14ac:dyDescent="0.2">
      <c r="A456" s="249" t="s">
        <v>869</v>
      </c>
      <c r="B456" s="262" t="s">
        <v>870</v>
      </c>
      <c r="C456" s="210">
        <f t="shared" si="6"/>
        <v>0</v>
      </c>
      <c r="D456" s="196"/>
      <c r="E456" s="197"/>
      <c r="F456" s="198"/>
      <c r="G456" s="198"/>
      <c r="H456" s="198"/>
      <c r="I456" s="33"/>
      <c r="J456" s="5"/>
      <c r="K456" s="5"/>
      <c r="N456" s="171"/>
      <c r="O456" s="6"/>
      <c r="Q456" s="5"/>
    </row>
    <row r="457" spans="1:17" x14ac:dyDescent="0.2">
      <c r="A457" s="259" t="s">
        <v>871</v>
      </c>
      <c r="B457" s="262" t="s">
        <v>872</v>
      </c>
      <c r="C457" s="210">
        <f t="shared" si="6"/>
        <v>0</v>
      </c>
      <c r="D457" s="196"/>
      <c r="E457" s="197"/>
      <c r="F457" s="198"/>
      <c r="G457" s="198"/>
      <c r="H457" s="198"/>
      <c r="I457" s="33"/>
      <c r="J457" s="5"/>
      <c r="K457" s="5"/>
      <c r="N457" s="171"/>
      <c r="O457" s="6"/>
      <c r="Q457" s="5"/>
    </row>
    <row r="458" spans="1:17" x14ac:dyDescent="0.2">
      <c r="A458" s="214" t="s">
        <v>873</v>
      </c>
      <c r="B458" s="262" t="s">
        <v>874</v>
      </c>
      <c r="C458" s="210">
        <f t="shared" si="6"/>
        <v>0</v>
      </c>
      <c r="D458" s="196"/>
      <c r="E458" s="197"/>
      <c r="F458" s="198"/>
      <c r="G458" s="198"/>
      <c r="H458" s="198"/>
      <c r="I458" s="33"/>
      <c r="J458" s="5"/>
      <c r="K458" s="5"/>
      <c r="N458" s="171"/>
      <c r="O458" s="6"/>
      <c r="Q458" s="5"/>
    </row>
    <row r="459" spans="1:17" x14ac:dyDescent="0.2">
      <c r="A459" s="249" t="s">
        <v>875</v>
      </c>
      <c r="B459" s="262" t="s">
        <v>876</v>
      </c>
      <c r="C459" s="210">
        <f t="shared" si="6"/>
        <v>0</v>
      </c>
      <c r="D459" s="196"/>
      <c r="E459" s="197"/>
      <c r="F459" s="198"/>
      <c r="G459" s="198"/>
      <c r="H459" s="198"/>
      <c r="I459" s="33"/>
      <c r="J459" s="5"/>
      <c r="K459" s="5"/>
      <c r="N459" s="171"/>
      <c r="O459" s="6"/>
      <c r="Q459" s="5"/>
    </row>
    <row r="460" spans="1:17" x14ac:dyDescent="0.2">
      <c r="A460" s="259" t="s">
        <v>877</v>
      </c>
      <c r="B460" s="262" t="s">
        <v>878</v>
      </c>
      <c r="C460" s="210">
        <f t="shared" si="6"/>
        <v>0</v>
      </c>
      <c r="D460" s="196"/>
      <c r="E460" s="197"/>
      <c r="F460" s="198"/>
      <c r="G460" s="198"/>
      <c r="H460" s="198"/>
      <c r="I460" s="33"/>
      <c r="J460" s="5"/>
      <c r="K460" s="5"/>
      <c r="N460" s="171"/>
      <c r="O460" s="6"/>
      <c r="Q460" s="5"/>
    </row>
    <row r="461" spans="1:17" x14ac:dyDescent="0.2">
      <c r="A461" s="214" t="s">
        <v>879</v>
      </c>
      <c r="B461" s="262" t="s">
        <v>880</v>
      </c>
      <c r="C461" s="210">
        <f t="shared" si="6"/>
        <v>0</v>
      </c>
      <c r="D461" s="196"/>
      <c r="E461" s="197"/>
      <c r="F461" s="198"/>
      <c r="G461" s="198"/>
      <c r="H461" s="198"/>
      <c r="I461" s="33"/>
      <c r="J461" s="5"/>
      <c r="K461" s="5"/>
      <c r="N461" s="171"/>
      <c r="O461" s="6"/>
      <c r="Q461" s="5"/>
    </row>
    <row r="462" spans="1:17" x14ac:dyDescent="0.2">
      <c r="A462" s="249" t="s">
        <v>881</v>
      </c>
      <c r="B462" s="262" t="s">
        <v>882</v>
      </c>
      <c r="C462" s="210">
        <f t="shared" si="6"/>
        <v>0</v>
      </c>
      <c r="D462" s="196"/>
      <c r="E462" s="197"/>
      <c r="F462" s="198"/>
      <c r="G462" s="198"/>
      <c r="H462" s="198"/>
      <c r="I462" s="33"/>
      <c r="J462" s="5"/>
      <c r="K462" s="5"/>
      <c r="N462" s="171"/>
      <c r="O462" s="6"/>
      <c r="Q462" s="5"/>
    </row>
    <row r="463" spans="1:17" x14ac:dyDescent="0.2">
      <c r="A463" s="259" t="s">
        <v>883</v>
      </c>
      <c r="B463" s="262" t="s">
        <v>884</v>
      </c>
      <c r="C463" s="210">
        <f t="shared" si="6"/>
        <v>0</v>
      </c>
      <c r="D463" s="196"/>
      <c r="E463" s="197"/>
      <c r="F463" s="198"/>
      <c r="G463" s="198"/>
      <c r="H463" s="198"/>
      <c r="I463" s="33"/>
      <c r="J463" s="5"/>
      <c r="K463" s="5"/>
      <c r="N463" s="171"/>
      <c r="O463" s="6"/>
      <c r="Q463" s="5"/>
    </row>
    <row r="464" spans="1:17" x14ac:dyDescent="0.2">
      <c r="A464" s="214" t="s">
        <v>885</v>
      </c>
      <c r="B464" s="262" t="s">
        <v>886</v>
      </c>
      <c r="C464" s="210">
        <f t="shared" si="6"/>
        <v>0</v>
      </c>
      <c r="D464" s="196"/>
      <c r="E464" s="197"/>
      <c r="F464" s="198"/>
      <c r="G464" s="198"/>
      <c r="H464" s="198"/>
      <c r="I464" s="33"/>
      <c r="J464" s="5"/>
      <c r="K464" s="5"/>
      <c r="N464" s="171"/>
      <c r="O464" s="6"/>
      <c r="Q464" s="5"/>
    </row>
    <row r="465" spans="1:17" ht="23.25" x14ac:dyDescent="0.2">
      <c r="A465" s="249" t="s">
        <v>887</v>
      </c>
      <c r="B465" s="262" t="s">
        <v>888</v>
      </c>
      <c r="C465" s="210">
        <f t="shared" si="6"/>
        <v>0</v>
      </c>
      <c r="D465" s="196"/>
      <c r="E465" s="197"/>
      <c r="F465" s="198"/>
      <c r="G465" s="198"/>
      <c r="H465" s="198"/>
      <c r="I465" s="33"/>
      <c r="J465" s="5"/>
      <c r="K465" s="5"/>
      <c r="N465" s="171"/>
      <c r="O465" s="6"/>
      <c r="Q465" s="5"/>
    </row>
    <row r="466" spans="1:17" x14ac:dyDescent="0.2">
      <c r="A466" s="259" t="s">
        <v>889</v>
      </c>
      <c r="B466" s="262" t="s">
        <v>890</v>
      </c>
      <c r="C466" s="210">
        <f t="shared" ref="C466:C527" si="7">+SUM(D466:F466)</f>
        <v>0</v>
      </c>
      <c r="D466" s="196"/>
      <c r="E466" s="197"/>
      <c r="F466" s="198"/>
      <c r="G466" s="198"/>
      <c r="H466" s="198"/>
      <c r="I466" s="33"/>
      <c r="J466" s="5"/>
      <c r="K466" s="5"/>
      <c r="N466" s="171"/>
      <c r="O466" s="6"/>
      <c r="Q466" s="5"/>
    </row>
    <row r="467" spans="1:17" x14ac:dyDescent="0.2">
      <c r="A467" s="214" t="s">
        <v>891</v>
      </c>
      <c r="B467" s="262" t="s">
        <v>892</v>
      </c>
      <c r="C467" s="210">
        <f t="shared" si="7"/>
        <v>0</v>
      </c>
      <c r="D467" s="196"/>
      <c r="E467" s="197"/>
      <c r="F467" s="198"/>
      <c r="G467" s="198"/>
      <c r="H467" s="198"/>
      <c r="I467" s="33"/>
      <c r="J467" s="5"/>
      <c r="K467" s="5"/>
      <c r="N467" s="171"/>
      <c r="O467" s="6"/>
      <c r="Q467" s="5"/>
    </row>
    <row r="468" spans="1:17" x14ac:dyDescent="0.2">
      <c r="A468" s="249" t="s">
        <v>893</v>
      </c>
      <c r="B468" s="262" t="s">
        <v>894</v>
      </c>
      <c r="C468" s="210">
        <f t="shared" si="7"/>
        <v>0</v>
      </c>
      <c r="D468" s="196"/>
      <c r="E468" s="197"/>
      <c r="F468" s="198"/>
      <c r="G468" s="198"/>
      <c r="H468" s="198"/>
      <c r="I468" s="33"/>
      <c r="J468" s="5"/>
      <c r="K468" s="5"/>
      <c r="N468" s="171"/>
      <c r="O468" s="6"/>
      <c r="Q468" s="5"/>
    </row>
    <row r="469" spans="1:17" x14ac:dyDescent="0.2">
      <c r="A469" s="259" t="s">
        <v>895</v>
      </c>
      <c r="B469" s="262" t="s">
        <v>896</v>
      </c>
      <c r="C469" s="210">
        <f t="shared" si="7"/>
        <v>0</v>
      </c>
      <c r="D469" s="196"/>
      <c r="E469" s="197"/>
      <c r="F469" s="198"/>
      <c r="G469" s="198"/>
      <c r="H469" s="198"/>
      <c r="I469" s="33"/>
      <c r="J469" s="5"/>
      <c r="K469" s="5"/>
      <c r="N469" s="171"/>
      <c r="O469" s="6"/>
      <c r="Q469" s="5"/>
    </row>
    <row r="470" spans="1:17" x14ac:dyDescent="0.2">
      <c r="A470" s="214" t="s">
        <v>897</v>
      </c>
      <c r="B470" s="262" t="s">
        <v>898</v>
      </c>
      <c r="C470" s="210">
        <f t="shared" si="7"/>
        <v>0</v>
      </c>
      <c r="D470" s="196"/>
      <c r="E470" s="197"/>
      <c r="F470" s="198"/>
      <c r="G470" s="198"/>
      <c r="H470" s="198"/>
      <c r="I470" s="33"/>
      <c r="J470" s="5"/>
      <c r="K470" s="5"/>
      <c r="N470" s="171"/>
      <c r="O470" s="6"/>
      <c r="Q470" s="5"/>
    </row>
    <row r="471" spans="1:17" x14ac:dyDescent="0.2">
      <c r="A471" s="249" t="s">
        <v>899</v>
      </c>
      <c r="B471" s="262" t="s">
        <v>900</v>
      </c>
      <c r="C471" s="210">
        <f t="shared" si="7"/>
        <v>0</v>
      </c>
      <c r="D471" s="196"/>
      <c r="E471" s="197"/>
      <c r="F471" s="198"/>
      <c r="G471" s="198"/>
      <c r="H471" s="198"/>
      <c r="I471" s="33"/>
      <c r="J471" s="5"/>
      <c r="K471" s="5"/>
      <c r="N471" s="171"/>
      <c r="O471" s="6"/>
      <c r="Q471" s="5"/>
    </row>
    <row r="472" spans="1:17" x14ac:dyDescent="0.2">
      <c r="A472" s="259" t="s">
        <v>901</v>
      </c>
      <c r="B472" s="262" t="s">
        <v>902</v>
      </c>
      <c r="C472" s="210">
        <f t="shared" si="7"/>
        <v>0</v>
      </c>
      <c r="D472" s="196"/>
      <c r="E472" s="197"/>
      <c r="F472" s="198"/>
      <c r="G472" s="198"/>
      <c r="H472" s="198"/>
      <c r="I472" s="33"/>
      <c r="J472" s="5"/>
      <c r="K472" s="5"/>
      <c r="N472" s="171"/>
      <c r="O472" s="6"/>
      <c r="Q472" s="5"/>
    </row>
    <row r="473" spans="1:17" x14ac:dyDescent="0.2">
      <c r="A473" s="214" t="s">
        <v>903</v>
      </c>
      <c r="B473" s="262" t="s">
        <v>904</v>
      </c>
      <c r="C473" s="210">
        <f t="shared" si="7"/>
        <v>0</v>
      </c>
      <c r="D473" s="196"/>
      <c r="E473" s="197"/>
      <c r="F473" s="198"/>
      <c r="G473" s="198"/>
      <c r="H473" s="198"/>
      <c r="I473" s="33"/>
      <c r="J473" s="5"/>
      <c r="K473" s="5"/>
      <c r="N473" s="171"/>
      <c r="O473" s="6"/>
      <c r="Q473" s="5"/>
    </row>
    <row r="474" spans="1:17" x14ac:dyDescent="0.2">
      <c r="A474" s="249" t="s">
        <v>905</v>
      </c>
      <c r="B474" s="262" t="s">
        <v>906</v>
      </c>
      <c r="C474" s="210">
        <f t="shared" si="7"/>
        <v>0</v>
      </c>
      <c r="D474" s="196"/>
      <c r="E474" s="197"/>
      <c r="F474" s="198"/>
      <c r="G474" s="198"/>
      <c r="H474" s="198"/>
      <c r="I474" s="33"/>
      <c r="J474" s="5"/>
      <c r="K474" s="5"/>
      <c r="N474" s="171"/>
      <c r="O474" s="6"/>
      <c r="Q474" s="5"/>
    </row>
    <row r="475" spans="1:17" x14ac:dyDescent="0.2">
      <c r="A475" s="259" t="s">
        <v>907</v>
      </c>
      <c r="B475" s="262" t="s">
        <v>908</v>
      </c>
      <c r="C475" s="210">
        <f t="shared" si="7"/>
        <v>0</v>
      </c>
      <c r="D475" s="196"/>
      <c r="E475" s="197"/>
      <c r="F475" s="198"/>
      <c r="G475" s="198"/>
      <c r="H475" s="198"/>
      <c r="I475" s="33"/>
      <c r="J475" s="5"/>
      <c r="K475" s="5"/>
      <c r="N475" s="171"/>
      <c r="O475" s="6"/>
      <c r="Q475" s="5"/>
    </row>
    <row r="476" spans="1:17" x14ac:dyDescent="0.2">
      <c r="A476" s="214" t="s">
        <v>909</v>
      </c>
      <c r="B476" s="262" t="s">
        <v>910</v>
      </c>
      <c r="C476" s="210">
        <f t="shared" si="7"/>
        <v>0</v>
      </c>
      <c r="D476" s="196"/>
      <c r="E476" s="197"/>
      <c r="F476" s="198"/>
      <c r="G476" s="198"/>
      <c r="H476" s="198"/>
      <c r="I476" s="33"/>
      <c r="J476" s="5"/>
      <c r="K476" s="5"/>
      <c r="N476" s="171"/>
      <c r="O476" s="6"/>
      <c r="Q476" s="5"/>
    </row>
    <row r="477" spans="1:17" x14ac:dyDescent="0.2">
      <c r="A477" s="249" t="s">
        <v>911</v>
      </c>
      <c r="B477" s="262" t="s">
        <v>912</v>
      </c>
      <c r="C477" s="210">
        <f t="shared" si="7"/>
        <v>0</v>
      </c>
      <c r="D477" s="196"/>
      <c r="E477" s="197"/>
      <c r="F477" s="198"/>
      <c r="G477" s="198"/>
      <c r="H477" s="198"/>
      <c r="I477" s="33"/>
      <c r="J477" s="5"/>
      <c r="K477" s="5"/>
      <c r="N477" s="171"/>
      <c r="O477" s="6"/>
      <c r="Q477" s="5"/>
    </row>
    <row r="478" spans="1:17" x14ac:dyDescent="0.2">
      <c r="A478" s="259" t="s">
        <v>913</v>
      </c>
      <c r="B478" s="262" t="s">
        <v>914</v>
      </c>
      <c r="C478" s="210">
        <f t="shared" si="7"/>
        <v>0</v>
      </c>
      <c r="D478" s="196"/>
      <c r="E478" s="197"/>
      <c r="F478" s="198"/>
      <c r="G478" s="198"/>
      <c r="H478" s="198"/>
      <c r="I478" s="33"/>
      <c r="J478" s="5"/>
      <c r="K478" s="5"/>
      <c r="N478" s="171"/>
      <c r="O478" s="6"/>
      <c r="Q478" s="5"/>
    </row>
    <row r="479" spans="1:17" x14ac:dyDescent="0.2">
      <c r="A479" s="214" t="s">
        <v>915</v>
      </c>
      <c r="B479" s="262" t="s">
        <v>916</v>
      </c>
      <c r="C479" s="210">
        <f t="shared" si="7"/>
        <v>0</v>
      </c>
      <c r="D479" s="196"/>
      <c r="E479" s="197"/>
      <c r="F479" s="198"/>
      <c r="G479" s="198"/>
      <c r="H479" s="198"/>
      <c r="I479" s="33"/>
      <c r="J479" s="5"/>
      <c r="K479" s="5"/>
      <c r="N479" s="171"/>
      <c r="O479" s="6"/>
      <c r="Q479" s="5"/>
    </row>
    <row r="480" spans="1:17" x14ac:dyDescent="0.2">
      <c r="A480" s="249" t="s">
        <v>917</v>
      </c>
      <c r="B480" s="262" t="s">
        <v>918</v>
      </c>
      <c r="C480" s="210">
        <f t="shared" si="7"/>
        <v>0</v>
      </c>
      <c r="D480" s="196"/>
      <c r="E480" s="197"/>
      <c r="F480" s="198"/>
      <c r="G480" s="198"/>
      <c r="H480" s="198"/>
      <c r="I480" s="33"/>
      <c r="J480" s="5"/>
      <c r="K480" s="5"/>
      <c r="N480" s="171"/>
      <c r="O480" s="6"/>
      <c r="Q480" s="5"/>
    </row>
    <row r="481" spans="1:17" x14ac:dyDescent="0.2">
      <c r="A481" s="259" t="s">
        <v>919</v>
      </c>
      <c r="B481" s="262" t="s">
        <v>920</v>
      </c>
      <c r="C481" s="210">
        <f t="shared" si="7"/>
        <v>0</v>
      </c>
      <c r="D481" s="196"/>
      <c r="E481" s="197"/>
      <c r="F481" s="198"/>
      <c r="G481" s="198"/>
      <c r="H481" s="198"/>
      <c r="I481" s="33"/>
      <c r="J481" s="5"/>
      <c r="K481" s="5"/>
      <c r="N481" s="171"/>
      <c r="O481" s="6"/>
      <c r="Q481" s="5"/>
    </row>
    <row r="482" spans="1:17" x14ac:dyDescent="0.2">
      <c r="A482" s="214" t="s">
        <v>921</v>
      </c>
      <c r="B482" s="262" t="s">
        <v>922</v>
      </c>
      <c r="C482" s="210">
        <f t="shared" si="7"/>
        <v>0</v>
      </c>
      <c r="D482" s="196"/>
      <c r="E482" s="197"/>
      <c r="F482" s="198"/>
      <c r="G482" s="198"/>
      <c r="H482" s="198"/>
      <c r="I482" s="33"/>
      <c r="J482" s="5"/>
      <c r="K482" s="5"/>
      <c r="N482" s="171"/>
      <c r="O482" s="6"/>
      <c r="Q482" s="5"/>
    </row>
    <row r="483" spans="1:17" x14ac:dyDescent="0.2">
      <c r="A483" s="249" t="s">
        <v>923</v>
      </c>
      <c r="B483" s="262" t="s">
        <v>924</v>
      </c>
      <c r="C483" s="210">
        <f t="shared" si="7"/>
        <v>0</v>
      </c>
      <c r="D483" s="196"/>
      <c r="E483" s="197"/>
      <c r="F483" s="198"/>
      <c r="G483" s="198"/>
      <c r="H483" s="198"/>
      <c r="I483" s="33"/>
      <c r="J483" s="5"/>
      <c r="K483" s="5"/>
      <c r="N483" s="171"/>
      <c r="O483" s="6"/>
      <c r="Q483" s="5"/>
    </row>
    <row r="484" spans="1:17" x14ac:dyDescent="0.2">
      <c r="A484" s="259" t="s">
        <v>925</v>
      </c>
      <c r="B484" s="262" t="s">
        <v>926</v>
      </c>
      <c r="C484" s="210">
        <f t="shared" si="7"/>
        <v>0</v>
      </c>
      <c r="D484" s="196"/>
      <c r="E484" s="197"/>
      <c r="F484" s="198"/>
      <c r="G484" s="198"/>
      <c r="H484" s="198"/>
      <c r="I484" s="33"/>
      <c r="J484" s="5"/>
      <c r="K484" s="5"/>
      <c r="N484" s="171"/>
      <c r="O484" s="6"/>
      <c r="Q484" s="5"/>
    </row>
    <row r="485" spans="1:17" x14ac:dyDescent="0.2">
      <c r="A485" s="214" t="s">
        <v>927</v>
      </c>
      <c r="B485" s="262" t="s">
        <v>928</v>
      </c>
      <c r="C485" s="210">
        <f t="shared" si="7"/>
        <v>0</v>
      </c>
      <c r="D485" s="196"/>
      <c r="E485" s="197"/>
      <c r="F485" s="198"/>
      <c r="G485" s="198"/>
      <c r="H485" s="198"/>
      <c r="I485" s="33"/>
      <c r="J485" s="5"/>
      <c r="K485" s="5"/>
      <c r="N485" s="171"/>
      <c r="O485" s="6"/>
      <c r="Q485" s="5"/>
    </row>
    <row r="486" spans="1:17" x14ac:dyDescent="0.2">
      <c r="A486" s="249" t="s">
        <v>929</v>
      </c>
      <c r="B486" s="262" t="s">
        <v>930</v>
      </c>
      <c r="C486" s="210">
        <f t="shared" si="7"/>
        <v>0</v>
      </c>
      <c r="D486" s="196"/>
      <c r="E486" s="197"/>
      <c r="F486" s="198"/>
      <c r="G486" s="198"/>
      <c r="H486" s="198"/>
      <c r="I486" s="33"/>
      <c r="J486" s="5"/>
      <c r="K486" s="5"/>
      <c r="N486" s="171"/>
      <c r="O486" s="6"/>
      <c r="Q486" s="5"/>
    </row>
    <row r="487" spans="1:17" x14ac:dyDescent="0.2">
      <c r="A487" s="259" t="s">
        <v>931</v>
      </c>
      <c r="B487" s="262" t="s">
        <v>932</v>
      </c>
      <c r="C487" s="210">
        <f t="shared" si="7"/>
        <v>0</v>
      </c>
      <c r="D487" s="196"/>
      <c r="E487" s="197"/>
      <c r="F487" s="198"/>
      <c r="G487" s="198"/>
      <c r="H487" s="198"/>
      <c r="I487" s="33"/>
      <c r="J487" s="5"/>
      <c r="K487" s="5"/>
      <c r="N487" s="171"/>
      <c r="O487" s="6"/>
      <c r="Q487" s="5"/>
    </row>
    <row r="488" spans="1:17" x14ac:dyDescent="0.2">
      <c r="A488" s="214" t="s">
        <v>933</v>
      </c>
      <c r="B488" s="262" t="s">
        <v>934</v>
      </c>
      <c r="C488" s="210">
        <f t="shared" si="7"/>
        <v>0</v>
      </c>
      <c r="D488" s="196"/>
      <c r="E488" s="197"/>
      <c r="F488" s="198"/>
      <c r="G488" s="198"/>
      <c r="H488" s="198"/>
      <c r="I488" s="33"/>
      <c r="J488" s="5"/>
      <c r="K488" s="5"/>
      <c r="N488" s="171"/>
      <c r="O488" s="6"/>
      <c r="Q488" s="5"/>
    </row>
    <row r="489" spans="1:17" x14ac:dyDescent="0.2">
      <c r="A489" s="249" t="s">
        <v>935</v>
      </c>
      <c r="B489" s="262" t="s">
        <v>936</v>
      </c>
      <c r="C489" s="210">
        <f t="shared" si="7"/>
        <v>0</v>
      </c>
      <c r="D489" s="196"/>
      <c r="E489" s="197"/>
      <c r="F489" s="198"/>
      <c r="G489" s="198"/>
      <c r="H489" s="198"/>
      <c r="I489" s="33"/>
      <c r="J489" s="5"/>
      <c r="K489" s="5"/>
      <c r="N489" s="171"/>
      <c r="O489" s="6"/>
      <c r="Q489" s="5"/>
    </row>
    <row r="490" spans="1:17" x14ac:dyDescent="0.2">
      <c r="A490" s="259" t="s">
        <v>937</v>
      </c>
      <c r="B490" s="262" t="s">
        <v>938</v>
      </c>
      <c r="C490" s="210">
        <f t="shared" si="7"/>
        <v>0</v>
      </c>
      <c r="D490" s="196"/>
      <c r="E490" s="197"/>
      <c r="F490" s="198"/>
      <c r="G490" s="198"/>
      <c r="H490" s="198"/>
      <c r="I490" s="33"/>
      <c r="J490" s="5"/>
      <c r="K490" s="5"/>
      <c r="N490" s="171"/>
      <c r="O490" s="6"/>
      <c r="Q490" s="5"/>
    </row>
    <row r="491" spans="1:17" x14ac:dyDescent="0.2">
      <c r="A491" s="214" t="s">
        <v>939</v>
      </c>
      <c r="B491" s="262" t="s">
        <v>940</v>
      </c>
      <c r="C491" s="210">
        <f t="shared" si="7"/>
        <v>0</v>
      </c>
      <c r="D491" s="196"/>
      <c r="E491" s="197"/>
      <c r="F491" s="198"/>
      <c r="G491" s="198"/>
      <c r="H491" s="198"/>
      <c r="I491" s="33"/>
      <c r="J491" s="5"/>
      <c r="K491" s="5"/>
      <c r="N491" s="171"/>
      <c r="O491" s="6"/>
      <c r="Q491" s="5"/>
    </row>
    <row r="492" spans="1:17" x14ac:dyDescent="0.2">
      <c r="A492" s="249" t="s">
        <v>941</v>
      </c>
      <c r="B492" s="262" t="s">
        <v>942</v>
      </c>
      <c r="C492" s="210">
        <f t="shared" si="7"/>
        <v>0</v>
      </c>
      <c r="D492" s="196"/>
      <c r="E492" s="197"/>
      <c r="F492" s="198"/>
      <c r="G492" s="198"/>
      <c r="H492" s="198"/>
      <c r="I492" s="33"/>
      <c r="J492" s="5"/>
      <c r="K492" s="5"/>
      <c r="N492" s="171"/>
      <c r="O492" s="6"/>
      <c r="Q492" s="5"/>
    </row>
    <row r="493" spans="1:17" x14ac:dyDescent="0.2">
      <c r="A493" s="259" t="s">
        <v>943</v>
      </c>
      <c r="B493" s="262" t="s">
        <v>944</v>
      </c>
      <c r="C493" s="210">
        <f t="shared" si="7"/>
        <v>0</v>
      </c>
      <c r="D493" s="196"/>
      <c r="E493" s="197"/>
      <c r="F493" s="198"/>
      <c r="G493" s="198"/>
      <c r="H493" s="198"/>
      <c r="I493" s="33"/>
      <c r="J493" s="5"/>
      <c r="K493" s="5"/>
      <c r="N493" s="171"/>
      <c r="O493" s="6"/>
      <c r="Q493" s="5"/>
    </row>
    <row r="494" spans="1:17" x14ac:dyDescent="0.2">
      <c r="A494" s="214" t="s">
        <v>945</v>
      </c>
      <c r="B494" s="262" t="s">
        <v>946</v>
      </c>
      <c r="C494" s="210">
        <f t="shared" si="7"/>
        <v>0</v>
      </c>
      <c r="D494" s="196"/>
      <c r="E494" s="197"/>
      <c r="F494" s="198"/>
      <c r="G494" s="198"/>
      <c r="H494" s="198"/>
      <c r="I494" s="33"/>
      <c r="J494" s="5"/>
      <c r="K494" s="5"/>
      <c r="N494" s="171"/>
      <c r="O494" s="6"/>
      <c r="Q494" s="5"/>
    </row>
    <row r="495" spans="1:17" x14ac:dyDescent="0.2">
      <c r="A495" s="249" t="s">
        <v>947</v>
      </c>
      <c r="B495" s="262" t="s">
        <v>948</v>
      </c>
      <c r="C495" s="210">
        <f t="shared" si="7"/>
        <v>0</v>
      </c>
      <c r="D495" s="196"/>
      <c r="E495" s="197"/>
      <c r="F495" s="198"/>
      <c r="G495" s="198"/>
      <c r="H495" s="198"/>
      <c r="I495" s="33"/>
      <c r="J495" s="5"/>
      <c r="K495" s="5"/>
      <c r="N495" s="171"/>
      <c r="O495" s="6"/>
      <c r="Q495" s="5"/>
    </row>
    <row r="496" spans="1:17" x14ac:dyDescent="0.2">
      <c r="A496" s="259" t="s">
        <v>949</v>
      </c>
      <c r="B496" s="262" t="s">
        <v>950</v>
      </c>
      <c r="C496" s="210">
        <f t="shared" si="7"/>
        <v>0</v>
      </c>
      <c r="D496" s="196"/>
      <c r="E496" s="197"/>
      <c r="F496" s="198"/>
      <c r="G496" s="198"/>
      <c r="H496" s="198"/>
      <c r="I496" s="33"/>
      <c r="J496" s="5"/>
      <c r="K496" s="5"/>
      <c r="N496" s="171"/>
      <c r="O496" s="6"/>
      <c r="Q496" s="5"/>
    </row>
    <row r="497" spans="1:17" x14ac:dyDescent="0.2">
      <c r="A497" s="214" t="s">
        <v>951</v>
      </c>
      <c r="B497" s="262" t="s">
        <v>952</v>
      </c>
      <c r="C497" s="210">
        <f t="shared" si="7"/>
        <v>0</v>
      </c>
      <c r="D497" s="196"/>
      <c r="E497" s="197"/>
      <c r="F497" s="198"/>
      <c r="G497" s="198"/>
      <c r="H497" s="198"/>
      <c r="I497" s="33"/>
      <c r="J497" s="5"/>
      <c r="K497" s="5"/>
      <c r="N497" s="171"/>
      <c r="O497" s="6"/>
      <c r="Q497" s="5"/>
    </row>
    <row r="498" spans="1:17" x14ac:dyDescent="0.2">
      <c r="A498" s="249" t="s">
        <v>953</v>
      </c>
      <c r="B498" s="262" t="s">
        <v>954</v>
      </c>
      <c r="C498" s="210">
        <f t="shared" si="7"/>
        <v>0</v>
      </c>
      <c r="D498" s="196"/>
      <c r="E498" s="197"/>
      <c r="F498" s="198"/>
      <c r="G498" s="198"/>
      <c r="H498" s="198"/>
      <c r="I498" s="33"/>
      <c r="J498" s="5"/>
      <c r="K498" s="5"/>
      <c r="N498" s="171"/>
      <c r="O498" s="6"/>
      <c r="Q498" s="5"/>
    </row>
    <row r="499" spans="1:17" x14ac:dyDescent="0.2">
      <c r="A499" s="259" t="s">
        <v>955</v>
      </c>
      <c r="B499" s="262" t="s">
        <v>956</v>
      </c>
      <c r="C499" s="210">
        <f t="shared" si="7"/>
        <v>0</v>
      </c>
      <c r="D499" s="196"/>
      <c r="E499" s="197"/>
      <c r="F499" s="198"/>
      <c r="G499" s="198"/>
      <c r="H499" s="198"/>
      <c r="I499" s="33"/>
      <c r="J499" s="5"/>
      <c r="K499" s="5"/>
      <c r="N499" s="171"/>
      <c r="O499" s="6"/>
      <c r="Q499" s="5"/>
    </row>
    <row r="500" spans="1:17" x14ac:dyDescent="0.2">
      <c r="A500" s="214" t="s">
        <v>957</v>
      </c>
      <c r="B500" s="262" t="s">
        <v>958</v>
      </c>
      <c r="C500" s="210">
        <f t="shared" si="7"/>
        <v>0</v>
      </c>
      <c r="D500" s="196"/>
      <c r="E500" s="197"/>
      <c r="F500" s="198"/>
      <c r="G500" s="198"/>
      <c r="H500" s="198"/>
      <c r="I500" s="33"/>
      <c r="J500" s="5"/>
      <c r="K500" s="5"/>
      <c r="N500" s="171"/>
      <c r="O500" s="6"/>
      <c r="Q500" s="5"/>
    </row>
    <row r="501" spans="1:17" x14ac:dyDescent="0.2">
      <c r="A501" s="249" t="s">
        <v>959</v>
      </c>
      <c r="B501" s="262" t="s">
        <v>960</v>
      </c>
      <c r="C501" s="210">
        <f t="shared" si="7"/>
        <v>0</v>
      </c>
      <c r="D501" s="196"/>
      <c r="E501" s="197"/>
      <c r="F501" s="198"/>
      <c r="G501" s="198"/>
      <c r="H501" s="198"/>
      <c r="I501" s="33"/>
      <c r="J501" s="5"/>
      <c r="K501" s="5"/>
      <c r="N501" s="171"/>
      <c r="O501" s="6"/>
      <c r="Q501" s="5"/>
    </row>
    <row r="502" spans="1:17" x14ac:dyDescent="0.2">
      <c r="A502" s="259" t="s">
        <v>961</v>
      </c>
      <c r="B502" s="262" t="s">
        <v>962</v>
      </c>
      <c r="C502" s="210">
        <f t="shared" si="7"/>
        <v>0</v>
      </c>
      <c r="D502" s="196"/>
      <c r="E502" s="197"/>
      <c r="F502" s="198"/>
      <c r="G502" s="198"/>
      <c r="H502" s="198"/>
      <c r="I502" s="33"/>
      <c r="J502" s="5"/>
      <c r="K502" s="5"/>
      <c r="N502" s="171"/>
      <c r="O502" s="6"/>
      <c r="Q502" s="5"/>
    </row>
    <row r="503" spans="1:17" x14ac:dyDescent="0.2">
      <c r="A503" s="214" t="s">
        <v>963</v>
      </c>
      <c r="B503" s="262" t="s">
        <v>964</v>
      </c>
      <c r="C503" s="210">
        <f t="shared" si="7"/>
        <v>0</v>
      </c>
      <c r="D503" s="196"/>
      <c r="E503" s="197"/>
      <c r="F503" s="198"/>
      <c r="G503" s="198"/>
      <c r="H503" s="198"/>
      <c r="I503" s="33"/>
      <c r="J503" s="5"/>
      <c r="K503" s="5"/>
      <c r="N503" s="171"/>
      <c r="O503" s="6"/>
      <c r="Q503" s="5"/>
    </row>
    <row r="504" spans="1:17" x14ac:dyDescent="0.2">
      <c r="A504" s="249" t="s">
        <v>965</v>
      </c>
      <c r="B504" s="258" t="s">
        <v>966</v>
      </c>
      <c r="C504" s="210">
        <f t="shared" si="7"/>
        <v>0</v>
      </c>
      <c r="D504" s="196"/>
      <c r="E504" s="197"/>
      <c r="F504" s="198"/>
      <c r="G504" s="198"/>
      <c r="H504" s="198"/>
      <c r="I504" s="33"/>
      <c r="J504" s="5"/>
      <c r="K504" s="5"/>
      <c r="N504" s="171"/>
      <c r="O504" s="6"/>
      <c r="Q504" s="5"/>
    </row>
    <row r="505" spans="1:17" x14ac:dyDescent="0.2">
      <c r="A505" s="259" t="s">
        <v>967</v>
      </c>
      <c r="B505" s="260" t="s">
        <v>968</v>
      </c>
      <c r="C505" s="210">
        <f t="shared" si="7"/>
        <v>0</v>
      </c>
      <c r="D505" s="196"/>
      <c r="E505" s="197"/>
      <c r="F505" s="198"/>
      <c r="G505" s="198"/>
      <c r="H505" s="198"/>
      <c r="I505" s="33"/>
      <c r="J505" s="5"/>
      <c r="K505" s="5"/>
      <c r="N505" s="171"/>
      <c r="O505" s="6"/>
      <c r="Q505" s="5"/>
    </row>
    <row r="506" spans="1:17" x14ac:dyDescent="0.2">
      <c r="A506" s="214" t="s">
        <v>969</v>
      </c>
      <c r="B506" s="258" t="s">
        <v>970</v>
      </c>
      <c r="C506" s="210">
        <f t="shared" si="7"/>
        <v>0</v>
      </c>
      <c r="D506" s="196"/>
      <c r="E506" s="197"/>
      <c r="F506" s="198"/>
      <c r="G506" s="198"/>
      <c r="H506" s="198"/>
      <c r="I506" s="33"/>
      <c r="J506" s="5"/>
      <c r="K506" s="5"/>
      <c r="N506" s="171"/>
      <c r="O506" s="6"/>
      <c r="Q506" s="5"/>
    </row>
    <row r="507" spans="1:17" x14ac:dyDescent="0.2">
      <c r="A507" s="249" t="s">
        <v>971</v>
      </c>
      <c r="B507" s="258" t="s">
        <v>972</v>
      </c>
      <c r="C507" s="210">
        <f t="shared" si="7"/>
        <v>0</v>
      </c>
      <c r="D507" s="196"/>
      <c r="E507" s="197"/>
      <c r="F507" s="198"/>
      <c r="G507" s="198"/>
      <c r="H507" s="198"/>
      <c r="I507" s="33"/>
      <c r="J507" s="5"/>
      <c r="K507" s="5"/>
      <c r="N507" s="171"/>
      <c r="O507" s="6"/>
      <c r="Q507" s="5"/>
    </row>
    <row r="508" spans="1:17" ht="23.25" x14ac:dyDescent="0.2">
      <c r="A508" s="259" t="s">
        <v>973</v>
      </c>
      <c r="B508" s="262" t="s">
        <v>974</v>
      </c>
      <c r="C508" s="210">
        <f t="shared" si="7"/>
        <v>0</v>
      </c>
      <c r="D508" s="196"/>
      <c r="E508" s="197"/>
      <c r="F508" s="198"/>
      <c r="G508" s="198"/>
      <c r="H508" s="198"/>
      <c r="I508" s="33"/>
      <c r="J508" s="5"/>
      <c r="K508" s="5"/>
      <c r="N508" s="171"/>
      <c r="O508" s="6"/>
      <c r="Q508" s="5"/>
    </row>
    <row r="509" spans="1:17" x14ac:dyDescent="0.2">
      <c r="A509" s="259" t="s">
        <v>975</v>
      </c>
      <c r="B509" s="258" t="s">
        <v>976</v>
      </c>
      <c r="C509" s="210">
        <f t="shared" si="7"/>
        <v>0</v>
      </c>
      <c r="D509" s="196"/>
      <c r="E509" s="197"/>
      <c r="F509" s="198"/>
      <c r="G509" s="198"/>
      <c r="H509" s="198"/>
      <c r="I509" s="33"/>
      <c r="J509" s="5"/>
      <c r="K509" s="5"/>
      <c r="N509" s="171"/>
      <c r="O509" s="6"/>
      <c r="Q509" s="5"/>
    </row>
    <row r="510" spans="1:17" x14ac:dyDescent="0.2">
      <c r="A510" s="259" t="s">
        <v>977</v>
      </c>
      <c r="B510" s="258" t="s">
        <v>978</v>
      </c>
      <c r="C510" s="210">
        <f t="shared" si="7"/>
        <v>0</v>
      </c>
      <c r="D510" s="196"/>
      <c r="E510" s="197"/>
      <c r="F510" s="198"/>
      <c r="G510" s="198"/>
      <c r="H510" s="198"/>
      <c r="I510" s="33"/>
      <c r="J510" s="5"/>
      <c r="K510" s="5"/>
      <c r="N510" s="171"/>
      <c r="O510" s="6"/>
      <c r="Q510" s="5"/>
    </row>
    <row r="511" spans="1:17" x14ac:dyDescent="0.2">
      <c r="A511" s="214" t="s">
        <v>979</v>
      </c>
      <c r="B511" s="258" t="s">
        <v>980</v>
      </c>
      <c r="C511" s="210">
        <f t="shared" si="7"/>
        <v>0</v>
      </c>
      <c r="D511" s="196"/>
      <c r="E511" s="197"/>
      <c r="F511" s="198"/>
      <c r="G511" s="198"/>
      <c r="H511" s="198"/>
      <c r="I511" s="33"/>
      <c r="J511" s="5"/>
      <c r="K511" s="5"/>
      <c r="N511" s="171"/>
      <c r="O511" s="6"/>
      <c r="Q511" s="5"/>
    </row>
    <row r="512" spans="1:17" x14ac:dyDescent="0.2">
      <c r="A512" s="249" t="s">
        <v>981</v>
      </c>
      <c r="B512" s="258" t="s">
        <v>982</v>
      </c>
      <c r="C512" s="210">
        <f t="shared" si="7"/>
        <v>0</v>
      </c>
      <c r="D512" s="196"/>
      <c r="E512" s="197"/>
      <c r="F512" s="198"/>
      <c r="G512" s="198"/>
      <c r="H512" s="198"/>
      <c r="I512" s="33"/>
      <c r="J512" s="5"/>
      <c r="K512" s="5"/>
      <c r="N512" s="171"/>
      <c r="O512" s="6"/>
      <c r="Q512" s="5"/>
    </row>
    <row r="513" spans="1:17" x14ac:dyDescent="0.2">
      <c r="A513" s="259" t="s">
        <v>983</v>
      </c>
      <c r="B513" s="258" t="s">
        <v>984</v>
      </c>
      <c r="C513" s="210">
        <f t="shared" si="7"/>
        <v>0</v>
      </c>
      <c r="D513" s="196"/>
      <c r="E513" s="197"/>
      <c r="F513" s="198"/>
      <c r="G513" s="198"/>
      <c r="H513" s="198"/>
      <c r="I513" s="33"/>
      <c r="J513" s="5"/>
      <c r="K513" s="5"/>
      <c r="N513" s="171"/>
      <c r="O513" s="6"/>
      <c r="Q513" s="5"/>
    </row>
    <row r="514" spans="1:17" x14ac:dyDescent="0.2">
      <c r="A514" s="214" t="s">
        <v>985</v>
      </c>
      <c r="B514" s="258" t="s">
        <v>986</v>
      </c>
      <c r="C514" s="210">
        <f t="shared" si="7"/>
        <v>0</v>
      </c>
      <c r="D514" s="196"/>
      <c r="E514" s="197"/>
      <c r="F514" s="198"/>
      <c r="G514" s="198"/>
      <c r="H514" s="198"/>
      <c r="I514" s="33"/>
      <c r="J514" s="5"/>
      <c r="K514" s="5"/>
      <c r="N514" s="171"/>
      <c r="O514" s="6"/>
      <c r="Q514" s="5"/>
    </row>
    <row r="515" spans="1:17" x14ac:dyDescent="0.2">
      <c r="A515" s="249" t="s">
        <v>987</v>
      </c>
      <c r="B515" s="258" t="s">
        <v>988</v>
      </c>
      <c r="C515" s="210">
        <f t="shared" si="7"/>
        <v>0</v>
      </c>
      <c r="D515" s="196"/>
      <c r="E515" s="197"/>
      <c r="F515" s="198"/>
      <c r="G515" s="198"/>
      <c r="H515" s="198"/>
      <c r="I515" s="33"/>
      <c r="J515" s="5"/>
      <c r="K515" s="5"/>
      <c r="N515" s="171"/>
      <c r="O515" s="6"/>
      <c r="Q515" s="5"/>
    </row>
    <row r="516" spans="1:17" x14ac:dyDescent="0.2">
      <c r="A516" s="259" t="s">
        <v>989</v>
      </c>
      <c r="B516" s="258" t="s">
        <v>990</v>
      </c>
      <c r="C516" s="210">
        <f t="shared" si="7"/>
        <v>0</v>
      </c>
      <c r="D516" s="196"/>
      <c r="E516" s="197"/>
      <c r="F516" s="198"/>
      <c r="G516" s="198"/>
      <c r="H516" s="198"/>
      <c r="I516" s="33"/>
      <c r="J516" s="5"/>
      <c r="K516" s="5"/>
      <c r="N516" s="171"/>
      <c r="O516" s="6"/>
      <c r="Q516" s="5"/>
    </row>
    <row r="517" spans="1:17" x14ac:dyDescent="0.2">
      <c r="A517" s="214" t="s">
        <v>991</v>
      </c>
      <c r="B517" s="258" t="s">
        <v>992</v>
      </c>
      <c r="C517" s="210">
        <f t="shared" si="7"/>
        <v>0</v>
      </c>
      <c r="D517" s="196"/>
      <c r="E517" s="197"/>
      <c r="F517" s="198"/>
      <c r="G517" s="198"/>
      <c r="H517" s="198"/>
      <c r="I517" s="33"/>
      <c r="J517" s="5"/>
      <c r="K517" s="5"/>
      <c r="N517" s="171"/>
      <c r="O517" s="6"/>
      <c r="Q517" s="5"/>
    </row>
    <row r="518" spans="1:17" x14ac:dyDescent="0.2">
      <c r="A518" s="249" t="s">
        <v>993</v>
      </c>
      <c r="B518" s="258" t="s">
        <v>994</v>
      </c>
      <c r="C518" s="210">
        <f t="shared" si="7"/>
        <v>0</v>
      </c>
      <c r="D518" s="196"/>
      <c r="E518" s="197"/>
      <c r="F518" s="198"/>
      <c r="G518" s="198"/>
      <c r="H518" s="198"/>
      <c r="I518" s="33"/>
      <c r="J518" s="5"/>
      <c r="K518" s="5"/>
      <c r="N518" s="171"/>
      <c r="O518" s="6"/>
      <c r="Q518" s="5"/>
    </row>
    <row r="519" spans="1:17" x14ac:dyDescent="0.2">
      <c r="A519" s="259" t="s">
        <v>995</v>
      </c>
      <c r="B519" s="258" t="s">
        <v>996</v>
      </c>
      <c r="C519" s="210">
        <f t="shared" si="7"/>
        <v>0</v>
      </c>
      <c r="D519" s="196"/>
      <c r="E519" s="197"/>
      <c r="F519" s="198"/>
      <c r="G519" s="198"/>
      <c r="H519" s="198"/>
      <c r="I519" s="33"/>
      <c r="J519" s="5"/>
      <c r="K519" s="5"/>
      <c r="N519" s="171"/>
      <c r="O519" s="6"/>
      <c r="Q519" s="5"/>
    </row>
    <row r="520" spans="1:17" x14ac:dyDescent="0.2">
      <c r="A520" s="259" t="s">
        <v>997</v>
      </c>
      <c r="B520" s="258" t="s">
        <v>998</v>
      </c>
      <c r="C520" s="210">
        <f t="shared" si="7"/>
        <v>0</v>
      </c>
      <c r="D520" s="196"/>
      <c r="E520" s="197"/>
      <c r="F520" s="198"/>
      <c r="G520" s="198"/>
      <c r="H520" s="198"/>
      <c r="I520" s="33"/>
      <c r="J520" s="5"/>
      <c r="K520" s="5"/>
      <c r="N520" s="171"/>
      <c r="O520" s="6"/>
      <c r="Q520" s="5"/>
    </row>
    <row r="521" spans="1:17" x14ac:dyDescent="0.2">
      <c r="A521" s="259" t="s">
        <v>999</v>
      </c>
      <c r="B521" s="258" t="s">
        <v>1000</v>
      </c>
      <c r="C521" s="210">
        <f t="shared" si="7"/>
        <v>0</v>
      </c>
      <c r="D521" s="196"/>
      <c r="E521" s="197"/>
      <c r="F521" s="198"/>
      <c r="G521" s="198"/>
      <c r="H521" s="198"/>
      <c r="I521" s="33"/>
      <c r="J521" s="5"/>
      <c r="K521" s="5"/>
      <c r="N521" s="171"/>
      <c r="O521" s="6"/>
      <c r="Q521" s="5"/>
    </row>
    <row r="522" spans="1:17" x14ac:dyDescent="0.2">
      <c r="A522" s="214" t="s">
        <v>1001</v>
      </c>
      <c r="B522" s="258" t="s">
        <v>1002</v>
      </c>
      <c r="C522" s="210">
        <f t="shared" si="7"/>
        <v>0</v>
      </c>
      <c r="D522" s="196"/>
      <c r="E522" s="197"/>
      <c r="F522" s="198"/>
      <c r="G522" s="198"/>
      <c r="H522" s="198"/>
      <c r="I522" s="33"/>
      <c r="J522" s="5"/>
      <c r="K522" s="5"/>
      <c r="N522" s="171"/>
      <c r="O522" s="6"/>
      <c r="Q522" s="5"/>
    </row>
    <row r="523" spans="1:17" x14ac:dyDescent="0.2">
      <c r="A523" s="249" t="s">
        <v>1003</v>
      </c>
      <c r="B523" s="258" t="s">
        <v>1004</v>
      </c>
      <c r="C523" s="210">
        <f t="shared" si="7"/>
        <v>0</v>
      </c>
      <c r="D523" s="196"/>
      <c r="E523" s="197"/>
      <c r="F523" s="198"/>
      <c r="G523" s="198"/>
      <c r="H523" s="198"/>
      <c r="I523" s="33"/>
      <c r="J523" s="5"/>
      <c r="K523" s="5"/>
      <c r="N523" s="171"/>
      <c r="O523" s="6"/>
      <c r="Q523" s="5"/>
    </row>
    <row r="524" spans="1:17" x14ac:dyDescent="0.2">
      <c r="A524" s="259" t="s">
        <v>1005</v>
      </c>
      <c r="B524" s="258" t="s">
        <v>1006</v>
      </c>
      <c r="C524" s="210">
        <f t="shared" si="7"/>
        <v>0</v>
      </c>
      <c r="D524" s="196"/>
      <c r="E524" s="197"/>
      <c r="F524" s="198"/>
      <c r="G524" s="198"/>
      <c r="H524" s="198"/>
      <c r="I524" s="33"/>
      <c r="J524" s="5"/>
      <c r="K524" s="5"/>
      <c r="N524" s="171"/>
      <c r="O524" s="6"/>
      <c r="Q524" s="5"/>
    </row>
    <row r="525" spans="1:17" x14ac:dyDescent="0.2">
      <c r="A525" s="214" t="s">
        <v>1007</v>
      </c>
      <c r="B525" s="258" t="s">
        <v>1008</v>
      </c>
      <c r="C525" s="210">
        <f t="shared" si="7"/>
        <v>0</v>
      </c>
      <c r="D525" s="196"/>
      <c r="E525" s="197"/>
      <c r="F525" s="198"/>
      <c r="G525" s="198"/>
      <c r="H525" s="198"/>
      <c r="I525" s="33"/>
      <c r="J525" s="5"/>
      <c r="K525" s="5"/>
      <c r="N525" s="171"/>
      <c r="O525" s="6"/>
      <c r="Q525" s="5"/>
    </row>
    <row r="526" spans="1:17" x14ac:dyDescent="0.2">
      <c r="A526" s="249" t="s">
        <v>1009</v>
      </c>
      <c r="B526" s="258" t="s">
        <v>1010</v>
      </c>
      <c r="C526" s="210">
        <f t="shared" si="7"/>
        <v>0</v>
      </c>
      <c r="D526" s="196"/>
      <c r="E526" s="197"/>
      <c r="F526" s="198"/>
      <c r="G526" s="198"/>
      <c r="H526" s="198"/>
      <c r="I526" s="33"/>
      <c r="J526" s="5"/>
      <c r="K526" s="5"/>
      <c r="N526" s="171"/>
      <c r="O526" s="6"/>
      <c r="Q526" s="5"/>
    </row>
    <row r="527" spans="1:17" x14ac:dyDescent="0.2">
      <c r="A527" s="263" t="s">
        <v>1011</v>
      </c>
      <c r="B527" s="264" t="s">
        <v>1012</v>
      </c>
      <c r="C527" s="218">
        <f t="shared" si="7"/>
        <v>0</v>
      </c>
      <c r="D527" s="237"/>
      <c r="E527" s="220"/>
      <c r="F527" s="221"/>
      <c r="G527" s="221"/>
      <c r="H527" s="221"/>
      <c r="I527" s="33"/>
      <c r="J527" s="5"/>
      <c r="K527" s="5"/>
      <c r="N527" s="171"/>
      <c r="O527" s="6"/>
      <c r="Q527" s="5"/>
    </row>
    <row r="528" spans="1:17" x14ac:dyDescent="0.2">
      <c r="A528" s="265"/>
      <c r="B528" s="266"/>
      <c r="C528" s="202"/>
      <c r="D528" s="202"/>
      <c r="E528" s="202"/>
      <c r="F528" s="202"/>
      <c r="G528" s="202"/>
      <c r="H528" s="202"/>
      <c r="I528" s="14"/>
      <c r="J528" s="171"/>
      <c r="K528" s="171"/>
      <c r="L528" s="171"/>
      <c r="M528" s="171"/>
      <c r="N528" s="171"/>
      <c r="O528" s="6"/>
      <c r="Q528" s="5"/>
    </row>
    <row r="529" spans="1:17" x14ac:dyDescent="0.2">
      <c r="A529" s="291" t="s">
        <v>1013</v>
      </c>
      <c r="B529" s="292"/>
      <c r="C529" s="267" t="s">
        <v>1014</v>
      </c>
      <c r="D529" s="268"/>
      <c r="E529" s="269"/>
      <c r="F529" s="171"/>
      <c r="G529" s="202"/>
      <c r="H529" s="202"/>
      <c r="I529" s="14"/>
      <c r="J529" s="171"/>
      <c r="K529" s="171"/>
      <c r="L529" s="171"/>
      <c r="M529" s="171"/>
      <c r="N529" s="171"/>
      <c r="O529" s="6"/>
      <c r="Q529" s="5"/>
    </row>
    <row r="530" spans="1:17" x14ac:dyDescent="0.2">
      <c r="A530" s="293"/>
      <c r="B530" s="294"/>
      <c r="C530" s="297" t="s">
        <v>3</v>
      </c>
      <c r="D530" s="268" t="s">
        <v>1015</v>
      </c>
      <c r="E530" s="269"/>
      <c r="F530" s="171"/>
      <c r="G530" s="202"/>
      <c r="H530" s="202"/>
      <c r="I530" s="14"/>
      <c r="J530" s="171"/>
      <c r="K530" s="171"/>
      <c r="L530" s="171"/>
      <c r="M530" s="171"/>
      <c r="N530" s="171"/>
      <c r="O530" s="6"/>
      <c r="Q530" s="5"/>
    </row>
    <row r="531" spans="1:17" ht="33.75" customHeight="1" x14ac:dyDescent="0.2">
      <c r="A531" s="295"/>
      <c r="B531" s="296"/>
      <c r="C531" s="298"/>
      <c r="D531" s="270" t="s">
        <v>1016</v>
      </c>
      <c r="E531" s="271" t="s">
        <v>1017</v>
      </c>
      <c r="F531" s="171"/>
      <c r="G531" s="202"/>
      <c r="H531" s="202"/>
      <c r="I531" s="14"/>
      <c r="J531" s="171"/>
      <c r="K531" s="171"/>
      <c r="L531" s="171"/>
      <c r="M531" s="171"/>
      <c r="N531" s="171"/>
      <c r="O531" s="6"/>
      <c r="Q531" s="5"/>
    </row>
    <row r="532" spans="1:17" x14ac:dyDescent="0.2">
      <c r="A532" s="272" t="s">
        <v>1018</v>
      </c>
      <c r="B532" s="273" t="s">
        <v>1019</v>
      </c>
      <c r="C532" s="274">
        <f>+SUM(D532:E532)</f>
        <v>0</v>
      </c>
      <c r="D532" s="275"/>
      <c r="E532" s="276"/>
      <c r="F532" s="171"/>
      <c r="G532" s="202"/>
      <c r="H532" s="202"/>
      <c r="I532" s="14"/>
      <c r="J532" s="171"/>
      <c r="K532" s="171"/>
      <c r="L532" s="171"/>
      <c r="M532" s="171"/>
      <c r="N532" s="171"/>
      <c r="O532" s="6"/>
      <c r="Q532" s="5"/>
    </row>
    <row r="533" spans="1:17" x14ac:dyDescent="0.2">
      <c r="A533" s="272" t="s">
        <v>1020</v>
      </c>
      <c r="B533" s="273" t="s">
        <v>1021</v>
      </c>
      <c r="C533" s="277">
        <f>+SUM(D533:E533)</f>
        <v>0</v>
      </c>
      <c r="D533" s="275"/>
      <c r="E533" s="276"/>
      <c r="F533" s="171"/>
      <c r="G533" s="202"/>
      <c r="H533" s="202"/>
      <c r="I533" s="14"/>
      <c r="J533" s="171"/>
      <c r="K533" s="171"/>
      <c r="L533" s="171"/>
      <c r="M533" s="171"/>
      <c r="N533" s="171"/>
      <c r="O533" s="6"/>
      <c r="Q533" s="5"/>
    </row>
    <row r="534" spans="1:17" ht="18" customHeight="1" x14ac:dyDescent="0.2">
      <c r="A534" s="128"/>
      <c r="B534" s="129"/>
      <c r="C534" s="130"/>
    </row>
    <row r="535" spans="1:17" ht="24" customHeight="1" x14ac:dyDescent="0.2">
      <c r="A535" s="291" t="s">
        <v>1022</v>
      </c>
      <c r="B535" s="292"/>
      <c r="C535" s="297" t="s">
        <v>3</v>
      </c>
      <c r="D535" s="286" t="s">
        <v>1023</v>
      </c>
      <c r="E535" s="286" t="s">
        <v>1024</v>
      </c>
      <c r="F535" s="202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295"/>
      <c r="B536" s="296"/>
      <c r="C536" s="299"/>
      <c r="D536" s="286"/>
      <c r="E536" s="286"/>
      <c r="F536" s="202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287" t="s">
        <v>1025</v>
      </c>
      <c r="B537" s="288"/>
      <c r="C537" s="131"/>
      <c r="D537" s="132"/>
      <c r="E537" s="133"/>
      <c r="F537" s="202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134" t="s">
        <v>1026</v>
      </c>
      <c r="B538" s="135"/>
      <c r="C538" s="278">
        <f t="shared" ref="C538:C544" si="8">SUM(D538:E538)</f>
        <v>0</v>
      </c>
      <c r="D538" s="279"/>
      <c r="E538" s="280"/>
      <c r="F538" s="202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139" t="s">
        <v>1027</v>
      </c>
      <c r="B539" s="140"/>
      <c r="C539" s="281">
        <f t="shared" si="8"/>
        <v>0</v>
      </c>
      <c r="D539" s="282"/>
      <c r="E539" s="283"/>
      <c r="F539" s="202"/>
      <c r="G539" s="6"/>
      <c r="H539" s="6"/>
      <c r="I539" s="7"/>
      <c r="J539" s="5"/>
      <c r="K539" s="5"/>
      <c r="O539" s="6"/>
      <c r="Q539" s="5"/>
    </row>
    <row r="540" spans="1:17" s="147" customFormat="1" ht="13.5" customHeight="1" x14ac:dyDescent="0.2">
      <c r="A540" s="139" t="s">
        <v>1028</v>
      </c>
      <c r="B540" s="140"/>
      <c r="C540" s="281">
        <f t="shared" si="8"/>
        <v>0</v>
      </c>
      <c r="D540" s="144"/>
      <c r="E540" s="145"/>
      <c r="F540" s="146"/>
      <c r="G540" s="146"/>
    </row>
    <row r="541" spans="1:17" s="147" customFormat="1" x14ac:dyDescent="0.2">
      <c r="A541" s="139" t="s">
        <v>1029</v>
      </c>
      <c r="B541" s="140"/>
      <c r="C541" s="281">
        <f t="shared" si="8"/>
        <v>0</v>
      </c>
      <c r="D541" s="144"/>
      <c r="E541" s="145"/>
      <c r="F541" s="146"/>
      <c r="G541" s="146"/>
    </row>
    <row r="542" spans="1:17" s="147" customFormat="1" x14ac:dyDescent="0.2">
      <c r="A542" s="139" t="s">
        <v>1030</v>
      </c>
      <c r="B542" s="140"/>
      <c r="C542" s="281">
        <f t="shared" si="8"/>
        <v>0</v>
      </c>
      <c r="D542" s="144"/>
      <c r="E542" s="145"/>
      <c r="F542" s="146"/>
      <c r="G542" s="146"/>
    </row>
    <row r="543" spans="1:17" x14ac:dyDescent="0.2">
      <c r="A543" s="148" t="s">
        <v>1031</v>
      </c>
      <c r="B543" s="149"/>
      <c r="C543" s="150">
        <f t="shared" si="8"/>
        <v>0</v>
      </c>
      <c r="D543" s="151"/>
      <c r="E543" s="152"/>
      <c r="H543" s="6"/>
      <c r="J543" s="7"/>
      <c r="K543" s="5"/>
      <c r="P543" s="6"/>
      <c r="Q543" s="5"/>
    </row>
    <row r="544" spans="1:17" ht="19.5" customHeight="1" x14ac:dyDescent="0.2">
      <c r="A544" s="153" t="s">
        <v>1032</v>
      </c>
      <c r="B544" s="131"/>
      <c r="C544" s="154">
        <f t="shared" si="8"/>
        <v>0</v>
      </c>
      <c r="D544" s="155">
        <f>SUM(D538:D543)</f>
        <v>0</v>
      </c>
      <c r="E544" s="156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153" t="s">
        <v>1033</v>
      </c>
      <c r="B545" s="157"/>
      <c r="C545" s="131"/>
      <c r="D545" s="131"/>
      <c r="E545" s="158"/>
      <c r="F545" s="202"/>
      <c r="G545" s="6"/>
      <c r="H545" s="6"/>
      <c r="I545" s="7"/>
      <c r="J545" s="5"/>
      <c r="K545" s="5"/>
      <c r="O545" s="6"/>
      <c r="Q545" s="5"/>
    </row>
    <row r="546" spans="1:17" x14ac:dyDescent="0.2">
      <c r="A546" s="159" t="s">
        <v>1026</v>
      </c>
      <c r="B546" s="160"/>
      <c r="C546" s="278">
        <f t="shared" ref="C546:C552" si="9">SUM(D546:E546)</f>
        <v>0</v>
      </c>
      <c r="D546" s="279"/>
      <c r="E546" s="280"/>
      <c r="F546" s="202"/>
      <c r="G546" s="6"/>
      <c r="H546" s="6"/>
      <c r="I546" s="7"/>
      <c r="J546" s="5"/>
      <c r="K546" s="5"/>
      <c r="O546" s="6"/>
      <c r="Q546" s="5"/>
    </row>
    <row r="547" spans="1:17" x14ac:dyDescent="0.2">
      <c r="A547" s="161" t="s">
        <v>1027</v>
      </c>
      <c r="B547" s="162"/>
      <c r="C547" s="281">
        <f t="shared" si="9"/>
        <v>0</v>
      </c>
      <c r="D547" s="282"/>
      <c r="E547" s="283"/>
      <c r="F547" s="202"/>
      <c r="G547" s="6"/>
      <c r="H547" s="6"/>
      <c r="I547" s="7"/>
      <c r="J547" s="5"/>
      <c r="K547" s="5"/>
      <c r="O547" s="6"/>
      <c r="Q547" s="5"/>
    </row>
    <row r="548" spans="1:17" s="147" customFormat="1" x14ac:dyDescent="0.2">
      <c r="A548" s="161" t="s">
        <v>1028</v>
      </c>
      <c r="B548" s="162"/>
      <c r="C548" s="281">
        <f t="shared" si="9"/>
        <v>0</v>
      </c>
      <c r="D548" s="144"/>
      <c r="E548" s="145"/>
      <c r="F548" s="146"/>
      <c r="G548" s="146"/>
    </row>
    <row r="549" spans="1:17" s="147" customFormat="1" x14ac:dyDescent="0.2">
      <c r="A549" s="161" t="s">
        <v>1029</v>
      </c>
      <c r="B549" s="162"/>
      <c r="C549" s="281">
        <f t="shared" si="9"/>
        <v>0</v>
      </c>
      <c r="D549" s="144"/>
      <c r="E549" s="145"/>
      <c r="F549" s="146"/>
      <c r="G549" s="146"/>
    </row>
    <row r="550" spans="1:17" s="147" customFormat="1" x14ac:dyDescent="0.2">
      <c r="A550" s="161" t="s">
        <v>1030</v>
      </c>
      <c r="B550" s="162"/>
      <c r="C550" s="281">
        <f t="shared" si="9"/>
        <v>0</v>
      </c>
      <c r="D550" s="144"/>
      <c r="E550" s="145"/>
      <c r="F550" s="146"/>
      <c r="G550" s="146"/>
    </row>
    <row r="551" spans="1:17" x14ac:dyDescent="0.2">
      <c r="A551" s="163" t="s">
        <v>1031</v>
      </c>
      <c r="B551" s="164"/>
      <c r="C551" s="150">
        <f t="shared" si="9"/>
        <v>0</v>
      </c>
      <c r="D551" s="151"/>
      <c r="E551" s="152"/>
      <c r="H551" s="6"/>
      <c r="J551" s="7"/>
      <c r="K551" s="5"/>
      <c r="P551" s="6"/>
      <c r="Q551" s="5"/>
    </row>
    <row r="552" spans="1:17" ht="19.5" customHeight="1" x14ac:dyDescent="0.2">
      <c r="A552" s="165" t="s">
        <v>1034</v>
      </c>
      <c r="B552" s="132"/>
      <c r="C552" s="154">
        <f t="shared" si="9"/>
        <v>0</v>
      </c>
      <c r="D552" s="166">
        <f>SUM(D546:D551)</f>
        <v>0</v>
      </c>
      <c r="E552" s="167">
        <f>SUM(E546:E551)</f>
        <v>0</v>
      </c>
      <c r="H552" s="6"/>
      <c r="J552" s="7"/>
      <c r="K552" s="5"/>
      <c r="P552" s="6"/>
      <c r="Q552" s="5"/>
    </row>
  </sheetData>
  <mergeCells count="24"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  <mergeCell ref="A6:F7"/>
    <mergeCell ref="C10:C12"/>
    <mergeCell ref="D10:F10"/>
    <mergeCell ref="G10:G12"/>
    <mergeCell ref="A44:B44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</mergeCells>
  <dataValidations count="1">
    <dataValidation type="whole" allowBlank="1" showInputMessage="1" showErrorMessage="1" errorTitle="Error" error="Por favor ingrese números enteros" sqref="A1:D1048576 F1:IZ1048576 JB1:SV1048576 SX1:ACR1048576 ACT1:AMN1048576 AMP1:AWJ1048576 AWL1:BGF1048576 BGH1:BQB1048576 BQD1:BZX1048576 BZZ1:CJT1048576 CJV1:CTP1048576 CTR1:DDL1048576 DDN1:DNH1048576 DNJ1:DXD1048576 DXF1:EGZ1048576 EHB1:EQV1048576 EQX1:FAR1048576 FAT1:FKN1048576 FKP1:FUJ1048576 FUL1:GEF1048576 GEH1:GOB1048576 GOD1:GXX1048576 GXZ1:HHT1048576 HHV1:HRP1048576 HRR1:IBL1048576 IBN1:ILH1048576 ILJ1:IVD1048576 IVF1:JEZ1048576 JFB1:JOV1048576 JOX1:JYR1048576 JYT1:KIN1048576 KIP1:KSJ1048576 KSL1:LCF1048576 LCH1:LMB1048576 LMD1:LVX1048576 LVZ1:MFT1048576 MFV1:MPP1048576 MPR1:MZL1048576 MZN1:NJH1048576 NJJ1:NTD1048576 NTF1:OCZ1048576 ODB1:OMV1048576 OMX1:OWR1048576 OWT1:PGN1048576 PGP1:PQJ1048576 PQL1:QAF1048576 QAH1:QKB1048576 QKD1:QTX1048576 QTZ1:RDT1048576 RDV1:RNP1048576 RNR1:RXL1048576 RXN1:SHH1048576 SHJ1:SRD1048576 SRF1:TAZ1048576 TBB1:TKV1048576 TKX1:TUR1048576 TUT1:UEN1048576 UEP1:UOJ1048576 UOL1:UYF1048576 UYH1:VIB1048576 VID1:VRX1048576 VRZ1:WBT1048576 WBV1:WLP1048576 WLR1:WVL1048576 WVN1:XFD1048576 E1:E266 JA1:JA266 SW1:SW266 ACS1:ACS266 AMO1:AMO266 AWK1:AWK266 BGG1:BGG266 BQC1:BQC266 BZY1:BZY266 CJU1:CJU266 CTQ1:CTQ266 DDM1:DDM266 DNI1:DNI266 DXE1:DXE266 EHA1:EHA266 EQW1:EQW266 FAS1:FAS266 FKO1:FKO266 FUK1:FUK266 GEG1:GEG266 GOC1:GOC266 GXY1:GXY266 HHU1:HHU266 HRQ1:HRQ266 IBM1:IBM266 ILI1:ILI266 IVE1:IVE266 JFA1:JFA266 JOW1:JOW266 JYS1:JYS266 KIO1:KIO266 KSK1:KSK266 LCG1:LCG266 LMC1:LMC266 LVY1:LVY266 MFU1:MFU266 MPQ1:MPQ266 MZM1:MZM266 NJI1:NJI266 NTE1:NTE266 ODA1:ODA266 OMW1:OMW266 OWS1:OWS266 PGO1:PGO266 PQK1:PQK266 QAG1:QAG266 QKC1:QKC266 QTY1:QTY266 RDU1:RDU266 RNQ1:RNQ266 RXM1:RXM266 SHI1:SHI266 SRE1:SRE266 TBA1:TBA266 TKW1:TKW266 TUS1:TUS266 UEO1:UEO266 UOK1:UOK266 UYG1:UYG266 VIC1:VIC266 VRY1:VRY266 WBU1:WBU266 WLQ1:WLQ266 WVM1:WVM266 E268:E65802 JA268:JA65802 SW268:SW65802 ACS268:ACS65802 AMO268:AMO65802 AWK268:AWK65802 BGG268:BGG65802 BQC268:BQC65802 BZY268:BZY65802 CJU268:CJU65802 CTQ268:CTQ65802 DDM268:DDM65802 DNI268:DNI65802 DXE268:DXE65802 EHA268:EHA65802 EQW268:EQW65802 FAS268:FAS65802 FKO268:FKO65802 FUK268:FUK65802 GEG268:GEG65802 GOC268:GOC65802 GXY268:GXY65802 HHU268:HHU65802 HRQ268:HRQ65802 IBM268:IBM65802 ILI268:ILI65802 IVE268:IVE65802 JFA268:JFA65802 JOW268:JOW65802 JYS268:JYS65802 KIO268:KIO65802 KSK268:KSK65802 LCG268:LCG65802 LMC268:LMC65802 LVY268:LVY65802 MFU268:MFU65802 MPQ268:MPQ65802 MZM268:MZM65802 NJI268:NJI65802 NTE268:NTE65802 ODA268:ODA65802 OMW268:OMW65802 OWS268:OWS65802 PGO268:PGO65802 PQK268:PQK65802 QAG268:QAG65802 QKC268:QKC65802 QTY268:QTY65802 RDU268:RDU65802 RNQ268:RNQ65802 RXM268:RXM65802 SHI268:SHI65802 SRE268:SRE65802 TBA268:TBA65802 TKW268:TKW65802 TUS268:TUS65802 UEO268:UEO65802 UOK268:UOK65802 UYG268:UYG65802 VIC268:VIC65802 VRY268:VRY65802 WBU268:WBU65802 WLQ268:WLQ65802 WVM268:WVM65802 E65804:E131338 JA65804:JA131338 SW65804:SW131338 ACS65804:ACS131338 AMO65804:AMO131338 AWK65804:AWK131338 BGG65804:BGG131338 BQC65804:BQC131338 BZY65804:BZY131338 CJU65804:CJU131338 CTQ65804:CTQ131338 DDM65804:DDM131338 DNI65804:DNI131338 DXE65804:DXE131338 EHA65804:EHA131338 EQW65804:EQW131338 FAS65804:FAS131338 FKO65804:FKO131338 FUK65804:FUK131338 GEG65804:GEG131338 GOC65804:GOC131338 GXY65804:GXY131338 HHU65804:HHU131338 HRQ65804:HRQ131338 IBM65804:IBM131338 ILI65804:ILI131338 IVE65804:IVE131338 JFA65804:JFA131338 JOW65804:JOW131338 JYS65804:JYS131338 KIO65804:KIO131338 KSK65804:KSK131338 LCG65804:LCG131338 LMC65804:LMC131338 LVY65804:LVY131338 MFU65804:MFU131338 MPQ65804:MPQ131338 MZM65804:MZM131338 NJI65804:NJI131338 NTE65804:NTE131338 ODA65804:ODA131338 OMW65804:OMW131338 OWS65804:OWS131338 PGO65804:PGO131338 PQK65804:PQK131338 QAG65804:QAG131338 QKC65804:QKC131338 QTY65804:QTY131338 RDU65804:RDU131338 RNQ65804:RNQ131338 RXM65804:RXM131338 SHI65804:SHI131338 SRE65804:SRE131338 TBA65804:TBA131338 TKW65804:TKW131338 TUS65804:TUS131338 UEO65804:UEO131338 UOK65804:UOK131338 UYG65804:UYG131338 VIC65804:VIC131338 VRY65804:VRY131338 WBU65804:WBU131338 WLQ65804:WLQ131338 WVM65804:WVM131338 E131340:E196874 JA131340:JA196874 SW131340:SW196874 ACS131340:ACS196874 AMO131340:AMO196874 AWK131340:AWK196874 BGG131340:BGG196874 BQC131340:BQC196874 BZY131340:BZY196874 CJU131340:CJU196874 CTQ131340:CTQ196874 DDM131340:DDM196874 DNI131340:DNI196874 DXE131340:DXE196874 EHA131340:EHA196874 EQW131340:EQW196874 FAS131340:FAS196874 FKO131340:FKO196874 FUK131340:FUK196874 GEG131340:GEG196874 GOC131340:GOC196874 GXY131340:GXY196874 HHU131340:HHU196874 HRQ131340:HRQ196874 IBM131340:IBM196874 ILI131340:ILI196874 IVE131340:IVE196874 JFA131340:JFA196874 JOW131340:JOW196874 JYS131340:JYS196874 KIO131340:KIO196874 KSK131340:KSK196874 LCG131340:LCG196874 LMC131340:LMC196874 LVY131340:LVY196874 MFU131340:MFU196874 MPQ131340:MPQ196874 MZM131340:MZM196874 NJI131340:NJI196874 NTE131340:NTE196874 ODA131340:ODA196874 OMW131340:OMW196874 OWS131340:OWS196874 PGO131340:PGO196874 PQK131340:PQK196874 QAG131340:QAG196874 QKC131340:QKC196874 QTY131340:QTY196874 RDU131340:RDU196874 RNQ131340:RNQ196874 RXM131340:RXM196874 SHI131340:SHI196874 SRE131340:SRE196874 TBA131340:TBA196874 TKW131340:TKW196874 TUS131340:TUS196874 UEO131340:UEO196874 UOK131340:UOK196874 UYG131340:UYG196874 VIC131340:VIC196874 VRY131340:VRY196874 WBU131340:WBU196874 WLQ131340:WLQ196874 WVM131340:WVM196874 E196876:E262410 JA196876:JA262410 SW196876:SW262410 ACS196876:ACS262410 AMO196876:AMO262410 AWK196876:AWK262410 BGG196876:BGG262410 BQC196876:BQC262410 BZY196876:BZY262410 CJU196876:CJU262410 CTQ196876:CTQ262410 DDM196876:DDM262410 DNI196876:DNI262410 DXE196876:DXE262410 EHA196876:EHA262410 EQW196876:EQW262410 FAS196876:FAS262410 FKO196876:FKO262410 FUK196876:FUK262410 GEG196876:GEG262410 GOC196876:GOC262410 GXY196876:GXY262410 HHU196876:HHU262410 HRQ196876:HRQ262410 IBM196876:IBM262410 ILI196876:ILI262410 IVE196876:IVE262410 JFA196876:JFA262410 JOW196876:JOW262410 JYS196876:JYS262410 KIO196876:KIO262410 KSK196876:KSK262410 LCG196876:LCG262410 LMC196876:LMC262410 LVY196876:LVY262410 MFU196876:MFU262410 MPQ196876:MPQ262410 MZM196876:MZM262410 NJI196876:NJI262410 NTE196876:NTE262410 ODA196876:ODA262410 OMW196876:OMW262410 OWS196876:OWS262410 PGO196876:PGO262410 PQK196876:PQK262410 QAG196876:QAG262410 QKC196876:QKC262410 QTY196876:QTY262410 RDU196876:RDU262410 RNQ196876:RNQ262410 RXM196876:RXM262410 SHI196876:SHI262410 SRE196876:SRE262410 TBA196876:TBA262410 TKW196876:TKW262410 TUS196876:TUS262410 UEO196876:UEO262410 UOK196876:UOK262410 UYG196876:UYG262410 VIC196876:VIC262410 VRY196876:VRY262410 WBU196876:WBU262410 WLQ196876:WLQ262410 WVM196876:WVM262410 E262412:E327946 JA262412:JA327946 SW262412:SW327946 ACS262412:ACS327946 AMO262412:AMO327946 AWK262412:AWK327946 BGG262412:BGG327946 BQC262412:BQC327946 BZY262412:BZY327946 CJU262412:CJU327946 CTQ262412:CTQ327946 DDM262412:DDM327946 DNI262412:DNI327946 DXE262412:DXE327946 EHA262412:EHA327946 EQW262412:EQW327946 FAS262412:FAS327946 FKO262412:FKO327946 FUK262412:FUK327946 GEG262412:GEG327946 GOC262412:GOC327946 GXY262412:GXY327946 HHU262412:HHU327946 HRQ262412:HRQ327946 IBM262412:IBM327946 ILI262412:ILI327946 IVE262412:IVE327946 JFA262412:JFA327946 JOW262412:JOW327946 JYS262412:JYS327946 KIO262412:KIO327946 KSK262412:KSK327946 LCG262412:LCG327946 LMC262412:LMC327946 LVY262412:LVY327946 MFU262412:MFU327946 MPQ262412:MPQ327946 MZM262412:MZM327946 NJI262412:NJI327946 NTE262412:NTE327946 ODA262412:ODA327946 OMW262412:OMW327946 OWS262412:OWS327946 PGO262412:PGO327946 PQK262412:PQK327946 QAG262412:QAG327946 QKC262412:QKC327946 QTY262412:QTY327946 RDU262412:RDU327946 RNQ262412:RNQ327946 RXM262412:RXM327946 SHI262412:SHI327946 SRE262412:SRE327946 TBA262412:TBA327946 TKW262412:TKW327946 TUS262412:TUS327946 UEO262412:UEO327946 UOK262412:UOK327946 UYG262412:UYG327946 VIC262412:VIC327946 VRY262412:VRY327946 WBU262412:WBU327946 WLQ262412:WLQ327946 WVM262412:WVM327946 E327948:E393482 JA327948:JA393482 SW327948:SW393482 ACS327948:ACS393482 AMO327948:AMO393482 AWK327948:AWK393482 BGG327948:BGG393482 BQC327948:BQC393482 BZY327948:BZY393482 CJU327948:CJU393482 CTQ327948:CTQ393482 DDM327948:DDM393482 DNI327948:DNI393482 DXE327948:DXE393482 EHA327948:EHA393482 EQW327948:EQW393482 FAS327948:FAS393482 FKO327948:FKO393482 FUK327948:FUK393482 GEG327948:GEG393482 GOC327948:GOC393482 GXY327948:GXY393482 HHU327948:HHU393482 HRQ327948:HRQ393482 IBM327948:IBM393482 ILI327948:ILI393482 IVE327948:IVE393482 JFA327948:JFA393482 JOW327948:JOW393482 JYS327948:JYS393482 KIO327948:KIO393482 KSK327948:KSK393482 LCG327948:LCG393482 LMC327948:LMC393482 LVY327948:LVY393482 MFU327948:MFU393482 MPQ327948:MPQ393482 MZM327948:MZM393482 NJI327948:NJI393482 NTE327948:NTE393482 ODA327948:ODA393482 OMW327948:OMW393482 OWS327948:OWS393482 PGO327948:PGO393482 PQK327948:PQK393482 QAG327948:QAG393482 QKC327948:QKC393482 QTY327948:QTY393482 RDU327948:RDU393482 RNQ327948:RNQ393482 RXM327948:RXM393482 SHI327948:SHI393482 SRE327948:SRE393482 TBA327948:TBA393482 TKW327948:TKW393482 TUS327948:TUS393482 UEO327948:UEO393482 UOK327948:UOK393482 UYG327948:UYG393482 VIC327948:VIC393482 VRY327948:VRY393482 WBU327948:WBU393482 WLQ327948:WLQ393482 WVM327948:WVM393482 E393484:E459018 JA393484:JA459018 SW393484:SW459018 ACS393484:ACS459018 AMO393484:AMO459018 AWK393484:AWK459018 BGG393484:BGG459018 BQC393484:BQC459018 BZY393484:BZY459018 CJU393484:CJU459018 CTQ393484:CTQ459018 DDM393484:DDM459018 DNI393484:DNI459018 DXE393484:DXE459018 EHA393484:EHA459018 EQW393484:EQW459018 FAS393484:FAS459018 FKO393484:FKO459018 FUK393484:FUK459018 GEG393484:GEG459018 GOC393484:GOC459018 GXY393484:GXY459018 HHU393484:HHU459018 HRQ393484:HRQ459018 IBM393484:IBM459018 ILI393484:ILI459018 IVE393484:IVE459018 JFA393484:JFA459018 JOW393484:JOW459018 JYS393484:JYS459018 KIO393484:KIO459018 KSK393484:KSK459018 LCG393484:LCG459018 LMC393484:LMC459018 LVY393484:LVY459018 MFU393484:MFU459018 MPQ393484:MPQ459018 MZM393484:MZM459018 NJI393484:NJI459018 NTE393484:NTE459018 ODA393484:ODA459018 OMW393484:OMW459018 OWS393484:OWS459018 PGO393484:PGO459018 PQK393484:PQK459018 QAG393484:QAG459018 QKC393484:QKC459018 QTY393484:QTY459018 RDU393484:RDU459018 RNQ393484:RNQ459018 RXM393484:RXM459018 SHI393484:SHI459018 SRE393484:SRE459018 TBA393484:TBA459018 TKW393484:TKW459018 TUS393484:TUS459018 UEO393484:UEO459018 UOK393484:UOK459018 UYG393484:UYG459018 VIC393484:VIC459018 VRY393484:VRY459018 WBU393484:WBU459018 WLQ393484:WLQ459018 WVM393484:WVM459018 E459020:E524554 JA459020:JA524554 SW459020:SW524554 ACS459020:ACS524554 AMO459020:AMO524554 AWK459020:AWK524554 BGG459020:BGG524554 BQC459020:BQC524554 BZY459020:BZY524554 CJU459020:CJU524554 CTQ459020:CTQ524554 DDM459020:DDM524554 DNI459020:DNI524554 DXE459020:DXE524554 EHA459020:EHA524554 EQW459020:EQW524554 FAS459020:FAS524554 FKO459020:FKO524554 FUK459020:FUK524554 GEG459020:GEG524554 GOC459020:GOC524554 GXY459020:GXY524554 HHU459020:HHU524554 HRQ459020:HRQ524554 IBM459020:IBM524554 ILI459020:ILI524554 IVE459020:IVE524554 JFA459020:JFA524554 JOW459020:JOW524554 JYS459020:JYS524554 KIO459020:KIO524554 KSK459020:KSK524554 LCG459020:LCG524554 LMC459020:LMC524554 LVY459020:LVY524554 MFU459020:MFU524554 MPQ459020:MPQ524554 MZM459020:MZM524554 NJI459020:NJI524554 NTE459020:NTE524554 ODA459020:ODA524554 OMW459020:OMW524554 OWS459020:OWS524554 PGO459020:PGO524554 PQK459020:PQK524554 QAG459020:QAG524554 QKC459020:QKC524554 QTY459020:QTY524554 RDU459020:RDU524554 RNQ459020:RNQ524554 RXM459020:RXM524554 SHI459020:SHI524554 SRE459020:SRE524554 TBA459020:TBA524554 TKW459020:TKW524554 TUS459020:TUS524554 UEO459020:UEO524554 UOK459020:UOK524554 UYG459020:UYG524554 VIC459020:VIC524554 VRY459020:VRY524554 WBU459020:WBU524554 WLQ459020:WLQ524554 WVM459020:WVM524554 E524556:E590090 JA524556:JA590090 SW524556:SW590090 ACS524556:ACS590090 AMO524556:AMO590090 AWK524556:AWK590090 BGG524556:BGG590090 BQC524556:BQC590090 BZY524556:BZY590090 CJU524556:CJU590090 CTQ524556:CTQ590090 DDM524556:DDM590090 DNI524556:DNI590090 DXE524556:DXE590090 EHA524556:EHA590090 EQW524556:EQW590090 FAS524556:FAS590090 FKO524556:FKO590090 FUK524556:FUK590090 GEG524556:GEG590090 GOC524556:GOC590090 GXY524556:GXY590090 HHU524556:HHU590090 HRQ524556:HRQ590090 IBM524556:IBM590090 ILI524556:ILI590090 IVE524556:IVE590090 JFA524556:JFA590090 JOW524556:JOW590090 JYS524556:JYS590090 KIO524556:KIO590090 KSK524556:KSK590090 LCG524556:LCG590090 LMC524556:LMC590090 LVY524556:LVY590090 MFU524556:MFU590090 MPQ524556:MPQ590090 MZM524556:MZM590090 NJI524556:NJI590090 NTE524556:NTE590090 ODA524556:ODA590090 OMW524556:OMW590090 OWS524556:OWS590090 PGO524556:PGO590090 PQK524556:PQK590090 QAG524556:QAG590090 QKC524556:QKC590090 QTY524556:QTY590090 RDU524556:RDU590090 RNQ524556:RNQ590090 RXM524556:RXM590090 SHI524556:SHI590090 SRE524556:SRE590090 TBA524556:TBA590090 TKW524556:TKW590090 TUS524556:TUS590090 UEO524556:UEO590090 UOK524556:UOK590090 UYG524556:UYG590090 VIC524556:VIC590090 VRY524556:VRY590090 WBU524556:WBU590090 WLQ524556:WLQ590090 WVM524556:WVM590090 E590092:E655626 JA590092:JA655626 SW590092:SW655626 ACS590092:ACS655626 AMO590092:AMO655626 AWK590092:AWK655626 BGG590092:BGG655626 BQC590092:BQC655626 BZY590092:BZY655626 CJU590092:CJU655626 CTQ590092:CTQ655626 DDM590092:DDM655626 DNI590092:DNI655626 DXE590092:DXE655626 EHA590092:EHA655626 EQW590092:EQW655626 FAS590092:FAS655626 FKO590092:FKO655626 FUK590092:FUK655626 GEG590092:GEG655626 GOC590092:GOC655626 GXY590092:GXY655626 HHU590092:HHU655626 HRQ590092:HRQ655626 IBM590092:IBM655626 ILI590092:ILI655626 IVE590092:IVE655626 JFA590092:JFA655626 JOW590092:JOW655626 JYS590092:JYS655626 KIO590092:KIO655626 KSK590092:KSK655626 LCG590092:LCG655626 LMC590092:LMC655626 LVY590092:LVY655626 MFU590092:MFU655626 MPQ590092:MPQ655626 MZM590092:MZM655626 NJI590092:NJI655626 NTE590092:NTE655626 ODA590092:ODA655626 OMW590092:OMW655626 OWS590092:OWS655626 PGO590092:PGO655626 PQK590092:PQK655626 QAG590092:QAG655626 QKC590092:QKC655626 QTY590092:QTY655626 RDU590092:RDU655626 RNQ590092:RNQ655626 RXM590092:RXM655626 SHI590092:SHI655626 SRE590092:SRE655626 TBA590092:TBA655626 TKW590092:TKW655626 TUS590092:TUS655626 UEO590092:UEO655626 UOK590092:UOK655626 UYG590092:UYG655626 VIC590092:VIC655626 VRY590092:VRY655626 WBU590092:WBU655626 WLQ590092:WLQ655626 WVM590092:WVM655626 E655628:E721162 JA655628:JA721162 SW655628:SW721162 ACS655628:ACS721162 AMO655628:AMO721162 AWK655628:AWK721162 BGG655628:BGG721162 BQC655628:BQC721162 BZY655628:BZY721162 CJU655628:CJU721162 CTQ655628:CTQ721162 DDM655628:DDM721162 DNI655628:DNI721162 DXE655628:DXE721162 EHA655628:EHA721162 EQW655628:EQW721162 FAS655628:FAS721162 FKO655628:FKO721162 FUK655628:FUK721162 GEG655628:GEG721162 GOC655628:GOC721162 GXY655628:GXY721162 HHU655628:HHU721162 HRQ655628:HRQ721162 IBM655628:IBM721162 ILI655628:ILI721162 IVE655628:IVE721162 JFA655628:JFA721162 JOW655628:JOW721162 JYS655628:JYS721162 KIO655628:KIO721162 KSK655628:KSK721162 LCG655628:LCG721162 LMC655628:LMC721162 LVY655628:LVY721162 MFU655628:MFU721162 MPQ655628:MPQ721162 MZM655628:MZM721162 NJI655628:NJI721162 NTE655628:NTE721162 ODA655628:ODA721162 OMW655628:OMW721162 OWS655628:OWS721162 PGO655628:PGO721162 PQK655628:PQK721162 QAG655628:QAG721162 QKC655628:QKC721162 QTY655628:QTY721162 RDU655628:RDU721162 RNQ655628:RNQ721162 RXM655628:RXM721162 SHI655628:SHI721162 SRE655628:SRE721162 TBA655628:TBA721162 TKW655628:TKW721162 TUS655628:TUS721162 UEO655628:UEO721162 UOK655628:UOK721162 UYG655628:UYG721162 VIC655628:VIC721162 VRY655628:VRY721162 WBU655628:WBU721162 WLQ655628:WLQ721162 WVM655628:WVM721162 E721164:E786698 JA721164:JA786698 SW721164:SW786698 ACS721164:ACS786698 AMO721164:AMO786698 AWK721164:AWK786698 BGG721164:BGG786698 BQC721164:BQC786698 BZY721164:BZY786698 CJU721164:CJU786698 CTQ721164:CTQ786698 DDM721164:DDM786698 DNI721164:DNI786698 DXE721164:DXE786698 EHA721164:EHA786698 EQW721164:EQW786698 FAS721164:FAS786698 FKO721164:FKO786698 FUK721164:FUK786698 GEG721164:GEG786698 GOC721164:GOC786698 GXY721164:GXY786698 HHU721164:HHU786698 HRQ721164:HRQ786698 IBM721164:IBM786698 ILI721164:ILI786698 IVE721164:IVE786698 JFA721164:JFA786698 JOW721164:JOW786698 JYS721164:JYS786698 KIO721164:KIO786698 KSK721164:KSK786698 LCG721164:LCG786698 LMC721164:LMC786698 LVY721164:LVY786698 MFU721164:MFU786698 MPQ721164:MPQ786698 MZM721164:MZM786698 NJI721164:NJI786698 NTE721164:NTE786698 ODA721164:ODA786698 OMW721164:OMW786698 OWS721164:OWS786698 PGO721164:PGO786698 PQK721164:PQK786698 QAG721164:QAG786698 QKC721164:QKC786698 QTY721164:QTY786698 RDU721164:RDU786698 RNQ721164:RNQ786698 RXM721164:RXM786698 SHI721164:SHI786698 SRE721164:SRE786698 TBA721164:TBA786698 TKW721164:TKW786698 TUS721164:TUS786698 UEO721164:UEO786698 UOK721164:UOK786698 UYG721164:UYG786698 VIC721164:VIC786698 VRY721164:VRY786698 WBU721164:WBU786698 WLQ721164:WLQ786698 WVM721164:WVM786698 E786700:E852234 JA786700:JA852234 SW786700:SW852234 ACS786700:ACS852234 AMO786700:AMO852234 AWK786700:AWK852234 BGG786700:BGG852234 BQC786700:BQC852234 BZY786700:BZY852234 CJU786700:CJU852234 CTQ786700:CTQ852234 DDM786700:DDM852234 DNI786700:DNI852234 DXE786700:DXE852234 EHA786700:EHA852234 EQW786700:EQW852234 FAS786700:FAS852234 FKO786700:FKO852234 FUK786700:FUK852234 GEG786700:GEG852234 GOC786700:GOC852234 GXY786700:GXY852234 HHU786700:HHU852234 HRQ786700:HRQ852234 IBM786700:IBM852234 ILI786700:ILI852234 IVE786700:IVE852234 JFA786700:JFA852234 JOW786700:JOW852234 JYS786700:JYS852234 KIO786700:KIO852234 KSK786700:KSK852234 LCG786700:LCG852234 LMC786700:LMC852234 LVY786700:LVY852234 MFU786700:MFU852234 MPQ786700:MPQ852234 MZM786700:MZM852234 NJI786700:NJI852234 NTE786700:NTE852234 ODA786700:ODA852234 OMW786700:OMW852234 OWS786700:OWS852234 PGO786700:PGO852234 PQK786700:PQK852234 QAG786700:QAG852234 QKC786700:QKC852234 QTY786700:QTY852234 RDU786700:RDU852234 RNQ786700:RNQ852234 RXM786700:RXM852234 SHI786700:SHI852234 SRE786700:SRE852234 TBA786700:TBA852234 TKW786700:TKW852234 TUS786700:TUS852234 UEO786700:UEO852234 UOK786700:UOK852234 UYG786700:UYG852234 VIC786700:VIC852234 VRY786700:VRY852234 WBU786700:WBU852234 WLQ786700:WLQ852234 WVM786700:WVM852234 E852236:E917770 JA852236:JA917770 SW852236:SW917770 ACS852236:ACS917770 AMO852236:AMO917770 AWK852236:AWK917770 BGG852236:BGG917770 BQC852236:BQC917770 BZY852236:BZY917770 CJU852236:CJU917770 CTQ852236:CTQ917770 DDM852236:DDM917770 DNI852236:DNI917770 DXE852236:DXE917770 EHA852236:EHA917770 EQW852236:EQW917770 FAS852236:FAS917770 FKO852236:FKO917770 FUK852236:FUK917770 GEG852236:GEG917770 GOC852236:GOC917770 GXY852236:GXY917770 HHU852236:HHU917770 HRQ852236:HRQ917770 IBM852236:IBM917770 ILI852236:ILI917770 IVE852236:IVE917770 JFA852236:JFA917770 JOW852236:JOW917770 JYS852236:JYS917770 KIO852236:KIO917770 KSK852236:KSK917770 LCG852236:LCG917770 LMC852236:LMC917770 LVY852236:LVY917770 MFU852236:MFU917770 MPQ852236:MPQ917770 MZM852236:MZM917770 NJI852236:NJI917770 NTE852236:NTE917770 ODA852236:ODA917770 OMW852236:OMW917770 OWS852236:OWS917770 PGO852236:PGO917770 PQK852236:PQK917770 QAG852236:QAG917770 QKC852236:QKC917770 QTY852236:QTY917770 RDU852236:RDU917770 RNQ852236:RNQ917770 RXM852236:RXM917770 SHI852236:SHI917770 SRE852236:SRE917770 TBA852236:TBA917770 TKW852236:TKW917770 TUS852236:TUS917770 UEO852236:UEO917770 UOK852236:UOK917770 UYG852236:UYG917770 VIC852236:VIC917770 VRY852236:VRY917770 WBU852236:WBU917770 WLQ852236:WLQ917770 WVM852236:WVM917770 E917772:E983306 JA917772:JA983306 SW917772:SW983306 ACS917772:ACS983306 AMO917772:AMO983306 AWK917772:AWK983306 BGG917772:BGG983306 BQC917772:BQC983306 BZY917772:BZY983306 CJU917772:CJU983306 CTQ917772:CTQ983306 DDM917772:DDM983306 DNI917772:DNI983306 DXE917772:DXE983306 EHA917772:EHA983306 EQW917772:EQW983306 FAS917772:FAS983306 FKO917772:FKO983306 FUK917772:FUK983306 GEG917772:GEG983306 GOC917772:GOC983306 GXY917772:GXY983306 HHU917772:HHU983306 HRQ917772:HRQ983306 IBM917772:IBM983306 ILI917772:ILI983306 IVE917772:IVE983306 JFA917772:JFA983306 JOW917772:JOW983306 JYS917772:JYS983306 KIO917772:KIO983306 KSK917772:KSK983306 LCG917772:LCG983306 LMC917772:LMC983306 LVY917772:LVY983306 MFU917772:MFU983306 MPQ917772:MPQ983306 MZM917772:MZM983306 NJI917772:NJI983306 NTE917772:NTE983306 ODA917772:ODA983306 OMW917772:OMW983306 OWS917772:OWS983306 PGO917772:PGO983306 PQK917772:PQK983306 QAG917772:QAG983306 QKC917772:QKC983306 QTY917772:QTY983306 RDU917772:RDU983306 RNQ917772:RNQ983306 RXM917772:RXM983306 SHI917772:SHI983306 SRE917772:SRE983306 TBA917772:TBA983306 TKW917772:TKW983306 TUS917772:TUS983306 UEO917772:UEO983306 UOK917772:UOK983306 UYG917772:UYG983306 VIC917772:VIC983306 VRY917772:VRY983306 WBU917772:WBU983306 WLQ917772:WLQ983306 WVM917772:WVM983306 E983308:E1048576 JA983308:JA1048576 SW983308:SW1048576 ACS983308:ACS1048576 AMO983308:AMO1048576 AWK983308:AWK1048576 BGG983308:BGG1048576 BQC983308:BQC1048576 BZY983308:BZY1048576 CJU983308:CJU1048576 CTQ983308:CTQ1048576 DDM983308:DDM1048576 DNI983308:DNI1048576 DXE983308:DXE1048576 EHA983308:EHA1048576 EQW983308:EQW1048576 FAS983308:FAS1048576 FKO983308:FKO1048576 FUK983308:FUK1048576 GEG983308:GEG1048576 GOC983308:GOC1048576 GXY983308:GXY1048576 HHU983308:HHU1048576 HRQ983308:HRQ1048576 IBM983308:IBM1048576 ILI983308:ILI1048576 IVE983308:IVE1048576 JFA983308:JFA1048576 JOW983308:JOW1048576 JYS983308:JYS1048576 KIO983308:KIO1048576 KSK983308:KSK1048576 LCG983308:LCG1048576 LMC983308:LMC1048576 LVY983308:LVY1048576 MFU983308:MFU1048576 MPQ983308:MPQ1048576 MZM983308:MZM1048576 NJI983308:NJI1048576 NTE983308:NTE1048576 ODA983308:ODA1048576 OMW983308:OMW1048576 OWS983308:OWS1048576 PGO983308:PGO1048576 PQK983308:PQK1048576 QAG983308:QAG1048576 QKC983308:QKC1048576 QTY983308:QTY1048576 RDU983308:RDU1048576 RNQ983308:RNQ1048576 RXM983308:RXM1048576 SHI983308:SHI1048576 SRE983308:SRE1048576 TBA983308:TBA1048576 TKW983308:TKW1048576 TUS983308:TUS1048576 UEO983308:UEO1048576 UOK983308:UOK1048576 UYG983308:UYG1048576 VIC983308:VIC1048576 VRY983308:VRY1048576 WBU983308:WBU1048576 WLQ983308:WLQ1048576 WVM983308:WVM1048576">
      <formula1>0</formula1>
      <formula2>100000000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B25" sqref="B25"/>
    </sheetView>
  </sheetViews>
  <sheetFormatPr baseColWidth="10" defaultRowHeight="12.75" x14ac:dyDescent="0.2"/>
  <cols>
    <col min="1" max="1" width="12.7109375" style="168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",[4]NOMBRE!B2," - ","( ",[4]NOMBRE!C2,[4]NOMBRE!D2,[4]NOMBRE!E2,[4]NOMBRE!F2,[4]NOMBRE!G2," )")</f>
        <v>COMUNA: LINARES - ( 07401 )</v>
      </c>
      <c r="I2" s="5"/>
    </row>
    <row r="3" spans="1:19" x14ac:dyDescent="0.2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  <c r="I3" s="8"/>
    </row>
    <row r="4" spans="1:19" x14ac:dyDescent="0.2">
      <c r="A4" s="1" t="str">
        <f>CONCATENATE("MES: ",[4]NOMBRE!B6," - ","( ",[4]NOMBRE!C6,[4]NOMBRE!D6," )")</f>
        <v>MES: MARZO - ( 03 )</v>
      </c>
      <c r="I4" s="9"/>
    </row>
    <row r="5" spans="1:19" ht="12.75" customHeight="1" x14ac:dyDescent="0.2">
      <c r="A5" s="1" t="str">
        <f>CONCATENATE("AÑO: ",[4]NOMBRE!B7)</f>
        <v>AÑO: 2015</v>
      </c>
      <c r="I5" s="5"/>
    </row>
    <row r="6" spans="1:19" ht="12.75" customHeight="1" x14ac:dyDescent="0.15">
      <c r="A6" s="300" t="s">
        <v>1</v>
      </c>
      <c r="B6" s="300"/>
      <c r="C6" s="300"/>
      <c r="D6" s="300"/>
      <c r="E6" s="300"/>
      <c r="F6" s="300"/>
      <c r="I6" s="5"/>
    </row>
    <row r="7" spans="1:19" ht="12.75" customHeight="1" x14ac:dyDescent="0.15">
      <c r="A7" s="300"/>
      <c r="B7" s="300"/>
      <c r="C7" s="300"/>
      <c r="D7" s="300"/>
      <c r="E7" s="300"/>
      <c r="F7" s="300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69" t="s">
        <v>2</v>
      </c>
      <c r="B10" s="170"/>
      <c r="C10" s="301" t="s">
        <v>3</v>
      </c>
      <c r="D10" s="304" t="s">
        <v>4</v>
      </c>
      <c r="E10" s="305"/>
      <c r="F10" s="306"/>
      <c r="G10" s="307" t="s">
        <v>5</v>
      </c>
      <c r="H10" s="301" t="s">
        <v>6</v>
      </c>
      <c r="I10" s="14"/>
      <c r="J10" s="5"/>
      <c r="K10" s="5"/>
      <c r="N10" s="171"/>
      <c r="O10" s="6"/>
      <c r="Q10" s="5"/>
    </row>
    <row r="11" spans="1:19" ht="15.75" customHeight="1" x14ac:dyDescent="0.2">
      <c r="A11" s="172"/>
      <c r="B11" s="173"/>
      <c r="C11" s="302"/>
      <c r="D11" s="311" t="s">
        <v>7</v>
      </c>
      <c r="E11" s="313" t="s">
        <v>8</v>
      </c>
      <c r="F11" s="315" t="s">
        <v>9</v>
      </c>
      <c r="G11" s="308"/>
      <c r="H11" s="302"/>
      <c r="I11" s="14"/>
      <c r="J11" s="5"/>
      <c r="K11" s="5"/>
      <c r="N11" s="171"/>
      <c r="O11" s="6"/>
      <c r="Q11" s="5"/>
    </row>
    <row r="12" spans="1:19" ht="14.25" customHeight="1" x14ac:dyDescent="0.2">
      <c r="A12" s="174" t="s">
        <v>10</v>
      </c>
      <c r="B12" s="175" t="s">
        <v>11</v>
      </c>
      <c r="C12" s="303"/>
      <c r="D12" s="312"/>
      <c r="E12" s="314"/>
      <c r="F12" s="316"/>
      <c r="G12" s="309"/>
      <c r="H12" s="303"/>
      <c r="I12" s="14"/>
      <c r="J12" s="5"/>
      <c r="K12" s="5"/>
      <c r="N12" s="171"/>
      <c r="O12" s="6"/>
      <c r="Q12" s="5"/>
    </row>
    <row r="13" spans="1:19" x14ac:dyDescent="0.2">
      <c r="A13" s="176" t="s">
        <v>12</v>
      </c>
      <c r="B13" s="177"/>
      <c r="C13" s="178">
        <f>+SUM(D13:F13)</f>
        <v>3495</v>
      </c>
      <c r="D13" s="179">
        <f>+SUM(D14:D43)</f>
        <v>1832</v>
      </c>
      <c r="E13" s="180">
        <f>+SUM(E14:E43)</f>
        <v>1663</v>
      </c>
      <c r="F13" s="181">
        <f>+SUM(F14:F43)</f>
        <v>0</v>
      </c>
      <c r="G13" s="182">
        <f>+SUM(G14:G43)</f>
        <v>0</v>
      </c>
      <c r="H13" s="178">
        <f>+SUM(H14:H43)</f>
        <v>0</v>
      </c>
      <c r="I13" s="14"/>
      <c r="J13" s="5"/>
      <c r="K13" s="5"/>
      <c r="N13" s="171"/>
      <c r="O13" s="6"/>
      <c r="Q13" s="5"/>
    </row>
    <row r="14" spans="1:19" ht="27" customHeight="1" x14ac:dyDescent="0.2">
      <c r="A14" s="183" t="s">
        <v>13</v>
      </c>
      <c r="B14" s="184" t="s">
        <v>14</v>
      </c>
      <c r="C14" s="185">
        <f>+SUM(D14:F14)</f>
        <v>753</v>
      </c>
      <c r="D14" s="186">
        <v>291</v>
      </c>
      <c r="E14" s="187">
        <v>462</v>
      </c>
      <c r="F14" s="188"/>
      <c r="G14" s="188"/>
      <c r="H14" s="188"/>
      <c r="I14" s="33"/>
      <c r="J14" s="5"/>
      <c r="K14" s="5"/>
      <c r="N14" s="171"/>
      <c r="O14" s="6"/>
      <c r="Q14" s="5"/>
    </row>
    <row r="15" spans="1:19" x14ac:dyDescent="0.2">
      <c r="A15" s="189" t="s">
        <v>15</v>
      </c>
      <c r="B15" s="190" t="s">
        <v>16</v>
      </c>
      <c r="C15" s="185">
        <f t="shared" ref="C15:C78" si="0">+SUM(D15:F15)</f>
        <v>0</v>
      </c>
      <c r="D15" s="186"/>
      <c r="E15" s="187"/>
      <c r="F15" s="188"/>
      <c r="G15" s="188"/>
      <c r="H15" s="188"/>
      <c r="I15" s="33"/>
      <c r="J15" s="5"/>
      <c r="K15" s="5"/>
      <c r="N15" s="171"/>
      <c r="O15" s="6"/>
      <c r="Q15" s="5"/>
    </row>
    <row r="16" spans="1:19" x14ac:dyDescent="0.2">
      <c r="A16" s="189" t="s">
        <v>17</v>
      </c>
      <c r="B16" s="190" t="s">
        <v>18</v>
      </c>
      <c r="C16" s="185">
        <f t="shared" si="0"/>
        <v>4</v>
      </c>
      <c r="D16" s="186"/>
      <c r="E16" s="187">
        <v>4</v>
      </c>
      <c r="F16" s="188"/>
      <c r="G16" s="188"/>
      <c r="H16" s="188"/>
      <c r="I16" s="33"/>
      <c r="J16" s="5"/>
      <c r="K16" s="5"/>
      <c r="N16" s="171"/>
      <c r="O16" s="6"/>
      <c r="Q16" s="5"/>
    </row>
    <row r="17" spans="1:17" x14ac:dyDescent="0.2">
      <c r="A17" s="191" t="s">
        <v>19</v>
      </c>
      <c r="B17" s="192" t="s">
        <v>20</v>
      </c>
      <c r="C17" s="185">
        <f t="shared" si="0"/>
        <v>168</v>
      </c>
      <c r="D17" s="186"/>
      <c r="E17" s="187">
        <v>168</v>
      </c>
      <c r="F17" s="188"/>
      <c r="G17" s="188"/>
      <c r="H17" s="188"/>
      <c r="I17" s="33"/>
      <c r="J17" s="5"/>
      <c r="K17" s="5"/>
      <c r="N17" s="171"/>
      <c r="O17" s="6"/>
      <c r="Q17" s="5"/>
    </row>
    <row r="18" spans="1:17" x14ac:dyDescent="0.2">
      <c r="A18" s="191" t="s">
        <v>21</v>
      </c>
      <c r="B18" s="192" t="s">
        <v>22</v>
      </c>
      <c r="C18" s="185">
        <f t="shared" si="0"/>
        <v>0</v>
      </c>
      <c r="D18" s="186"/>
      <c r="E18" s="187"/>
      <c r="F18" s="188"/>
      <c r="G18" s="188"/>
      <c r="H18" s="188"/>
      <c r="I18" s="33"/>
      <c r="J18" s="5"/>
      <c r="K18" s="5"/>
      <c r="N18" s="171"/>
      <c r="O18" s="6"/>
      <c r="Q18" s="5"/>
    </row>
    <row r="19" spans="1:17" x14ac:dyDescent="0.2">
      <c r="A19" s="191" t="s">
        <v>23</v>
      </c>
      <c r="B19" s="193" t="s">
        <v>24</v>
      </c>
      <c r="C19" s="185">
        <f t="shared" si="0"/>
        <v>99</v>
      </c>
      <c r="D19" s="186"/>
      <c r="E19" s="187">
        <v>99</v>
      </c>
      <c r="F19" s="188"/>
      <c r="G19" s="188"/>
      <c r="H19" s="188"/>
      <c r="I19" s="33"/>
      <c r="J19" s="5"/>
      <c r="K19" s="5"/>
      <c r="N19" s="171"/>
      <c r="O19" s="6"/>
      <c r="Q19" s="5"/>
    </row>
    <row r="20" spans="1:17" x14ac:dyDescent="0.2">
      <c r="A20" s="191" t="s">
        <v>25</v>
      </c>
      <c r="B20" s="193" t="s">
        <v>26</v>
      </c>
      <c r="C20" s="185">
        <f t="shared" si="0"/>
        <v>8</v>
      </c>
      <c r="D20" s="186"/>
      <c r="E20" s="187">
        <v>8</v>
      </c>
      <c r="F20" s="188"/>
      <c r="G20" s="188"/>
      <c r="H20" s="188"/>
      <c r="I20" s="33"/>
      <c r="J20" s="5"/>
      <c r="K20" s="5"/>
      <c r="N20" s="171"/>
      <c r="O20" s="6"/>
      <c r="Q20" s="5"/>
    </row>
    <row r="21" spans="1:17" x14ac:dyDescent="0.2">
      <c r="A21" s="191" t="s">
        <v>27</v>
      </c>
      <c r="B21" s="194" t="s">
        <v>28</v>
      </c>
      <c r="C21" s="185">
        <f t="shared" si="0"/>
        <v>138</v>
      </c>
      <c r="D21" s="186"/>
      <c r="E21" s="187">
        <v>138</v>
      </c>
      <c r="F21" s="188"/>
      <c r="G21" s="188"/>
      <c r="H21" s="188"/>
      <c r="I21" s="33"/>
      <c r="J21" s="5"/>
      <c r="K21" s="5"/>
      <c r="N21" s="171"/>
      <c r="O21" s="6"/>
      <c r="Q21" s="5"/>
    </row>
    <row r="22" spans="1:17" x14ac:dyDescent="0.2">
      <c r="A22" s="191" t="s">
        <v>29</v>
      </c>
      <c r="B22" s="194" t="s">
        <v>30</v>
      </c>
      <c r="C22" s="185">
        <f t="shared" si="0"/>
        <v>0</v>
      </c>
      <c r="D22" s="186"/>
      <c r="E22" s="187"/>
      <c r="F22" s="188"/>
      <c r="G22" s="188"/>
      <c r="H22" s="188"/>
      <c r="I22" s="33"/>
      <c r="J22" s="5"/>
      <c r="K22" s="5"/>
      <c r="N22" s="171"/>
      <c r="O22" s="6"/>
      <c r="Q22" s="5"/>
    </row>
    <row r="23" spans="1:17" x14ac:dyDescent="0.2">
      <c r="A23" s="191" t="s">
        <v>31</v>
      </c>
      <c r="B23" s="194" t="s">
        <v>32</v>
      </c>
      <c r="C23" s="185">
        <f t="shared" si="0"/>
        <v>14</v>
      </c>
      <c r="D23" s="186"/>
      <c r="E23" s="187">
        <v>14</v>
      </c>
      <c r="F23" s="188"/>
      <c r="G23" s="188"/>
      <c r="H23" s="188"/>
      <c r="I23" s="33"/>
      <c r="J23" s="5"/>
      <c r="K23" s="5"/>
      <c r="N23" s="171"/>
      <c r="O23" s="6"/>
      <c r="Q23" s="5"/>
    </row>
    <row r="24" spans="1:17" x14ac:dyDescent="0.2">
      <c r="A24" s="191" t="s">
        <v>33</v>
      </c>
      <c r="B24" s="194" t="s">
        <v>34</v>
      </c>
      <c r="C24" s="185">
        <f t="shared" si="0"/>
        <v>192</v>
      </c>
      <c r="D24" s="186">
        <v>44</v>
      </c>
      <c r="E24" s="187">
        <v>148</v>
      </c>
      <c r="F24" s="188"/>
      <c r="G24" s="188"/>
      <c r="H24" s="188"/>
      <c r="I24" s="33"/>
      <c r="J24" s="5"/>
      <c r="K24" s="5"/>
      <c r="N24" s="171"/>
      <c r="O24" s="6"/>
      <c r="Q24" s="5"/>
    </row>
    <row r="25" spans="1:17" ht="23.25" x14ac:dyDescent="0.2">
      <c r="A25" s="191" t="s">
        <v>35</v>
      </c>
      <c r="B25" s="195" t="s">
        <v>36</v>
      </c>
      <c r="C25" s="185">
        <f t="shared" si="0"/>
        <v>0</v>
      </c>
      <c r="D25" s="196"/>
      <c r="E25" s="197"/>
      <c r="F25" s="198"/>
      <c r="G25" s="188"/>
      <c r="H25" s="198"/>
      <c r="I25" s="33"/>
      <c r="J25" s="5"/>
      <c r="K25" s="5"/>
      <c r="N25" s="171"/>
      <c r="O25" s="6"/>
      <c r="Q25" s="5"/>
    </row>
    <row r="26" spans="1:17" x14ac:dyDescent="0.2">
      <c r="A26" s="191" t="s">
        <v>37</v>
      </c>
      <c r="B26" s="195" t="s">
        <v>38</v>
      </c>
      <c r="C26" s="185">
        <f t="shared" si="0"/>
        <v>0</v>
      </c>
      <c r="D26" s="196"/>
      <c r="E26" s="197"/>
      <c r="F26" s="198"/>
      <c r="G26" s="188"/>
      <c r="H26" s="198"/>
      <c r="I26" s="33"/>
      <c r="J26" s="5"/>
      <c r="K26" s="5"/>
      <c r="N26" s="171"/>
      <c r="O26" s="6"/>
      <c r="Q26" s="5"/>
    </row>
    <row r="27" spans="1:17" x14ac:dyDescent="0.2">
      <c r="A27" s="191" t="s">
        <v>39</v>
      </c>
      <c r="B27" s="195" t="s">
        <v>40</v>
      </c>
      <c r="C27" s="185">
        <f t="shared" si="0"/>
        <v>0</v>
      </c>
      <c r="D27" s="196"/>
      <c r="E27" s="197"/>
      <c r="F27" s="198"/>
      <c r="G27" s="188"/>
      <c r="H27" s="198"/>
      <c r="I27" s="33"/>
      <c r="J27" s="5"/>
      <c r="K27" s="5"/>
      <c r="N27" s="171"/>
      <c r="O27" s="6"/>
      <c r="Q27" s="5"/>
    </row>
    <row r="28" spans="1:17" x14ac:dyDescent="0.2">
      <c r="A28" s="191" t="s">
        <v>41</v>
      </c>
      <c r="B28" s="195" t="s">
        <v>42</v>
      </c>
      <c r="C28" s="185">
        <f t="shared" si="0"/>
        <v>0</v>
      </c>
      <c r="D28" s="196"/>
      <c r="E28" s="197"/>
      <c r="F28" s="198"/>
      <c r="G28" s="188"/>
      <c r="H28" s="198"/>
      <c r="I28" s="33"/>
      <c r="J28" s="5"/>
      <c r="K28" s="5"/>
      <c r="N28" s="171"/>
      <c r="O28" s="6"/>
      <c r="Q28" s="5"/>
    </row>
    <row r="29" spans="1:17" ht="23.25" x14ac:dyDescent="0.2">
      <c r="A29" s="191" t="s">
        <v>43</v>
      </c>
      <c r="B29" s="195" t="s">
        <v>44</v>
      </c>
      <c r="C29" s="185">
        <f t="shared" si="0"/>
        <v>0</v>
      </c>
      <c r="D29" s="196"/>
      <c r="E29" s="197"/>
      <c r="F29" s="198"/>
      <c r="G29" s="188"/>
      <c r="H29" s="198"/>
      <c r="I29" s="33"/>
      <c r="J29" s="5"/>
      <c r="K29" s="5"/>
      <c r="N29" s="171"/>
      <c r="O29" s="6"/>
      <c r="Q29" s="5"/>
    </row>
    <row r="30" spans="1:17" x14ac:dyDescent="0.2">
      <c r="A30" s="191" t="s">
        <v>45</v>
      </c>
      <c r="B30" s="195" t="s">
        <v>46</v>
      </c>
      <c r="C30" s="185">
        <f t="shared" si="0"/>
        <v>8</v>
      </c>
      <c r="D30" s="196"/>
      <c r="E30" s="197">
        <v>8</v>
      </c>
      <c r="F30" s="198"/>
      <c r="G30" s="188"/>
      <c r="H30" s="198"/>
      <c r="I30" s="33"/>
      <c r="J30" s="5"/>
      <c r="K30" s="5"/>
      <c r="N30" s="171"/>
      <c r="O30" s="6"/>
      <c r="Q30" s="5"/>
    </row>
    <row r="31" spans="1:17" x14ac:dyDescent="0.2">
      <c r="A31" s="199" t="s">
        <v>47</v>
      </c>
      <c r="B31" s="195" t="s">
        <v>48</v>
      </c>
      <c r="C31" s="185">
        <f t="shared" si="0"/>
        <v>0</v>
      </c>
      <c r="D31" s="196"/>
      <c r="E31" s="197"/>
      <c r="F31" s="198"/>
      <c r="G31" s="188"/>
      <c r="H31" s="198"/>
      <c r="I31" s="33"/>
      <c r="J31" s="5"/>
      <c r="K31" s="5"/>
      <c r="N31" s="171"/>
      <c r="O31" s="6"/>
      <c r="Q31" s="5"/>
    </row>
    <row r="32" spans="1:17" x14ac:dyDescent="0.2">
      <c r="A32" s="191" t="s">
        <v>49</v>
      </c>
      <c r="B32" s="195" t="s">
        <v>50</v>
      </c>
      <c r="C32" s="185">
        <f t="shared" si="0"/>
        <v>441</v>
      </c>
      <c r="D32" s="196">
        <v>441</v>
      </c>
      <c r="E32" s="197"/>
      <c r="F32" s="198"/>
      <c r="G32" s="188"/>
      <c r="H32" s="198"/>
      <c r="I32" s="33"/>
      <c r="J32" s="5"/>
      <c r="K32" s="5"/>
      <c r="N32" s="171"/>
      <c r="O32" s="6"/>
      <c r="Q32" s="5"/>
    </row>
    <row r="33" spans="1:17" x14ac:dyDescent="0.2">
      <c r="A33" s="191" t="s">
        <v>51</v>
      </c>
      <c r="B33" s="194" t="s">
        <v>52</v>
      </c>
      <c r="C33" s="185">
        <f t="shared" si="0"/>
        <v>0</v>
      </c>
      <c r="D33" s="196"/>
      <c r="E33" s="197"/>
      <c r="F33" s="198"/>
      <c r="G33" s="188"/>
      <c r="H33" s="198"/>
      <c r="I33" s="33"/>
      <c r="J33" s="5"/>
      <c r="K33" s="5"/>
      <c r="N33" s="171"/>
      <c r="O33" s="6"/>
      <c r="Q33" s="5"/>
    </row>
    <row r="34" spans="1:17" x14ac:dyDescent="0.2">
      <c r="A34" s="191" t="s">
        <v>53</v>
      </c>
      <c r="B34" s="195" t="s">
        <v>54</v>
      </c>
      <c r="C34" s="185">
        <f t="shared" si="0"/>
        <v>0</v>
      </c>
      <c r="D34" s="196"/>
      <c r="E34" s="197"/>
      <c r="F34" s="198"/>
      <c r="G34" s="188"/>
      <c r="H34" s="198"/>
      <c r="I34" s="33"/>
      <c r="J34" s="5"/>
      <c r="K34" s="5"/>
      <c r="N34" s="171"/>
      <c r="O34" s="6"/>
      <c r="Q34" s="5"/>
    </row>
    <row r="35" spans="1:17" x14ac:dyDescent="0.2">
      <c r="A35" s="191" t="s">
        <v>55</v>
      </c>
      <c r="B35" s="195" t="s">
        <v>56</v>
      </c>
      <c r="C35" s="185">
        <f t="shared" si="0"/>
        <v>0</v>
      </c>
      <c r="D35" s="196"/>
      <c r="E35" s="197"/>
      <c r="F35" s="198"/>
      <c r="G35" s="188"/>
      <c r="H35" s="200"/>
      <c r="I35" s="33"/>
      <c r="J35" s="5"/>
      <c r="K35" s="5"/>
      <c r="N35" s="171"/>
      <c r="O35" s="6"/>
      <c r="Q35" s="5"/>
    </row>
    <row r="36" spans="1:17" x14ac:dyDescent="0.2">
      <c r="A36" s="191" t="s">
        <v>57</v>
      </c>
      <c r="B36" s="195" t="s">
        <v>58</v>
      </c>
      <c r="C36" s="185">
        <f t="shared" si="0"/>
        <v>0</v>
      </c>
      <c r="D36" s="196"/>
      <c r="E36" s="197"/>
      <c r="F36" s="198"/>
      <c r="G36" s="188"/>
      <c r="H36" s="200"/>
      <c r="I36" s="33"/>
      <c r="J36" s="5"/>
      <c r="K36" s="5"/>
      <c r="N36" s="171"/>
      <c r="O36" s="6"/>
      <c r="Q36" s="5"/>
    </row>
    <row r="37" spans="1:17" s="6" customFormat="1" x14ac:dyDescent="0.2">
      <c r="A37" s="191" t="s">
        <v>59</v>
      </c>
      <c r="B37" s="194" t="s">
        <v>60</v>
      </c>
      <c r="C37" s="185">
        <f t="shared" si="0"/>
        <v>0</v>
      </c>
      <c r="D37" s="186"/>
      <c r="E37" s="187"/>
      <c r="F37" s="188"/>
      <c r="G37" s="188"/>
      <c r="H37" s="201"/>
      <c r="I37" s="47"/>
      <c r="N37" s="202"/>
    </row>
    <row r="38" spans="1:17" x14ac:dyDescent="0.2">
      <c r="A38" s="191" t="s">
        <v>61</v>
      </c>
      <c r="B38" s="194" t="s">
        <v>62</v>
      </c>
      <c r="C38" s="203">
        <f t="shared" si="0"/>
        <v>77</v>
      </c>
      <c r="D38" s="204">
        <v>53</v>
      </c>
      <c r="E38" s="205">
        <v>24</v>
      </c>
      <c r="F38" s="206"/>
      <c r="G38" s="188"/>
      <c r="H38" s="206"/>
      <c r="I38" s="33"/>
      <c r="J38" s="5"/>
      <c r="K38" s="5"/>
      <c r="N38" s="171"/>
      <c r="O38" s="6"/>
      <c r="Q38" s="5"/>
    </row>
    <row r="39" spans="1:17" ht="34.5" x14ac:dyDescent="0.2">
      <c r="A39" s="207" t="s">
        <v>63</v>
      </c>
      <c r="B39" s="208" t="s">
        <v>64</v>
      </c>
      <c r="C39" s="185">
        <f t="shared" si="0"/>
        <v>1068</v>
      </c>
      <c r="D39" s="186">
        <v>478</v>
      </c>
      <c r="E39" s="187">
        <v>590</v>
      </c>
      <c r="F39" s="188"/>
      <c r="G39" s="188"/>
      <c r="H39" s="188"/>
      <c r="I39" s="33"/>
      <c r="J39" s="5"/>
      <c r="K39" s="5"/>
      <c r="N39" s="171"/>
      <c r="O39" s="6"/>
      <c r="Q39" s="5"/>
    </row>
    <row r="40" spans="1:17" x14ac:dyDescent="0.2">
      <c r="A40" s="207" t="s">
        <v>65</v>
      </c>
      <c r="B40" s="208" t="s">
        <v>66</v>
      </c>
      <c r="C40" s="185">
        <f t="shared" si="0"/>
        <v>8</v>
      </c>
      <c r="D40" s="186">
        <v>8</v>
      </c>
      <c r="E40" s="187"/>
      <c r="F40" s="188"/>
      <c r="G40" s="188"/>
      <c r="H40" s="188"/>
      <c r="I40" s="33"/>
      <c r="J40" s="5"/>
      <c r="K40" s="5"/>
      <c r="N40" s="171"/>
      <c r="O40" s="6"/>
      <c r="Q40" s="5"/>
    </row>
    <row r="41" spans="1:17" x14ac:dyDescent="0.2">
      <c r="A41" s="207" t="s">
        <v>67</v>
      </c>
      <c r="B41" s="208" t="s">
        <v>68</v>
      </c>
      <c r="C41" s="185">
        <f t="shared" si="0"/>
        <v>0</v>
      </c>
      <c r="D41" s="186"/>
      <c r="E41" s="187"/>
      <c r="F41" s="188"/>
      <c r="G41" s="188"/>
      <c r="H41" s="188"/>
      <c r="I41" s="33"/>
      <c r="J41" s="5"/>
      <c r="K41" s="5"/>
      <c r="N41" s="171"/>
      <c r="O41" s="6"/>
      <c r="Q41" s="5"/>
    </row>
    <row r="42" spans="1:17" x14ac:dyDescent="0.2">
      <c r="A42" s="207" t="s">
        <v>69</v>
      </c>
      <c r="B42" s="208" t="s">
        <v>70</v>
      </c>
      <c r="C42" s="185">
        <f t="shared" si="0"/>
        <v>327</v>
      </c>
      <c r="D42" s="186">
        <v>327</v>
      </c>
      <c r="E42" s="187"/>
      <c r="F42" s="188"/>
      <c r="G42" s="188"/>
      <c r="H42" s="188"/>
      <c r="I42" s="33"/>
      <c r="J42" s="5"/>
      <c r="K42" s="5"/>
      <c r="N42" s="171"/>
      <c r="O42" s="6"/>
      <c r="Q42" s="5"/>
    </row>
    <row r="43" spans="1:17" x14ac:dyDescent="0.2">
      <c r="A43" s="207" t="s">
        <v>71</v>
      </c>
      <c r="B43" s="209" t="s">
        <v>72</v>
      </c>
      <c r="C43" s="210">
        <f t="shared" si="0"/>
        <v>190</v>
      </c>
      <c r="D43" s="196">
        <v>190</v>
      </c>
      <c r="E43" s="197"/>
      <c r="F43" s="198"/>
      <c r="G43" s="188"/>
      <c r="H43" s="198"/>
      <c r="I43" s="33"/>
      <c r="J43" s="5"/>
      <c r="K43" s="5"/>
      <c r="N43" s="171"/>
      <c r="O43" s="6"/>
      <c r="Q43" s="5"/>
    </row>
    <row r="44" spans="1:17" x14ac:dyDescent="0.2">
      <c r="A44" s="289" t="s">
        <v>73</v>
      </c>
      <c r="B44" s="310"/>
      <c r="C44" s="178">
        <f t="shared" si="0"/>
        <v>0</v>
      </c>
      <c r="D44" s="182">
        <f>SUM(D45:D78)</f>
        <v>0</v>
      </c>
      <c r="E44" s="180">
        <f>SUM(E45:E78)</f>
        <v>0</v>
      </c>
      <c r="F44" s="182">
        <f>SUM(F45:F78)</f>
        <v>0</v>
      </c>
      <c r="G44" s="178">
        <f>SUM(G45:G78)</f>
        <v>0</v>
      </c>
      <c r="H44" s="178">
        <f>SUM(H45:H78)</f>
        <v>0</v>
      </c>
      <c r="I44" s="33"/>
      <c r="J44" s="5"/>
      <c r="K44" s="5"/>
      <c r="N44" s="171"/>
      <c r="O44" s="6"/>
      <c r="Q44" s="5"/>
    </row>
    <row r="45" spans="1:17" x14ac:dyDescent="0.2">
      <c r="A45" s="211" t="s">
        <v>74</v>
      </c>
      <c r="B45" s="212" t="s">
        <v>75</v>
      </c>
      <c r="C45" s="213">
        <f t="shared" si="0"/>
        <v>0</v>
      </c>
      <c r="D45" s="188"/>
      <c r="E45" s="205"/>
      <c r="F45" s="206"/>
      <c r="G45" s="188"/>
      <c r="H45" s="206"/>
      <c r="I45" s="33"/>
      <c r="J45" s="5"/>
      <c r="K45" s="5"/>
      <c r="N45" s="171"/>
      <c r="O45" s="6"/>
      <c r="Q45" s="5"/>
    </row>
    <row r="46" spans="1:17" x14ac:dyDescent="0.2">
      <c r="A46" s="214" t="s">
        <v>76</v>
      </c>
      <c r="B46" s="215" t="s">
        <v>77</v>
      </c>
      <c r="C46" s="185">
        <f t="shared" si="0"/>
        <v>0</v>
      </c>
      <c r="D46" s="188"/>
      <c r="E46" s="187"/>
      <c r="F46" s="188"/>
      <c r="G46" s="188"/>
      <c r="H46" s="188"/>
      <c r="I46" s="33"/>
      <c r="J46" s="5"/>
      <c r="K46" s="5"/>
      <c r="N46" s="171"/>
      <c r="O46" s="6"/>
      <c r="Q46" s="5"/>
    </row>
    <row r="47" spans="1:17" x14ac:dyDescent="0.2">
      <c r="A47" s="214" t="s">
        <v>78</v>
      </c>
      <c r="B47" s="215" t="s">
        <v>79</v>
      </c>
      <c r="C47" s="185">
        <f t="shared" si="0"/>
        <v>0</v>
      </c>
      <c r="D47" s="188"/>
      <c r="E47" s="187"/>
      <c r="F47" s="188"/>
      <c r="G47" s="188"/>
      <c r="H47" s="188"/>
      <c r="I47" s="33"/>
      <c r="J47" s="5"/>
      <c r="K47" s="5"/>
      <c r="N47" s="171"/>
      <c r="O47" s="6"/>
      <c r="Q47" s="5"/>
    </row>
    <row r="48" spans="1:17" x14ac:dyDescent="0.2">
      <c r="A48" s="214" t="s">
        <v>80</v>
      </c>
      <c r="B48" s="215" t="s">
        <v>81</v>
      </c>
      <c r="C48" s="185">
        <f t="shared" si="0"/>
        <v>0</v>
      </c>
      <c r="D48" s="188"/>
      <c r="E48" s="187"/>
      <c r="F48" s="188"/>
      <c r="G48" s="188"/>
      <c r="H48" s="188"/>
      <c r="I48" s="33"/>
      <c r="J48" s="5"/>
      <c r="K48" s="5"/>
      <c r="N48" s="171"/>
      <c r="O48" s="6"/>
      <c r="Q48" s="5"/>
    </row>
    <row r="49" spans="1:17" x14ac:dyDescent="0.2">
      <c r="A49" s="214" t="s">
        <v>82</v>
      </c>
      <c r="B49" s="215" t="s">
        <v>83</v>
      </c>
      <c r="C49" s="185">
        <f t="shared" si="0"/>
        <v>0</v>
      </c>
      <c r="D49" s="188"/>
      <c r="E49" s="187"/>
      <c r="F49" s="188"/>
      <c r="G49" s="188"/>
      <c r="H49" s="188"/>
      <c r="I49" s="33"/>
      <c r="J49" s="5"/>
      <c r="K49" s="5"/>
      <c r="N49" s="171"/>
      <c r="O49" s="6"/>
      <c r="Q49" s="5"/>
    </row>
    <row r="50" spans="1:17" x14ac:dyDescent="0.2">
      <c r="A50" s="214" t="s">
        <v>84</v>
      </c>
      <c r="B50" s="215" t="s">
        <v>85</v>
      </c>
      <c r="C50" s="185">
        <f t="shared" si="0"/>
        <v>0</v>
      </c>
      <c r="D50" s="188"/>
      <c r="E50" s="187"/>
      <c r="F50" s="188"/>
      <c r="G50" s="188"/>
      <c r="H50" s="188"/>
      <c r="I50" s="33"/>
      <c r="J50" s="5"/>
      <c r="K50" s="5"/>
      <c r="N50" s="171"/>
      <c r="O50" s="6"/>
      <c r="Q50" s="5"/>
    </row>
    <row r="51" spans="1:17" x14ac:dyDescent="0.2">
      <c r="A51" s="214" t="s">
        <v>86</v>
      </c>
      <c r="B51" s="215" t="s">
        <v>87</v>
      </c>
      <c r="C51" s="185">
        <f t="shared" si="0"/>
        <v>0</v>
      </c>
      <c r="D51" s="188"/>
      <c r="E51" s="187"/>
      <c r="F51" s="188"/>
      <c r="G51" s="188"/>
      <c r="H51" s="188"/>
      <c r="I51" s="33"/>
      <c r="J51" s="5"/>
      <c r="K51" s="5"/>
      <c r="N51" s="171"/>
      <c r="O51" s="6"/>
      <c r="Q51" s="5"/>
    </row>
    <row r="52" spans="1:17" x14ac:dyDescent="0.2">
      <c r="A52" s="214" t="s">
        <v>88</v>
      </c>
      <c r="B52" s="215" t="s">
        <v>89</v>
      </c>
      <c r="C52" s="185">
        <f t="shared" si="0"/>
        <v>0</v>
      </c>
      <c r="D52" s="188"/>
      <c r="E52" s="187"/>
      <c r="F52" s="188"/>
      <c r="G52" s="188"/>
      <c r="H52" s="188"/>
      <c r="I52" s="33"/>
      <c r="J52" s="5"/>
      <c r="K52" s="5"/>
      <c r="N52" s="171"/>
      <c r="O52" s="6"/>
      <c r="Q52" s="5"/>
    </row>
    <row r="53" spans="1:17" x14ac:dyDescent="0.2">
      <c r="A53" s="214" t="s">
        <v>90</v>
      </c>
      <c r="B53" s="215" t="s">
        <v>91</v>
      </c>
      <c r="C53" s="185">
        <f t="shared" si="0"/>
        <v>0</v>
      </c>
      <c r="D53" s="188"/>
      <c r="E53" s="187"/>
      <c r="F53" s="188"/>
      <c r="G53" s="188"/>
      <c r="H53" s="188"/>
      <c r="I53" s="33"/>
      <c r="J53" s="5"/>
      <c r="K53" s="5"/>
      <c r="N53" s="171"/>
      <c r="O53" s="6"/>
      <c r="Q53" s="5"/>
    </row>
    <row r="54" spans="1:17" x14ac:dyDescent="0.2">
      <c r="A54" s="214" t="s">
        <v>92</v>
      </c>
      <c r="B54" s="215" t="s">
        <v>93</v>
      </c>
      <c r="C54" s="185">
        <f t="shared" si="0"/>
        <v>0</v>
      </c>
      <c r="D54" s="188"/>
      <c r="E54" s="187"/>
      <c r="F54" s="188"/>
      <c r="G54" s="188"/>
      <c r="H54" s="188"/>
      <c r="I54" s="33"/>
      <c r="J54" s="5"/>
      <c r="K54" s="5"/>
      <c r="N54" s="171"/>
      <c r="O54" s="6"/>
      <c r="Q54" s="5"/>
    </row>
    <row r="55" spans="1:17" x14ac:dyDescent="0.2">
      <c r="A55" s="214" t="s">
        <v>94</v>
      </c>
      <c r="B55" s="215" t="s">
        <v>95</v>
      </c>
      <c r="C55" s="185">
        <f t="shared" si="0"/>
        <v>0</v>
      </c>
      <c r="D55" s="188"/>
      <c r="E55" s="187"/>
      <c r="F55" s="188"/>
      <c r="G55" s="188"/>
      <c r="H55" s="188"/>
      <c r="I55" s="33"/>
      <c r="J55" s="5"/>
      <c r="K55" s="5"/>
      <c r="N55" s="171"/>
      <c r="O55" s="6"/>
      <c r="Q55" s="5"/>
    </row>
    <row r="56" spans="1:17" x14ac:dyDescent="0.2">
      <c r="A56" s="214" t="s">
        <v>96</v>
      </c>
      <c r="B56" s="215" t="s">
        <v>97</v>
      </c>
      <c r="C56" s="185">
        <f t="shared" si="0"/>
        <v>0</v>
      </c>
      <c r="D56" s="188"/>
      <c r="E56" s="187"/>
      <c r="F56" s="188"/>
      <c r="G56" s="188"/>
      <c r="H56" s="188"/>
      <c r="I56" s="33"/>
      <c r="J56" s="5"/>
      <c r="K56" s="5"/>
      <c r="N56" s="171"/>
      <c r="O56" s="6"/>
      <c r="Q56" s="5"/>
    </row>
    <row r="57" spans="1:17" x14ac:dyDescent="0.2">
      <c r="A57" s="214" t="s">
        <v>98</v>
      </c>
      <c r="B57" s="215" t="s">
        <v>99</v>
      </c>
      <c r="C57" s="185">
        <f t="shared" si="0"/>
        <v>0</v>
      </c>
      <c r="D57" s="188"/>
      <c r="E57" s="187"/>
      <c r="F57" s="188"/>
      <c r="G57" s="188"/>
      <c r="H57" s="188"/>
      <c r="I57" s="33"/>
      <c r="J57" s="5"/>
      <c r="K57" s="5"/>
      <c r="N57" s="171"/>
      <c r="O57" s="6"/>
      <c r="Q57" s="5"/>
    </row>
    <row r="58" spans="1:17" x14ac:dyDescent="0.2">
      <c r="A58" s="214" t="s">
        <v>100</v>
      </c>
      <c r="B58" s="215" t="s">
        <v>101</v>
      </c>
      <c r="C58" s="185">
        <f t="shared" si="0"/>
        <v>0</v>
      </c>
      <c r="D58" s="188"/>
      <c r="E58" s="187"/>
      <c r="F58" s="188"/>
      <c r="G58" s="188"/>
      <c r="H58" s="188"/>
      <c r="I58" s="33"/>
      <c r="J58" s="5"/>
      <c r="K58" s="5"/>
      <c r="N58" s="171"/>
      <c r="O58" s="6"/>
      <c r="Q58" s="5"/>
    </row>
    <row r="59" spans="1:17" ht="34.5" x14ac:dyDescent="0.2">
      <c r="A59" s="214" t="s">
        <v>102</v>
      </c>
      <c r="B59" s="208" t="s">
        <v>103</v>
      </c>
      <c r="C59" s="185">
        <f t="shared" si="0"/>
        <v>0</v>
      </c>
      <c r="D59" s="188"/>
      <c r="E59" s="187"/>
      <c r="F59" s="188"/>
      <c r="G59" s="188"/>
      <c r="H59" s="188"/>
      <c r="I59" s="33"/>
      <c r="J59" s="5"/>
      <c r="K59" s="5"/>
      <c r="N59" s="171"/>
      <c r="O59" s="6"/>
      <c r="Q59" s="5"/>
    </row>
    <row r="60" spans="1:17" x14ac:dyDescent="0.2">
      <c r="A60" s="214" t="s">
        <v>104</v>
      </c>
      <c r="B60" s="215" t="s">
        <v>105</v>
      </c>
      <c r="C60" s="185">
        <f t="shared" si="0"/>
        <v>0</v>
      </c>
      <c r="D60" s="188"/>
      <c r="E60" s="187"/>
      <c r="F60" s="188"/>
      <c r="G60" s="188"/>
      <c r="H60" s="188"/>
      <c r="I60" s="33"/>
      <c r="J60" s="5"/>
      <c r="K60" s="5"/>
      <c r="N60" s="171"/>
      <c r="O60" s="6"/>
      <c r="Q60" s="5"/>
    </row>
    <row r="61" spans="1:17" x14ac:dyDescent="0.2">
      <c r="A61" s="214" t="s">
        <v>106</v>
      </c>
      <c r="B61" s="215" t="s">
        <v>107</v>
      </c>
      <c r="C61" s="185">
        <f t="shared" si="0"/>
        <v>0</v>
      </c>
      <c r="D61" s="188"/>
      <c r="E61" s="187"/>
      <c r="F61" s="188"/>
      <c r="G61" s="188"/>
      <c r="H61" s="188"/>
      <c r="I61" s="33"/>
      <c r="J61" s="5"/>
      <c r="K61" s="5"/>
      <c r="N61" s="171"/>
      <c r="O61" s="6"/>
      <c r="Q61" s="5"/>
    </row>
    <row r="62" spans="1:17" x14ac:dyDescent="0.2">
      <c r="A62" s="214" t="s">
        <v>108</v>
      </c>
      <c r="B62" s="208" t="s">
        <v>109</v>
      </c>
      <c r="C62" s="185">
        <f t="shared" si="0"/>
        <v>0</v>
      </c>
      <c r="D62" s="188"/>
      <c r="E62" s="187"/>
      <c r="F62" s="188"/>
      <c r="G62" s="188"/>
      <c r="H62" s="188"/>
      <c r="I62" s="33"/>
      <c r="J62" s="5"/>
      <c r="K62" s="5"/>
      <c r="N62" s="171"/>
      <c r="O62" s="6"/>
      <c r="Q62" s="5"/>
    </row>
    <row r="63" spans="1:17" x14ac:dyDescent="0.2">
      <c r="A63" s="214" t="s">
        <v>110</v>
      </c>
      <c r="B63" s="215" t="s">
        <v>111</v>
      </c>
      <c r="C63" s="185">
        <f t="shared" si="0"/>
        <v>0</v>
      </c>
      <c r="D63" s="188"/>
      <c r="E63" s="187"/>
      <c r="F63" s="188"/>
      <c r="G63" s="188"/>
      <c r="H63" s="188"/>
      <c r="I63" s="33"/>
      <c r="J63" s="5"/>
      <c r="K63" s="5"/>
      <c r="N63" s="171"/>
      <c r="O63" s="6"/>
      <c r="Q63" s="5"/>
    </row>
    <row r="64" spans="1:17" x14ac:dyDescent="0.2">
      <c r="A64" s="214" t="s">
        <v>112</v>
      </c>
      <c r="B64" s="215" t="s">
        <v>113</v>
      </c>
      <c r="C64" s="185">
        <f t="shared" si="0"/>
        <v>0</v>
      </c>
      <c r="D64" s="188"/>
      <c r="E64" s="187"/>
      <c r="F64" s="188"/>
      <c r="G64" s="188"/>
      <c r="H64" s="188"/>
      <c r="I64" s="33"/>
      <c r="J64" s="5"/>
      <c r="K64" s="5"/>
      <c r="N64" s="171"/>
      <c r="O64" s="6"/>
      <c r="Q64" s="5"/>
    </row>
    <row r="65" spans="1:17" x14ac:dyDescent="0.2">
      <c r="A65" s="214" t="s">
        <v>114</v>
      </c>
      <c r="B65" s="215" t="s">
        <v>115</v>
      </c>
      <c r="C65" s="185">
        <f t="shared" si="0"/>
        <v>0</v>
      </c>
      <c r="D65" s="188"/>
      <c r="E65" s="187"/>
      <c r="F65" s="188"/>
      <c r="G65" s="188"/>
      <c r="H65" s="188"/>
      <c r="I65" s="33"/>
      <c r="J65" s="5"/>
      <c r="K65" s="5"/>
      <c r="N65" s="171"/>
      <c r="O65" s="6"/>
      <c r="Q65" s="5"/>
    </row>
    <row r="66" spans="1:17" x14ac:dyDescent="0.2">
      <c r="A66" s="214" t="s">
        <v>116</v>
      </c>
      <c r="B66" s="215" t="s">
        <v>117</v>
      </c>
      <c r="C66" s="185">
        <f t="shared" si="0"/>
        <v>0</v>
      </c>
      <c r="D66" s="188"/>
      <c r="E66" s="187"/>
      <c r="F66" s="188"/>
      <c r="G66" s="188"/>
      <c r="H66" s="188"/>
      <c r="I66" s="33"/>
      <c r="J66" s="5"/>
      <c r="K66" s="5"/>
      <c r="N66" s="171"/>
      <c r="O66" s="6"/>
      <c r="Q66" s="5"/>
    </row>
    <row r="67" spans="1:17" ht="25.5" customHeight="1" x14ac:dyDescent="0.2">
      <c r="A67" s="214" t="s">
        <v>118</v>
      </c>
      <c r="B67" s="208" t="s">
        <v>119</v>
      </c>
      <c r="C67" s="185">
        <f t="shared" si="0"/>
        <v>0</v>
      </c>
      <c r="D67" s="188"/>
      <c r="E67" s="187"/>
      <c r="F67" s="188"/>
      <c r="G67" s="188"/>
      <c r="H67" s="188"/>
      <c r="I67" s="33"/>
      <c r="J67" s="5"/>
      <c r="K67" s="5"/>
      <c r="N67" s="171"/>
      <c r="O67" s="6"/>
      <c r="Q67" s="5"/>
    </row>
    <row r="68" spans="1:17" x14ac:dyDescent="0.2">
      <c r="A68" s="214" t="s">
        <v>120</v>
      </c>
      <c r="B68" s="215" t="s">
        <v>121</v>
      </c>
      <c r="C68" s="185">
        <f t="shared" si="0"/>
        <v>0</v>
      </c>
      <c r="D68" s="188"/>
      <c r="E68" s="187"/>
      <c r="F68" s="188"/>
      <c r="G68" s="188"/>
      <c r="H68" s="188"/>
      <c r="I68" s="33"/>
      <c r="J68" s="5"/>
      <c r="K68" s="5"/>
      <c r="N68" s="171"/>
      <c r="O68" s="6"/>
      <c r="Q68" s="5"/>
    </row>
    <row r="69" spans="1:17" x14ac:dyDescent="0.2">
      <c r="A69" s="214" t="s">
        <v>122</v>
      </c>
      <c r="B69" s="215" t="s">
        <v>123</v>
      </c>
      <c r="C69" s="185">
        <f t="shared" si="0"/>
        <v>0</v>
      </c>
      <c r="D69" s="188"/>
      <c r="E69" s="187"/>
      <c r="F69" s="188"/>
      <c r="G69" s="188"/>
      <c r="H69" s="188"/>
      <c r="I69" s="33"/>
      <c r="J69" s="5"/>
      <c r="K69" s="5"/>
      <c r="N69" s="171"/>
      <c r="O69" s="6"/>
      <c r="Q69" s="5"/>
    </row>
    <row r="70" spans="1:17" x14ac:dyDescent="0.2">
      <c r="A70" s="214" t="s">
        <v>124</v>
      </c>
      <c r="B70" s="215" t="s">
        <v>125</v>
      </c>
      <c r="C70" s="185">
        <f t="shared" si="0"/>
        <v>0</v>
      </c>
      <c r="D70" s="188"/>
      <c r="E70" s="187"/>
      <c r="F70" s="188"/>
      <c r="G70" s="188"/>
      <c r="H70" s="188"/>
      <c r="I70" s="33"/>
      <c r="J70" s="5"/>
      <c r="K70" s="5"/>
      <c r="N70" s="171"/>
      <c r="O70" s="6"/>
      <c r="Q70" s="5"/>
    </row>
    <row r="71" spans="1:17" x14ac:dyDescent="0.2">
      <c r="A71" s="214" t="s">
        <v>126</v>
      </c>
      <c r="B71" s="215" t="s">
        <v>127</v>
      </c>
      <c r="C71" s="185">
        <f t="shared" si="0"/>
        <v>0</v>
      </c>
      <c r="D71" s="188"/>
      <c r="E71" s="187"/>
      <c r="F71" s="188"/>
      <c r="G71" s="188"/>
      <c r="H71" s="188"/>
      <c r="I71" s="33"/>
      <c r="J71" s="5"/>
      <c r="K71" s="5"/>
      <c r="N71" s="171"/>
      <c r="O71" s="6"/>
      <c r="Q71" s="5"/>
    </row>
    <row r="72" spans="1:17" x14ac:dyDescent="0.2">
      <c r="A72" s="214" t="s">
        <v>128</v>
      </c>
      <c r="B72" s="215" t="s">
        <v>129</v>
      </c>
      <c r="C72" s="185">
        <f t="shared" si="0"/>
        <v>0</v>
      </c>
      <c r="D72" s="188"/>
      <c r="E72" s="187"/>
      <c r="F72" s="188"/>
      <c r="G72" s="188"/>
      <c r="H72" s="188"/>
      <c r="I72" s="33"/>
      <c r="J72" s="5"/>
      <c r="K72" s="5"/>
      <c r="N72" s="171"/>
      <c r="O72" s="6"/>
      <c r="Q72" s="5"/>
    </row>
    <row r="73" spans="1:17" x14ac:dyDescent="0.2">
      <c r="A73" s="214" t="s">
        <v>130</v>
      </c>
      <c r="B73" s="215" t="s">
        <v>131</v>
      </c>
      <c r="C73" s="185">
        <f t="shared" si="0"/>
        <v>0</v>
      </c>
      <c r="D73" s="188"/>
      <c r="E73" s="187"/>
      <c r="F73" s="188"/>
      <c r="G73" s="188"/>
      <c r="H73" s="188"/>
      <c r="I73" s="33"/>
      <c r="J73" s="5"/>
      <c r="K73" s="5"/>
      <c r="N73" s="171"/>
      <c r="O73" s="6"/>
      <c r="Q73" s="5"/>
    </row>
    <row r="74" spans="1:17" x14ac:dyDescent="0.2">
      <c r="A74" s="214" t="s">
        <v>132</v>
      </c>
      <c r="B74" s="215" t="s">
        <v>133</v>
      </c>
      <c r="C74" s="185">
        <f t="shared" si="0"/>
        <v>0</v>
      </c>
      <c r="D74" s="188"/>
      <c r="E74" s="187"/>
      <c r="F74" s="188"/>
      <c r="G74" s="188"/>
      <c r="H74" s="188"/>
      <c r="I74" s="33"/>
      <c r="J74" s="5"/>
      <c r="K74" s="5"/>
      <c r="N74" s="171"/>
      <c r="O74" s="6"/>
      <c r="Q74" s="5"/>
    </row>
    <row r="75" spans="1:17" x14ac:dyDescent="0.2">
      <c r="A75" s="214" t="s">
        <v>134</v>
      </c>
      <c r="B75" s="215" t="s">
        <v>135</v>
      </c>
      <c r="C75" s="185">
        <f t="shared" si="0"/>
        <v>0</v>
      </c>
      <c r="D75" s="188"/>
      <c r="E75" s="187"/>
      <c r="F75" s="188"/>
      <c r="G75" s="188"/>
      <c r="H75" s="188"/>
      <c r="I75" s="33"/>
      <c r="J75" s="5"/>
      <c r="K75" s="5"/>
      <c r="N75" s="171"/>
      <c r="O75" s="6"/>
      <c r="Q75" s="5"/>
    </row>
    <row r="76" spans="1:17" x14ac:dyDescent="0.2">
      <c r="A76" s="214" t="s">
        <v>136</v>
      </c>
      <c r="B76" s="215" t="s">
        <v>137</v>
      </c>
      <c r="C76" s="185">
        <f t="shared" si="0"/>
        <v>0</v>
      </c>
      <c r="D76" s="188"/>
      <c r="E76" s="187"/>
      <c r="F76" s="188"/>
      <c r="G76" s="188"/>
      <c r="H76" s="188"/>
      <c r="I76" s="33"/>
      <c r="J76" s="5"/>
      <c r="K76" s="5"/>
      <c r="N76" s="171"/>
      <c r="O76" s="6"/>
      <c r="Q76" s="5"/>
    </row>
    <row r="77" spans="1:17" x14ac:dyDescent="0.2">
      <c r="A77" s="214" t="s">
        <v>138</v>
      </c>
      <c r="B77" s="215" t="s">
        <v>139</v>
      </c>
      <c r="C77" s="185">
        <f t="shared" si="0"/>
        <v>0</v>
      </c>
      <c r="D77" s="188"/>
      <c r="E77" s="187"/>
      <c r="F77" s="188"/>
      <c r="G77" s="188"/>
      <c r="H77" s="188"/>
      <c r="I77" s="33"/>
      <c r="J77" s="5"/>
      <c r="K77" s="5"/>
      <c r="N77" s="171"/>
      <c r="O77" s="6"/>
      <c r="Q77" s="5"/>
    </row>
    <row r="78" spans="1:17" x14ac:dyDescent="0.2">
      <c r="A78" s="216" t="s">
        <v>140</v>
      </c>
      <c r="B78" s="217" t="s">
        <v>141</v>
      </c>
      <c r="C78" s="218">
        <f t="shared" si="0"/>
        <v>0</v>
      </c>
      <c r="D78" s="219"/>
      <c r="E78" s="220"/>
      <c r="F78" s="221"/>
      <c r="G78" s="219"/>
      <c r="H78" s="221"/>
      <c r="I78" s="33"/>
      <c r="J78" s="5"/>
      <c r="K78" s="5"/>
      <c r="N78" s="171"/>
      <c r="O78" s="6"/>
      <c r="Q78" s="5"/>
    </row>
    <row r="79" spans="1:17" x14ac:dyDescent="0.2">
      <c r="A79" s="174"/>
      <c r="B79" s="222"/>
      <c r="C79" s="69"/>
      <c r="D79" s="70"/>
      <c r="E79" s="70"/>
      <c r="F79" s="70"/>
      <c r="G79" s="70"/>
      <c r="H79" s="70"/>
      <c r="I79" s="33"/>
      <c r="J79" s="5"/>
      <c r="K79" s="5"/>
      <c r="N79" s="171"/>
      <c r="O79" s="6"/>
      <c r="Q79" s="5"/>
    </row>
    <row r="80" spans="1:17" x14ac:dyDescent="0.2">
      <c r="A80" s="289" t="s">
        <v>142</v>
      </c>
      <c r="B80" s="290"/>
      <c r="C80" s="178">
        <f t="shared" ref="C80:C145" si="1">+SUM(D80:F80)</f>
        <v>1256</v>
      </c>
      <c r="D80" s="223">
        <f>+SUM(D81:D120)</f>
        <v>77</v>
      </c>
      <c r="E80" s="223">
        <f>+SUM(E81:E120)</f>
        <v>1149</v>
      </c>
      <c r="F80" s="224">
        <f>+SUM(F81:F120)</f>
        <v>30</v>
      </c>
      <c r="G80" s="225">
        <f>+SUM(G81:G120)</f>
        <v>0</v>
      </c>
      <c r="H80" s="225">
        <f>+SUM(H81:H120)</f>
        <v>0</v>
      </c>
      <c r="I80" s="33"/>
      <c r="J80" s="5"/>
      <c r="K80" s="5"/>
      <c r="N80" s="171"/>
      <c r="O80" s="6"/>
      <c r="Q80" s="5"/>
    </row>
    <row r="81" spans="1:17" x14ac:dyDescent="0.2">
      <c r="A81" s="211" t="s">
        <v>143</v>
      </c>
      <c r="B81" s="226" t="s">
        <v>144</v>
      </c>
      <c r="C81" s="203">
        <f t="shared" si="1"/>
        <v>0</v>
      </c>
      <c r="D81" s="186"/>
      <c r="E81" s="186"/>
      <c r="F81" s="186"/>
      <c r="G81" s="186"/>
      <c r="H81" s="186"/>
      <c r="I81" s="33"/>
      <c r="J81" s="5"/>
      <c r="K81" s="5"/>
      <c r="N81" s="171"/>
      <c r="O81" s="6"/>
      <c r="Q81" s="5"/>
    </row>
    <row r="82" spans="1:17" x14ac:dyDescent="0.2">
      <c r="A82" s="214" t="s">
        <v>145</v>
      </c>
      <c r="B82" s="215" t="s">
        <v>146</v>
      </c>
      <c r="C82" s="185">
        <f t="shared" si="1"/>
        <v>30</v>
      </c>
      <c r="D82" s="186"/>
      <c r="E82" s="186">
        <v>30</v>
      </c>
      <c r="F82" s="186"/>
      <c r="G82" s="186"/>
      <c r="H82" s="186"/>
      <c r="I82" s="33"/>
      <c r="J82" s="5"/>
      <c r="K82" s="5"/>
      <c r="N82" s="171"/>
      <c r="O82" s="6"/>
      <c r="Q82" s="5"/>
    </row>
    <row r="83" spans="1:17" x14ac:dyDescent="0.2">
      <c r="A83" s="214" t="s">
        <v>147</v>
      </c>
      <c r="B83" s="215" t="s">
        <v>148</v>
      </c>
      <c r="C83" s="185">
        <f t="shared" si="1"/>
        <v>0</v>
      </c>
      <c r="D83" s="186"/>
      <c r="E83" s="186"/>
      <c r="F83" s="186"/>
      <c r="G83" s="186"/>
      <c r="H83" s="186"/>
      <c r="I83" s="33"/>
      <c r="J83" s="5"/>
      <c r="K83" s="5"/>
      <c r="N83" s="171"/>
      <c r="O83" s="6"/>
      <c r="Q83" s="5"/>
    </row>
    <row r="84" spans="1:17" x14ac:dyDescent="0.2">
      <c r="A84" s="214" t="s">
        <v>149</v>
      </c>
      <c r="B84" s="215" t="s">
        <v>150</v>
      </c>
      <c r="C84" s="185">
        <f t="shared" si="1"/>
        <v>0</v>
      </c>
      <c r="D84" s="186"/>
      <c r="E84" s="186"/>
      <c r="F84" s="186"/>
      <c r="G84" s="186"/>
      <c r="H84" s="186"/>
      <c r="I84" s="33"/>
      <c r="J84" s="5"/>
      <c r="K84" s="5"/>
      <c r="N84" s="171"/>
      <c r="O84" s="6"/>
      <c r="Q84" s="5"/>
    </row>
    <row r="85" spans="1:17" x14ac:dyDescent="0.2">
      <c r="A85" s="214" t="s">
        <v>151</v>
      </c>
      <c r="B85" s="215" t="s">
        <v>152</v>
      </c>
      <c r="C85" s="185">
        <f t="shared" si="1"/>
        <v>142</v>
      </c>
      <c r="D85" s="186"/>
      <c r="E85" s="186">
        <v>142</v>
      </c>
      <c r="F85" s="186"/>
      <c r="G85" s="186"/>
      <c r="H85" s="186"/>
      <c r="I85" s="33"/>
      <c r="J85" s="5"/>
      <c r="K85" s="5"/>
      <c r="N85" s="171"/>
      <c r="O85" s="6"/>
      <c r="Q85" s="5"/>
    </row>
    <row r="86" spans="1:17" x14ac:dyDescent="0.2">
      <c r="A86" s="214" t="s">
        <v>153</v>
      </c>
      <c r="B86" s="215" t="s">
        <v>154</v>
      </c>
      <c r="C86" s="185">
        <f t="shared" si="1"/>
        <v>19</v>
      </c>
      <c r="D86" s="186"/>
      <c r="E86" s="186">
        <v>19</v>
      </c>
      <c r="F86" s="186"/>
      <c r="G86" s="186"/>
      <c r="H86" s="186"/>
      <c r="I86" s="33"/>
      <c r="J86" s="5"/>
      <c r="K86" s="5"/>
      <c r="N86" s="171"/>
      <c r="O86" s="6"/>
      <c r="Q86" s="5"/>
    </row>
    <row r="87" spans="1:17" x14ac:dyDescent="0.2">
      <c r="A87" s="214" t="s">
        <v>155</v>
      </c>
      <c r="B87" s="215" t="s">
        <v>156</v>
      </c>
      <c r="C87" s="185">
        <f t="shared" si="1"/>
        <v>0</v>
      </c>
      <c r="D87" s="186"/>
      <c r="E87" s="186"/>
      <c r="F87" s="186"/>
      <c r="G87" s="186"/>
      <c r="H87" s="186"/>
      <c r="I87" s="33"/>
      <c r="J87" s="5"/>
      <c r="K87" s="5"/>
      <c r="N87" s="171"/>
      <c r="O87" s="6"/>
      <c r="Q87" s="5"/>
    </row>
    <row r="88" spans="1:17" x14ac:dyDescent="0.2">
      <c r="A88" s="214" t="s">
        <v>157</v>
      </c>
      <c r="B88" s="215" t="s">
        <v>158</v>
      </c>
      <c r="C88" s="185">
        <f t="shared" si="1"/>
        <v>0</v>
      </c>
      <c r="D88" s="186"/>
      <c r="E88" s="186"/>
      <c r="F88" s="186"/>
      <c r="G88" s="186"/>
      <c r="H88" s="186"/>
      <c r="I88" s="33"/>
      <c r="J88" s="5"/>
      <c r="K88" s="5"/>
      <c r="N88" s="171"/>
      <c r="O88" s="6"/>
      <c r="Q88" s="5"/>
    </row>
    <row r="89" spans="1:17" x14ac:dyDescent="0.2">
      <c r="A89" s="214" t="s">
        <v>159</v>
      </c>
      <c r="B89" s="215" t="s">
        <v>160</v>
      </c>
      <c r="C89" s="185">
        <f t="shared" si="1"/>
        <v>0</v>
      </c>
      <c r="D89" s="186"/>
      <c r="E89" s="186"/>
      <c r="F89" s="186"/>
      <c r="G89" s="186"/>
      <c r="H89" s="186"/>
      <c r="I89" s="33"/>
      <c r="J89" s="5"/>
      <c r="K89" s="5"/>
      <c r="N89" s="171"/>
      <c r="O89" s="6"/>
      <c r="Q89" s="5"/>
    </row>
    <row r="90" spans="1:17" x14ac:dyDescent="0.2">
      <c r="A90" s="214" t="s">
        <v>161</v>
      </c>
      <c r="B90" s="215" t="s">
        <v>162</v>
      </c>
      <c r="C90" s="185">
        <f t="shared" si="1"/>
        <v>20</v>
      </c>
      <c r="D90" s="186"/>
      <c r="E90" s="186">
        <v>20</v>
      </c>
      <c r="F90" s="186"/>
      <c r="G90" s="186"/>
      <c r="H90" s="186"/>
      <c r="I90" s="33"/>
      <c r="J90" s="5"/>
      <c r="K90" s="5"/>
      <c r="N90" s="171"/>
      <c r="O90" s="6"/>
      <c r="Q90" s="5"/>
    </row>
    <row r="91" spans="1:17" x14ac:dyDescent="0.2">
      <c r="A91" s="214" t="s">
        <v>163</v>
      </c>
      <c r="B91" s="215" t="s">
        <v>164</v>
      </c>
      <c r="C91" s="185">
        <f t="shared" si="1"/>
        <v>0</v>
      </c>
      <c r="D91" s="186"/>
      <c r="E91" s="186"/>
      <c r="F91" s="186"/>
      <c r="G91" s="186"/>
      <c r="H91" s="186"/>
      <c r="I91" s="33"/>
      <c r="J91" s="5"/>
      <c r="K91" s="5"/>
      <c r="N91" s="171"/>
      <c r="O91" s="6"/>
      <c r="Q91" s="5"/>
    </row>
    <row r="92" spans="1:17" x14ac:dyDescent="0.2">
      <c r="A92" s="214" t="s">
        <v>165</v>
      </c>
      <c r="B92" s="215" t="s">
        <v>166</v>
      </c>
      <c r="C92" s="185">
        <f t="shared" si="1"/>
        <v>0</v>
      </c>
      <c r="D92" s="186"/>
      <c r="E92" s="186"/>
      <c r="F92" s="186"/>
      <c r="G92" s="186"/>
      <c r="H92" s="186"/>
      <c r="I92" s="33"/>
      <c r="J92" s="5"/>
      <c r="K92" s="5"/>
      <c r="N92" s="171"/>
      <c r="O92" s="6"/>
      <c r="Q92" s="5"/>
    </row>
    <row r="93" spans="1:17" x14ac:dyDescent="0.2">
      <c r="A93" s="214" t="s">
        <v>167</v>
      </c>
      <c r="B93" s="215" t="s">
        <v>168</v>
      </c>
      <c r="C93" s="185">
        <f t="shared" si="1"/>
        <v>76</v>
      </c>
      <c r="D93" s="186">
        <v>76</v>
      </c>
      <c r="E93" s="186"/>
      <c r="F93" s="186"/>
      <c r="G93" s="186"/>
      <c r="H93" s="186"/>
      <c r="I93" s="33"/>
      <c r="J93" s="5"/>
      <c r="K93" s="5"/>
      <c r="N93" s="171"/>
      <c r="O93" s="6"/>
      <c r="Q93" s="5"/>
    </row>
    <row r="94" spans="1:17" x14ac:dyDescent="0.2">
      <c r="A94" s="214" t="s">
        <v>169</v>
      </c>
      <c r="B94" s="215" t="s">
        <v>170</v>
      </c>
      <c r="C94" s="185">
        <f t="shared" si="1"/>
        <v>0</v>
      </c>
      <c r="D94" s="186"/>
      <c r="E94" s="186"/>
      <c r="F94" s="186"/>
      <c r="G94" s="186"/>
      <c r="H94" s="186"/>
      <c r="I94" s="33"/>
      <c r="J94" s="5"/>
      <c r="K94" s="5"/>
      <c r="N94" s="171"/>
      <c r="O94" s="6"/>
      <c r="Q94" s="5"/>
    </row>
    <row r="95" spans="1:17" x14ac:dyDescent="0.2">
      <c r="A95" s="214" t="s">
        <v>171</v>
      </c>
      <c r="B95" s="215" t="s">
        <v>172</v>
      </c>
      <c r="C95" s="185">
        <f t="shared" si="1"/>
        <v>678</v>
      </c>
      <c r="D95" s="186"/>
      <c r="E95" s="186">
        <v>678</v>
      </c>
      <c r="F95" s="186"/>
      <c r="G95" s="186"/>
      <c r="H95" s="186"/>
      <c r="I95" s="33"/>
      <c r="J95" s="5"/>
      <c r="K95" s="5"/>
      <c r="N95" s="171"/>
      <c r="O95" s="6"/>
      <c r="Q95" s="5"/>
    </row>
    <row r="96" spans="1:17" x14ac:dyDescent="0.2">
      <c r="A96" s="214" t="s">
        <v>173</v>
      </c>
      <c r="B96" s="215" t="s">
        <v>174</v>
      </c>
      <c r="C96" s="185">
        <f t="shared" si="1"/>
        <v>33</v>
      </c>
      <c r="D96" s="186"/>
      <c r="E96" s="186">
        <v>33</v>
      </c>
      <c r="F96" s="186"/>
      <c r="G96" s="186"/>
      <c r="H96" s="186"/>
      <c r="I96" s="33"/>
      <c r="J96" s="5"/>
      <c r="K96" s="5"/>
      <c r="N96" s="171"/>
      <c r="O96" s="6"/>
      <c r="Q96" s="5"/>
    </row>
    <row r="97" spans="1:17" x14ac:dyDescent="0.2">
      <c r="A97" s="214" t="s">
        <v>175</v>
      </c>
      <c r="B97" s="215" t="s">
        <v>176</v>
      </c>
      <c r="C97" s="185">
        <f t="shared" si="1"/>
        <v>0</v>
      </c>
      <c r="D97" s="186"/>
      <c r="E97" s="186"/>
      <c r="F97" s="186"/>
      <c r="G97" s="186"/>
      <c r="H97" s="186"/>
      <c r="I97" s="33"/>
      <c r="J97" s="5"/>
      <c r="K97" s="5"/>
      <c r="N97" s="171"/>
      <c r="O97" s="6"/>
      <c r="Q97" s="5"/>
    </row>
    <row r="98" spans="1:17" x14ac:dyDescent="0.2">
      <c r="A98" s="214" t="s">
        <v>177</v>
      </c>
      <c r="B98" s="215" t="s">
        <v>178</v>
      </c>
      <c r="C98" s="185">
        <f t="shared" si="1"/>
        <v>0</v>
      </c>
      <c r="D98" s="186"/>
      <c r="E98" s="186"/>
      <c r="F98" s="186"/>
      <c r="G98" s="186"/>
      <c r="H98" s="186"/>
      <c r="I98" s="33"/>
      <c r="J98" s="5"/>
      <c r="K98" s="5"/>
      <c r="N98" s="171"/>
      <c r="O98" s="6"/>
      <c r="Q98" s="5"/>
    </row>
    <row r="99" spans="1:17" x14ac:dyDescent="0.2">
      <c r="A99" s="214" t="s">
        <v>179</v>
      </c>
      <c r="B99" s="215" t="s">
        <v>180</v>
      </c>
      <c r="C99" s="185">
        <f t="shared" si="1"/>
        <v>0</v>
      </c>
      <c r="D99" s="186"/>
      <c r="E99" s="186"/>
      <c r="F99" s="186"/>
      <c r="G99" s="186"/>
      <c r="H99" s="186"/>
      <c r="I99" s="33"/>
      <c r="J99" s="5"/>
      <c r="K99" s="5"/>
      <c r="N99" s="171"/>
      <c r="O99" s="6"/>
      <c r="Q99" s="5"/>
    </row>
    <row r="100" spans="1:17" x14ac:dyDescent="0.2">
      <c r="A100" s="214" t="s">
        <v>181</v>
      </c>
      <c r="B100" s="215" t="s">
        <v>182</v>
      </c>
      <c r="C100" s="185">
        <f t="shared" si="1"/>
        <v>125</v>
      </c>
      <c r="D100" s="186"/>
      <c r="E100" s="186">
        <v>125</v>
      </c>
      <c r="F100" s="186"/>
      <c r="G100" s="186"/>
      <c r="H100" s="186"/>
      <c r="I100" s="33"/>
      <c r="J100" s="5"/>
      <c r="K100" s="5"/>
      <c r="N100" s="171"/>
      <c r="O100" s="6"/>
      <c r="Q100" s="5"/>
    </row>
    <row r="101" spans="1:17" x14ac:dyDescent="0.2">
      <c r="A101" s="214" t="s">
        <v>183</v>
      </c>
      <c r="B101" s="215" t="s">
        <v>184</v>
      </c>
      <c r="C101" s="185">
        <f t="shared" si="1"/>
        <v>6</v>
      </c>
      <c r="D101" s="186"/>
      <c r="E101" s="186">
        <v>6</v>
      </c>
      <c r="F101" s="186"/>
      <c r="G101" s="186"/>
      <c r="H101" s="186"/>
      <c r="I101" s="33"/>
      <c r="J101" s="5"/>
      <c r="K101" s="5"/>
      <c r="N101" s="171"/>
      <c r="O101" s="6"/>
      <c r="Q101" s="5"/>
    </row>
    <row r="102" spans="1:17" x14ac:dyDescent="0.2">
      <c r="A102" s="214" t="s">
        <v>185</v>
      </c>
      <c r="B102" s="215" t="s">
        <v>186</v>
      </c>
      <c r="C102" s="185">
        <f t="shared" si="1"/>
        <v>0</v>
      </c>
      <c r="D102" s="186"/>
      <c r="E102" s="186"/>
      <c r="F102" s="186"/>
      <c r="G102" s="186"/>
      <c r="H102" s="186"/>
      <c r="I102" s="33"/>
      <c r="J102" s="5"/>
      <c r="K102" s="5"/>
      <c r="N102" s="171"/>
      <c r="O102" s="6"/>
      <c r="Q102" s="5"/>
    </row>
    <row r="103" spans="1:17" x14ac:dyDescent="0.2">
      <c r="A103" s="214" t="s">
        <v>187</v>
      </c>
      <c r="B103" s="215" t="s">
        <v>188</v>
      </c>
      <c r="C103" s="185">
        <f t="shared" si="1"/>
        <v>0</v>
      </c>
      <c r="D103" s="186"/>
      <c r="E103" s="186"/>
      <c r="F103" s="186"/>
      <c r="G103" s="186"/>
      <c r="H103" s="186"/>
      <c r="I103" s="33"/>
      <c r="J103" s="5"/>
      <c r="K103" s="5"/>
      <c r="N103" s="171"/>
      <c r="O103" s="6"/>
      <c r="Q103" s="5"/>
    </row>
    <row r="104" spans="1:17" x14ac:dyDescent="0.2">
      <c r="A104" s="214" t="s">
        <v>189</v>
      </c>
      <c r="B104" s="215" t="s">
        <v>190</v>
      </c>
      <c r="C104" s="185">
        <f t="shared" si="1"/>
        <v>0</v>
      </c>
      <c r="D104" s="186"/>
      <c r="E104" s="186"/>
      <c r="F104" s="186"/>
      <c r="G104" s="186"/>
      <c r="H104" s="186"/>
      <c r="I104" s="33"/>
      <c r="J104" s="5"/>
      <c r="K104" s="5"/>
      <c r="N104" s="171"/>
      <c r="O104" s="6"/>
      <c r="Q104" s="5"/>
    </row>
    <row r="105" spans="1:17" x14ac:dyDescent="0.2">
      <c r="A105" s="214" t="s">
        <v>191</v>
      </c>
      <c r="B105" s="215" t="s">
        <v>192</v>
      </c>
      <c r="C105" s="185">
        <f t="shared" si="1"/>
        <v>0</v>
      </c>
      <c r="D105" s="186"/>
      <c r="E105" s="186"/>
      <c r="F105" s="186"/>
      <c r="G105" s="186"/>
      <c r="H105" s="186"/>
      <c r="I105" s="33"/>
      <c r="J105" s="5"/>
      <c r="K105" s="5"/>
      <c r="N105" s="171"/>
      <c r="O105" s="6"/>
      <c r="Q105" s="5"/>
    </row>
    <row r="106" spans="1:17" x14ac:dyDescent="0.2">
      <c r="A106" s="214" t="s">
        <v>193</v>
      </c>
      <c r="B106" s="215" t="s">
        <v>194</v>
      </c>
      <c r="C106" s="185">
        <f t="shared" si="1"/>
        <v>29</v>
      </c>
      <c r="D106" s="186"/>
      <c r="E106" s="186"/>
      <c r="F106" s="186">
        <v>29</v>
      </c>
      <c r="G106" s="186"/>
      <c r="H106" s="186"/>
      <c r="I106" s="33"/>
      <c r="J106" s="5"/>
      <c r="K106" s="5"/>
      <c r="N106" s="171"/>
      <c r="O106" s="6"/>
      <c r="Q106" s="5"/>
    </row>
    <row r="107" spans="1:17" x14ac:dyDescent="0.2">
      <c r="A107" s="214" t="s">
        <v>195</v>
      </c>
      <c r="B107" s="215" t="s">
        <v>196</v>
      </c>
      <c r="C107" s="185">
        <f t="shared" si="1"/>
        <v>1</v>
      </c>
      <c r="D107" s="186"/>
      <c r="E107" s="186"/>
      <c r="F107" s="186">
        <v>1</v>
      </c>
      <c r="G107" s="186"/>
      <c r="H107" s="186"/>
      <c r="I107" s="33"/>
      <c r="J107" s="5"/>
      <c r="K107" s="5"/>
      <c r="N107" s="171"/>
      <c r="O107" s="6"/>
      <c r="Q107" s="5"/>
    </row>
    <row r="108" spans="1:17" x14ac:dyDescent="0.2">
      <c r="A108" s="214" t="s">
        <v>197</v>
      </c>
      <c r="B108" s="215" t="s">
        <v>198</v>
      </c>
      <c r="C108" s="185">
        <f t="shared" si="1"/>
        <v>0</v>
      </c>
      <c r="D108" s="186"/>
      <c r="E108" s="186"/>
      <c r="F108" s="186"/>
      <c r="G108" s="186"/>
      <c r="H108" s="186"/>
      <c r="I108" s="33"/>
      <c r="J108" s="5"/>
      <c r="K108" s="5"/>
      <c r="N108" s="171"/>
      <c r="O108" s="6"/>
      <c r="Q108" s="5"/>
    </row>
    <row r="109" spans="1:17" x14ac:dyDescent="0.2">
      <c r="A109" s="214" t="s">
        <v>199</v>
      </c>
      <c r="B109" s="215" t="s">
        <v>200</v>
      </c>
      <c r="C109" s="185">
        <f t="shared" si="1"/>
        <v>0</v>
      </c>
      <c r="D109" s="186"/>
      <c r="E109" s="186"/>
      <c r="F109" s="186"/>
      <c r="G109" s="186"/>
      <c r="H109" s="186"/>
      <c r="I109" s="33"/>
      <c r="J109" s="5"/>
      <c r="K109" s="5"/>
      <c r="N109" s="171"/>
      <c r="O109" s="6"/>
      <c r="Q109" s="5"/>
    </row>
    <row r="110" spans="1:17" x14ac:dyDescent="0.2">
      <c r="A110" s="214" t="s">
        <v>201</v>
      </c>
      <c r="B110" s="215" t="s">
        <v>202</v>
      </c>
      <c r="C110" s="185">
        <f t="shared" si="1"/>
        <v>0</v>
      </c>
      <c r="D110" s="186"/>
      <c r="E110" s="186"/>
      <c r="F110" s="186"/>
      <c r="G110" s="186"/>
      <c r="H110" s="186"/>
      <c r="I110" s="33"/>
      <c r="J110" s="5"/>
      <c r="K110" s="5"/>
      <c r="N110" s="171"/>
      <c r="O110" s="6"/>
      <c r="Q110" s="5"/>
    </row>
    <row r="111" spans="1:17" x14ac:dyDescent="0.2">
      <c r="A111" s="214" t="s">
        <v>203</v>
      </c>
      <c r="B111" s="215" t="s">
        <v>204</v>
      </c>
      <c r="C111" s="185">
        <f t="shared" si="1"/>
        <v>0</v>
      </c>
      <c r="D111" s="186"/>
      <c r="E111" s="186"/>
      <c r="F111" s="186"/>
      <c r="G111" s="186"/>
      <c r="H111" s="186"/>
      <c r="I111" s="33"/>
      <c r="J111" s="5"/>
      <c r="K111" s="5"/>
      <c r="N111" s="171"/>
      <c r="O111" s="6"/>
      <c r="Q111" s="5"/>
    </row>
    <row r="112" spans="1:17" x14ac:dyDescent="0.2">
      <c r="A112" s="214" t="s">
        <v>205</v>
      </c>
      <c r="B112" s="215" t="s">
        <v>206</v>
      </c>
      <c r="C112" s="185">
        <f t="shared" si="1"/>
        <v>0</v>
      </c>
      <c r="D112" s="186"/>
      <c r="E112" s="186"/>
      <c r="F112" s="186"/>
      <c r="G112" s="186"/>
      <c r="H112" s="186"/>
      <c r="I112" s="33"/>
      <c r="J112" s="5"/>
      <c r="K112" s="5"/>
      <c r="N112" s="171"/>
      <c r="O112" s="6"/>
      <c r="Q112" s="5"/>
    </row>
    <row r="113" spans="1:17" x14ac:dyDescent="0.2">
      <c r="A113" s="214" t="s">
        <v>207</v>
      </c>
      <c r="B113" s="215" t="s">
        <v>208</v>
      </c>
      <c r="C113" s="185">
        <f t="shared" si="1"/>
        <v>0</v>
      </c>
      <c r="D113" s="186"/>
      <c r="E113" s="186"/>
      <c r="F113" s="186"/>
      <c r="G113" s="186"/>
      <c r="H113" s="186"/>
      <c r="I113" s="33"/>
      <c r="J113" s="5"/>
      <c r="K113" s="5"/>
      <c r="N113" s="171"/>
      <c r="O113" s="6"/>
      <c r="Q113" s="5"/>
    </row>
    <row r="114" spans="1:17" x14ac:dyDescent="0.2">
      <c r="A114" s="214" t="s">
        <v>209</v>
      </c>
      <c r="B114" s="215" t="s">
        <v>210</v>
      </c>
      <c r="C114" s="185">
        <f t="shared" si="1"/>
        <v>0</v>
      </c>
      <c r="D114" s="186"/>
      <c r="E114" s="186"/>
      <c r="F114" s="186"/>
      <c r="G114" s="186"/>
      <c r="H114" s="186"/>
      <c r="I114" s="33"/>
      <c r="J114" s="5"/>
      <c r="K114" s="5"/>
      <c r="N114" s="171"/>
      <c r="O114" s="6"/>
      <c r="Q114" s="5"/>
    </row>
    <row r="115" spans="1:17" x14ac:dyDescent="0.2">
      <c r="A115" s="214" t="s">
        <v>211</v>
      </c>
      <c r="B115" s="215" t="s">
        <v>212</v>
      </c>
      <c r="C115" s="185">
        <f t="shared" si="1"/>
        <v>1</v>
      </c>
      <c r="D115" s="186">
        <v>1</v>
      </c>
      <c r="E115" s="186"/>
      <c r="F115" s="186"/>
      <c r="G115" s="186"/>
      <c r="H115" s="186"/>
      <c r="I115" s="33"/>
      <c r="J115" s="5"/>
      <c r="K115" s="5"/>
      <c r="N115" s="171"/>
      <c r="O115" s="6"/>
      <c r="Q115" s="5"/>
    </row>
    <row r="116" spans="1:17" x14ac:dyDescent="0.2">
      <c r="A116" s="214" t="s">
        <v>213</v>
      </c>
      <c r="B116" s="215" t="s">
        <v>214</v>
      </c>
      <c r="C116" s="185">
        <f t="shared" si="1"/>
        <v>0</v>
      </c>
      <c r="D116" s="186"/>
      <c r="E116" s="186"/>
      <c r="F116" s="186"/>
      <c r="G116" s="186"/>
      <c r="H116" s="186"/>
      <c r="I116" s="33"/>
      <c r="J116" s="5"/>
      <c r="K116" s="5"/>
      <c r="N116" s="171"/>
      <c r="O116" s="6"/>
      <c r="Q116" s="5"/>
    </row>
    <row r="117" spans="1:17" x14ac:dyDescent="0.2">
      <c r="A117" s="214" t="s">
        <v>215</v>
      </c>
      <c r="B117" s="215" t="s">
        <v>216</v>
      </c>
      <c r="C117" s="185">
        <f t="shared" si="1"/>
        <v>0</v>
      </c>
      <c r="D117" s="186"/>
      <c r="E117" s="186"/>
      <c r="F117" s="186"/>
      <c r="G117" s="186"/>
      <c r="H117" s="186"/>
      <c r="I117" s="33"/>
      <c r="J117" s="5"/>
      <c r="K117" s="5"/>
      <c r="N117" s="171"/>
      <c r="O117" s="6"/>
      <c r="Q117" s="5"/>
    </row>
    <row r="118" spans="1:17" x14ac:dyDescent="0.2">
      <c r="A118" s="214" t="s">
        <v>217</v>
      </c>
      <c r="B118" s="215" t="s">
        <v>218</v>
      </c>
      <c r="C118" s="185">
        <f>+SUM(D118:F118)</f>
        <v>0</v>
      </c>
      <c r="D118" s="186"/>
      <c r="E118" s="186"/>
      <c r="F118" s="186"/>
      <c r="G118" s="186"/>
      <c r="H118" s="186"/>
      <c r="I118" s="33"/>
      <c r="J118" s="5"/>
      <c r="K118" s="5"/>
      <c r="N118" s="171"/>
      <c r="O118" s="6"/>
      <c r="Q118" s="5"/>
    </row>
    <row r="119" spans="1:17" x14ac:dyDescent="0.2">
      <c r="A119" s="214" t="s">
        <v>145</v>
      </c>
      <c r="B119" s="215" t="s">
        <v>219</v>
      </c>
      <c r="C119" s="185">
        <f>+SUM(D119:F119)</f>
        <v>96</v>
      </c>
      <c r="D119" s="186"/>
      <c r="E119" s="186">
        <v>96</v>
      </c>
      <c r="F119" s="186"/>
      <c r="G119" s="186"/>
      <c r="H119" s="186"/>
      <c r="I119" s="33"/>
      <c r="J119" s="5"/>
      <c r="K119" s="5"/>
      <c r="N119" s="171"/>
      <c r="O119" s="6"/>
      <c r="Q119" s="5"/>
    </row>
    <row r="120" spans="1:17" x14ac:dyDescent="0.2">
      <c r="A120" s="216" t="s">
        <v>145</v>
      </c>
      <c r="B120" s="217" t="s">
        <v>220</v>
      </c>
      <c r="C120" s="218">
        <f t="shared" si="1"/>
        <v>0</v>
      </c>
      <c r="D120" s="186"/>
      <c r="E120" s="186"/>
      <c r="F120" s="186"/>
      <c r="G120" s="186"/>
      <c r="H120" s="186"/>
      <c r="I120" s="33"/>
      <c r="J120" s="5"/>
      <c r="K120" s="5"/>
      <c r="N120" s="171"/>
      <c r="O120" s="6"/>
      <c r="Q120" s="5"/>
    </row>
    <row r="121" spans="1:17" x14ac:dyDescent="0.2">
      <c r="A121" s="174"/>
      <c r="B121" s="222"/>
      <c r="C121" s="69"/>
      <c r="D121" s="70"/>
      <c r="E121" s="70"/>
      <c r="F121" s="70"/>
      <c r="G121" s="70"/>
      <c r="H121" s="70"/>
      <c r="I121" s="33"/>
      <c r="J121" s="5"/>
      <c r="K121" s="5"/>
      <c r="N121" s="171"/>
      <c r="O121" s="6"/>
      <c r="Q121" s="5"/>
    </row>
    <row r="122" spans="1:17" x14ac:dyDescent="0.2">
      <c r="A122" s="289" t="s">
        <v>221</v>
      </c>
      <c r="B122" s="290"/>
      <c r="C122" s="178">
        <f t="shared" si="1"/>
        <v>482</v>
      </c>
      <c r="D122" s="223">
        <f>+SUM(D123:D162)</f>
        <v>7</v>
      </c>
      <c r="E122" s="227">
        <f>+SUM(E123:E162)</f>
        <v>460</v>
      </c>
      <c r="F122" s="228">
        <f>+SUM(F123:F162)</f>
        <v>15</v>
      </c>
      <c r="G122" s="228">
        <f>+SUM(G123:G162)</f>
        <v>0</v>
      </c>
      <c r="H122" s="228">
        <f>+SUM(H123:H162)</f>
        <v>0</v>
      </c>
      <c r="I122" s="33"/>
      <c r="J122" s="5"/>
      <c r="K122" s="5"/>
      <c r="N122" s="171"/>
      <c r="O122" s="6"/>
      <c r="Q122" s="5"/>
    </row>
    <row r="123" spans="1:17" x14ac:dyDescent="0.2">
      <c r="A123" s="211" t="s">
        <v>222</v>
      </c>
      <c r="B123" s="226" t="s">
        <v>223</v>
      </c>
      <c r="C123" s="203">
        <f t="shared" si="1"/>
        <v>0</v>
      </c>
      <c r="D123" s="188"/>
      <c r="E123" s="205"/>
      <c r="F123" s="206"/>
      <c r="G123" s="188"/>
      <c r="H123" s="206"/>
      <c r="I123" s="33"/>
      <c r="J123" s="5"/>
      <c r="K123" s="5"/>
      <c r="N123" s="171"/>
      <c r="O123" s="6"/>
      <c r="Q123" s="5"/>
    </row>
    <row r="124" spans="1:17" x14ac:dyDescent="0.2">
      <c r="A124" s="214" t="s">
        <v>224</v>
      </c>
      <c r="B124" s="215" t="s">
        <v>225</v>
      </c>
      <c r="C124" s="185">
        <f t="shared" si="1"/>
        <v>0</v>
      </c>
      <c r="D124" s="188"/>
      <c r="E124" s="187"/>
      <c r="F124" s="188"/>
      <c r="G124" s="188"/>
      <c r="H124" s="188"/>
      <c r="I124" s="33"/>
      <c r="J124" s="5"/>
      <c r="K124" s="5"/>
      <c r="N124" s="171"/>
      <c r="O124" s="6"/>
      <c r="Q124" s="5"/>
    </row>
    <row r="125" spans="1:17" x14ac:dyDescent="0.2">
      <c r="A125" s="214" t="s">
        <v>226</v>
      </c>
      <c r="B125" s="215" t="s">
        <v>227</v>
      </c>
      <c r="C125" s="185">
        <f t="shared" si="1"/>
        <v>6</v>
      </c>
      <c r="D125" s="188"/>
      <c r="E125" s="187">
        <v>6</v>
      </c>
      <c r="F125" s="188"/>
      <c r="G125" s="188"/>
      <c r="H125" s="188"/>
      <c r="I125" s="33"/>
      <c r="J125" s="5"/>
      <c r="K125" s="5"/>
      <c r="N125" s="171"/>
      <c r="O125" s="6"/>
      <c r="Q125" s="5"/>
    </row>
    <row r="126" spans="1:17" x14ac:dyDescent="0.2">
      <c r="A126" s="214" t="s">
        <v>228</v>
      </c>
      <c r="B126" s="215" t="s">
        <v>229</v>
      </c>
      <c r="C126" s="185">
        <f t="shared" si="1"/>
        <v>0</v>
      </c>
      <c r="D126" s="188"/>
      <c r="E126" s="187"/>
      <c r="F126" s="188"/>
      <c r="G126" s="188"/>
      <c r="H126" s="188"/>
      <c r="I126" s="33"/>
      <c r="J126" s="5"/>
      <c r="K126" s="5"/>
      <c r="N126" s="171"/>
      <c r="O126" s="6"/>
      <c r="Q126" s="5"/>
    </row>
    <row r="127" spans="1:17" x14ac:dyDescent="0.2">
      <c r="A127" s="214" t="s">
        <v>230</v>
      </c>
      <c r="B127" s="215" t="s">
        <v>231</v>
      </c>
      <c r="C127" s="185">
        <f t="shared" si="1"/>
        <v>0</v>
      </c>
      <c r="D127" s="188"/>
      <c r="E127" s="187"/>
      <c r="F127" s="188"/>
      <c r="G127" s="188"/>
      <c r="H127" s="188"/>
      <c r="I127" s="33"/>
      <c r="J127" s="5"/>
      <c r="K127" s="5"/>
      <c r="N127" s="171"/>
      <c r="O127" s="6"/>
      <c r="Q127" s="5"/>
    </row>
    <row r="128" spans="1:17" x14ac:dyDescent="0.2">
      <c r="A128" s="214" t="s">
        <v>232</v>
      </c>
      <c r="B128" s="215" t="s">
        <v>233</v>
      </c>
      <c r="C128" s="185">
        <f t="shared" si="1"/>
        <v>0</v>
      </c>
      <c r="D128" s="188"/>
      <c r="E128" s="187"/>
      <c r="F128" s="188"/>
      <c r="G128" s="188"/>
      <c r="H128" s="188"/>
      <c r="I128" s="33"/>
      <c r="J128" s="5"/>
      <c r="K128" s="5"/>
      <c r="N128" s="171"/>
      <c r="O128" s="6"/>
      <c r="Q128" s="5"/>
    </row>
    <row r="129" spans="1:17" x14ac:dyDescent="0.2">
      <c r="A129" s="214" t="s">
        <v>234</v>
      </c>
      <c r="B129" s="215" t="s">
        <v>235</v>
      </c>
      <c r="C129" s="185">
        <f t="shared" si="1"/>
        <v>0</v>
      </c>
      <c r="D129" s="188"/>
      <c r="E129" s="187"/>
      <c r="F129" s="188"/>
      <c r="G129" s="188"/>
      <c r="H129" s="188"/>
      <c r="I129" s="33"/>
      <c r="J129" s="5"/>
      <c r="K129" s="5"/>
      <c r="N129" s="171"/>
      <c r="O129" s="6"/>
      <c r="Q129" s="5"/>
    </row>
    <row r="130" spans="1:17" x14ac:dyDescent="0.2">
      <c r="A130" s="214" t="s">
        <v>236</v>
      </c>
      <c r="B130" s="215" t="s">
        <v>237</v>
      </c>
      <c r="C130" s="185">
        <f t="shared" si="1"/>
        <v>65</v>
      </c>
      <c r="D130" s="188"/>
      <c r="E130" s="187">
        <v>65</v>
      </c>
      <c r="F130" s="188"/>
      <c r="G130" s="188"/>
      <c r="H130" s="188"/>
      <c r="I130" s="33"/>
      <c r="J130" s="5"/>
      <c r="K130" s="5"/>
      <c r="N130" s="171"/>
      <c r="O130" s="6"/>
      <c r="Q130" s="5"/>
    </row>
    <row r="131" spans="1:17" x14ac:dyDescent="0.2">
      <c r="A131" s="214" t="s">
        <v>238</v>
      </c>
      <c r="B131" s="215" t="s">
        <v>239</v>
      </c>
      <c r="C131" s="185">
        <f t="shared" si="1"/>
        <v>259</v>
      </c>
      <c r="D131" s="188"/>
      <c r="E131" s="187">
        <v>259</v>
      </c>
      <c r="F131" s="188"/>
      <c r="G131" s="188"/>
      <c r="H131" s="188"/>
      <c r="I131" s="33"/>
      <c r="J131" s="5"/>
      <c r="K131" s="5"/>
      <c r="N131" s="171"/>
      <c r="O131" s="6"/>
      <c r="Q131" s="5"/>
    </row>
    <row r="132" spans="1:17" x14ac:dyDescent="0.2">
      <c r="A132" s="214" t="s">
        <v>240</v>
      </c>
      <c r="B132" s="215" t="s">
        <v>241</v>
      </c>
      <c r="C132" s="185">
        <f t="shared" si="1"/>
        <v>5</v>
      </c>
      <c r="D132" s="188"/>
      <c r="E132" s="187">
        <v>5</v>
      </c>
      <c r="F132" s="188"/>
      <c r="G132" s="188"/>
      <c r="H132" s="188"/>
      <c r="I132" s="33"/>
      <c r="J132" s="5"/>
      <c r="K132" s="5"/>
      <c r="N132" s="171"/>
      <c r="O132" s="6"/>
      <c r="Q132" s="5"/>
    </row>
    <row r="133" spans="1:17" x14ac:dyDescent="0.2">
      <c r="A133" s="214" t="s">
        <v>242</v>
      </c>
      <c r="B133" s="215" t="s">
        <v>243</v>
      </c>
      <c r="C133" s="185">
        <f t="shared" si="1"/>
        <v>5</v>
      </c>
      <c r="D133" s="188"/>
      <c r="E133" s="187">
        <v>5</v>
      </c>
      <c r="F133" s="188"/>
      <c r="G133" s="188"/>
      <c r="H133" s="188"/>
      <c r="I133" s="33"/>
      <c r="J133" s="5"/>
      <c r="K133" s="5"/>
      <c r="N133" s="171"/>
      <c r="O133" s="6"/>
      <c r="Q133" s="5"/>
    </row>
    <row r="134" spans="1:17" x14ac:dyDescent="0.2">
      <c r="A134" s="214" t="s">
        <v>244</v>
      </c>
      <c r="B134" s="215" t="s">
        <v>245</v>
      </c>
      <c r="C134" s="185">
        <f t="shared" si="1"/>
        <v>0</v>
      </c>
      <c r="D134" s="188"/>
      <c r="E134" s="187"/>
      <c r="F134" s="188"/>
      <c r="G134" s="188"/>
      <c r="H134" s="188"/>
      <c r="I134" s="33"/>
      <c r="J134" s="5"/>
      <c r="K134" s="5"/>
      <c r="N134" s="171"/>
      <c r="O134" s="6"/>
      <c r="Q134" s="5"/>
    </row>
    <row r="135" spans="1:17" x14ac:dyDescent="0.2">
      <c r="A135" s="214" t="s">
        <v>246</v>
      </c>
      <c r="B135" s="215" t="s">
        <v>247</v>
      </c>
      <c r="C135" s="185">
        <f t="shared" si="1"/>
        <v>0</v>
      </c>
      <c r="D135" s="188"/>
      <c r="E135" s="187"/>
      <c r="F135" s="188"/>
      <c r="G135" s="188"/>
      <c r="H135" s="188"/>
      <c r="I135" s="33"/>
      <c r="J135" s="5"/>
      <c r="K135" s="5"/>
      <c r="N135" s="171"/>
      <c r="O135" s="6"/>
      <c r="Q135" s="5"/>
    </row>
    <row r="136" spans="1:17" x14ac:dyDescent="0.2">
      <c r="A136" s="214" t="s">
        <v>248</v>
      </c>
      <c r="B136" s="215" t="s">
        <v>249</v>
      </c>
      <c r="C136" s="185">
        <f t="shared" si="1"/>
        <v>0</v>
      </c>
      <c r="D136" s="188"/>
      <c r="E136" s="187"/>
      <c r="F136" s="188"/>
      <c r="G136" s="188"/>
      <c r="H136" s="188"/>
      <c r="I136" s="33"/>
      <c r="J136" s="5"/>
      <c r="K136" s="5"/>
      <c r="N136" s="171"/>
      <c r="O136" s="6"/>
      <c r="Q136" s="5"/>
    </row>
    <row r="137" spans="1:17" x14ac:dyDescent="0.2">
      <c r="A137" s="214" t="s">
        <v>250</v>
      </c>
      <c r="B137" s="215" t="s">
        <v>251</v>
      </c>
      <c r="C137" s="185">
        <f t="shared" si="1"/>
        <v>0</v>
      </c>
      <c r="D137" s="188"/>
      <c r="E137" s="187"/>
      <c r="F137" s="188"/>
      <c r="G137" s="188"/>
      <c r="H137" s="188"/>
      <c r="I137" s="33"/>
      <c r="J137" s="5"/>
      <c r="K137" s="5"/>
      <c r="N137" s="171"/>
      <c r="O137" s="6"/>
      <c r="Q137" s="5"/>
    </row>
    <row r="138" spans="1:17" x14ac:dyDescent="0.2">
      <c r="A138" s="214" t="s">
        <v>252</v>
      </c>
      <c r="B138" s="215" t="s">
        <v>253</v>
      </c>
      <c r="C138" s="185">
        <f t="shared" si="1"/>
        <v>0</v>
      </c>
      <c r="D138" s="188"/>
      <c r="E138" s="187"/>
      <c r="F138" s="188"/>
      <c r="G138" s="188"/>
      <c r="H138" s="188"/>
      <c r="I138" s="33"/>
      <c r="J138" s="5"/>
      <c r="K138" s="5"/>
      <c r="N138" s="171"/>
      <c r="O138" s="6"/>
      <c r="Q138" s="5"/>
    </row>
    <row r="139" spans="1:17" x14ac:dyDescent="0.2">
      <c r="A139" s="214" t="s">
        <v>254</v>
      </c>
      <c r="B139" s="215" t="s">
        <v>255</v>
      </c>
      <c r="C139" s="185">
        <f t="shared" si="1"/>
        <v>0</v>
      </c>
      <c r="D139" s="188"/>
      <c r="E139" s="187"/>
      <c r="F139" s="188"/>
      <c r="G139" s="188"/>
      <c r="H139" s="188"/>
      <c r="I139" s="33"/>
      <c r="J139" s="5"/>
      <c r="K139" s="5"/>
      <c r="N139" s="171"/>
      <c r="O139" s="6"/>
      <c r="Q139" s="5"/>
    </row>
    <row r="140" spans="1:17" x14ac:dyDescent="0.2">
      <c r="A140" s="214" t="s">
        <v>256</v>
      </c>
      <c r="B140" s="215" t="s">
        <v>257</v>
      </c>
      <c r="C140" s="185">
        <f t="shared" si="1"/>
        <v>6</v>
      </c>
      <c r="D140" s="188"/>
      <c r="E140" s="187">
        <v>6</v>
      </c>
      <c r="F140" s="188"/>
      <c r="G140" s="188"/>
      <c r="H140" s="188"/>
      <c r="I140" s="33"/>
      <c r="J140" s="5"/>
      <c r="K140" s="5"/>
      <c r="N140" s="171"/>
      <c r="O140" s="6"/>
      <c r="Q140" s="5"/>
    </row>
    <row r="141" spans="1:17" x14ac:dyDescent="0.2">
      <c r="A141" s="214" t="s">
        <v>258</v>
      </c>
      <c r="B141" s="215" t="s">
        <v>259</v>
      </c>
      <c r="C141" s="185">
        <f t="shared" si="1"/>
        <v>0</v>
      </c>
      <c r="D141" s="188"/>
      <c r="E141" s="187"/>
      <c r="F141" s="188"/>
      <c r="G141" s="188"/>
      <c r="H141" s="188"/>
      <c r="I141" s="33"/>
      <c r="J141" s="5"/>
      <c r="K141" s="5"/>
      <c r="N141" s="171"/>
      <c r="O141" s="6"/>
      <c r="Q141" s="5"/>
    </row>
    <row r="142" spans="1:17" x14ac:dyDescent="0.2">
      <c r="A142" s="214" t="s">
        <v>260</v>
      </c>
      <c r="B142" s="215" t="s">
        <v>261</v>
      </c>
      <c r="C142" s="185">
        <f t="shared" si="1"/>
        <v>2</v>
      </c>
      <c r="D142" s="188"/>
      <c r="E142" s="187"/>
      <c r="F142" s="188">
        <v>2</v>
      </c>
      <c r="G142" s="188"/>
      <c r="H142" s="188"/>
      <c r="I142" s="33"/>
      <c r="J142" s="5"/>
      <c r="K142" s="5"/>
      <c r="N142" s="171"/>
      <c r="O142" s="6"/>
      <c r="Q142" s="5"/>
    </row>
    <row r="143" spans="1:17" x14ac:dyDescent="0.2">
      <c r="A143" s="214" t="s">
        <v>262</v>
      </c>
      <c r="B143" s="215" t="s">
        <v>263</v>
      </c>
      <c r="C143" s="185">
        <f t="shared" si="1"/>
        <v>0</v>
      </c>
      <c r="D143" s="188"/>
      <c r="E143" s="187"/>
      <c r="F143" s="188"/>
      <c r="G143" s="188"/>
      <c r="H143" s="188"/>
      <c r="I143" s="33"/>
      <c r="J143" s="5"/>
      <c r="K143" s="5"/>
      <c r="N143" s="171"/>
      <c r="O143" s="6"/>
      <c r="Q143" s="5"/>
    </row>
    <row r="144" spans="1:17" x14ac:dyDescent="0.2">
      <c r="A144" s="214" t="s">
        <v>264</v>
      </c>
      <c r="B144" s="215" t="s">
        <v>265</v>
      </c>
      <c r="C144" s="185">
        <f t="shared" si="1"/>
        <v>0</v>
      </c>
      <c r="D144" s="188"/>
      <c r="E144" s="187"/>
      <c r="F144" s="188"/>
      <c r="G144" s="188"/>
      <c r="H144" s="188"/>
      <c r="I144" s="33"/>
      <c r="J144" s="5"/>
      <c r="K144" s="5"/>
      <c r="N144" s="171"/>
      <c r="O144" s="6"/>
      <c r="Q144" s="5"/>
    </row>
    <row r="145" spans="1:17" x14ac:dyDescent="0.2">
      <c r="A145" s="214" t="s">
        <v>266</v>
      </c>
      <c r="B145" s="215" t="s">
        <v>267</v>
      </c>
      <c r="C145" s="185">
        <f t="shared" si="1"/>
        <v>3</v>
      </c>
      <c r="D145" s="188"/>
      <c r="E145" s="187">
        <v>3</v>
      </c>
      <c r="F145" s="188"/>
      <c r="G145" s="188"/>
      <c r="H145" s="188"/>
      <c r="I145" s="33"/>
      <c r="J145" s="5"/>
      <c r="K145" s="5"/>
      <c r="N145" s="171"/>
      <c r="O145" s="6"/>
      <c r="Q145" s="5"/>
    </row>
    <row r="146" spans="1:17" x14ac:dyDescent="0.2">
      <c r="A146" s="214" t="s">
        <v>268</v>
      </c>
      <c r="B146" s="215" t="s">
        <v>269</v>
      </c>
      <c r="C146" s="185">
        <f t="shared" ref="C146:C209" si="2">+SUM(D146:F146)</f>
        <v>0</v>
      </c>
      <c r="D146" s="188"/>
      <c r="E146" s="187"/>
      <c r="F146" s="188"/>
      <c r="G146" s="188"/>
      <c r="H146" s="188"/>
      <c r="I146" s="33"/>
      <c r="J146" s="5"/>
      <c r="K146" s="5"/>
      <c r="N146" s="171"/>
      <c r="O146" s="6"/>
      <c r="Q146" s="5"/>
    </row>
    <row r="147" spans="1:17" x14ac:dyDescent="0.2">
      <c r="A147" s="214" t="s">
        <v>270</v>
      </c>
      <c r="B147" s="215" t="s">
        <v>271</v>
      </c>
      <c r="C147" s="185">
        <f t="shared" si="2"/>
        <v>0</v>
      </c>
      <c r="D147" s="188"/>
      <c r="E147" s="187"/>
      <c r="F147" s="188"/>
      <c r="G147" s="188"/>
      <c r="H147" s="188"/>
      <c r="I147" s="33"/>
      <c r="J147" s="5"/>
      <c r="K147" s="5"/>
      <c r="N147" s="171"/>
      <c r="O147" s="6"/>
      <c r="Q147" s="5"/>
    </row>
    <row r="148" spans="1:17" x14ac:dyDescent="0.2">
      <c r="A148" s="214" t="s">
        <v>272</v>
      </c>
      <c r="B148" s="215" t="s">
        <v>273</v>
      </c>
      <c r="C148" s="185">
        <f t="shared" si="2"/>
        <v>0</v>
      </c>
      <c r="D148" s="188"/>
      <c r="E148" s="187"/>
      <c r="F148" s="188"/>
      <c r="G148" s="188"/>
      <c r="H148" s="188"/>
      <c r="I148" s="33"/>
      <c r="J148" s="5"/>
      <c r="K148" s="5"/>
      <c r="N148" s="171"/>
      <c r="O148" s="6"/>
      <c r="Q148" s="5"/>
    </row>
    <row r="149" spans="1:17" x14ac:dyDescent="0.2">
      <c r="A149" s="214" t="s">
        <v>274</v>
      </c>
      <c r="B149" s="215" t="s">
        <v>275</v>
      </c>
      <c r="C149" s="185">
        <f t="shared" si="2"/>
        <v>6</v>
      </c>
      <c r="D149" s="188"/>
      <c r="E149" s="187">
        <v>6</v>
      </c>
      <c r="F149" s="188"/>
      <c r="G149" s="188"/>
      <c r="H149" s="188"/>
      <c r="I149" s="33"/>
      <c r="J149" s="5"/>
      <c r="K149" s="5"/>
      <c r="N149" s="171"/>
      <c r="O149" s="6"/>
      <c r="Q149" s="5"/>
    </row>
    <row r="150" spans="1:17" x14ac:dyDescent="0.2">
      <c r="A150" s="214" t="s">
        <v>276</v>
      </c>
      <c r="B150" s="215" t="s">
        <v>277</v>
      </c>
      <c r="C150" s="185">
        <f t="shared" si="2"/>
        <v>0</v>
      </c>
      <c r="D150" s="188"/>
      <c r="E150" s="187"/>
      <c r="F150" s="188"/>
      <c r="G150" s="188"/>
      <c r="H150" s="188"/>
      <c r="I150" s="33"/>
      <c r="J150" s="5"/>
      <c r="K150" s="5"/>
      <c r="N150" s="171"/>
      <c r="O150" s="6"/>
      <c r="Q150" s="5"/>
    </row>
    <row r="151" spans="1:17" x14ac:dyDescent="0.2">
      <c r="A151" s="214" t="s">
        <v>278</v>
      </c>
      <c r="B151" s="215" t="s">
        <v>279</v>
      </c>
      <c r="C151" s="185">
        <f t="shared" si="2"/>
        <v>0</v>
      </c>
      <c r="D151" s="188"/>
      <c r="E151" s="187"/>
      <c r="F151" s="188"/>
      <c r="G151" s="188"/>
      <c r="H151" s="188"/>
      <c r="I151" s="33"/>
      <c r="J151" s="5"/>
      <c r="K151" s="5"/>
      <c r="N151" s="171"/>
      <c r="O151" s="6"/>
      <c r="Q151" s="5"/>
    </row>
    <row r="152" spans="1:17" x14ac:dyDescent="0.2">
      <c r="A152" s="214" t="s">
        <v>280</v>
      </c>
      <c r="B152" s="215" t="s">
        <v>281</v>
      </c>
      <c r="C152" s="185">
        <f t="shared" si="2"/>
        <v>0</v>
      </c>
      <c r="D152" s="188"/>
      <c r="E152" s="187"/>
      <c r="F152" s="188"/>
      <c r="G152" s="188"/>
      <c r="H152" s="188"/>
      <c r="I152" s="33"/>
      <c r="J152" s="5"/>
      <c r="K152" s="5"/>
      <c r="N152" s="171"/>
      <c r="O152" s="6"/>
      <c r="Q152" s="5"/>
    </row>
    <row r="153" spans="1:17" x14ac:dyDescent="0.2">
      <c r="A153" s="214" t="s">
        <v>282</v>
      </c>
      <c r="B153" s="215" t="s">
        <v>283</v>
      </c>
      <c r="C153" s="185">
        <f t="shared" si="2"/>
        <v>20</v>
      </c>
      <c r="D153" s="188"/>
      <c r="E153" s="187">
        <v>20</v>
      </c>
      <c r="F153" s="188"/>
      <c r="G153" s="188"/>
      <c r="H153" s="188"/>
      <c r="I153" s="33"/>
      <c r="J153" s="5"/>
      <c r="K153" s="5"/>
      <c r="N153" s="171"/>
      <c r="O153" s="6"/>
      <c r="Q153" s="5"/>
    </row>
    <row r="154" spans="1:17" x14ac:dyDescent="0.2">
      <c r="A154" s="214" t="s">
        <v>284</v>
      </c>
      <c r="B154" s="215" t="s">
        <v>285</v>
      </c>
      <c r="C154" s="185">
        <f t="shared" si="2"/>
        <v>0</v>
      </c>
      <c r="D154" s="188"/>
      <c r="E154" s="187"/>
      <c r="F154" s="188"/>
      <c r="G154" s="188"/>
      <c r="H154" s="188"/>
      <c r="I154" s="33"/>
      <c r="J154" s="5"/>
      <c r="K154" s="5"/>
      <c r="N154" s="171"/>
      <c r="O154" s="6"/>
      <c r="Q154" s="5"/>
    </row>
    <row r="155" spans="1:17" x14ac:dyDescent="0.2">
      <c r="A155" s="214" t="s">
        <v>286</v>
      </c>
      <c r="B155" s="215" t="s">
        <v>281</v>
      </c>
      <c r="C155" s="185">
        <f t="shared" si="2"/>
        <v>8</v>
      </c>
      <c r="D155" s="188"/>
      <c r="E155" s="187"/>
      <c r="F155" s="188">
        <v>8</v>
      </c>
      <c r="G155" s="188"/>
      <c r="H155" s="188"/>
      <c r="I155" s="33"/>
      <c r="J155" s="5"/>
      <c r="K155" s="5"/>
      <c r="N155" s="171"/>
      <c r="O155" s="6"/>
      <c r="Q155" s="5"/>
    </row>
    <row r="156" spans="1:17" x14ac:dyDescent="0.2">
      <c r="A156" s="214" t="s">
        <v>287</v>
      </c>
      <c r="B156" s="215" t="s">
        <v>279</v>
      </c>
      <c r="C156" s="185">
        <f t="shared" si="2"/>
        <v>3</v>
      </c>
      <c r="D156" s="188"/>
      <c r="E156" s="187">
        <v>2</v>
      </c>
      <c r="F156" s="188">
        <v>1</v>
      </c>
      <c r="G156" s="188"/>
      <c r="H156" s="188"/>
      <c r="I156" s="33"/>
      <c r="J156" s="5"/>
      <c r="K156" s="5"/>
      <c r="N156" s="171"/>
      <c r="O156" s="6"/>
      <c r="Q156" s="5"/>
    </row>
    <row r="157" spans="1:17" x14ac:dyDescent="0.2">
      <c r="A157" s="214" t="s">
        <v>288</v>
      </c>
      <c r="B157" s="215" t="s">
        <v>289</v>
      </c>
      <c r="C157" s="185">
        <f t="shared" si="2"/>
        <v>0</v>
      </c>
      <c r="D157" s="188"/>
      <c r="E157" s="187"/>
      <c r="F157" s="188"/>
      <c r="G157" s="188"/>
      <c r="H157" s="188"/>
      <c r="I157" s="33"/>
      <c r="J157" s="5"/>
      <c r="K157" s="5"/>
      <c r="N157" s="171"/>
      <c r="O157" s="6"/>
      <c r="Q157" s="5"/>
    </row>
    <row r="158" spans="1:17" x14ac:dyDescent="0.2">
      <c r="A158" s="214" t="s">
        <v>290</v>
      </c>
      <c r="B158" s="215" t="s">
        <v>291</v>
      </c>
      <c r="C158" s="185">
        <f t="shared" si="2"/>
        <v>0</v>
      </c>
      <c r="D158" s="188"/>
      <c r="E158" s="187"/>
      <c r="F158" s="188"/>
      <c r="G158" s="188"/>
      <c r="H158" s="188"/>
      <c r="I158" s="33"/>
      <c r="J158" s="5"/>
      <c r="K158" s="5"/>
      <c r="N158" s="171"/>
      <c r="O158" s="6"/>
      <c r="Q158" s="5"/>
    </row>
    <row r="159" spans="1:17" x14ac:dyDescent="0.2">
      <c r="A159" s="214" t="s">
        <v>292</v>
      </c>
      <c r="B159" s="215" t="s">
        <v>293</v>
      </c>
      <c r="C159" s="185">
        <f t="shared" si="2"/>
        <v>6</v>
      </c>
      <c r="D159" s="188"/>
      <c r="E159" s="187">
        <v>6</v>
      </c>
      <c r="F159" s="188"/>
      <c r="G159" s="188"/>
      <c r="H159" s="188"/>
      <c r="I159" s="33"/>
      <c r="J159" s="5"/>
      <c r="K159" s="5"/>
      <c r="N159" s="171"/>
      <c r="O159" s="6"/>
      <c r="Q159" s="5"/>
    </row>
    <row r="160" spans="1:17" x14ac:dyDescent="0.2">
      <c r="A160" s="214" t="s">
        <v>294</v>
      </c>
      <c r="B160" s="215" t="s">
        <v>295</v>
      </c>
      <c r="C160" s="185">
        <f t="shared" si="2"/>
        <v>65</v>
      </c>
      <c r="D160" s="188">
        <v>7</v>
      </c>
      <c r="E160" s="187">
        <v>54</v>
      </c>
      <c r="F160" s="188">
        <v>4</v>
      </c>
      <c r="G160" s="188"/>
      <c r="H160" s="188"/>
      <c r="I160" s="33"/>
      <c r="J160" s="5"/>
      <c r="K160" s="5"/>
      <c r="N160" s="171"/>
      <c r="O160" s="6"/>
      <c r="Q160" s="5"/>
    </row>
    <row r="161" spans="1:17" x14ac:dyDescent="0.2">
      <c r="A161" s="214" t="s">
        <v>296</v>
      </c>
      <c r="B161" s="208" t="s">
        <v>297</v>
      </c>
      <c r="C161" s="185">
        <f t="shared" si="2"/>
        <v>4</v>
      </c>
      <c r="D161" s="188"/>
      <c r="E161" s="187">
        <v>4</v>
      </c>
      <c r="F161" s="198"/>
      <c r="G161" s="188"/>
      <c r="H161" s="188"/>
      <c r="I161" s="33"/>
      <c r="J161" s="5"/>
      <c r="K161" s="5"/>
      <c r="N161" s="171"/>
      <c r="O161" s="6"/>
      <c r="Q161" s="5"/>
    </row>
    <row r="162" spans="1:17" x14ac:dyDescent="0.2">
      <c r="A162" s="216" t="s">
        <v>298</v>
      </c>
      <c r="B162" s="229" t="s">
        <v>299</v>
      </c>
      <c r="C162" s="218">
        <f t="shared" si="2"/>
        <v>19</v>
      </c>
      <c r="D162" s="219"/>
      <c r="E162" s="220">
        <v>19</v>
      </c>
      <c r="F162" s="221"/>
      <c r="G162" s="219"/>
      <c r="H162" s="221"/>
      <c r="I162" s="33"/>
      <c r="J162" s="5"/>
      <c r="K162" s="5"/>
      <c r="N162" s="171"/>
      <c r="O162" s="6"/>
      <c r="Q162" s="5"/>
    </row>
    <row r="163" spans="1:17" x14ac:dyDescent="0.2">
      <c r="A163" s="230"/>
      <c r="B163" s="231"/>
      <c r="C163" s="69"/>
      <c r="D163" s="70"/>
      <c r="E163" s="70"/>
      <c r="F163" s="70"/>
      <c r="G163" s="70"/>
      <c r="H163" s="70"/>
      <c r="I163" s="33"/>
      <c r="J163" s="5"/>
      <c r="K163" s="5"/>
      <c r="N163" s="171"/>
      <c r="O163" s="6"/>
      <c r="Q163" s="5"/>
    </row>
    <row r="164" spans="1:17" ht="15" customHeight="1" x14ac:dyDescent="0.2">
      <c r="A164" s="319" t="s">
        <v>300</v>
      </c>
      <c r="B164" s="320"/>
      <c r="C164" s="178">
        <f t="shared" si="2"/>
        <v>76</v>
      </c>
      <c r="D164" s="223">
        <f>+SUM(D165:D179)</f>
        <v>76</v>
      </c>
      <c r="E164" s="227">
        <f>+SUM(E165:E179)</f>
        <v>0</v>
      </c>
      <c r="F164" s="228">
        <f>+SUM(F165:F179)</f>
        <v>0</v>
      </c>
      <c r="G164" s="228">
        <f>+SUM(G165:G179)</f>
        <v>0</v>
      </c>
      <c r="H164" s="228">
        <f>+SUM(H165:H179)</f>
        <v>0</v>
      </c>
      <c r="I164" s="33"/>
      <c r="J164" s="5"/>
      <c r="K164" s="5"/>
      <c r="N164" s="171"/>
      <c r="O164" s="6"/>
      <c r="Q164" s="5"/>
    </row>
    <row r="165" spans="1:17" x14ac:dyDescent="0.2">
      <c r="A165" s="211" t="s">
        <v>301</v>
      </c>
      <c r="B165" s="226" t="s">
        <v>302</v>
      </c>
      <c r="C165" s="203">
        <f t="shared" si="2"/>
        <v>0</v>
      </c>
      <c r="D165" s="204"/>
      <c r="E165" s="205"/>
      <c r="F165" s="206"/>
      <c r="G165" s="232"/>
      <c r="H165" s="206"/>
      <c r="I165" s="33"/>
      <c r="J165" s="5"/>
      <c r="K165" s="5"/>
      <c r="N165" s="171"/>
      <c r="O165" s="6"/>
      <c r="Q165" s="5"/>
    </row>
    <row r="166" spans="1:17" x14ac:dyDescent="0.2">
      <c r="A166" s="214" t="s">
        <v>303</v>
      </c>
      <c r="B166" s="233" t="s">
        <v>304</v>
      </c>
      <c r="C166" s="185">
        <f t="shared" si="2"/>
        <v>0</v>
      </c>
      <c r="D166" s="186"/>
      <c r="E166" s="187"/>
      <c r="F166" s="188"/>
      <c r="G166" s="201"/>
      <c r="H166" s="188"/>
      <c r="I166" s="33"/>
      <c r="J166" s="5"/>
      <c r="K166" s="5"/>
      <c r="N166" s="171"/>
      <c r="O166" s="6"/>
      <c r="Q166" s="5"/>
    </row>
    <row r="167" spans="1:17" x14ac:dyDescent="0.2">
      <c r="A167" s="214" t="s">
        <v>305</v>
      </c>
      <c r="B167" s="208" t="s">
        <v>306</v>
      </c>
      <c r="C167" s="185">
        <f t="shared" si="2"/>
        <v>76</v>
      </c>
      <c r="D167" s="186">
        <v>76</v>
      </c>
      <c r="E167" s="187"/>
      <c r="F167" s="188"/>
      <c r="G167" s="201"/>
      <c r="H167" s="188"/>
      <c r="I167" s="33"/>
      <c r="J167" s="5"/>
      <c r="K167" s="5"/>
      <c r="N167" s="171"/>
      <c r="O167" s="6"/>
      <c r="Q167" s="5"/>
    </row>
    <row r="168" spans="1:17" x14ac:dyDescent="0.2">
      <c r="A168" s="234" t="s">
        <v>307</v>
      </c>
      <c r="B168" s="208" t="s">
        <v>308</v>
      </c>
      <c r="C168" s="185">
        <f t="shared" si="2"/>
        <v>0</v>
      </c>
      <c r="D168" s="186"/>
      <c r="E168" s="187"/>
      <c r="F168" s="188"/>
      <c r="G168" s="201"/>
      <c r="H168" s="188"/>
      <c r="I168" s="33"/>
      <c r="J168" s="5"/>
      <c r="K168" s="5"/>
      <c r="N168" s="171"/>
      <c r="O168" s="6"/>
      <c r="Q168" s="5"/>
    </row>
    <row r="169" spans="1:17" x14ac:dyDescent="0.2">
      <c r="A169" s="214" t="s">
        <v>309</v>
      </c>
      <c r="B169" s="215" t="s">
        <v>310</v>
      </c>
      <c r="C169" s="185">
        <f t="shared" si="2"/>
        <v>0</v>
      </c>
      <c r="D169" s="186"/>
      <c r="E169" s="187"/>
      <c r="F169" s="188"/>
      <c r="G169" s="201"/>
      <c r="H169" s="188"/>
      <c r="I169" s="33"/>
      <c r="J169" s="5"/>
      <c r="K169" s="5"/>
      <c r="N169" s="171"/>
      <c r="O169" s="6"/>
      <c r="Q169" s="5"/>
    </row>
    <row r="170" spans="1:17" x14ac:dyDescent="0.2">
      <c r="A170" s="214" t="s">
        <v>311</v>
      </c>
      <c r="B170" s="215" t="s">
        <v>312</v>
      </c>
      <c r="C170" s="185">
        <f t="shared" si="2"/>
        <v>0</v>
      </c>
      <c r="D170" s="186"/>
      <c r="E170" s="187"/>
      <c r="F170" s="188"/>
      <c r="G170" s="201"/>
      <c r="H170" s="188"/>
      <c r="I170" s="33"/>
      <c r="J170" s="5"/>
      <c r="K170" s="5"/>
      <c r="N170" s="171"/>
      <c r="O170" s="6"/>
      <c r="Q170" s="5"/>
    </row>
    <row r="171" spans="1:17" x14ac:dyDescent="0.2">
      <c r="A171" s="214" t="s">
        <v>313</v>
      </c>
      <c r="B171" s="215" t="s">
        <v>314</v>
      </c>
      <c r="C171" s="185">
        <f t="shared" si="2"/>
        <v>0</v>
      </c>
      <c r="D171" s="186"/>
      <c r="E171" s="187"/>
      <c r="F171" s="188"/>
      <c r="G171" s="201"/>
      <c r="H171" s="188"/>
      <c r="I171" s="33"/>
      <c r="J171" s="5"/>
      <c r="K171" s="5"/>
      <c r="N171" s="171"/>
      <c r="O171" s="6"/>
      <c r="Q171" s="5"/>
    </row>
    <row r="172" spans="1:17" x14ac:dyDescent="0.2">
      <c r="A172" s="214" t="s">
        <v>315</v>
      </c>
      <c r="B172" s="215" t="s">
        <v>316</v>
      </c>
      <c r="C172" s="185">
        <f t="shared" si="2"/>
        <v>0</v>
      </c>
      <c r="D172" s="186"/>
      <c r="E172" s="187"/>
      <c r="F172" s="188"/>
      <c r="G172" s="201"/>
      <c r="H172" s="188"/>
      <c r="I172" s="33"/>
      <c r="J172" s="5"/>
      <c r="K172" s="5"/>
      <c r="N172" s="171"/>
      <c r="O172" s="6"/>
      <c r="Q172" s="5"/>
    </row>
    <row r="173" spans="1:17" x14ac:dyDescent="0.2">
      <c r="A173" s="214" t="s">
        <v>317</v>
      </c>
      <c r="B173" s="215" t="s">
        <v>318</v>
      </c>
      <c r="C173" s="185">
        <f t="shared" si="2"/>
        <v>0</v>
      </c>
      <c r="D173" s="186"/>
      <c r="E173" s="187"/>
      <c r="F173" s="188"/>
      <c r="G173" s="201"/>
      <c r="H173" s="188"/>
      <c r="I173" s="33"/>
      <c r="J173" s="5"/>
      <c r="K173" s="5"/>
      <c r="N173" s="171"/>
      <c r="O173" s="6"/>
      <c r="Q173" s="5"/>
    </row>
    <row r="174" spans="1:17" x14ac:dyDescent="0.2">
      <c r="A174" s="214" t="s">
        <v>319</v>
      </c>
      <c r="B174" s="215" t="s">
        <v>320</v>
      </c>
      <c r="C174" s="185">
        <f t="shared" si="2"/>
        <v>0</v>
      </c>
      <c r="D174" s="186"/>
      <c r="E174" s="187"/>
      <c r="F174" s="188"/>
      <c r="G174" s="201"/>
      <c r="H174" s="188"/>
      <c r="I174" s="33"/>
      <c r="J174" s="5"/>
      <c r="K174" s="5"/>
      <c r="N174" s="171"/>
      <c r="O174" s="6"/>
      <c r="Q174" s="5"/>
    </row>
    <row r="175" spans="1:17" x14ac:dyDescent="0.2">
      <c r="A175" s="214" t="s">
        <v>321</v>
      </c>
      <c r="B175" s="215" t="s">
        <v>322</v>
      </c>
      <c r="C175" s="185">
        <f t="shared" si="2"/>
        <v>0</v>
      </c>
      <c r="D175" s="186"/>
      <c r="E175" s="187"/>
      <c r="F175" s="188"/>
      <c r="G175" s="201"/>
      <c r="H175" s="188"/>
      <c r="I175" s="33"/>
      <c r="J175" s="5"/>
      <c r="K175" s="5"/>
      <c r="N175" s="171"/>
      <c r="O175" s="6"/>
      <c r="Q175" s="5"/>
    </row>
    <row r="176" spans="1:17" x14ac:dyDescent="0.2">
      <c r="A176" s="214" t="s">
        <v>323</v>
      </c>
      <c r="B176" s="215" t="s">
        <v>324</v>
      </c>
      <c r="C176" s="185">
        <f t="shared" si="2"/>
        <v>0</v>
      </c>
      <c r="D176" s="186"/>
      <c r="E176" s="187"/>
      <c r="F176" s="188"/>
      <c r="G176" s="201"/>
      <c r="H176" s="188"/>
      <c r="I176" s="33"/>
      <c r="J176" s="5"/>
      <c r="K176" s="5"/>
      <c r="N176" s="171"/>
      <c r="O176" s="6"/>
      <c r="Q176" s="5"/>
    </row>
    <row r="177" spans="1:17" x14ac:dyDescent="0.2">
      <c r="A177" s="214" t="s">
        <v>325</v>
      </c>
      <c r="B177" s="215" t="s">
        <v>326</v>
      </c>
      <c r="C177" s="185">
        <f t="shared" si="2"/>
        <v>0</v>
      </c>
      <c r="D177" s="186"/>
      <c r="E177" s="187"/>
      <c r="F177" s="188"/>
      <c r="G177" s="201"/>
      <c r="H177" s="188"/>
      <c r="I177" s="33"/>
      <c r="J177" s="5"/>
      <c r="K177" s="5"/>
      <c r="N177" s="171"/>
      <c r="O177" s="6"/>
      <c r="Q177" s="5"/>
    </row>
    <row r="178" spans="1:17" x14ac:dyDescent="0.2">
      <c r="A178" s="214" t="s">
        <v>327</v>
      </c>
      <c r="B178" s="215" t="s">
        <v>328</v>
      </c>
      <c r="C178" s="185">
        <f t="shared" si="2"/>
        <v>0</v>
      </c>
      <c r="D178" s="186"/>
      <c r="E178" s="187"/>
      <c r="F178" s="188"/>
      <c r="G178" s="201"/>
      <c r="H178" s="188"/>
      <c r="I178" s="33"/>
      <c r="J178" s="5"/>
      <c r="K178" s="5"/>
      <c r="N178" s="171"/>
      <c r="O178" s="6"/>
      <c r="Q178" s="5"/>
    </row>
    <row r="179" spans="1:17" x14ac:dyDescent="0.2">
      <c r="A179" s="235" t="s">
        <v>329</v>
      </c>
      <c r="B179" s="236" t="s">
        <v>330</v>
      </c>
      <c r="C179" s="218">
        <f t="shared" si="2"/>
        <v>0</v>
      </c>
      <c r="D179" s="237"/>
      <c r="E179" s="220"/>
      <c r="F179" s="221"/>
      <c r="G179" s="219"/>
      <c r="H179" s="221"/>
      <c r="I179" s="33"/>
      <c r="J179" s="5"/>
      <c r="K179" s="5"/>
      <c r="N179" s="171"/>
      <c r="O179" s="6"/>
      <c r="Q179" s="5"/>
    </row>
    <row r="180" spans="1:17" x14ac:dyDescent="0.2">
      <c r="A180" s="174"/>
      <c r="B180" s="222"/>
      <c r="C180" s="69"/>
      <c r="D180" s="70"/>
      <c r="E180" s="70"/>
      <c r="F180" s="70"/>
      <c r="G180" s="70"/>
      <c r="H180" s="70"/>
      <c r="I180" s="33"/>
      <c r="J180" s="5"/>
      <c r="K180" s="5"/>
      <c r="N180" s="171"/>
      <c r="O180" s="6"/>
      <c r="Q180" s="5"/>
    </row>
    <row r="181" spans="1:17" x14ac:dyDescent="0.2">
      <c r="A181" s="289" t="s">
        <v>331</v>
      </c>
      <c r="B181" s="290"/>
      <c r="C181" s="178">
        <f t="shared" si="2"/>
        <v>6861</v>
      </c>
      <c r="D181" s="238">
        <f>+SUM(D182:D250)</f>
        <v>6421</v>
      </c>
      <c r="E181" s="180">
        <f>+SUM(E182:E250)</f>
        <v>23</v>
      </c>
      <c r="F181" s="239">
        <f>+SUM(F182:F250)</f>
        <v>417</v>
      </c>
      <c r="G181" s="178">
        <f>+SUM(G182:G250)</f>
        <v>0</v>
      </c>
      <c r="H181" s="178">
        <f>+SUM(H182:H250)</f>
        <v>0</v>
      </c>
      <c r="I181" s="33"/>
      <c r="J181" s="5"/>
      <c r="K181" s="5"/>
      <c r="N181" s="171"/>
      <c r="O181" s="6"/>
      <c r="Q181" s="5"/>
    </row>
    <row r="182" spans="1:17" x14ac:dyDescent="0.2">
      <c r="A182" s="214" t="s">
        <v>332</v>
      </c>
      <c r="B182" s="240" t="s">
        <v>333</v>
      </c>
      <c r="C182" s="185">
        <f t="shared" si="2"/>
        <v>0</v>
      </c>
      <c r="D182" s="186"/>
      <c r="E182" s="187"/>
      <c r="F182" s="188"/>
      <c r="G182" s="232"/>
      <c r="H182" s="188"/>
      <c r="I182" s="33"/>
      <c r="J182" s="5"/>
      <c r="K182" s="5"/>
      <c r="N182" s="171"/>
      <c r="O182" s="6"/>
      <c r="Q182" s="5"/>
    </row>
    <row r="183" spans="1:17" x14ac:dyDescent="0.2">
      <c r="A183" s="214" t="s">
        <v>334</v>
      </c>
      <c r="B183" s="241" t="s">
        <v>335</v>
      </c>
      <c r="C183" s="185">
        <f t="shared" si="2"/>
        <v>0</v>
      </c>
      <c r="D183" s="186"/>
      <c r="E183" s="187"/>
      <c r="F183" s="188"/>
      <c r="G183" s="201"/>
      <c r="H183" s="188"/>
      <c r="I183" s="33"/>
      <c r="J183" s="5"/>
      <c r="K183" s="5"/>
      <c r="N183" s="171"/>
      <c r="O183" s="6"/>
      <c r="Q183" s="5"/>
    </row>
    <row r="184" spans="1:17" x14ac:dyDescent="0.2">
      <c r="A184" s="214" t="s">
        <v>336</v>
      </c>
      <c r="B184" s="241" t="s">
        <v>337</v>
      </c>
      <c r="C184" s="185">
        <f t="shared" si="2"/>
        <v>0</v>
      </c>
      <c r="D184" s="186"/>
      <c r="E184" s="187"/>
      <c r="F184" s="188"/>
      <c r="G184" s="201"/>
      <c r="H184" s="188"/>
      <c r="I184" s="33"/>
      <c r="J184" s="5"/>
      <c r="K184" s="5"/>
      <c r="N184" s="171"/>
      <c r="O184" s="6"/>
      <c r="Q184" s="5"/>
    </row>
    <row r="185" spans="1:17" ht="13.5" customHeight="1" x14ac:dyDescent="0.2">
      <c r="A185" s="214" t="s">
        <v>338</v>
      </c>
      <c r="B185" s="241" t="s">
        <v>339</v>
      </c>
      <c r="C185" s="185">
        <f t="shared" si="2"/>
        <v>2</v>
      </c>
      <c r="D185" s="186">
        <v>1</v>
      </c>
      <c r="E185" s="187">
        <v>1</v>
      </c>
      <c r="F185" s="188"/>
      <c r="G185" s="201"/>
      <c r="H185" s="188"/>
      <c r="I185" s="33"/>
      <c r="J185" s="5"/>
      <c r="K185" s="5"/>
      <c r="N185" s="171"/>
      <c r="O185" s="6"/>
      <c r="Q185" s="5"/>
    </row>
    <row r="186" spans="1:17" x14ac:dyDescent="0.2">
      <c r="A186" s="214" t="s">
        <v>340</v>
      </c>
      <c r="B186" s="215" t="s">
        <v>341</v>
      </c>
      <c r="C186" s="185">
        <f t="shared" si="2"/>
        <v>135</v>
      </c>
      <c r="D186" s="186">
        <v>135</v>
      </c>
      <c r="E186" s="187"/>
      <c r="F186" s="188"/>
      <c r="G186" s="201"/>
      <c r="H186" s="188"/>
      <c r="I186" s="33"/>
      <c r="J186" s="5"/>
      <c r="K186" s="5"/>
      <c r="N186" s="171"/>
      <c r="O186" s="6"/>
      <c r="Q186" s="5"/>
    </row>
    <row r="187" spans="1:17" x14ac:dyDescent="0.2">
      <c r="A187" s="214" t="s">
        <v>342</v>
      </c>
      <c r="B187" s="215" t="s">
        <v>343</v>
      </c>
      <c r="C187" s="185">
        <f t="shared" si="2"/>
        <v>2</v>
      </c>
      <c r="D187" s="186">
        <v>2</v>
      </c>
      <c r="E187" s="187"/>
      <c r="F187" s="188"/>
      <c r="G187" s="201"/>
      <c r="H187" s="188"/>
      <c r="I187" s="33"/>
      <c r="J187" s="5"/>
      <c r="K187" s="5"/>
      <c r="N187" s="171"/>
      <c r="O187" s="6"/>
      <c r="Q187" s="5"/>
    </row>
    <row r="188" spans="1:17" x14ac:dyDescent="0.2">
      <c r="A188" s="214" t="s">
        <v>344</v>
      </c>
      <c r="B188" s="215" t="s">
        <v>345</v>
      </c>
      <c r="C188" s="185">
        <f t="shared" si="2"/>
        <v>0</v>
      </c>
      <c r="D188" s="186"/>
      <c r="E188" s="187"/>
      <c r="F188" s="188"/>
      <c r="G188" s="201"/>
      <c r="H188" s="188"/>
      <c r="I188" s="33"/>
      <c r="J188" s="5"/>
      <c r="K188" s="5"/>
      <c r="N188" s="171"/>
      <c r="O188" s="6"/>
      <c r="Q188" s="5"/>
    </row>
    <row r="189" spans="1:17" x14ac:dyDescent="0.2">
      <c r="A189" s="214" t="s">
        <v>346</v>
      </c>
      <c r="B189" s="215" t="s">
        <v>347</v>
      </c>
      <c r="C189" s="185">
        <f t="shared" si="2"/>
        <v>0</v>
      </c>
      <c r="D189" s="186"/>
      <c r="E189" s="187"/>
      <c r="F189" s="188"/>
      <c r="G189" s="201"/>
      <c r="H189" s="188"/>
      <c r="I189" s="33"/>
      <c r="J189" s="5"/>
      <c r="K189" s="5"/>
      <c r="N189" s="171"/>
      <c r="O189" s="6"/>
      <c r="Q189" s="5"/>
    </row>
    <row r="190" spans="1:17" x14ac:dyDescent="0.2">
      <c r="A190" s="214" t="s">
        <v>348</v>
      </c>
      <c r="B190" s="215" t="s">
        <v>349</v>
      </c>
      <c r="C190" s="185">
        <f t="shared" si="2"/>
        <v>1</v>
      </c>
      <c r="D190" s="186">
        <v>1</v>
      </c>
      <c r="E190" s="187"/>
      <c r="F190" s="188"/>
      <c r="G190" s="201"/>
      <c r="H190" s="188"/>
      <c r="I190" s="33"/>
      <c r="J190" s="5"/>
      <c r="K190" s="5"/>
      <c r="N190" s="171"/>
      <c r="O190" s="6"/>
      <c r="Q190" s="5"/>
    </row>
    <row r="191" spans="1:17" x14ac:dyDescent="0.2">
      <c r="A191" s="214" t="s">
        <v>350</v>
      </c>
      <c r="B191" s="215" t="s">
        <v>351</v>
      </c>
      <c r="C191" s="185">
        <f t="shared" si="2"/>
        <v>0</v>
      </c>
      <c r="D191" s="186"/>
      <c r="E191" s="187"/>
      <c r="F191" s="188"/>
      <c r="G191" s="201"/>
      <c r="H191" s="188"/>
      <c r="I191" s="33"/>
      <c r="J191" s="5"/>
      <c r="K191" s="5"/>
      <c r="N191" s="171"/>
      <c r="O191" s="6"/>
      <c r="Q191" s="5"/>
    </row>
    <row r="192" spans="1:17" x14ac:dyDescent="0.2">
      <c r="A192" s="214" t="s">
        <v>352</v>
      </c>
      <c r="B192" s="215" t="s">
        <v>353</v>
      </c>
      <c r="C192" s="185">
        <f t="shared" si="2"/>
        <v>0</v>
      </c>
      <c r="D192" s="186"/>
      <c r="E192" s="187"/>
      <c r="F192" s="188"/>
      <c r="G192" s="201"/>
      <c r="H192" s="188"/>
      <c r="I192" s="33"/>
      <c r="J192" s="5"/>
      <c r="K192" s="5"/>
      <c r="N192" s="171"/>
      <c r="O192" s="6"/>
      <c r="Q192" s="5"/>
    </row>
    <row r="193" spans="1:17" x14ac:dyDescent="0.2">
      <c r="A193" s="214" t="s">
        <v>354</v>
      </c>
      <c r="B193" s="215" t="s">
        <v>355</v>
      </c>
      <c r="C193" s="185">
        <f t="shared" si="2"/>
        <v>0</v>
      </c>
      <c r="D193" s="186"/>
      <c r="E193" s="187"/>
      <c r="F193" s="188"/>
      <c r="G193" s="201"/>
      <c r="H193" s="188"/>
      <c r="I193" s="33"/>
      <c r="J193" s="5"/>
      <c r="K193" s="5"/>
      <c r="N193" s="171"/>
      <c r="O193" s="6"/>
      <c r="Q193" s="5"/>
    </row>
    <row r="194" spans="1:17" x14ac:dyDescent="0.2">
      <c r="A194" s="214" t="s">
        <v>356</v>
      </c>
      <c r="B194" s="215" t="s">
        <v>357</v>
      </c>
      <c r="C194" s="185">
        <f t="shared" si="2"/>
        <v>0</v>
      </c>
      <c r="D194" s="186"/>
      <c r="E194" s="187"/>
      <c r="F194" s="188"/>
      <c r="G194" s="201"/>
      <c r="H194" s="188"/>
      <c r="I194" s="33"/>
      <c r="J194" s="5"/>
      <c r="K194" s="5"/>
      <c r="N194" s="171"/>
      <c r="O194" s="6"/>
      <c r="Q194" s="5"/>
    </row>
    <row r="195" spans="1:17" ht="23.25" x14ac:dyDescent="0.2">
      <c r="A195" s="214" t="s">
        <v>358</v>
      </c>
      <c r="B195" s="208" t="s">
        <v>359</v>
      </c>
      <c r="C195" s="185">
        <f t="shared" si="2"/>
        <v>0</v>
      </c>
      <c r="D195" s="186"/>
      <c r="E195" s="187"/>
      <c r="F195" s="188"/>
      <c r="G195" s="201"/>
      <c r="H195" s="188"/>
      <c r="I195" s="33"/>
      <c r="J195" s="5"/>
      <c r="K195" s="5"/>
      <c r="N195" s="171"/>
      <c r="O195" s="6"/>
      <c r="Q195" s="5"/>
    </row>
    <row r="196" spans="1:17" x14ac:dyDescent="0.2">
      <c r="A196" s="214" t="s">
        <v>360</v>
      </c>
      <c r="B196" s="208" t="s">
        <v>361</v>
      </c>
      <c r="C196" s="185">
        <f t="shared" si="2"/>
        <v>0</v>
      </c>
      <c r="D196" s="186"/>
      <c r="E196" s="187"/>
      <c r="F196" s="188"/>
      <c r="G196" s="201"/>
      <c r="H196" s="188"/>
      <c r="I196" s="33"/>
      <c r="J196" s="5"/>
      <c r="K196" s="5"/>
      <c r="N196" s="171"/>
      <c r="O196" s="6"/>
      <c r="Q196" s="5"/>
    </row>
    <row r="197" spans="1:17" x14ac:dyDescent="0.2">
      <c r="A197" s="214" t="s">
        <v>362</v>
      </c>
      <c r="B197" s="215" t="s">
        <v>363</v>
      </c>
      <c r="C197" s="185">
        <f t="shared" si="2"/>
        <v>0</v>
      </c>
      <c r="D197" s="186"/>
      <c r="E197" s="187"/>
      <c r="F197" s="188"/>
      <c r="G197" s="201"/>
      <c r="H197" s="188"/>
      <c r="I197" s="33"/>
      <c r="J197" s="5"/>
      <c r="K197" s="5"/>
      <c r="N197" s="171"/>
      <c r="O197" s="6"/>
      <c r="Q197" s="5"/>
    </row>
    <row r="198" spans="1:17" x14ac:dyDescent="0.2">
      <c r="A198" s="214" t="s">
        <v>364</v>
      </c>
      <c r="B198" s="215" t="s">
        <v>365</v>
      </c>
      <c r="C198" s="185">
        <f t="shared" si="2"/>
        <v>0</v>
      </c>
      <c r="D198" s="186"/>
      <c r="E198" s="187"/>
      <c r="F198" s="188"/>
      <c r="G198" s="201"/>
      <c r="H198" s="188"/>
      <c r="I198" s="33"/>
      <c r="J198" s="5"/>
      <c r="K198" s="5"/>
      <c r="N198" s="171"/>
      <c r="O198" s="6"/>
      <c r="Q198" s="5"/>
    </row>
    <row r="199" spans="1:17" x14ac:dyDescent="0.2">
      <c r="A199" s="214" t="s">
        <v>366</v>
      </c>
      <c r="B199" s="215" t="s">
        <v>367</v>
      </c>
      <c r="C199" s="185">
        <f t="shared" si="2"/>
        <v>4</v>
      </c>
      <c r="D199" s="186">
        <v>3</v>
      </c>
      <c r="E199" s="187"/>
      <c r="F199" s="188">
        <v>1</v>
      </c>
      <c r="G199" s="201"/>
      <c r="H199" s="188"/>
      <c r="I199" s="33"/>
      <c r="J199" s="5"/>
      <c r="K199" s="5"/>
      <c r="N199" s="171"/>
      <c r="O199" s="6"/>
      <c r="Q199" s="5"/>
    </row>
    <row r="200" spans="1:17" x14ac:dyDescent="0.2">
      <c r="A200" s="214" t="s">
        <v>368</v>
      </c>
      <c r="B200" s="215" t="s">
        <v>369</v>
      </c>
      <c r="C200" s="185">
        <f t="shared" si="2"/>
        <v>10</v>
      </c>
      <c r="D200" s="186">
        <v>10</v>
      </c>
      <c r="E200" s="187"/>
      <c r="F200" s="188"/>
      <c r="G200" s="201"/>
      <c r="H200" s="188"/>
      <c r="I200" s="33"/>
      <c r="J200" s="5"/>
      <c r="K200" s="5"/>
      <c r="N200" s="171"/>
      <c r="O200" s="6"/>
      <c r="Q200" s="5"/>
    </row>
    <row r="201" spans="1:17" x14ac:dyDescent="0.2">
      <c r="A201" s="214" t="s">
        <v>370</v>
      </c>
      <c r="B201" s="215" t="s">
        <v>371</v>
      </c>
      <c r="C201" s="185">
        <f t="shared" si="2"/>
        <v>25</v>
      </c>
      <c r="D201" s="186">
        <v>25</v>
      </c>
      <c r="E201" s="187"/>
      <c r="F201" s="188"/>
      <c r="G201" s="201"/>
      <c r="H201" s="188"/>
      <c r="I201" s="33"/>
      <c r="J201" s="5"/>
      <c r="K201" s="5"/>
      <c r="N201" s="171"/>
      <c r="O201" s="6"/>
      <c r="Q201" s="5"/>
    </row>
    <row r="202" spans="1:17" x14ac:dyDescent="0.2">
      <c r="A202" s="214" t="s">
        <v>372</v>
      </c>
      <c r="B202" s="215" t="s">
        <v>373</v>
      </c>
      <c r="C202" s="185">
        <f t="shared" si="2"/>
        <v>0</v>
      </c>
      <c r="D202" s="186"/>
      <c r="E202" s="187"/>
      <c r="F202" s="188"/>
      <c r="G202" s="201"/>
      <c r="H202" s="188"/>
      <c r="I202" s="33"/>
      <c r="J202" s="5"/>
      <c r="K202" s="5"/>
      <c r="N202" s="171"/>
      <c r="O202" s="6"/>
      <c r="Q202" s="5"/>
    </row>
    <row r="203" spans="1:17" x14ac:dyDescent="0.2">
      <c r="A203" s="214" t="s">
        <v>374</v>
      </c>
      <c r="B203" s="215" t="s">
        <v>375</v>
      </c>
      <c r="C203" s="185">
        <f t="shared" si="2"/>
        <v>0</v>
      </c>
      <c r="D203" s="186"/>
      <c r="E203" s="187"/>
      <c r="F203" s="188"/>
      <c r="G203" s="201"/>
      <c r="H203" s="188"/>
      <c r="I203" s="33"/>
      <c r="J203" s="5"/>
      <c r="K203" s="5"/>
      <c r="N203" s="171"/>
      <c r="O203" s="6"/>
      <c r="Q203" s="5"/>
    </row>
    <row r="204" spans="1:17" x14ac:dyDescent="0.2">
      <c r="A204" s="214" t="s">
        <v>376</v>
      </c>
      <c r="B204" s="215" t="s">
        <v>377</v>
      </c>
      <c r="C204" s="185">
        <f t="shared" si="2"/>
        <v>0</v>
      </c>
      <c r="D204" s="186"/>
      <c r="E204" s="187"/>
      <c r="F204" s="188"/>
      <c r="G204" s="201"/>
      <c r="H204" s="188"/>
      <c r="I204" s="33"/>
      <c r="J204" s="5"/>
      <c r="K204" s="5"/>
      <c r="N204" s="171"/>
      <c r="O204" s="6"/>
      <c r="Q204" s="5"/>
    </row>
    <row r="205" spans="1:17" x14ac:dyDescent="0.2">
      <c r="A205" s="214" t="s">
        <v>378</v>
      </c>
      <c r="B205" s="215" t="s">
        <v>379</v>
      </c>
      <c r="C205" s="185">
        <f t="shared" si="2"/>
        <v>0</v>
      </c>
      <c r="D205" s="186"/>
      <c r="E205" s="187"/>
      <c r="F205" s="188"/>
      <c r="G205" s="201"/>
      <c r="H205" s="188"/>
      <c r="I205" s="33"/>
      <c r="J205" s="5"/>
      <c r="K205" s="5"/>
      <c r="N205" s="171"/>
      <c r="O205" s="6"/>
      <c r="Q205" s="5"/>
    </row>
    <row r="206" spans="1:17" x14ac:dyDescent="0.2">
      <c r="A206" s="214" t="s">
        <v>380</v>
      </c>
      <c r="B206" s="215" t="s">
        <v>381</v>
      </c>
      <c r="C206" s="185">
        <f t="shared" si="2"/>
        <v>0</v>
      </c>
      <c r="D206" s="186"/>
      <c r="E206" s="187"/>
      <c r="F206" s="188"/>
      <c r="G206" s="201"/>
      <c r="H206" s="188"/>
      <c r="I206" s="33"/>
      <c r="J206" s="5"/>
      <c r="K206" s="5"/>
      <c r="N206" s="171"/>
      <c r="O206" s="6"/>
      <c r="Q206" s="5"/>
    </row>
    <row r="207" spans="1:17" x14ac:dyDescent="0.2">
      <c r="A207" s="214" t="s">
        <v>382</v>
      </c>
      <c r="B207" s="215" t="s">
        <v>383</v>
      </c>
      <c r="C207" s="185">
        <f t="shared" si="2"/>
        <v>0</v>
      </c>
      <c r="D207" s="186"/>
      <c r="E207" s="187"/>
      <c r="F207" s="188"/>
      <c r="G207" s="201"/>
      <c r="H207" s="188"/>
      <c r="I207" s="33"/>
      <c r="J207" s="5"/>
      <c r="K207" s="5"/>
      <c r="N207" s="171"/>
      <c r="O207" s="6"/>
      <c r="Q207" s="5"/>
    </row>
    <row r="208" spans="1:17" x14ac:dyDescent="0.2">
      <c r="A208" s="214" t="s">
        <v>384</v>
      </c>
      <c r="B208" s="208" t="s">
        <v>385</v>
      </c>
      <c r="C208" s="185">
        <f t="shared" si="2"/>
        <v>0</v>
      </c>
      <c r="D208" s="186"/>
      <c r="E208" s="187"/>
      <c r="F208" s="188"/>
      <c r="G208" s="201"/>
      <c r="H208" s="188"/>
      <c r="I208" s="33"/>
      <c r="J208" s="5"/>
      <c r="K208" s="5"/>
      <c r="N208" s="171"/>
      <c r="O208" s="6"/>
      <c r="Q208" s="5"/>
    </row>
    <row r="209" spans="1:17" x14ac:dyDescent="0.2">
      <c r="A209" s="214" t="s">
        <v>386</v>
      </c>
      <c r="B209" s="215" t="s">
        <v>387</v>
      </c>
      <c r="C209" s="185">
        <f t="shared" si="2"/>
        <v>22</v>
      </c>
      <c r="D209" s="186"/>
      <c r="E209" s="187">
        <v>22</v>
      </c>
      <c r="F209" s="188"/>
      <c r="G209" s="201"/>
      <c r="H209" s="188"/>
      <c r="I209" s="33"/>
      <c r="J209" s="5"/>
      <c r="K209" s="5"/>
      <c r="N209" s="171"/>
      <c r="O209" s="6"/>
      <c r="Q209" s="5"/>
    </row>
    <row r="210" spans="1:17" x14ac:dyDescent="0.2">
      <c r="A210" s="214" t="s">
        <v>388</v>
      </c>
      <c r="B210" s="215" t="s">
        <v>389</v>
      </c>
      <c r="C210" s="185">
        <f t="shared" ref="C210:C273" si="3">+SUM(D210:F210)</f>
        <v>0</v>
      </c>
      <c r="D210" s="186"/>
      <c r="E210" s="187"/>
      <c r="F210" s="188"/>
      <c r="G210" s="201"/>
      <c r="H210" s="188"/>
      <c r="I210" s="33"/>
      <c r="J210" s="5"/>
      <c r="K210" s="5"/>
      <c r="N210" s="171"/>
      <c r="O210" s="6"/>
      <c r="Q210" s="5"/>
    </row>
    <row r="211" spans="1:17" x14ac:dyDescent="0.2">
      <c r="A211" s="214" t="s">
        <v>390</v>
      </c>
      <c r="B211" s="215" t="s">
        <v>391</v>
      </c>
      <c r="C211" s="185">
        <f t="shared" si="3"/>
        <v>0</v>
      </c>
      <c r="D211" s="186"/>
      <c r="E211" s="187"/>
      <c r="F211" s="188"/>
      <c r="G211" s="201"/>
      <c r="H211" s="188"/>
      <c r="I211" s="33"/>
      <c r="J211" s="5"/>
      <c r="K211" s="5"/>
      <c r="N211" s="171"/>
      <c r="O211" s="6"/>
      <c r="Q211" s="5"/>
    </row>
    <row r="212" spans="1:17" x14ac:dyDescent="0.2">
      <c r="A212" s="214" t="s">
        <v>392</v>
      </c>
      <c r="B212" s="215" t="s">
        <v>393</v>
      </c>
      <c r="C212" s="185">
        <f t="shared" si="3"/>
        <v>0</v>
      </c>
      <c r="D212" s="186"/>
      <c r="E212" s="187"/>
      <c r="F212" s="188"/>
      <c r="G212" s="201"/>
      <c r="H212" s="188"/>
      <c r="I212" s="33"/>
      <c r="J212" s="5"/>
      <c r="K212" s="5"/>
      <c r="N212" s="171"/>
      <c r="O212" s="6"/>
      <c r="Q212" s="5"/>
    </row>
    <row r="213" spans="1:17" ht="23.25" x14ac:dyDescent="0.2">
      <c r="A213" s="214" t="s">
        <v>394</v>
      </c>
      <c r="B213" s="208" t="s">
        <v>395</v>
      </c>
      <c r="C213" s="185">
        <f t="shared" si="3"/>
        <v>0</v>
      </c>
      <c r="D213" s="186"/>
      <c r="E213" s="187"/>
      <c r="F213" s="188"/>
      <c r="G213" s="201"/>
      <c r="H213" s="188"/>
      <c r="I213" s="33"/>
      <c r="J213" s="5"/>
      <c r="K213" s="5"/>
      <c r="N213" s="171"/>
      <c r="O213" s="6"/>
      <c r="Q213" s="5"/>
    </row>
    <row r="214" spans="1:17" x14ac:dyDescent="0.2">
      <c r="A214" s="214" t="s">
        <v>396</v>
      </c>
      <c r="B214" s="215" t="s">
        <v>397</v>
      </c>
      <c r="C214" s="185">
        <f t="shared" si="3"/>
        <v>0</v>
      </c>
      <c r="D214" s="186"/>
      <c r="E214" s="187"/>
      <c r="F214" s="188"/>
      <c r="G214" s="201"/>
      <c r="H214" s="188"/>
      <c r="I214" s="33"/>
      <c r="J214" s="5"/>
      <c r="K214" s="5"/>
      <c r="N214" s="171"/>
      <c r="O214" s="6"/>
      <c r="Q214" s="5"/>
    </row>
    <row r="215" spans="1:17" x14ac:dyDescent="0.2">
      <c r="A215" s="214" t="s">
        <v>398</v>
      </c>
      <c r="B215" s="215" t="s">
        <v>399</v>
      </c>
      <c r="C215" s="185">
        <f t="shared" si="3"/>
        <v>0</v>
      </c>
      <c r="D215" s="186"/>
      <c r="E215" s="187"/>
      <c r="F215" s="188"/>
      <c r="G215" s="201"/>
      <c r="H215" s="188"/>
      <c r="I215" s="33"/>
      <c r="J215" s="5"/>
      <c r="K215" s="5"/>
      <c r="N215" s="171"/>
      <c r="O215" s="6"/>
      <c r="Q215" s="5"/>
    </row>
    <row r="216" spans="1:17" x14ac:dyDescent="0.2">
      <c r="A216" s="214" t="s">
        <v>400</v>
      </c>
      <c r="B216" s="215" t="s">
        <v>401</v>
      </c>
      <c r="C216" s="185">
        <f t="shared" si="3"/>
        <v>0</v>
      </c>
      <c r="D216" s="186"/>
      <c r="E216" s="187"/>
      <c r="F216" s="188"/>
      <c r="G216" s="201"/>
      <c r="H216" s="188"/>
      <c r="I216" s="33"/>
      <c r="J216" s="5"/>
      <c r="K216" s="5"/>
      <c r="N216" s="171"/>
      <c r="O216" s="6"/>
      <c r="Q216" s="5"/>
    </row>
    <row r="217" spans="1:17" x14ac:dyDescent="0.2">
      <c r="A217" s="214" t="s">
        <v>402</v>
      </c>
      <c r="B217" s="215" t="s">
        <v>403</v>
      </c>
      <c r="C217" s="185">
        <f t="shared" si="3"/>
        <v>0</v>
      </c>
      <c r="D217" s="186"/>
      <c r="E217" s="187"/>
      <c r="F217" s="188"/>
      <c r="G217" s="201"/>
      <c r="H217" s="188"/>
      <c r="I217" s="33"/>
      <c r="J217" s="5"/>
      <c r="K217" s="5"/>
      <c r="N217" s="171"/>
      <c r="O217" s="6"/>
      <c r="Q217" s="5"/>
    </row>
    <row r="218" spans="1:17" x14ac:dyDescent="0.2">
      <c r="A218" s="214" t="s">
        <v>404</v>
      </c>
      <c r="B218" s="215" t="s">
        <v>405</v>
      </c>
      <c r="C218" s="185">
        <f t="shared" si="3"/>
        <v>0</v>
      </c>
      <c r="D218" s="186"/>
      <c r="E218" s="187"/>
      <c r="F218" s="188"/>
      <c r="G218" s="201"/>
      <c r="H218" s="188"/>
      <c r="I218" s="33"/>
      <c r="J218" s="5"/>
      <c r="K218" s="5"/>
      <c r="N218" s="171"/>
      <c r="O218" s="6"/>
      <c r="Q218" s="5"/>
    </row>
    <row r="219" spans="1:17" x14ac:dyDescent="0.2">
      <c r="A219" s="214" t="s">
        <v>406</v>
      </c>
      <c r="B219" s="215" t="s">
        <v>407</v>
      </c>
      <c r="C219" s="185">
        <f t="shared" si="3"/>
        <v>0</v>
      </c>
      <c r="D219" s="186"/>
      <c r="E219" s="187"/>
      <c r="F219" s="188"/>
      <c r="G219" s="201"/>
      <c r="H219" s="188"/>
      <c r="I219" s="33"/>
      <c r="J219" s="5"/>
      <c r="K219" s="5"/>
      <c r="N219" s="171"/>
      <c r="O219" s="6"/>
      <c r="Q219" s="5"/>
    </row>
    <row r="220" spans="1:17" x14ac:dyDescent="0.2">
      <c r="A220" s="214" t="s">
        <v>408</v>
      </c>
      <c r="B220" s="215" t="s">
        <v>409</v>
      </c>
      <c r="C220" s="185">
        <f t="shared" si="3"/>
        <v>0</v>
      </c>
      <c r="D220" s="186"/>
      <c r="E220" s="187"/>
      <c r="F220" s="188"/>
      <c r="G220" s="201"/>
      <c r="H220" s="188"/>
      <c r="I220" s="33"/>
      <c r="J220" s="5"/>
      <c r="K220" s="5"/>
      <c r="N220" s="171"/>
      <c r="O220" s="6"/>
      <c r="Q220" s="5"/>
    </row>
    <row r="221" spans="1:17" x14ac:dyDescent="0.2">
      <c r="A221" s="214" t="s">
        <v>410</v>
      </c>
      <c r="B221" s="215" t="s">
        <v>411</v>
      </c>
      <c r="C221" s="185">
        <f t="shared" si="3"/>
        <v>0</v>
      </c>
      <c r="D221" s="186"/>
      <c r="E221" s="187"/>
      <c r="F221" s="188"/>
      <c r="G221" s="201"/>
      <c r="H221" s="188"/>
      <c r="I221" s="33"/>
      <c r="J221" s="5"/>
      <c r="K221" s="5"/>
      <c r="N221" s="171"/>
      <c r="O221" s="6"/>
      <c r="Q221" s="5"/>
    </row>
    <row r="222" spans="1:17" x14ac:dyDescent="0.2">
      <c r="A222" s="214" t="s">
        <v>412</v>
      </c>
      <c r="B222" s="215" t="s">
        <v>413</v>
      </c>
      <c r="C222" s="185">
        <f t="shared" si="3"/>
        <v>0</v>
      </c>
      <c r="D222" s="186"/>
      <c r="E222" s="187"/>
      <c r="F222" s="188"/>
      <c r="G222" s="201"/>
      <c r="H222" s="188"/>
      <c r="I222" s="33"/>
      <c r="J222" s="5"/>
      <c r="K222" s="5"/>
      <c r="N222" s="171"/>
      <c r="O222" s="6"/>
      <c r="Q222" s="5"/>
    </row>
    <row r="223" spans="1:17" x14ac:dyDescent="0.2">
      <c r="A223" s="214" t="s">
        <v>414</v>
      </c>
      <c r="B223" s="215" t="s">
        <v>415</v>
      </c>
      <c r="C223" s="185">
        <f t="shared" si="3"/>
        <v>0</v>
      </c>
      <c r="D223" s="186"/>
      <c r="E223" s="187"/>
      <c r="F223" s="188"/>
      <c r="G223" s="201"/>
      <c r="H223" s="188"/>
      <c r="I223" s="33"/>
      <c r="J223" s="5"/>
      <c r="K223" s="5"/>
      <c r="N223" s="171"/>
      <c r="O223" s="6"/>
      <c r="Q223" s="5"/>
    </row>
    <row r="224" spans="1:17" x14ac:dyDescent="0.2">
      <c r="A224" s="214" t="s">
        <v>416</v>
      </c>
      <c r="B224" s="215" t="s">
        <v>417</v>
      </c>
      <c r="C224" s="185">
        <f t="shared" si="3"/>
        <v>0</v>
      </c>
      <c r="D224" s="186"/>
      <c r="E224" s="187"/>
      <c r="F224" s="188"/>
      <c r="G224" s="201"/>
      <c r="H224" s="188"/>
      <c r="I224" s="33"/>
      <c r="J224" s="5"/>
      <c r="K224" s="5"/>
      <c r="N224" s="171"/>
      <c r="O224" s="6"/>
      <c r="Q224" s="5"/>
    </row>
    <row r="225" spans="1:17" x14ac:dyDescent="0.2">
      <c r="A225" s="214" t="s">
        <v>418</v>
      </c>
      <c r="B225" s="215" t="s">
        <v>419</v>
      </c>
      <c r="C225" s="185">
        <f t="shared" si="3"/>
        <v>0</v>
      </c>
      <c r="D225" s="186"/>
      <c r="E225" s="187"/>
      <c r="F225" s="188"/>
      <c r="G225" s="201"/>
      <c r="H225" s="188"/>
      <c r="I225" s="33"/>
      <c r="J225" s="5"/>
      <c r="K225" s="5"/>
      <c r="N225" s="171"/>
      <c r="O225" s="6"/>
      <c r="Q225" s="5"/>
    </row>
    <row r="226" spans="1:17" x14ac:dyDescent="0.2">
      <c r="A226" s="214" t="s">
        <v>420</v>
      </c>
      <c r="B226" s="215" t="s">
        <v>421</v>
      </c>
      <c r="C226" s="185">
        <f t="shared" si="3"/>
        <v>0</v>
      </c>
      <c r="D226" s="186"/>
      <c r="E226" s="187"/>
      <c r="F226" s="188"/>
      <c r="G226" s="201"/>
      <c r="H226" s="188"/>
      <c r="I226" s="33"/>
      <c r="J226" s="5"/>
      <c r="K226" s="5"/>
      <c r="N226" s="171"/>
      <c r="O226" s="6"/>
      <c r="Q226" s="5"/>
    </row>
    <row r="227" spans="1:17" x14ac:dyDescent="0.2">
      <c r="A227" s="214" t="s">
        <v>422</v>
      </c>
      <c r="B227" s="215" t="s">
        <v>423</v>
      </c>
      <c r="C227" s="185">
        <f t="shared" si="3"/>
        <v>0</v>
      </c>
      <c r="D227" s="186"/>
      <c r="E227" s="187"/>
      <c r="F227" s="188"/>
      <c r="G227" s="201"/>
      <c r="H227" s="188"/>
      <c r="I227" s="33"/>
      <c r="J227" s="5"/>
      <c r="K227" s="5"/>
      <c r="N227" s="171"/>
      <c r="O227" s="6"/>
      <c r="Q227" s="5"/>
    </row>
    <row r="228" spans="1:17" x14ac:dyDescent="0.2">
      <c r="A228" s="214" t="s">
        <v>424</v>
      </c>
      <c r="B228" s="215" t="s">
        <v>425</v>
      </c>
      <c r="C228" s="185">
        <f t="shared" si="3"/>
        <v>0</v>
      </c>
      <c r="D228" s="186"/>
      <c r="E228" s="187"/>
      <c r="F228" s="188"/>
      <c r="G228" s="201"/>
      <c r="H228" s="188"/>
      <c r="I228" s="33"/>
      <c r="J228" s="5"/>
      <c r="K228" s="5"/>
      <c r="N228" s="171"/>
      <c r="O228" s="6"/>
      <c r="Q228" s="5"/>
    </row>
    <row r="229" spans="1:17" x14ac:dyDescent="0.2">
      <c r="A229" s="214" t="s">
        <v>426</v>
      </c>
      <c r="B229" s="215" t="s">
        <v>427</v>
      </c>
      <c r="C229" s="185">
        <f t="shared" si="3"/>
        <v>0</v>
      </c>
      <c r="D229" s="186"/>
      <c r="E229" s="187"/>
      <c r="F229" s="188"/>
      <c r="G229" s="201"/>
      <c r="H229" s="188"/>
      <c r="I229" s="33"/>
      <c r="J229" s="5"/>
      <c r="K229" s="5"/>
      <c r="N229" s="171"/>
      <c r="O229" s="6"/>
      <c r="Q229" s="5"/>
    </row>
    <row r="230" spans="1:17" ht="23.25" x14ac:dyDescent="0.2">
      <c r="A230" s="214" t="s">
        <v>428</v>
      </c>
      <c r="B230" s="208" t="s">
        <v>429</v>
      </c>
      <c r="C230" s="185">
        <f t="shared" si="3"/>
        <v>0</v>
      </c>
      <c r="D230" s="186"/>
      <c r="E230" s="187"/>
      <c r="F230" s="188"/>
      <c r="G230" s="201"/>
      <c r="H230" s="188"/>
      <c r="I230" s="33"/>
      <c r="J230" s="5"/>
      <c r="K230" s="5"/>
      <c r="N230" s="171"/>
      <c r="O230" s="6"/>
      <c r="Q230" s="5"/>
    </row>
    <row r="231" spans="1:17" x14ac:dyDescent="0.2">
      <c r="A231" s="214" t="s">
        <v>430</v>
      </c>
      <c r="B231" s="215" t="s">
        <v>431</v>
      </c>
      <c r="C231" s="185">
        <f t="shared" si="3"/>
        <v>0</v>
      </c>
      <c r="D231" s="186"/>
      <c r="E231" s="187"/>
      <c r="F231" s="188"/>
      <c r="G231" s="201"/>
      <c r="H231" s="188"/>
      <c r="I231" s="33"/>
      <c r="J231" s="5"/>
      <c r="K231" s="5"/>
      <c r="N231" s="171"/>
      <c r="O231" s="6"/>
      <c r="Q231" s="5"/>
    </row>
    <row r="232" spans="1:17" x14ac:dyDescent="0.2">
      <c r="A232" s="214" t="s">
        <v>432</v>
      </c>
      <c r="B232" s="215" t="s">
        <v>433</v>
      </c>
      <c r="C232" s="185">
        <f t="shared" si="3"/>
        <v>0</v>
      </c>
      <c r="D232" s="186"/>
      <c r="E232" s="187"/>
      <c r="F232" s="188"/>
      <c r="G232" s="201"/>
      <c r="H232" s="188"/>
      <c r="I232" s="33"/>
      <c r="J232" s="5"/>
      <c r="K232" s="5"/>
      <c r="N232" s="171"/>
      <c r="O232" s="6"/>
      <c r="Q232" s="5"/>
    </row>
    <row r="233" spans="1:17" x14ac:dyDescent="0.2">
      <c r="A233" s="214" t="s">
        <v>434</v>
      </c>
      <c r="B233" s="215" t="s">
        <v>435</v>
      </c>
      <c r="C233" s="185">
        <f t="shared" si="3"/>
        <v>0</v>
      </c>
      <c r="D233" s="186"/>
      <c r="E233" s="187"/>
      <c r="F233" s="188"/>
      <c r="G233" s="201"/>
      <c r="H233" s="188"/>
      <c r="I233" s="33"/>
      <c r="J233" s="5"/>
      <c r="K233" s="5"/>
      <c r="N233" s="171"/>
      <c r="O233" s="6"/>
      <c r="Q233" s="5"/>
    </row>
    <row r="234" spans="1:17" x14ac:dyDescent="0.2">
      <c r="A234" s="214" t="s">
        <v>436</v>
      </c>
      <c r="B234" s="215" t="s">
        <v>437</v>
      </c>
      <c r="C234" s="185">
        <f t="shared" si="3"/>
        <v>0</v>
      </c>
      <c r="D234" s="186"/>
      <c r="E234" s="187"/>
      <c r="F234" s="188"/>
      <c r="G234" s="201"/>
      <c r="H234" s="188"/>
      <c r="I234" s="33"/>
      <c r="J234" s="5"/>
      <c r="K234" s="5"/>
      <c r="N234" s="171"/>
      <c r="O234" s="6"/>
      <c r="Q234" s="5"/>
    </row>
    <row r="235" spans="1:17" x14ac:dyDescent="0.2">
      <c r="A235" s="214" t="s">
        <v>438</v>
      </c>
      <c r="B235" s="215" t="s">
        <v>439</v>
      </c>
      <c r="C235" s="185">
        <f t="shared" si="3"/>
        <v>435</v>
      </c>
      <c r="D235" s="186">
        <v>435</v>
      </c>
      <c r="E235" s="187"/>
      <c r="F235" s="188"/>
      <c r="G235" s="201"/>
      <c r="H235" s="188"/>
      <c r="I235" s="33"/>
      <c r="J235" s="5"/>
      <c r="K235" s="5"/>
      <c r="N235" s="171"/>
      <c r="O235" s="6"/>
      <c r="Q235" s="5"/>
    </row>
    <row r="236" spans="1:17" x14ac:dyDescent="0.2">
      <c r="A236" s="214" t="s">
        <v>440</v>
      </c>
      <c r="B236" s="215" t="s">
        <v>441</v>
      </c>
      <c r="C236" s="185">
        <f t="shared" si="3"/>
        <v>0</v>
      </c>
      <c r="D236" s="186"/>
      <c r="E236" s="187"/>
      <c r="F236" s="188"/>
      <c r="G236" s="201"/>
      <c r="H236" s="188"/>
      <c r="I236" s="33"/>
      <c r="J236" s="5"/>
      <c r="K236" s="5"/>
      <c r="N236" s="171"/>
      <c r="O236" s="6"/>
      <c r="Q236" s="5"/>
    </row>
    <row r="237" spans="1:17" x14ac:dyDescent="0.2">
      <c r="A237" s="214" t="s">
        <v>442</v>
      </c>
      <c r="B237" s="215" t="s">
        <v>443</v>
      </c>
      <c r="C237" s="185">
        <f t="shared" si="3"/>
        <v>3100</v>
      </c>
      <c r="D237" s="186">
        <v>3060</v>
      </c>
      <c r="E237" s="187"/>
      <c r="F237" s="188">
        <v>40</v>
      </c>
      <c r="G237" s="201"/>
      <c r="H237" s="188"/>
      <c r="I237" s="33"/>
      <c r="J237" s="5"/>
      <c r="K237" s="5"/>
      <c r="N237" s="171"/>
      <c r="O237" s="6"/>
      <c r="Q237" s="5"/>
    </row>
    <row r="238" spans="1:17" x14ac:dyDescent="0.2">
      <c r="A238" s="214" t="s">
        <v>444</v>
      </c>
      <c r="B238" s="215" t="s">
        <v>445</v>
      </c>
      <c r="C238" s="185">
        <f t="shared" si="3"/>
        <v>1302</v>
      </c>
      <c r="D238" s="186">
        <v>1302</v>
      </c>
      <c r="E238" s="187"/>
      <c r="F238" s="188"/>
      <c r="G238" s="201"/>
      <c r="H238" s="188"/>
      <c r="I238" s="33"/>
      <c r="J238" s="5"/>
      <c r="K238" s="5"/>
      <c r="N238" s="171"/>
      <c r="O238" s="6"/>
      <c r="Q238" s="5"/>
    </row>
    <row r="239" spans="1:17" ht="23.25" x14ac:dyDescent="0.2">
      <c r="A239" s="214" t="s">
        <v>446</v>
      </c>
      <c r="B239" s="208" t="s">
        <v>447</v>
      </c>
      <c r="C239" s="185">
        <f t="shared" si="3"/>
        <v>0</v>
      </c>
      <c r="D239" s="186"/>
      <c r="E239" s="187"/>
      <c r="F239" s="188"/>
      <c r="G239" s="201"/>
      <c r="H239" s="188"/>
      <c r="I239" s="33"/>
      <c r="J239" s="5"/>
      <c r="K239" s="5"/>
      <c r="N239" s="171"/>
      <c r="O239" s="6"/>
      <c r="Q239" s="5"/>
    </row>
    <row r="240" spans="1:17" x14ac:dyDescent="0.2">
      <c r="A240" s="214" t="s">
        <v>448</v>
      </c>
      <c r="B240" s="215" t="s">
        <v>449</v>
      </c>
      <c r="C240" s="185">
        <f t="shared" si="3"/>
        <v>3</v>
      </c>
      <c r="D240" s="186">
        <v>3</v>
      </c>
      <c r="E240" s="187"/>
      <c r="F240" s="188"/>
      <c r="G240" s="201"/>
      <c r="H240" s="188"/>
      <c r="I240" s="33"/>
      <c r="J240" s="5"/>
      <c r="K240" s="5"/>
      <c r="N240" s="171"/>
      <c r="O240" s="6"/>
      <c r="Q240" s="5"/>
    </row>
    <row r="241" spans="1:17" x14ac:dyDescent="0.2">
      <c r="A241" s="214" t="s">
        <v>450</v>
      </c>
      <c r="B241" s="208" t="s">
        <v>451</v>
      </c>
      <c r="C241" s="185">
        <f t="shared" si="3"/>
        <v>1654</v>
      </c>
      <c r="D241" s="186">
        <v>1279</v>
      </c>
      <c r="E241" s="187"/>
      <c r="F241" s="188">
        <v>375</v>
      </c>
      <c r="G241" s="201"/>
      <c r="H241" s="188"/>
      <c r="I241" s="33"/>
      <c r="J241" s="5"/>
      <c r="K241" s="5"/>
      <c r="N241" s="171"/>
      <c r="O241" s="6"/>
      <c r="Q241" s="5"/>
    </row>
    <row r="242" spans="1:17" x14ac:dyDescent="0.2">
      <c r="A242" s="214" t="s">
        <v>452</v>
      </c>
      <c r="B242" s="215" t="s">
        <v>453</v>
      </c>
      <c r="C242" s="185">
        <f t="shared" si="3"/>
        <v>0</v>
      </c>
      <c r="D242" s="186"/>
      <c r="E242" s="187"/>
      <c r="F242" s="188"/>
      <c r="G242" s="201"/>
      <c r="H242" s="188"/>
      <c r="I242" s="33"/>
      <c r="J242" s="5"/>
      <c r="K242" s="5"/>
      <c r="N242" s="171"/>
      <c r="O242" s="6"/>
      <c r="Q242" s="5"/>
    </row>
    <row r="243" spans="1:17" x14ac:dyDescent="0.2">
      <c r="A243" s="214" t="s">
        <v>454</v>
      </c>
      <c r="B243" s="215" t="s">
        <v>455</v>
      </c>
      <c r="C243" s="185">
        <f t="shared" si="3"/>
        <v>0</v>
      </c>
      <c r="D243" s="186"/>
      <c r="E243" s="187"/>
      <c r="F243" s="188"/>
      <c r="G243" s="201"/>
      <c r="H243" s="188"/>
      <c r="I243" s="33"/>
      <c r="J243" s="5"/>
      <c r="K243" s="5"/>
      <c r="N243" s="171"/>
      <c r="O243" s="6"/>
      <c r="Q243" s="5"/>
    </row>
    <row r="244" spans="1:17" x14ac:dyDescent="0.2">
      <c r="A244" s="214" t="s">
        <v>456</v>
      </c>
      <c r="B244" s="215" t="s">
        <v>457</v>
      </c>
      <c r="C244" s="185">
        <f t="shared" si="3"/>
        <v>0</v>
      </c>
      <c r="D244" s="186"/>
      <c r="E244" s="187"/>
      <c r="F244" s="188"/>
      <c r="G244" s="201"/>
      <c r="H244" s="188"/>
      <c r="I244" s="33"/>
      <c r="J244" s="5"/>
      <c r="K244" s="5"/>
      <c r="N244" s="171"/>
      <c r="O244" s="6"/>
      <c r="Q244" s="5"/>
    </row>
    <row r="245" spans="1:17" x14ac:dyDescent="0.2">
      <c r="A245" s="214" t="s">
        <v>458</v>
      </c>
      <c r="B245" s="215" t="s">
        <v>459</v>
      </c>
      <c r="C245" s="185">
        <f t="shared" si="3"/>
        <v>0</v>
      </c>
      <c r="D245" s="186"/>
      <c r="E245" s="187"/>
      <c r="F245" s="188"/>
      <c r="G245" s="201"/>
      <c r="H245" s="188"/>
      <c r="I245" s="33"/>
      <c r="J245" s="5"/>
      <c r="K245" s="5"/>
      <c r="N245" s="171"/>
      <c r="O245" s="6"/>
      <c r="Q245" s="5"/>
    </row>
    <row r="246" spans="1:17" x14ac:dyDescent="0.2">
      <c r="A246" s="214" t="s">
        <v>460</v>
      </c>
      <c r="B246" s="215" t="s">
        <v>461</v>
      </c>
      <c r="C246" s="185">
        <f t="shared" si="3"/>
        <v>0</v>
      </c>
      <c r="D246" s="186"/>
      <c r="E246" s="187"/>
      <c r="F246" s="188"/>
      <c r="G246" s="201"/>
      <c r="H246" s="188"/>
      <c r="I246" s="33"/>
      <c r="J246" s="5"/>
      <c r="K246" s="5"/>
      <c r="N246" s="171"/>
      <c r="O246" s="6"/>
      <c r="Q246" s="5"/>
    </row>
    <row r="247" spans="1:17" x14ac:dyDescent="0.2">
      <c r="A247" s="214" t="s">
        <v>462</v>
      </c>
      <c r="B247" s="215" t="s">
        <v>463</v>
      </c>
      <c r="C247" s="185">
        <f t="shared" si="3"/>
        <v>10</v>
      </c>
      <c r="D247" s="186">
        <v>9</v>
      </c>
      <c r="E247" s="187"/>
      <c r="F247" s="188">
        <v>1</v>
      </c>
      <c r="G247" s="201"/>
      <c r="H247" s="188"/>
      <c r="I247" s="33"/>
      <c r="J247" s="5"/>
      <c r="K247" s="5"/>
      <c r="N247" s="171"/>
      <c r="O247" s="6"/>
      <c r="Q247" s="5"/>
    </row>
    <row r="248" spans="1:17" x14ac:dyDescent="0.2">
      <c r="A248" s="214" t="s">
        <v>464</v>
      </c>
      <c r="B248" s="215" t="s">
        <v>465</v>
      </c>
      <c r="C248" s="185">
        <f t="shared" si="3"/>
        <v>0</v>
      </c>
      <c r="D248" s="186"/>
      <c r="E248" s="187"/>
      <c r="F248" s="188"/>
      <c r="G248" s="201"/>
      <c r="H248" s="188"/>
      <c r="I248" s="33"/>
      <c r="J248" s="5"/>
      <c r="K248" s="5"/>
      <c r="N248" s="171"/>
      <c r="O248" s="6"/>
      <c r="Q248" s="5"/>
    </row>
    <row r="249" spans="1:17" x14ac:dyDescent="0.2">
      <c r="A249" s="214" t="s">
        <v>466</v>
      </c>
      <c r="B249" s="215" t="s">
        <v>467</v>
      </c>
      <c r="C249" s="185">
        <f t="shared" si="3"/>
        <v>155</v>
      </c>
      <c r="D249" s="186">
        <v>155</v>
      </c>
      <c r="E249" s="187"/>
      <c r="F249" s="188"/>
      <c r="G249" s="201"/>
      <c r="H249" s="188"/>
      <c r="I249" s="33"/>
      <c r="J249" s="5"/>
      <c r="K249" s="5"/>
      <c r="N249" s="171"/>
      <c r="O249" s="6"/>
      <c r="Q249" s="5"/>
    </row>
    <row r="250" spans="1:17" x14ac:dyDescent="0.2">
      <c r="A250" s="216" t="s">
        <v>468</v>
      </c>
      <c r="B250" s="229" t="s">
        <v>469</v>
      </c>
      <c r="C250" s="218">
        <f t="shared" si="3"/>
        <v>1</v>
      </c>
      <c r="D250" s="237">
        <v>1</v>
      </c>
      <c r="E250" s="220"/>
      <c r="F250" s="221"/>
      <c r="G250" s="219"/>
      <c r="H250" s="221"/>
      <c r="I250" s="33"/>
      <c r="J250" s="5"/>
      <c r="K250" s="5"/>
      <c r="N250" s="171"/>
      <c r="O250" s="6"/>
      <c r="Q250" s="5"/>
    </row>
    <row r="251" spans="1:17" x14ac:dyDescent="0.2">
      <c r="A251" s="242"/>
      <c r="B251" s="243"/>
      <c r="C251" s="244"/>
      <c r="D251" s="244"/>
      <c r="E251" s="244"/>
      <c r="F251" s="244"/>
      <c r="G251" s="244"/>
      <c r="H251" s="244"/>
      <c r="I251" s="33"/>
      <c r="J251" s="5"/>
      <c r="K251" s="5"/>
      <c r="N251" s="171"/>
      <c r="O251" s="6"/>
      <c r="Q251" s="5"/>
    </row>
    <row r="252" spans="1:17" x14ac:dyDescent="0.2">
      <c r="A252" s="317" t="s">
        <v>470</v>
      </c>
      <c r="B252" s="318"/>
      <c r="C252" s="178">
        <f t="shared" si="3"/>
        <v>215</v>
      </c>
      <c r="D252" s="238">
        <f>+SUM(D253:D290)</f>
        <v>175</v>
      </c>
      <c r="E252" s="180">
        <f>+SUM(E253:E290)</f>
        <v>31</v>
      </c>
      <c r="F252" s="239">
        <f>+SUM(F253:F290)</f>
        <v>9</v>
      </c>
      <c r="G252" s="178">
        <f>+SUM(G253:G290)</f>
        <v>0</v>
      </c>
      <c r="H252" s="178">
        <f>+SUM(H253:H290)</f>
        <v>0</v>
      </c>
      <c r="I252" s="33"/>
      <c r="J252" s="5"/>
      <c r="K252" s="5"/>
      <c r="N252" s="171"/>
      <c r="O252" s="6"/>
      <c r="Q252" s="5"/>
    </row>
    <row r="253" spans="1:17" x14ac:dyDescent="0.2">
      <c r="A253" s="211" t="s">
        <v>471</v>
      </c>
      <c r="B253" s="226" t="s">
        <v>472</v>
      </c>
      <c r="C253" s="185">
        <f t="shared" si="3"/>
        <v>0</v>
      </c>
      <c r="D253" s="186"/>
      <c r="E253" s="187"/>
      <c r="F253" s="188"/>
      <c r="G253" s="188"/>
      <c r="H253" s="188"/>
      <c r="I253" s="33"/>
      <c r="J253" s="5"/>
      <c r="K253" s="5"/>
      <c r="N253" s="171"/>
      <c r="O253" s="6"/>
      <c r="Q253" s="5"/>
    </row>
    <row r="254" spans="1:17" x14ac:dyDescent="0.2">
      <c r="A254" s="214" t="s">
        <v>473</v>
      </c>
      <c r="B254" s="215" t="s">
        <v>474</v>
      </c>
      <c r="C254" s="185">
        <f t="shared" si="3"/>
        <v>0</v>
      </c>
      <c r="D254" s="186"/>
      <c r="E254" s="187"/>
      <c r="F254" s="188"/>
      <c r="G254" s="188"/>
      <c r="H254" s="188"/>
      <c r="I254" s="33"/>
      <c r="J254" s="5"/>
      <c r="K254" s="5"/>
      <c r="N254" s="171"/>
      <c r="O254" s="6"/>
      <c r="Q254" s="5"/>
    </row>
    <row r="255" spans="1:17" x14ac:dyDescent="0.2">
      <c r="A255" s="214" t="s">
        <v>475</v>
      </c>
      <c r="B255" s="215" t="s">
        <v>476</v>
      </c>
      <c r="C255" s="185">
        <f t="shared" si="3"/>
        <v>25</v>
      </c>
      <c r="D255" s="186"/>
      <c r="E255" s="187">
        <v>25</v>
      </c>
      <c r="F255" s="188"/>
      <c r="G255" s="188"/>
      <c r="H255" s="188"/>
      <c r="I255" s="33"/>
      <c r="J255" s="5"/>
      <c r="K255" s="5"/>
      <c r="N255" s="171"/>
      <c r="O255" s="6"/>
      <c r="Q255" s="5"/>
    </row>
    <row r="256" spans="1:17" x14ac:dyDescent="0.2">
      <c r="A256" s="214" t="s">
        <v>477</v>
      </c>
      <c r="B256" s="215" t="s">
        <v>478</v>
      </c>
      <c r="C256" s="185">
        <f t="shared" si="3"/>
        <v>0</v>
      </c>
      <c r="D256" s="186"/>
      <c r="E256" s="187"/>
      <c r="F256" s="188"/>
      <c r="G256" s="188"/>
      <c r="H256" s="188"/>
      <c r="I256" s="33"/>
      <c r="J256" s="5"/>
      <c r="K256" s="5"/>
      <c r="N256" s="171"/>
      <c r="O256" s="6"/>
      <c r="Q256" s="5"/>
    </row>
    <row r="257" spans="1:17" x14ac:dyDescent="0.2">
      <c r="A257" s="214" t="s">
        <v>479</v>
      </c>
      <c r="B257" s="215" t="s">
        <v>480</v>
      </c>
      <c r="C257" s="185">
        <f t="shared" si="3"/>
        <v>0</v>
      </c>
      <c r="D257" s="186"/>
      <c r="E257" s="187"/>
      <c r="F257" s="188"/>
      <c r="G257" s="188"/>
      <c r="H257" s="188"/>
      <c r="I257" s="33"/>
      <c r="J257" s="5"/>
      <c r="K257" s="5"/>
      <c r="N257" s="171"/>
      <c r="O257" s="6"/>
      <c r="Q257" s="5"/>
    </row>
    <row r="258" spans="1:17" x14ac:dyDescent="0.2">
      <c r="A258" s="214" t="s">
        <v>481</v>
      </c>
      <c r="B258" s="215" t="s">
        <v>482</v>
      </c>
      <c r="C258" s="185">
        <f t="shared" si="3"/>
        <v>2</v>
      </c>
      <c r="D258" s="186">
        <v>2</v>
      </c>
      <c r="E258" s="187"/>
      <c r="F258" s="188"/>
      <c r="G258" s="188"/>
      <c r="H258" s="188"/>
      <c r="I258" s="33"/>
      <c r="J258" s="5"/>
      <c r="K258" s="5"/>
      <c r="N258" s="171"/>
      <c r="O258" s="6"/>
      <c r="Q258" s="5"/>
    </row>
    <row r="259" spans="1:17" x14ac:dyDescent="0.2">
      <c r="A259" s="214" t="s">
        <v>483</v>
      </c>
      <c r="B259" s="215" t="s">
        <v>484</v>
      </c>
      <c r="C259" s="185">
        <f t="shared" si="3"/>
        <v>0</v>
      </c>
      <c r="D259" s="186"/>
      <c r="E259" s="187"/>
      <c r="F259" s="188"/>
      <c r="G259" s="188"/>
      <c r="H259" s="188"/>
      <c r="I259" s="33"/>
      <c r="J259" s="5"/>
      <c r="K259" s="5"/>
      <c r="N259" s="171"/>
      <c r="O259" s="6"/>
      <c r="Q259" s="5"/>
    </row>
    <row r="260" spans="1:17" x14ac:dyDescent="0.2">
      <c r="A260" s="214" t="s">
        <v>485</v>
      </c>
      <c r="B260" s="215" t="s">
        <v>486</v>
      </c>
      <c r="C260" s="185">
        <f t="shared" si="3"/>
        <v>0</v>
      </c>
      <c r="D260" s="186"/>
      <c r="E260" s="187"/>
      <c r="F260" s="188"/>
      <c r="G260" s="188"/>
      <c r="H260" s="188"/>
      <c r="I260" s="33"/>
      <c r="J260" s="5"/>
      <c r="K260" s="5"/>
      <c r="N260" s="171"/>
      <c r="O260" s="6"/>
      <c r="Q260" s="5"/>
    </row>
    <row r="261" spans="1:17" x14ac:dyDescent="0.2">
      <c r="A261" s="214" t="s">
        <v>487</v>
      </c>
      <c r="B261" s="215" t="s">
        <v>488</v>
      </c>
      <c r="C261" s="185">
        <f t="shared" si="3"/>
        <v>0</v>
      </c>
      <c r="D261" s="186"/>
      <c r="E261" s="187"/>
      <c r="F261" s="188"/>
      <c r="G261" s="188"/>
      <c r="H261" s="188"/>
      <c r="I261" s="33"/>
      <c r="J261" s="5"/>
      <c r="K261" s="5"/>
      <c r="N261" s="171"/>
      <c r="O261" s="6"/>
      <c r="Q261" s="5"/>
    </row>
    <row r="262" spans="1:17" x14ac:dyDescent="0.2">
      <c r="A262" s="214" t="s">
        <v>489</v>
      </c>
      <c r="B262" s="215" t="s">
        <v>490</v>
      </c>
      <c r="C262" s="185">
        <f t="shared" si="3"/>
        <v>0</v>
      </c>
      <c r="D262" s="186"/>
      <c r="E262" s="187"/>
      <c r="F262" s="188"/>
      <c r="G262" s="188"/>
      <c r="H262" s="188"/>
      <c r="I262" s="33"/>
      <c r="J262" s="5"/>
      <c r="K262" s="5"/>
      <c r="N262" s="171"/>
      <c r="O262" s="6"/>
      <c r="Q262" s="5"/>
    </row>
    <row r="263" spans="1:17" x14ac:dyDescent="0.2">
      <c r="A263" s="214" t="s">
        <v>491</v>
      </c>
      <c r="B263" s="215" t="s">
        <v>492</v>
      </c>
      <c r="C263" s="185">
        <f t="shared" si="3"/>
        <v>0</v>
      </c>
      <c r="D263" s="186"/>
      <c r="E263" s="187"/>
      <c r="F263" s="188"/>
      <c r="G263" s="188"/>
      <c r="H263" s="188"/>
      <c r="I263" s="33"/>
      <c r="J263" s="5"/>
      <c r="K263" s="5"/>
      <c r="N263" s="171"/>
      <c r="O263" s="6"/>
      <c r="Q263" s="5"/>
    </row>
    <row r="264" spans="1:17" x14ac:dyDescent="0.2">
      <c r="A264" s="214" t="s">
        <v>493</v>
      </c>
      <c r="B264" s="215" t="s">
        <v>494</v>
      </c>
      <c r="C264" s="185">
        <f t="shared" si="3"/>
        <v>0</v>
      </c>
      <c r="D264" s="186"/>
      <c r="E264" s="187"/>
      <c r="F264" s="188"/>
      <c r="G264" s="188"/>
      <c r="H264" s="188"/>
      <c r="I264" s="33"/>
      <c r="J264" s="5"/>
      <c r="K264" s="5"/>
      <c r="N264" s="171"/>
      <c r="O264" s="6"/>
      <c r="Q264" s="5"/>
    </row>
    <row r="265" spans="1:17" x14ac:dyDescent="0.2">
      <c r="A265" s="214" t="s">
        <v>495</v>
      </c>
      <c r="B265" s="215" t="s">
        <v>496</v>
      </c>
      <c r="C265" s="185">
        <f t="shared" si="3"/>
        <v>6</v>
      </c>
      <c r="D265" s="186"/>
      <c r="E265" s="187">
        <v>6</v>
      </c>
      <c r="F265" s="188"/>
      <c r="G265" s="188"/>
      <c r="H265" s="188"/>
      <c r="I265" s="33"/>
      <c r="J265" s="5"/>
      <c r="K265" s="5"/>
      <c r="N265" s="171"/>
      <c r="O265" s="6"/>
      <c r="Q265" s="5"/>
    </row>
    <row r="266" spans="1:17" x14ac:dyDescent="0.2">
      <c r="A266" s="214" t="s">
        <v>497</v>
      </c>
      <c r="B266" s="215" t="s">
        <v>498</v>
      </c>
      <c r="C266" s="185">
        <f t="shared" si="3"/>
        <v>0</v>
      </c>
      <c r="D266" s="186"/>
      <c r="E266" s="187"/>
      <c r="F266" s="188"/>
      <c r="G266" s="188"/>
      <c r="H266" s="188"/>
      <c r="I266" s="33"/>
      <c r="J266" s="5"/>
      <c r="K266" s="5"/>
      <c r="N266" s="171"/>
      <c r="O266" s="6"/>
      <c r="Q266" s="5"/>
    </row>
    <row r="267" spans="1:17" ht="23.25" x14ac:dyDescent="0.2">
      <c r="A267" s="214" t="s">
        <v>499</v>
      </c>
      <c r="B267" s="208" t="s">
        <v>500</v>
      </c>
      <c r="C267" s="185">
        <f t="shared" si="3"/>
        <v>3</v>
      </c>
      <c r="D267" s="186">
        <v>3</v>
      </c>
      <c r="E267" s="187"/>
      <c r="F267" s="188"/>
      <c r="G267" s="188"/>
      <c r="H267" s="188"/>
      <c r="I267" s="33"/>
      <c r="J267" s="5"/>
      <c r="K267" s="5"/>
      <c r="N267" s="171"/>
      <c r="O267" s="6"/>
      <c r="Q267" s="5"/>
    </row>
    <row r="268" spans="1:17" x14ac:dyDescent="0.2">
      <c r="A268" s="214" t="s">
        <v>501</v>
      </c>
      <c r="B268" s="215" t="s">
        <v>502</v>
      </c>
      <c r="C268" s="185">
        <f t="shared" si="3"/>
        <v>0</v>
      </c>
      <c r="D268" s="186"/>
      <c r="E268" s="187"/>
      <c r="F268" s="188"/>
      <c r="G268" s="188"/>
      <c r="H268" s="188"/>
      <c r="I268" s="33"/>
      <c r="J268" s="5"/>
      <c r="K268" s="5"/>
      <c r="N268" s="171"/>
      <c r="O268" s="6"/>
      <c r="Q268" s="5"/>
    </row>
    <row r="269" spans="1:17" x14ac:dyDescent="0.2">
      <c r="A269" s="214" t="s">
        <v>503</v>
      </c>
      <c r="B269" s="215" t="s">
        <v>504</v>
      </c>
      <c r="C269" s="185">
        <f t="shared" si="3"/>
        <v>0</v>
      </c>
      <c r="D269" s="186"/>
      <c r="E269" s="187"/>
      <c r="F269" s="188"/>
      <c r="G269" s="188"/>
      <c r="H269" s="188"/>
      <c r="I269" s="33"/>
      <c r="J269" s="5"/>
      <c r="K269" s="5"/>
      <c r="N269" s="171"/>
      <c r="O269" s="6"/>
      <c r="Q269" s="5"/>
    </row>
    <row r="270" spans="1:17" x14ac:dyDescent="0.2">
      <c r="A270" s="214" t="s">
        <v>505</v>
      </c>
      <c r="B270" s="215" t="s">
        <v>506</v>
      </c>
      <c r="C270" s="185">
        <f t="shared" si="3"/>
        <v>0</v>
      </c>
      <c r="D270" s="186"/>
      <c r="E270" s="187"/>
      <c r="F270" s="188"/>
      <c r="G270" s="188"/>
      <c r="H270" s="188"/>
      <c r="I270" s="33"/>
      <c r="J270" s="5"/>
      <c r="K270" s="5"/>
      <c r="N270" s="171"/>
      <c r="O270" s="6"/>
      <c r="Q270" s="5"/>
    </row>
    <row r="271" spans="1:17" x14ac:dyDescent="0.2">
      <c r="A271" s="214" t="s">
        <v>507</v>
      </c>
      <c r="B271" s="215" t="s">
        <v>508</v>
      </c>
      <c r="C271" s="185">
        <f t="shared" si="3"/>
        <v>0</v>
      </c>
      <c r="D271" s="186"/>
      <c r="E271" s="187"/>
      <c r="F271" s="188"/>
      <c r="G271" s="188"/>
      <c r="H271" s="188"/>
      <c r="I271" s="33"/>
      <c r="J271" s="5"/>
      <c r="K271" s="5"/>
      <c r="N271" s="171"/>
      <c r="O271" s="6"/>
      <c r="Q271" s="5"/>
    </row>
    <row r="272" spans="1:17" x14ac:dyDescent="0.2">
      <c r="A272" s="214" t="s">
        <v>509</v>
      </c>
      <c r="B272" s="215" t="s">
        <v>510</v>
      </c>
      <c r="C272" s="185">
        <f t="shared" si="3"/>
        <v>178</v>
      </c>
      <c r="D272" s="186">
        <v>169</v>
      </c>
      <c r="E272" s="187"/>
      <c r="F272" s="188">
        <v>9</v>
      </c>
      <c r="G272" s="188"/>
      <c r="H272" s="188"/>
      <c r="I272" s="33"/>
      <c r="J272" s="5"/>
      <c r="K272" s="5"/>
      <c r="N272" s="171"/>
      <c r="O272" s="6"/>
      <c r="Q272" s="5"/>
    </row>
    <row r="273" spans="1:17" x14ac:dyDescent="0.2">
      <c r="A273" s="214" t="s">
        <v>511</v>
      </c>
      <c r="B273" s="215" t="s">
        <v>512</v>
      </c>
      <c r="C273" s="185">
        <f t="shared" si="3"/>
        <v>0</v>
      </c>
      <c r="D273" s="186"/>
      <c r="E273" s="187"/>
      <c r="F273" s="188"/>
      <c r="G273" s="188"/>
      <c r="H273" s="188"/>
      <c r="I273" s="33"/>
      <c r="J273" s="5"/>
      <c r="K273" s="5"/>
      <c r="N273" s="171"/>
      <c r="O273" s="6"/>
      <c r="Q273" s="5"/>
    </row>
    <row r="274" spans="1:17" x14ac:dyDescent="0.2">
      <c r="A274" s="214" t="s">
        <v>513</v>
      </c>
      <c r="B274" s="215" t="s">
        <v>514</v>
      </c>
      <c r="C274" s="185">
        <f t="shared" ref="C274:C337" si="4">+SUM(D274:F274)</f>
        <v>0</v>
      </c>
      <c r="D274" s="186"/>
      <c r="E274" s="187"/>
      <c r="F274" s="188"/>
      <c r="G274" s="188"/>
      <c r="H274" s="188"/>
      <c r="I274" s="33"/>
      <c r="J274" s="5"/>
      <c r="K274" s="5"/>
      <c r="N274" s="171"/>
      <c r="O274" s="6"/>
      <c r="Q274" s="5"/>
    </row>
    <row r="275" spans="1:17" x14ac:dyDescent="0.2">
      <c r="A275" s="214" t="s">
        <v>515</v>
      </c>
      <c r="B275" s="215" t="s">
        <v>516</v>
      </c>
      <c r="C275" s="185">
        <f t="shared" si="4"/>
        <v>0</v>
      </c>
      <c r="D275" s="186"/>
      <c r="E275" s="187"/>
      <c r="F275" s="188"/>
      <c r="G275" s="188"/>
      <c r="H275" s="188"/>
      <c r="I275" s="33"/>
      <c r="J275" s="5"/>
      <c r="K275" s="5"/>
      <c r="N275" s="171"/>
      <c r="O275" s="6"/>
      <c r="Q275" s="5"/>
    </row>
    <row r="276" spans="1:17" x14ac:dyDescent="0.2">
      <c r="A276" s="214" t="s">
        <v>517</v>
      </c>
      <c r="B276" s="215" t="s">
        <v>518</v>
      </c>
      <c r="C276" s="185">
        <f t="shared" si="4"/>
        <v>0</v>
      </c>
      <c r="D276" s="186"/>
      <c r="E276" s="187"/>
      <c r="F276" s="188"/>
      <c r="G276" s="188"/>
      <c r="H276" s="188"/>
      <c r="I276" s="33"/>
      <c r="J276" s="5"/>
      <c r="K276" s="5"/>
      <c r="N276" s="171"/>
      <c r="O276" s="6"/>
      <c r="Q276" s="5"/>
    </row>
    <row r="277" spans="1:17" x14ac:dyDescent="0.2">
      <c r="A277" s="214" t="s">
        <v>519</v>
      </c>
      <c r="B277" s="215" t="s">
        <v>520</v>
      </c>
      <c r="C277" s="185">
        <f t="shared" si="4"/>
        <v>0</v>
      </c>
      <c r="D277" s="186"/>
      <c r="E277" s="187"/>
      <c r="F277" s="188"/>
      <c r="G277" s="188"/>
      <c r="H277" s="188"/>
      <c r="I277" s="33"/>
      <c r="J277" s="5"/>
      <c r="K277" s="5"/>
      <c r="N277" s="171"/>
      <c r="O277" s="6"/>
      <c r="Q277" s="5"/>
    </row>
    <row r="278" spans="1:17" x14ac:dyDescent="0.2">
      <c r="A278" s="214" t="s">
        <v>521</v>
      </c>
      <c r="B278" s="208" t="s">
        <v>522</v>
      </c>
      <c r="C278" s="185">
        <f t="shared" si="4"/>
        <v>0</v>
      </c>
      <c r="D278" s="186"/>
      <c r="E278" s="187"/>
      <c r="F278" s="188"/>
      <c r="G278" s="188"/>
      <c r="H278" s="188"/>
      <c r="I278" s="33"/>
      <c r="J278" s="5"/>
      <c r="K278" s="5"/>
      <c r="N278" s="171"/>
      <c r="O278" s="6"/>
      <c r="Q278" s="5"/>
    </row>
    <row r="279" spans="1:17" x14ac:dyDescent="0.2">
      <c r="A279" s="214" t="s">
        <v>523</v>
      </c>
      <c r="B279" s="215" t="s">
        <v>524</v>
      </c>
      <c r="C279" s="185">
        <f t="shared" si="4"/>
        <v>0</v>
      </c>
      <c r="D279" s="186"/>
      <c r="E279" s="187"/>
      <c r="F279" s="188"/>
      <c r="G279" s="188"/>
      <c r="H279" s="188"/>
      <c r="I279" s="33"/>
      <c r="J279" s="5"/>
      <c r="K279" s="5"/>
      <c r="N279" s="171"/>
      <c r="O279" s="6"/>
      <c r="Q279" s="5"/>
    </row>
    <row r="280" spans="1:17" x14ac:dyDescent="0.2">
      <c r="A280" s="214" t="s">
        <v>525</v>
      </c>
      <c r="B280" s="215" t="s">
        <v>526</v>
      </c>
      <c r="C280" s="185">
        <f t="shared" si="4"/>
        <v>0</v>
      </c>
      <c r="D280" s="186"/>
      <c r="E280" s="187"/>
      <c r="F280" s="188"/>
      <c r="G280" s="188"/>
      <c r="H280" s="188"/>
      <c r="I280" s="33"/>
      <c r="J280" s="5"/>
      <c r="K280" s="5"/>
      <c r="N280" s="171"/>
      <c r="O280" s="6"/>
      <c r="Q280" s="5"/>
    </row>
    <row r="281" spans="1:17" x14ac:dyDescent="0.2">
      <c r="A281" s="214" t="s">
        <v>527</v>
      </c>
      <c r="B281" s="215" t="s">
        <v>528</v>
      </c>
      <c r="C281" s="185">
        <f t="shared" si="4"/>
        <v>0</v>
      </c>
      <c r="D281" s="186"/>
      <c r="E281" s="187"/>
      <c r="F281" s="188"/>
      <c r="G281" s="188"/>
      <c r="H281" s="188"/>
      <c r="I281" s="33"/>
      <c r="J281" s="5"/>
      <c r="K281" s="5"/>
      <c r="N281" s="171"/>
      <c r="O281" s="6"/>
      <c r="Q281" s="5"/>
    </row>
    <row r="282" spans="1:17" ht="23.25" x14ac:dyDescent="0.2">
      <c r="A282" s="214" t="s">
        <v>529</v>
      </c>
      <c r="B282" s="208" t="s">
        <v>530</v>
      </c>
      <c r="C282" s="185">
        <f t="shared" si="4"/>
        <v>0</v>
      </c>
      <c r="D282" s="186"/>
      <c r="E282" s="187"/>
      <c r="F282" s="188"/>
      <c r="G282" s="188"/>
      <c r="H282" s="188"/>
      <c r="I282" s="33"/>
      <c r="J282" s="5"/>
      <c r="K282" s="5"/>
      <c r="N282" s="171"/>
      <c r="O282" s="6"/>
      <c r="Q282" s="5"/>
    </row>
    <row r="283" spans="1:17" x14ac:dyDescent="0.2">
      <c r="A283" s="214" t="s">
        <v>531</v>
      </c>
      <c r="B283" s="215" t="s">
        <v>532</v>
      </c>
      <c r="C283" s="185">
        <f t="shared" si="4"/>
        <v>0</v>
      </c>
      <c r="D283" s="186"/>
      <c r="E283" s="187"/>
      <c r="F283" s="188"/>
      <c r="G283" s="188"/>
      <c r="H283" s="188"/>
      <c r="I283" s="33"/>
      <c r="J283" s="5"/>
      <c r="K283" s="5"/>
      <c r="N283" s="171"/>
      <c r="O283" s="6"/>
      <c r="Q283" s="5"/>
    </row>
    <row r="284" spans="1:17" x14ac:dyDescent="0.2">
      <c r="A284" s="214" t="s">
        <v>533</v>
      </c>
      <c r="B284" s="215" t="s">
        <v>534</v>
      </c>
      <c r="C284" s="185">
        <f t="shared" si="4"/>
        <v>0</v>
      </c>
      <c r="D284" s="186"/>
      <c r="E284" s="187"/>
      <c r="F284" s="188"/>
      <c r="G284" s="188"/>
      <c r="H284" s="188"/>
      <c r="I284" s="33"/>
      <c r="J284" s="5"/>
      <c r="K284" s="5"/>
      <c r="N284" s="171"/>
      <c r="O284" s="6"/>
      <c r="Q284" s="5"/>
    </row>
    <row r="285" spans="1:17" x14ac:dyDescent="0.2">
      <c r="A285" s="214" t="s">
        <v>535</v>
      </c>
      <c r="B285" s="215" t="s">
        <v>536</v>
      </c>
      <c r="C285" s="185">
        <f t="shared" si="4"/>
        <v>0</v>
      </c>
      <c r="D285" s="186"/>
      <c r="E285" s="187"/>
      <c r="F285" s="188"/>
      <c r="G285" s="188"/>
      <c r="H285" s="188"/>
      <c r="I285" s="33"/>
      <c r="J285" s="5"/>
      <c r="K285" s="5"/>
      <c r="N285" s="171"/>
      <c r="O285" s="6"/>
      <c r="Q285" s="5"/>
    </row>
    <row r="286" spans="1:17" x14ac:dyDescent="0.2">
      <c r="A286" s="214" t="s">
        <v>537</v>
      </c>
      <c r="B286" s="215" t="s">
        <v>538</v>
      </c>
      <c r="C286" s="185">
        <f t="shared" si="4"/>
        <v>0</v>
      </c>
      <c r="D286" s="186"/>
      <c r="E286" s="187"/>
      <c r="F286" s="188"/>
      <c r="G286" s="188"/>
      <c r="H286" s="188"/>
      <c r="I286" s="33"/>
      <c r="J286" s="5"/>
      <c r="K286" s="5"/>
      <c r="N286" s="171"/>
      <c r="O286" s="6"/>
      <c r="Q286" s="5"/>
    </row>
    <row r="287" spans="1:17" ht="23.25" x14ac:dyDescent="0.2">
      <c r="A287" s="214" t="s">
        <v>539</v>
      </c>
      <c r="B287" s="208" t="s">
        <v>540</v>
      </c>
      <c r="C287" s="185">
        <f t="shared" si="4"/>
        <v>0</v>
      </c>
      <c r="D287" s="186"/>
      <c r="E287" s="187"/>
      <c r="F287" s="188"/>
      <c r="G287" s="188"/>
      <c r="H287" s="188"/>
      <c r="I287" s="33"/>
      <c r="J287" s="5"/>
      <c r="K287" s="5"/>
      <c r="N287" s="171"/>
      <c r="O287" s="6"/>
      <c r="Q287" s="5"/>
    </row>
    <row r="288" spans="1:17" ht="34.5" x14ac:dyDescent="0.2">
      <c r="A288" s="214" t="s">
        <v>541</v>
      </c>
      <c r="B288" s="208" t="s">
        <v>542</v>
      </c>
      <c r="C288" s="185">
        <f t="shared" si="4"/>
        <v>1</v>
      </c>
      <c r="D288" s="186">
        <v>1</v>
      </c>
      <c r="E288" s="187"/>
      <c r="F288" s="188"/>
      <c r="G288" s="188"/>
      <c r="H288" s="188"/>
      <c r="I288" s="33"/>
      <c r="J288" s="5"/>
      <c r="K288" s="5"/>
      <c r="N288" s="171"/>
      <c r="O288" s="6"/>
      <c r="Q288" s="5"/>
    </row>
    <row r="289" spans="1:17" x14ac:dyDescent="0.2">
      <c r="A289" s="214" t="s">
        <v>543</v>
      </c>
      <c r="B289" s="215" t="s">
        <v>544</v>
      </c>
      <c r="C289" s="185">
        <f t="shared" si="4"/>
        <v>0</v>
      </c>
      <c r="D289" s="186"/>
      <c r="E289" s="187"/>
      <c r="F289" s="198"/>
      <c r="G289" s="188"/>
      <c r="H289" s="188"/>
      <c r="I289" s="33"/>
      <c r="J289" s="5"/>
      <c r="K289" s="5"/>
      <c r="N289" s="171"/>
      <c r="O289" s="6"/>
      <c r="Q289" s="5"/>
    </row>
    <row r="290" spans="1:17" x14ac:dyDescent="0.2">
      <c r="A290" s="216" t="s">
        <v>545</v>
      </c>
      <c r="B290" s="217" t="s">
        <v>546</v>
      </c>
      <c r="C290" s="218">
        <f t="shared" si="4"/>
        <v>0</v>
      </c>
      <c r="D290" s="196"/>
      <c r="E290" s="197"/>
      <c r="F290" s="198"/>
      <c r="G290" s="198"/>
      <c r="H290" s="198"/>
      <c r="I290" s="33"/>
      <c r="J290" s="5"/>
      <c r="K290" s="5"/>
      <c r="N290" s="171"/>
      <c r="O290" s="6"/>
      <c r="Q290" s="5"/>
    </row>
    <row r="291" spans="1:17" x14ac:dyDescent="0.2">
      <c r="A291" s="174"/>
      <c r="B291" s="222"/>
      <c r="C291" s="93"/>
      <c r="D291" s="94"/>
      <c r="E291" s="94"/>
      <c r="F291" s="94"/>
      <c r="G291" s="94"/>
      <c r="H291" s="94"/>
      <c r="I291" s="33"/>
      <c r="J291" s="5"/>
      <c r="K291" s="5"/>
      <c r="N291" s="171"/>
      <c r="O291" s="6"/>
      <c r="Q291" s="5"/>
    </row>
    <row r="292" spans="1:17" x14ac:dyDescent="0.2">
      <c r="A292" s="289" t="s">
        <v>547</v>
      </c>
      <c r="B292" s="290"/>
      <c r="C292" s="178">
        <f t="shared" si="4"/>
        <v>137</v>
      </c>
      <c r="D292" s="225">
        <f>+SUM(D293:D313)</f>
        <v>54</v>
      </c>
      <c r="E292" s="225">
        <f>+SUM(E293:E313)</f>
        <v>37</v>
      </c>
      <c r="F292" s="225">
        <f>+SUM(F293:F313)</f>
        <v>46</v>
      </c>
      <c r="G292" s="225">
        <f>+SUM(G293:G313)</f>
        <v>0</v>
      </c>
      <c r="H292" s="225">
        <f>+SUM(H293:H313)</f>
        <v>0</v>
      </c>
      <c r="I292" s="33"/>
      <c r="J292" s="5"/>
      <c r="K292" s="5"/>
      <c r="N292" s="171"/>
      <c r="O292" s="6"/>
      <c r="Q292" s="5"/>
    </row>
    <row r="293" spans="1:17" x14ac:dyDescent="0.2">
      <c r="A293" s="211" t="s">
        <v>548</v>
      </c>
      <c r="B293" s="226" t="s">
        <v>549</v>
      </c>
      <c r="C293" s="203">
        <f t="shared" si="4"/>
        <v>0</v>
      </c>
      <c r="D293" s="204"/>
      <c r="E293" s="205"/>
      <c r="F293" s="206"/>
      <c r="G293" s="206"/>
      <c r="H293" s="206"/>
      <c r="I293" s="33"/>
      <c r="J293" s="5"/>
      <c r="K293" s="5"/>
      <c r="N293" s="171"/>
      <c r="O293" s="6"/>
      <c r="Q293" s="5"/>
    </row>
    <row r="294" spans="1:17" x14ac:dyDescent="0.2">
      <c r="A294" s="214" t="s">
        <v>550</v>
      </c>
      <c r="B294" s="215" t="s">
        <v>551</v>
      </c>
      <c r="C294" s="185">
        <f t="shared" si="4"/>
        <v>0</v>
      </c>
      <c r="D294" s="186"/>
      <c r="E294" s="187"/>
      <c r="F294" s="188"/>
      <c r="G294" s="188"/>
      <c r="H294" s="188"/>
      <c r="I294" s="33"/>
      <c r="J294" s="5"/>
      <c r="K294" s="5"/>
      <c r="N294" s="171"/>
      <c r="O294" s="6"/>
      <c r="Q294" s="5"/>
    </row>
    <row r="295" spans="1:17" x14ac:dyDescent="0.2">
      <c r="A295" s="214" t="s">
        <v>552</v>
      </c>
      <c r="B295" s="215" t="s">
        <v>553</v>
      </c>
      <c r="C295" s="185">
        <f t="shared" si="4"/>
        <v>3</v>
      </c>
      <c r="D295" s="186">
        <v>3</v>
      </c>
      <c r="E295" s="187"/>
      <c r="F295" s="188"/>
      <c r="G295" s="188"/>
      <c r="H295" s="188"/>
      <c r="I295" s="33"/>
      <c r="J295" s="5"/>
      <c r="K295" s="5"/>
      <c r="N295" s="171"/>
      <c r="O295" s="6"/>
      <c r="Q295" s="5"/>
    </row>
    <row r="296" spans="1:17" x14ac:dyDescent="0.2">
      <c r="A296" s="214" t="s">
        <v>554</v>
      </c>
      <c r="B296" s="215" t="s">
        <v>555</v>
      </c>
      <c r="C296" s="185">
        <f t="shared" si="4"/>
        <v>30</v>
      </c>
      <c r="D296" s="186"/>
      <c r="E296" s="187">
        <v>30</v>
      </c>
      <c r="F296" s="188"/>
      <c r="G296" s="188"/>
      <c r="H296" s="188"/>
      <c r="I296" s="33"/>
      <c r="J296" s="5"/>
      <c r="K296" s="5"/>
      <c r="N296" s="171"/>
      <c r="O296" s="6"/>
      <c r="Q296" s="5"/>
    </row>
    <row r="297" spans="1:17" x14ac:dyDescent="0.2">
      <c r="A297" s="214" t="s">
        <v>556</v>
      </c>
      <c r="B297" s="215" t="s">
        <v>557</v>
      </c>
      <c r="C297" s="185">
        <f t="shared" si="4"/>
        <v>7</v>
      </c>
      <c r="D297" s="186">
        <v>5</v>
      </c>
      <c r="E297" s="187">
        <v>2</v>
      </c>
      <c r="F297" s="188"/>
      <c r="G297" s="188"/>
      <c r="H297" s="188"/>
      <c r="I297" s="33"/>
      <c r="J297" s="5"/>
      <c r="K297" s="5"/>
      <c r="N297" s="171"/>
      <c r="O297" s="6"/>
      <c r="Q297" s="5"/>
    </row>
    <row r="298" spans="1:17" x14ac:dyDescent="0.2">
      <c r="A298" s="214" t="s">
        <v>558</v>
      </c>
      <c r="B298" s="215" t="s">
        <v>559</v>
      </c>
      <c r="C298" s="185">
        <f t="shared" si="4"/>
        <v>0</v>
      </c>
      <c r="D298" s="186"/>
      <c r="E298" s="187"/>
      <c r="F298" s="188"/>
      <c r="G298" s="188"/>
      <c r="H298" s="188"/>
      <c r="I298" s="33"/>
      <c r="J298" s="5"/>
      <c r="K298" s="5"/>
      <c r="N298" s="171"/>
      <c r="O298" s="6"/>
      <c r="Q298" s="5"/>
    </row>
    <row r="299" spans="1:17" x14ac:dyDescent="0.2">
      <c r="A299" s="214" t="s">
        <v>560</v>
      </c>
      <c r="B299" s="215" t="s">
        <v>561</v>
      </c>
      <c r="C299" s="185">
        <f t="shared" si="4"/>
        <v>0</v>
      </c>
      <c r="D299" s="186"/>
      <c r="E299" s="187"/>
      <c r="F299" s="188"/>
      <c r="G299" s="188"/>
      <c r="H299" s="188"/>
      <c r="I299" s="33"/>
      <c r="J299" s="5"/>
      <c r="K299" s="5"/>
      <c r="N299" s="171"/>
      <c r="O299" s="6"/>
      <c r="Q299" s="5"/>
    </row>
    <row r="300" spans="1:17" x14ac:dyDescent="0.2">
      <c r="A300" s="214" t="s">
        <v>562</v>
      </c>
      <c r="B300" s="215" t="s">
        <v>563</v>
      </c>
      <c r="C300" s="185">
        <f t="shared" si="4"/>
        <v>0</v>
      </c>
      <c r="D300" s="186"/>
      <c r="E300" s="187"/>
      <c r="F300" s="188"/>
      <c r="G300" s="188"/>
      <c r="H300" s="188"/>
      <c r="I300" s="33"/>
      <c r="J300" s="5"/>
      <c r="K300" s="5"/>
      <c r="N300" s="171"/>
      <c r="O300" s="6"/>
      <c r="Q300" s="5"/>
    </row>
    <row r="301" spans="1:17" x14ac:dyDescent="0.2">
      <c r="A301" s="214" t="s">
        <v>564</v>
      </c>
      <c r="B301" s="215" t="s">
        <v>565</v>
      </c>
      <c r="C301" s="185">
        <f t="shared" si="4"/>
        <v>0</v>
      </c>
      <c r="D301" s="186"/>
      <c r="E301" s="187"/>
      <c r="F301" s="188"/>
      <c r="G301" s="188"/>
      <c r="H301" s="188"/>
      <c r="I301" s="33"/>
      <c r="J301" s="5"/>
      <c r="K301" s="5"/>
      <c r="N301" s="171"/>
      <c r="O301" s="6"/>
      <c r="Q301" s="5"/>
    </row>
    <row r="302" spans="1:17" x14ac:dyDescent="0.2">
      <c r="A302" s="214" t="s">
        <v>566</v>
      </c>
      <c r="B302" s="215" t="s">
        <v>567</v>
      </c>
      <c r="C302" s="185">
        <f t="shared" si="4"/>
        <v>0</v>
      </c>
      <c r="D302" s="186"/>
      <c r="E302" s="187"/>
      <c r="F302" s="188"/>
      <c r="G302" s="188"/>
      <c r="H302" s="188"/>
      <c r="I302" s="33"/>
      <c r="J302" s="5"/>
      <c r="K302" s="5"/>
      <c r="N302" s="171"/>
      <c r="O302" s="6"/>
      <c r="Q302" s="5"/>
    </row>
    <row r="303" spans="1:17" x14ac:dyDescent="0.2">
      <c r="A303" s="214" t="s">
        <v>568</v>
      </c>
      <c r="B303" s="215" t="s">
        <v>569</v>
      </c>
      <c r="C303" s="185">
        <f t="shared" si="4"/>
        <v>0</v>
      </c>
      <c r="D303" s="186"/>
      <c r="E303" s="187"/>
      <c r="F303" s="188"/>
      <c r="G303" s="188"/>
      <c r="H303" s="188"/>
      <c r="I303" s="33"/>
      <c r="J303" s="5"/>
      <c r="K303" s="5"/>
      <c r="N303" s="171"/>
      <c r="O303" s="6"/>
      <c r="Q303" s="5"/>
    </row>
    <row r="304" spans="1:17" x14ac:dyDescent="0.2">
      <c r="A304" s="214" t="s">
        <v>570</v>
      </c>
      <c r="B304" s="215" t="s">
        <v>571</v>
      </c>
      <c r="C304" s="185">
        <f t="shared" si="4"/>
        <v>0</v>
      </c>
      <c r="D304" s="186"/>
      <c r="E304" s="187"/>
      <c r="F304" s="188"/>
      <c r="G304" s="188"/>
      <c r="H304" s="188"/>
      <c r="I304" s="33"/>
      <c r="J304" s="5"/>
      <c r="K304" s="5"/>
      <c r="N304" s="171"/>
      <c r="O304" s="6"/>
      <c r="Q304" s="5"/>
    </row>
    <row r="305" spans="1:17" x14ac:dyDescent="0.2">
      <c r="A305" s="214" t="s">
        <v>572</v>
      </c>
      <c r="B305" s="215" t="s">
        <v>573</v>
      </c>
      <c r="C305" s="185">
        <f t="shared" si="4"/>
        <v>0</v>
      </c>
      <c r="D305" s="186"/>
      <c r="E305" s="187"/>
      <c r="F305" s="188"/>
      <c r="G305" s="188"/>
      <c r="H305" s="188"/>
      <c r="I305" s="33"/>
      <c r="J305" s="5"/>
      <c r="K305" s="5"/>
      <c r="N305" s="171"/>
      <c r="O305" s="6"/>
      <c r="Q305" s="5"/>
    </row>
    <row r="306" spans="1:17" x14ac:dyDescent="0.2">
      <c r="A306" s="214" t="s">
        <v>574</v>
      </c>
      <c r="B306" s="215" t="s">
        <v>575</v>
      </c>
      <c r="C306" s="185">
        <f t="shared" si="4"/>
        <v>0</v>
      </c>
      <c r="D306" s="186"/>
      <c r="E306" s="187"/>
      <c r="F306" s="188"/>
      <c r="G306" s="188"/>
      <c r="H306" s="188"/>
      <c r="I306" s="33"/>
      <c r="J306" s="5"/>
      <c r="K306" s="5"/>
      <c r="N306" s="171"/>
      <c r="O306" s="6"/>
      <c r="Q306" s="5"/>
    </row>
    <row r="307" spans="1:17" x14ac:dyDescent="0.2">
      <c r="A307" s="214" t="s">
        <v>576</v>
      </c>
      <c r="B307" s="215" t="s">
        <v>577</v>
      </c>
      <c r="C307" s="185">
        <f t="shared" si="4"/>
        <v>0</v>
      </c>
      <c r="D307" s="186"/>
      <c r="E307" s="187"/>
      <c r="F307" s="188"/>
      <c r="G307" s="188"/>
      <c r="H307" s="188"/>
      <c r="I307" s="33"/>
      <c r="J307" s="5"/>
      <c r="K307" s="5"/>
      <c r="N307" s="171"/>
      <c r="O307" s="6"/>
      <c r="Q307" s="5"/>
    </row>
    <row r="308" spans="1:17" x14ac:dyDescent="0.2">
      <c r="A308" s="214" t="s">
        <v>578</v>
      </c>
      <c r="B308" s="215" t="s">
        <v>579</v>
      </c>
      <c r="C308" s="185">
        <f t="shared" si="4"/>
        <v>0</v>
      </c>
      <c r="D308" s="186"/>
      <c r="E308" s="187"/>
      <c r="F308" s="188"/>
      <c r="G308" s="188"/>
      <c r="H308" s="188"/>
      <c r="I308" s="33"/>
      <c r="J308" s="5"/>
      <c r="K308" s="5"/>
      <c r="N308" s="171"/>
      <c r="O308" s="6"/>
      <c r="Q308" s="5"/>
    </row>
    <row r="309" spans="1:17" x14ac:dyDescent="0.2">
      <c r="A309" s="214" t="s">
        <v>580</v>
      </c>
      <c r="B309" s="215" t="s">
        <v>581</v>
      </c>
      <c r="C309" s="185">
        <f t="shared" si="4"/>
        <v>2</v>
      </c>
      <c r="D309" s="186"/>
      <c r="E309" s="187">
        <v>2</v>
      </c>
      <c r="F309" s="188"/>
      <c r="G309" s="188"/>
      <c r="H309" s="188"/>
      <c r="I309" s="33"/>
      <c r="J309" s="5"/>
      <c r="K309" s="5"/>
      <c r="N309" s="171"/>
      <c r="O309" s="6"/>
      <c r="Q309" s="5"/>
    </row>
    <row r="310" spans="1:17" x14ac:dyDescent="0.2">
      <c r="A310" s="214" t="s">
        <v>582</v>
      </c>
      <c r="B310" s="215" t="s">
        <v>583</v>
      </c>
      <c r="C310" s="185">
        <f t="shared" si="4"/>
        <v>26</v>
      </c>
      <c r="D310" s="186">
        <v>23</v>
      </c>
      <c r="E310" s="187">
        <v>3</v>
      </c>
      <c r="F310" s="188"/>
      <c r="G310" s="188"/>
      <c r="H310" s="188"/>
      <c r="I310" s="33"/>
      <c r="J310" s="5"/>
      <c r="K310" s="5"/>
      <c r="N310" s="171"/>
      <c r="O310" s="6"/>
      <c r="Q310" s="5"/>
    </row>
    <row r="311" spans="1:17" x14ac:dyDescent="0.2">
      <c r="A311" s="214" t="s">
        <v>584</v>
      </c>
      <c r="B311" s="215" t="s">
        <v>585</v>
      </c>
      <c r="C311" s="185">
        <f t="shared" si="4"/>
        <v>0</v>
      </c>
      <c r="D311" s="186"/>
      <c r="E311" s="187"/>
      <c r="F311" s="188"/>
      <c r="G311" s="188"/>
      <c r="H311" s="188"/>
      <c r="I311" s="33"/>
      <c r="J311" s="5"/>
      <c r="K311" s="5"/>
      <c r="N311" s="171"/>
      <c r="O311" s="6"/>
      <c r="Q311" s="5"/>
    </row>
    <row r="312" spans="1:17" x14ac:dyDescent="0.2">
      <c r="A312" s="214" t="s">
        <v>586</v>
      </c>
      <c r="B312" s="215" t="s">
        <v>587</v>
      </c>
      <c r="C312" s="185">
        <f t="shared" si="4"/>
        <v>0</v>
      </c>
      <c r="D312" s="186"/>
      <c r="E312" s="187"/>
      <c r="F312" s="188"/>
      <c r="G312" s="188"/>
      <c r="H312" s="188"/>
      <c r="I312" s="33"/>
      <c r="J312" s="5"/>
      <c r="K312" s="5"/>
      <c r="N312" s="171"/>
      <c r="O312" s="6"/>
      <c r="Q312" s="5"/>
    </row>
    <row r="313" spans="1:17" x14ac:dyDescent="0.2">
      <c r="A313" s="216" t="s">
        <v>588</v>
      </c>
      <c r="B313" s="217" t="s">
        <v>589</v>
      </c>
      <c r="C313" s="218">
        <f t="shared" si="4"/>
        <v>69</v>
      </c>
      <c r="D313" s="237">
        <v>23</v>
      </c>
      <c r="E313" s="220"/>
      <c r="F313" s="221">
        <v>46</v>
      </c>
      <c r="G313" s="221"/>
      <c r="H313" s="221"/>
      <c r="I313" s="33"/>
      <c r="J313" s="5"/>
      <c r="K313" s="5"/>
      <c r="N313" s="171"/>
      <c r="O313" s="6"/>
      <c r="Q313" s="5"/>
    </row>
    <row r="314" spans="1:17" x14ac:dyDescent="0.2">
      <c r="A314" s="245"/>
      <c r="B314" s="222"/>
      <c r="C314" s="246"/>
      <c r="D314" s="70"/>
      <c r="E314" s="70"/>
      <c r="F314" s="70"/>
      <c r="G314" s="70"/>
      <c r="H314" s="70"/>
      <c r="I314" s="33"/>
      <c r="J314" s="5"/>
      <c r="K314" s="5"/>
      <c r="N314" s="171"/>
      <c r="O314" s="6"/>
      <c r="Q314" s="5"/>
    </row>
    <row r="315" spans="1:17" x14ac:dyDescent="0.2">
      <c r="A315" s="289" t="s">
        <v>590</v>
      </c>
      <c r="B315" s="290"/>
      <c r="C315" s="178">
        <f t="shared" si="4"/>
        <v>113</v>
      </c>
      <c r="D315" s="238">
        <f>+SUM(D316:D331)</f>
        <v>5</v>
      </c>
      <c r="E315" s="180">
        <f>+SUM(E316:E331)</f>
        <v>108</v>
      </c>
      <c r="F315" s="239">
        <f>+SUM(F316:F331)</f>
        <v>0</v>
      </c>
      <c r="G315" s="178">
        <f>+SUM(G316:G331)</f>
        <v>0</v>
      </c>
      <c r="H315" s="178">
        <f>+SUM(H316:H331)</f>
        <v>0</v>
      </c>
      <c r="I315" s="33"/>
      <c r="J315" s="5"/>
      <c r="K315" s="5"/>
      <c r="N315" s="171"/>
      <c r="O315" s="6"/>
      <c r="Q315" s="5"/>
    </row>
    <row r="316" spans="1:17" x14ac:dyDescent="0.2">
      <c r="A316" s="247" t="s">
        <v>591</v>
      </c>
      <c r="B316" s="248" t="s">
        <v>592</v>
      </c>
      <c r="C316" s="203">
        <f t="shared" si="4"/>
        <v>26</v>
      </c>
      <c r="D316" s="186">
        <v>5</v>
      </c>
      <c r="E316" s="187">
        <v>21</v>
      </c>
      <c r="F316" s="188"/>
      <c r="G316" s="188"/>
      <c r="H316" s="188"/>
      <c r="I316" s="33"/>
      <c r="J316" s="5"/>
      <c r="K316" s="5"/>
      <c r="N316" s="171"/>
      <c r="O316" s="6"/>
      <c r="Q316" s="5"/>
    </row>
    <row r="317" spans="1:17" ht="23.25" x14ac:dyDescent="0.2">
      <c r="A317" s="214" t="s">
        <v>593</v>
      </c>
      <c r="B317" s="208" t="s">
        <v>594</v>
      </c>
      <c r="C317" s="185">
        <f t="shared" si="4"/>
        <v>0</v>
      </c>
      <c r="D317" s="186"/>
      <c r="E317" s="187"/>
      <c r="F317" s="188"/>
      <c r="G317" s="188"/>
      <c r="H317" s="188"/>
      <c r="I317" s="33"/>
      <c r="J317" s="5"/>
      <c r="K317" s="5"/>
      <c r="N317" s="171"/>
      <c r="O317" s="6"/>
      <c r="Q317" s="5"/>
    </row>
    <row r="318" spans="1:17" x14ac:dyDescent="0.2">
      <c r="A318" s="214" t="s">
        <v>595</v>
      </c>
      <c r="B318" s="215" t="s">
        <v>596</v>
      </c>
      <c r="C318" s="185">
        <f t="shared" si="4"/>
        <v>0</v>
      </c>
      <c r="D318" s="186"/>
      <c r="E318" s="187"/>
      <c r="F318" s="188"/>
      <c r="G318" s="188"/>
      <c r="H318" s="188"/>
      <c r="I318" s="33"/>
      <c r="J318" s="5"/>
      <c r="K318" s="5"/>
      <c r="N318" s="171"/>
      <c r="O318" s="6"/>
      <c r="Q318" s="5"/>
    </row>
    <row r="319" spans="1:17" x14ac:dyDescent="0.2">
      <c r="A319" s="214" t="s">
        <v>597</v>
      </c>
      <c r="B319" s="215" t="s">
        <v>598</v>
      </c>
      <c r="C319" s="185">
        <f t="shared" si="4"/>
        <v>0</v>
      </c>
      <c r="D319" s="186"/>
      <c r="E319" s="187"/>
      <c r="F319" s="188"/>
      <c r="G319" s="188"/>
      <c r="H319" s="188"/>
      <c r="I319" s="33"/>
      <c r="J319" s="5"/>
      <c r="K319" s="5"/>
      <c r="N319" s="171"/>
      <c r="O319" s="6"/>
      <c r="Q319" s="5"/>
    </row>
    <row r="320" spans="1:17" x14ac:dyDescent="0.2">
      <c r="A320" s="214" t="s">
        <v>599</v>
      </c>
      <c r="B320" s="215" t="s">
        <v>600</v>
      </c>
      <c r="C320" s="185">
        <f t="shared" si="4"/>
        <v>0</v>
      </c>
      <c r="D320" s="186"/>
      <c r="E320" s="187"/>
      <c r="F320" s="188"/>
      <c r="G320" s="188"/>
      <c r="H320" s="188"/>
      <c r="I320" s="33"/>
      <c r="J320" s="5"/>
      <c r="K320" s="5"/>
      <c r="N320" s="171"/>
      <c r="O320" s="6"/>
      <c r="Q320" s="5"/>
    </row>
    <row r="321" spans="1:17" x14ac:dyDescent="0.2">
      <c r="A321" s="214" t="s">
        <v>601</v>
      </c>
      <c r="B321" s="215" t="s">
        <v>602</v>
      </c>
      <c r="C321" s="185">
        <f t="shared" si="4"/>
        <v>0</v>
      </c>
      <c r="D321" s="186"/>
      <c r="E321" s="187"/>
      <c r="F321" s="188"/>
      <c r="G321" s="188"/>
      <c r="H321" s="188"/>
      <c r="I321" s="33"/>
      <c r="J321" s="5"/>
      <c r="K321" s="5"/>
      <c r="N321" s="171"/>
      <c r="O321" s="6"/>
      <c r="Q321" s="5"/>
    </row>
    <row r="322" spans="1:17" x14ac:dyDescent="0.2">
      <c r="A322" s="214" t="s">
        <v>603</v>
      </c>
      <c r="B322" s="215" t="s">
        <v>604</v>
      </c>
      <c r="C322" s="185">
        <f t="shared" si="4"/>
        <v>39</v>
      </c>
      <c r="D322" s="186"/>
      <c r="E322" s="187">
        <v>39</v>
      </c>
      <c r="F322" s="188"/>
      <c r="G322" s="188"/>
      <c r="H322" s="188"/>
      <c r="I322" s="33"/>
      <c r="J322" s="5"/>
      <c r="K322" s="5"/>
      <c r="N322" s="171"/>
      <c r="O322" s="6"/>
      <c r="Q322" s="5"/>
    </row>
    <row r="323" spans="1:17" x14ac:dyDescent="0.2">
      <c r="A323" s="214" t="s">
        <v>605</v>
      </c>
      <c r="B323" s="215" t="s">
        <v>606</v>
      </c>
      <c r="C323" s="185">
        <f t="shared" si="4"/>
        <v>1</v>
      </c>
      <c r="D323" s="186"/>
      <c r="E323" s="187">
        <v>1</v>
      </c>
      <c r="F323" s="188"/>
      <c r="G323" s="188"/>
      <c r="H323" s="188"/>
      <c r="I323" s="33"/>
      <c r="J323" s="5"/>
      <c r="K323" s="5"/>
      <c r="N323" s="171"/>
      <c r="O323" s="6"/>
      <c r="Q323" s="5"/>
    </row>
    <row r="324" spans="1:17" x14ac:dyDescent="0.2">
      <c r="A324" s="214" t="s">
        <v>607</v>
      </c>
      <c r="B324" s="215" t="s">
        <v>608</v>
      </c>
      <c r="C324" s="185">
        <f t="shared" si="4"/>
        <v>30</v>
      </c>
      <c r="D324" s="186"/>
      <c r="E324" s="187">
        <v>30</v>
      </c>
      <c r="F324" s="188"/>
      <c r="G324" s="188"/>
      <c r="H324" s="188"/>
      <c r="I324" s="33"/>
      <c r="J324" s="5"/>
      <c r="K324" s="5"/>
      <c r="N324" s="171"/>
      <c r="O324" s="6"/>
      <c r="Q324" s="5"/>
    </row>
    <row r="325" spans="1:17" x14ac:dyDescent="0.2">
      <c r="A325" s="214" t="s">
        <v>609</v>
      </c>
      <c r="B325" s="215" t="s">
        <v>610</v>
      </c>
      <c r="C325" s="185">
        <f t="shared" si="4"/>
        <v>17</v>
      </c>
      <c r="D325" s="186"/>
      <c r="E325" s="187">
        <v>17</v>
      </c>
      <c r="F325" s="188"/>
      <c r="G325" s="188"/>
      <c r="H325" s="188"/>
      <c r="I325" s="33"/>
      <c r="J325" s="5"/>
      <c r="K325" s="5"/>
      <c r="N325" s="171"/>
      <c r="O325" s="6"/>
      <c r="Q325" s="5"/>
    </row>
    <row r="326" spans="1:17" x14ac:dyDescent="0.2">
      <c r="A326" s="214" t="s">
        <v>611</v>
      </c>
      <c r="B326" s="215" t="s">
        <v>612</v>
      </c>
      <c r="C326" s="185">
        <f t="shared" si="4"/>
        <v>0</v>
      </c>
      <c r="D326" s="186"/>
      <c r="E326" s="187"/>
      <c r="F326" s="188"/>
      <c r="G326" s="188"/>
      <c r="H326" s="188"/>
      <c r="I326" s="33"/>
      <c r="J326" s="5"/>
      <c r="K326" s="5"/>
      <c r="N326" s="171"/>
      <c r="O326" s="6"/>
      <c r="Q326" s="5"/>
    </row>
    <row r="327" spans="1:17" x14ac:dyDescent="0.2">
      <c r="A327" s="214" t="s">
        <v>613</v>
      </c>
      <c r="B327" s="215" t="s">
        <v>614</v>
      </c>
      <c r="C327" s="185">
        <f t="shared" si="4"/>
        <v>0</v>
      </c>
      <c r="D327" s="186"/>
      <c r="E327" s="187"/>
      <c r="F327" s="188"/>
      <c r="G327" s="188"/>
      <c r="H327" s="188"/>
      <c r="I327" s="33"/>
      <c r="J327" s="5"/>
      <c r="K327" s="5"/>
      <c r="N327" s="171"/>
      <c r="O327" s="6"/>
      <c r="Q327" s="5"/>
    </row>
    <row r="328" spans="1:17" x14ac:dyDescent="0.2">
      <c r="A328" s="214" t="s">
        <v>615</v>
      </c>
      <c r="B328" s="215" t="s">
        <v>616</v>
      </c>
      <c r="C328" s="185">
        <f t="shared" si="4"/>
        <v>0</v>
      </c>
      <c r="D328" s="186"/>
      <c r="E328" s="187"/>
      <c r="F328" s="188"/>
      <c r="G328" s="188"/>
      <c r="H328" s="188"/>
      <c r="I328" s="33"/>
      <c r="J328" s="5"/>
      <c r="K328" s="5"/>
      <c r="N328" s="171"/>
      <c r="O328" s="6"/>
      <c r="Q328" s="5"/>
    </row>
    <row r="329" spans="1:17" x14ac:dyDescent="0.2">
      <c r="A329" s="214" t="s">
        <v>617</v>
      </c>
      <c r="B329" s="215" t="s">
        <v>618</v>
      </c>
      <c r="C329" s="185">
        <f t="shared" si="4"/>
        <v>0</v>
      </c>
      <c r="D329" s="186"/>
      <c r="E329" s="187"/>
      <c r="F329" s="188"/>
      <c r="G329" s="188"/>
      <c r="H329" s="188"/>
      <c r="I329" s="33"/>
      <c r="J329" s="5"/>
      <c r="K329" s="5"/>
      <c r="N329" s="171"/>
      <c r="O329" s="6"/>
      <c r="Q329" s="5"/>
    </row>
    <row r="330" spans="1:17" x14ac:dyDescent="0.2">
      <c r="A330" s="214" t="s">
        <v>619</v>
      </c>
      <c r="B330" s="215" t="s">
        <v>620</v>
      </c>
      <c r="C330" s="185">
        <f t="shared" si="4"/>
        <v>0</v>
      </c>
      <c r="D330" s="186"/>
      <c r="E330" s="187"/>
      <c r="F330" s="188"/>
      <c r="G330" s="188"/>
      <c r="H330" s="188"/>
      <c r="I330" s="33"/>
      <c r="J330" s="5"/>
      <c r="K330" s="5"/>
      <c r="N330" s="171"/>
      <c r="O330" s="6"/>
      <c r="Q330" s="5"/>
    </row>
    <row r="331" spans="1:17" x14ac:dyDescent="0.2">
      <c r="A331" s="235" t="s">
        <v>621</v>
      </c>
      <c r="B331" s="236" t="s">
        <v>622</v>
      </c>
      <c r="C331" s="218">
        <f t="shared" si="4"/>
        <v>0</v>
      </c>
      <c r="D331" s="237"/>
      <c r="E331" s="220"/>
      <c r="F331" s="221"/>
      <c r="G331" s="221"/>
      <c r="H331" s="221"/>
      <c r="I331" s="33"/>
      <c r="J331" s="5"/>
      <c r="K331" s="5"/>
      <c r="N331" s="171"/>
      <c r="O331" s="6"/>
      <c r="Q331" s="5"/>
    </row>
    <row r="332" spans="1:17" x14ac:dyDescent="0.2">
      <c r="A332" s="289" t="s">
        <v>623</v>
      </c>
      <c r="B332" s="290"/>
      <c r="C332" s="178">
        <f t="shared" si="4"/>
        <v>0</v>
      </c>
      <c r="D332" s="238">
        <f>+SUM(D333:D340)</f>
        <v>0</v>
      </c>
      <c r="E332" s="180">
        <f>+SUM(E333:E340)</f>
        <v>0</v>
      </c>
      <c r="F332" s="239">
        <f>+SUM(F333:F340)</f>
        <v>0</v>
      </c>
      <c r="G332" s="178">
        <f>+SUM(G333:G340)</f>
        <v>0</v>
      </c>
      <c r="H332" s="178">
        <f>+SUM(H333:H340)</f>
        <v>0</v>
      </c>
      <c r="I332" s="33"/>
      <c r="J332" s="5"/>
      <c r="K332" s="5"/>
      <c r="N332" s="171"/>
      <c r="O332" s="6"/>
      <c r="Q332" s="5"/>
    </row>
    <row r="333" spans="1:17" x14ac:dyDescent="0.2">
      <c r="A333" s="249" t="s">
        <v>624</v>
      </c>
      <c r="B333" s="209" t="s">
        <v>625</v>
      </c>
      <c r="C333" s="210">
        <f t="shared" si="4"/>
        <v>0</v>
      </c>
      <c r="D333" s="196"/>
      <c r="E333" s="197"/>
      <c r="F333" s="198"/>
      <c r="G333" s="198"/>
      <c r="H333" s="198"/>
      <c r="I333" s="33"/>
      <c r="J333" s="5"/>
      <c r="K333" s="5"/>
      <c r="N333" s="171"/>
      <c r="O333" s="6"/>
      <c r="Q333" s="5"/>
    </row>
    <row r="334" spans="1:17" x14ac:dyDescent="0.2">
      <c r="A334" s="249" t="s">
        <v>626</v>
      </c>
      <c r="B334" s="209" t="s">
        <v>627</v>
      </c>
      <c r="C334" s="210">
        <f t="shared" si="4"/>
        <v>0</v>
      </c>
      <c r="D334" s="196"/>
      <c r="E334" s="197"/>
      <c r="F334" s="198"/>
      <c r="G334" s="198"/>
      <c r="H334" s="198"/>
      <c r="I334" s="33"/>
      <c r="J334" s="5"/>
      <c r="K334" s="5"/>
      <c r="N334" s="171"/>
      <c r="O334" s="6"/>
      <c r="Q334" s="5"/>
    </row>
    <row r="335" spans="1:17" x14ac:dyDescent="0.2">
      <c r="A335" s="214" t="s">
        <v>628</v>
      </c>
      <c r="B335" s="208" t="s">
        <v>629</v>
      </c>
      <c r="C335" s="185">
        <f t="shared" si="4"/>
        <v>0</v>
      </c>
      <c r="D335" s="186"/>
      <c r="E335" s="187"/>
      <c r="F335" s="188"/>
      <c r="G335" s="188"/>
      <c r="H335" s="188"/>
      <c r="I335" s="33"/>
      <c r="J335" s="5"/>
      <c r="K335" s="5"/>
      <c r="N335" s="171"/>
      <c r="O335" s="6"/>
      <c r="Q335" s="5"/>
    </row>
    <row r="336" spans="1:17" x14ac:dyDescent="0.2">
      <c r="A336" s="250" t="s">
        <v>630</v>
      </c>
      <c r="B336" s="251" t="s">
        <v>631</v>
      </c>
      <c r="C336" s="203">
        <f t="shared" si="4"/>
        <v>0</v>
      </c>
      <c r="D336" s="204"/>
      <c r="E336" s="205"/>
      <c r="F336" s="206"/>
      <c r="G336" s="206"/>
      <c r="H336" s="206"/>
      <c r="I336" s="33"/>
      <c r="J336" s="5"/>
      <c r="K336" s="5"/>
      <c r="N336" s="171"/>
      <c r="O336" s="6"/>
      <c r="Q336" s="5"/>
    </row>
    <row r="337" spans="1:17" x14ac:dyDescent="0.2">
      <c r="A337" s="214" t="s">
        <v>632</v>
      </c>
      <c r="B337" s="208" t="s">
        <v>633</v>
      </c>
      <c r="C337" s="185">
        <f t="shared" si="4"/>
        <v>0</v>
      </c>
      <c r="D337" s="186"/>
      <c r="E337" s="187"/>
      <c r="F337" s="188"/>
      <c r="G337" s="188"/>
      <c r="H337" s="188"/>
      <c r="I337" s="33"/>
      <c r="J337" s="5"/>
      <c r="K337" s="5"/>
      <c r="N337" s="171"/>
      <c r="O337" s="6"/>
      <c r="Q337" s="5"/>
    </row>
    <row r="338" spans="1:17" x14ac:dyDescent="0.2">
      <c r="A338" s="214" t="s">
        <v>634</v>
      </c>
      <c r="B338" s="215" t="s">
        <v>635</v>
      </c>
      <c r="C338" s="185">
        <f t="shared" ref="C338:C401" si="5">+SUM(D338:F338)</f>
        <v>0</v>
      </c>
      <c r="D338" s="186"/>
      <c r="E338" s="187"/>
      <c r="F338" s="188"/>
      <c r="G338" s="188"/>
      <c r="H338" s="188"/>
      <c r="I338" s="33"/>
      <c r="J338" s="5"/>
      <c r="K338" s="5"/>
      <c r="N338" s="171"/>
      <c r="O338" s="6"/>
      <c r="Q338" s="5"/>
    </row>
    <row r="339" spans="1:17" x14ac:dyDescent="0.2">
      <c r="A339" s="214" t="s">
        <v>636</v>
      </c>
      <c r="B339" s="215" t="s">
        <v>637</v>
      </c>
      <c r="C339" s="185">
        <f t="shared" si="5"/>
        <v>0</v>
      </c>
      <c r="D339" s="186"/>
      <c r="E339" s="187"/>
      <c r="F339" s="188"/>
      <c r="G339" s="188"/>
      <c r="H339" s="188"/>
      <c r="I339" s="33"/>
      <c r="J339" s="5"/>
      <c r="K339" s="5"/>
      <c r="N339" s="171"/>
      <c r="O339" s="6"/>
      <c r="Q339" s="5"/>
    </row>
    <row r="340" spans="1:17" x14ac:dyDescent="0.2">
      <c r="A340" s="235" t="s">
        <v>638</v>
      </c>
      <c r="B340" s="236" t="s">
        <v>639</v>
      </c>
      <c r="C340" s="218">
        <f t="shared" si="5"/>
        <v>0</v>
      </c>
      <c r="D340" s="237"/>
      <c r="E340" s="220"/>
      <c r="F340" s="221"/>
      <c r="G340" s="221"/>
      <c r="H340" s="221"/>
      <c r="I340" s="33"/>
      <c r="J340" s="5"/>
      <c r="K340" s="5"/>
      <c r="N340" s="171"/>
      <c r="O340" s="6"/>
      <c r="Q340" s="5"/>
    </row>
    <row r="341" spans="1:17" x14ac:dyDescent="0.2">
      <c r="A341" s="252" t="s">
        <v>640</v>
      </c>
      <c r="B341" s="253"/>
      <c r="C341" s="178">
        <f t="shared" si="5"/>
        <v>8235</v>
      </c>
      <c r="D341" s="179">
        <f>+SUM(D342:D527)</f>
        <v>6199</v>
      </c>
      <c r="E341" s="238">
        <f>+SUM(E342:E527)</f>
        <v>1763</v>
      </c>
      <c r="F341" s="254">
        <f>+SUM(F342:F527)</f>
        <v>273</v>
      </c>
      <c r="G341" s="178">
        <f>+SUM(G342:G527)</f>
        <v>0</v>
      </c>
      <c r="H341" s="178">
        <f>+SUM(H342:H527)</f>
        <v>0</v>
      </c>
      <c r="I341" s="33"/>
      <c r="J341" s="5"/>
      <c r="K341" s="5"/>
      <c r="N341" s="171"/>
      <c r="O341" s="6"/>
      <c r="Q341" s="5"/>
    </row>
    <row r="342" spans="1:17" x14ac:dyDescent="0.2">
      <c r="A342" s="247" t="s">
        <v>641</v>
      </c>
      <c r="B342" s="251" t="s">
        <v>642</v>
      </c>
      <c r="C342" s="185">
        <f t="shared" si="5"/>
        <v>3402</v>
      </c>
      <c r="D342" s="186">
        <v>2049</v>
      </c>
      <c r="E342" s="187">
        <v>1353</v>
      </c>
      <c r="F342" s="188"/>
      <c r="G342" s="188"/>
      <c r="H342" s="188"/>
      <c r="I342" s="33"/>
      <c r="J342" s="5"/>
      <c r="K342" s="5"/>
      <c r="N342" s="171"/>
      <c r="O342" s="6"/>
      <c r="Q342" s="5"/>
    </row>
    <row r="343" spans="1:17" x14ac:dyDescent="0.2">
      <c r="A343" s="250" t="s">
        <v>643</v>
      </c>
      <c r="B343" s="251" t="s">
        <v>644</v>
      </c>
      <c r="C343" s="185">
        <f t="shared" si="5"/>
        <v>183</v>
      </c>
      <c r="D343" s="186">
        <v>95</v>
      </c>
      <c r="E343" s="187">
        <v>88</v>
      </c>
      <c r="F343" s="188"/>
      <c r="G343" s="188"/>
      <c r="H343" s="188"/>
      <c r="I343" s="33"/>
      <c r="J343" s="5"/>
      <c r="K343" s="5"/>
      <c r="N343" s="171"/>
      <c r="O343" s="6"/>
      <c r="Q343" s="5"/>
    </row>
    <row r="344" spans="1:17" x14ac:dyDescent="0.2">
      <c r="A344" s="250" t="s">
        <v>645</v>
      </c>
      <c r="B344" s="255" t="s">
        <v>646</v>
      </c>
      <c r="C344" s="185">
        <f t="shared" si="5"/>
        <v>0</v>
      </c>
      <c r="D344" s="186"/>
      <c r="E344" s="187"/>
      <c r="F344" s="188"/>
      <c r="G344" s="188"/>
      <c r="H344" s="188"/>
      <c r="I344" s="33"/>
      <c r="J344" s="5"/>
      <c r="K344" s="5"/>
      <c r="N344" s="171"/>
      <c r="O344" s="6"/>
      <c r="Q344" s="5"/>
    </row>
    <row r="345" spans="1:17" x14ac:dyDescent="0.2">
      <c r="A345" s="214" t="s">
        <v>647</v>
      </c>
      <c r="B345" s="256" t="s">
        <v>648</v>
      </c>
      <c r="C345" s="185">
        <f t="shared" si="5"/>
        <v>0</v>
      </c>
      <c r="D345" s="186"/>
      <c r="E345" s="187"/>
      <c r="F345" s="188"/>
      <c r="G345" s="188"/>
      <c r="H345" s="188"/>
      <c r="I345" s="33"/>
      <c r="J345" s="5"/>
      <c r="K345" s="5"/>
      <c r="N345" s="171"/>
      <c r="O345" s="6"/>
      <c r="Q345" s="5"/>
    </row>
    <row r="346" spans="1:17" x14ac:dyDescent="0.2">
      <c r="A346" s="214" t="s">
        <v>649</v>
      </c>
      <c r="B346" s="215" t="s">
        <v>650</v>
      </c>
      <c r="C346" s="185">
        <f t="shared" si="5"/>
        <v>0</v>
      </c>
      <c r="D346" s="186"/>
      <c r="E346" s="187"/>
      <c r="F346" s="188"/>
      <c r="G346" s="188"/>
      <c r="H346" s="188"/>
      <c r="I346" s="33"/>
      <c r="J346" s="5"/>
      <c r="K346" s="5"/>
      <c r="N346" s="171"/>
      <c r="O346" s="6"/>
      <c r="Q346" s="5"/>
    </row>
    <row r="347" spans="1:17" x14ac:dyDescent="0.2">
      <c r="A347" s="214" t="s">
        <v>651</v>
      </c>
      <c r="B347" s="215" t="s">
        <v>652</v>
      </c>
      <c r="C347" s="185">
        <f t="shared" si="5"/>
        <v>0</v>
      </c>
      <c r="D347" s="186"/>
      <c r="E347" s="187"/>
      <c r="F347" s="188"/>
      <c r="G347" s="188"/>
      <c r="H347" s="188"/>
      <c r="I347" s="33"/>
      <c r="J347" s="5"/>
      <c r="K347" s="5"/>
      <c r="N347" s="171"/>
      <c r="O347" s="6"/>
      <c r="Q347" s="5"/>
    </row>
    <row r="348" spans="1:17" x14ac:dyDescent="0.2">
      <c r="A348" s="214" t="s">
        <v>653</v>
      </c>
      <c r="B348" s="215" t="s">
        <v>654</v>
      </c>
      <c r="C348" s="185">
        <f t="shared" si="5"/>
        <v>0</v>
      </c>
      <c r="D348" s="186"/>
      <c r="E348" s="187"/>
      <c r="F348" s="188"/>
      <c r="G348" s="188"/>
      <c r="H348" s="188"/>
      <c r="I348" s="33"/>
      <c r="J348" s="5"/>
      <c r="K348" s="5"/>
      <c r="N348" s="171"/>
      <c r="O348" s="6"/>
      <c r="Q348" s="5"/>
    </row>
    <row r="349" spans="1:17" x14ac:dyDescent="0.2">
      <c r="A349" s="214" t="s">
        <v>655</v>
      </c>
      <c r="B349" s="215" t="s">
        <v>656</v>
      </c>
      <c r="C349" s="185">
        <f t="shared" si="5"/>
        <v>0</v>
      </c>
      <c r="D349" s="186"/>
      <c r="E349" s="187"/>
      <c r="F349" s="188"/>
      <c r="G349" s="188"/>
      <c r="H349" s="188"/>
      <c r="I349" s="33"/>
      <c r="J349" s="5"/>
      <c r="K349" s="5"/>
      <c r="N349" s="171"/>
      <c r="O349" s="6"/>
      <c r="Q349" s="5"/>
    </row>
    <row r="350" spans="1:17" x14ac:dyDescent="0.2">
      <c r="A350" s="249" t="s">
        <v>657</v>
      </c>
      <c r="B350" s="257" t="s">
        <v>658</v>
      </c>
      <c r="C350" s="210">
        <f t="shared" si="5"/>
        <v>0</v>
      </c>
      <c r="D350" s="196"/>
      <c r="E350" s="197"/>
      <c r="F350" s="198"/>
      <c r="G350" s="198"/>
      <c r="H350" s="198"/>
      <c r="I350" s="33"/>
      <c r="J350" s="5"/>
      <c r="K350" s="5"/>
      <c r="N350" s="171"/>
      <c r="O350" s="6"/>
      <c r="Q350" s="5"/>
    </row>
    <row r="351" spans="1:17" x14ac:dyDescent="0.2">
      <c r="A351" s="214" t="s">
        <v>659</v>
      </c>
      <c r="B351" s="257" t="s">
        <v>660</v>
      </c>
      <c r="C351" s="210">
        <f t="shared" si="5"/>
        <v>0</v>
      </c>
      <c r="D351" s="196"/>
      <c r="E351" s="197"/>
      <c r="F351" s="198"/>
      <c r="G351" s="198"/>
      <c r="H351" s="198"/>
      <c r="I351" s="33"/>
      <c r="J351" s="5"/>
      <c r="K351" s="5"/>
      <c r="N351" s="171"/>
      <c r="O351" s="6"/>
      <c r="Q351" s="5"/>
    </row>
    <row r="352" spans="1:17" x14ac:dyDescent="0.2">
      <c r="A352" s="214" t="s">
        <v>661</v>
      </c>
      <c r="B352" s="258" t="s">
        <v>662</v>
      </c>
      <c r="C352" s="185">
        <f t="shared" si="5"/>
        <v>0</v>
      </c>
      <c r="D352" s="186"/>
      <c r="E352" s="187"/>
      <c r="F352" s="188"/>
      <c r="G352" s="188"/>
      <c r="H352" s="188"/>
      <c r="I352" s="33"/>
      <c r="J352" s="5"/>
      <c r="K352" s="5"/>
      <c r="N352" s="171"/>
      <c r="O352" s="6"/>
      <c r="Q352" s="5"/>
    </row>
    <row r="353" spans="1:17" x14ac:dyDescent="0.2">
      <c r="A353" s="214" t="s">
        <v>663</v>
      </c>
      <c r="B353" s="258" t="s">
        <v>664</v>
      </c>
      <c r="C353" s="185">
        <f t="shared" si="5"/>
        <v>0</v>
      </c>
      <c r="D353" s="186"/>
      <c r="E353" s="187"/>
      <c r="F353" s="188"/>
      <c r="G353" s="188"/>
      <c r="H353" s="188"/>
      <c r="I353" s="33"/>
      <c r="J353" s="5"/>
      <c r="K353" s="5"/>
      <c r="N353" s="171"/>
      <c r="O353" s="6"/>
      <c r="Q353" s="5"/>
    </row>
    <row r="354" spans="1:17" x14ac:dyDescent="0.2">
      <c r="A354" s="214" t="s">
        <v>665</v>
      </c>
      <c r="B354" s="258" t="s">
        <v>666</v>
      </c>
      <c r="C354" s="185">
        <f t="shared" si="5"/>
        <v>0</v>
      </c>
      <c r="D354" s="186"/>
      <c r="E354" s="187"/>
      <c r="F354" s="188"/>
      <c r="G354" s="188"/>
      <c r="H354" s="188"/>
      <c r="I354" s="33"/>
      <c r="J354" s="5"/>
      <c r="K354" s="5"/>
      <c r="N354" s="171"/>
      <c r="O354" s="6"/>
      <c r="Q354" s="5"/>
    </row>
    <row r="355" spans="1:17" x14ac:dyDescent="0.2">
      <c r="A355" s="214" t="s">
        <v>667</v>
      </c>
      <c r="B355" s="258" t="s">
        <v>668</v>
      </c>
      <c r="C355" s="185">
        <f t="shared" si="5"/>
        <v>0</v>
      </c>
      <c r="D355" s="186"/>
      <c r="E355" s="187"/>
      <c r="F355" s="188"/>
      <c r="G355" s="188"/>
      <c r="H355" s="188"/>
      <c r="I355" s="33"/>
      <c r="J355" s="5"/>
      <c r="K355" s="5"/>
      <c r="N355" s="171"/>
      <c r="O355" s="6"/>
      <c r="Q355" s="5"/>
    </row>
    <row r="356" spans="1:17" x14ac:dyDescent="0.2">
      <c r="A356" s="214" t="s">
        <v>669</v>
      </c>
      <c r="B356" s="258" t="s">
        <v>670</v>
      </c>
      <c r="C356" s="185">
        <f t="shared" si="5"/>
        <v>0</v>
      </c>
      <c r="D356" s="186"/>
      <c r="E356" s="187"/>
      <c r="F356" s="188"/>
      <c r="G356" s="188"/>
      <c r="H356" s="188"/>
      <c r="I356" s="33"/>
      <c r="J356" s="5"/>
      <c r="K356" s="5"/>
      <c r="N356" s="171"/>
      <c r="O356" s="6"/>
      <c r="Q356" s="5"/>
    </row>
    <row r="357" spans="1:17" x14ac:dyDescent="0.2">
      <c r="A357" s="214" t="s">
        <v>671</v>
      </c>
      <c r="B357" s="258" t="s">
        <v>672</v>
      </c>
      <c r="C357" s="185">
        <f t="shared" si="5"/>
        <v>0</v>
      </c>
      <c r="D357" s="186"/>
      <c r="E357" s="187"/>
      <c r="F357" s="188"/>
      <c r="G357" s="188"/>
      <c r="H357" s="188"/>
      <c r="I357" s="33"/>
      <c r="J357" s="5"/>
      <c r="K357" s="5"/>
      <c r="N357" s="171"/>
      <c r="O357" s="6"/>
      <c r="Q357" s="5"/>
    </row>
    <row r="358" spans="1:17" x14ac:dyDescent="0.2">
      <c r="A358" s="214" t="s">
        <v>673</v>
      </c>
      <c r="B358" s="258" t="s">
        <v>674</v>
      </c>
      <c r="C358" s="185">
        <f t="shared" si="5"/>
        <v>0</v>
      </c>
      <c r="D358" s="186"/>
      <c r="E358" s="187"/>
      <c r="F358" s="188"/>
      <c r="G358" s="188"/>
      <c r="H358" s="188"/>
      <c r="I358" s="33"/>
      <c r="J358" s="5"/>
      <c r="K358" s="5"/>
      <c r="N358" s="171"/>
      <c r="O358" s="6"/>
      <c r="Q358" s="5"/>
    </row>
    <row r="359" spans="1:17" x14ac:dyDescent="0.2">
      <c r="A359" s="214" t="s">
        <v>675</v>
      </c>
      <c r="B359" s="258" t="s">
        <v>676</v>
      </c>
      <c r="C359" s="185">
        <f t="shared" si="5"/>
        <v>0</v>
      </c>
      <c r="D359" s="186"/>
      <c r="E359" s="187"/>
      <c r="F359" s="188"/>
      <c r="G359" s="188"/>
      <c r="H359" s="188"/>
      <c r="I359" s="33"/>
      <c r="J359" s="5"/>
      <c r="K359" s="5"/>
      <c r="N359" s="171"/>
      <c r="O359" s="6"/>
      <c r="Q359" s="5"/>
    </row>
    <row r="360" spans="1:17" x14ac:dyDescent="0.2">
      <c r="A360" s="214" t="s">
        <v>677</v>
      </c>
      <c r="B360" s="258" t="s">
        <v>678</v>
      </c>
      <c r="C360" s="185">
        <f t="shared" si="5"/>
        <v>0</v>
      </c>
      <c r="D360" s="186"/>
      <c r="E360" s="187"/>
      <c r="F360" s="188"/>
      <c r="G360" s="188"/>
      <c r="H360" s="188"/>
      <c r="I360" s="33"/>
      <c r="J360" s="5"/>
      <c r="K360" s="5"/>
      <c r="N360" s="171"/>
      <c r="O360" s="6"/>
      <c r="Q360" s="5"/>
    </row>
    <row r="361" spans="1:17" x14ac:dyDescent="0.2">
      <c r="A361" s="214" t="s">
        <v>679</v>
      </c>
      <c r="B361" s="258" t="s">
        <v>680</v>
      </c>
      <c r="C361" s="185">
        <f t="shared" si="5"/>
        <v>0</v>
      </c>
      <c r="D361" s="186"/>
      <c r="E361" s="187"/>
      <c r="F361" s="188"/>
      <c r="G361" s="188"/>
      <c r="H361" s="188"/>
      <c r="I361" s="33"/>
      <c r="J361" s="5"/>
      <c r="K361" s="5"/>
      <c r="N361" s="171"/>
      <c r="O361" s="6"/>
      <c r="Q361" s="5"/>
    </row>
    <row r="362" spans="1:17" s="6" customFormat="1" x14ac:dyDescent="0.2">
      <c r="A362" s="214" t="s">
        <v>681</v>
      </c>
      <c r="B362" s="215" t="s">
        <v>682</v>
      </c>
      <c r="C362" s="185">
        <f t="shared" si="5"/>
        <v>0</v>
      </c>
      <c r="D362" s="186"/>
      <c r="E362" s="187"/>
      <c r="F362" s="188"/>
      <c r="G362" s="188"/>
      <c r="H362" s="201"/>
      <c r="I362" s="47"/>
      <c r="N362" s="202"/>
    </row>
    <row r="363" spans="1:17" x14ac:dyDescent="0.2">
      <c r="A363" s="249" t="s">
        <v>683</v>
      </c>
      <c r="B363" s="215" t="s">
        <v>684</v>
      </c>
      <c r="C363" s="203">
        <f t="shared" si="5"/>
        <v>0</v>
      </c>
      <c r="D363" s="204"/>
      <c r="E363" s="205"/>
      <c r="F363" s="206"/>
      <c r="G363" s="206"/>
      <c r="H363" s="206"/>
      <c r="I363" s="33"/>
      <c r="J363" s="5"/>
      <c r="K363" s="5"/>
      <c r="N363" s="171"/>
      <c r="O363" s="6"/>
      <c r="Q363" s="5"/>
    </row>
    <row r="364" spans="1:17" x14ac:dyDescent="0.2">
      <c r="A364" s="214" t="s">
        <v>685</v>
      </c>
      <c r="B364" s="215" t="s">
        <v>686</v>
      </c>
      <c r="C364" s="185">
        <f t="shared" si="5"/>
        <v>0</v>
      </c>
      <c r="D364" s="186"/>
      <c r="E364" s="187"/>
      <c r="F364" s="188"/>
      <c r="G364" s="188"/>
      <c r="H364" s="188"/>
      <c r="I364" s="33"/>
      <c r="J364" s="5"/>
      <c r="K364" s="5"/>
      <c r="N364" s="171"/>
      <c r="O364" s="6"/>
      <c r="Q364" s="5"/>
    </row>
    <row r="365" spans="1:17" x14ac:dyDescent="0.2">
      <c r="A365" s="249" t="s">
        <v>687</v>
      </c>
      <c r="B365" s="215" t="s">
        <v>688</v>
      </c>
      <c r="C365" s="185">
        <f t="shared" si="5"/>
        <v>0</v>
      </c>
      <c r="D365" s="186"/>
      <c r="E365" s="187"/>
      <c r="F365" s="188"/>
      <c r="G365" s="188"/>
      <c r="H365" s="188"/>
      <c r="I365" s="33"/>
      <c r="J365" s="5"/>
      <c r="K365" s="5"/>
      <c r="N365" s="171"/>
      <c r="O365" s="6"/>
      <c r="Q365" s="5"/>
    </row>
    <row r="366" spans="1:17" x14ac:dyDescent="0.2">
      <c r="A366" s="214" t="s">
        <v>689</v>
      </c>
      <c r="B366" s="258" t="s">
        <v>690</v>
      </c>
      <c r="C366" s="185">
        <f t="shared" si="5"/>
        <v>0</v>
      </c>
      <c r="D366" s="186"/>
      <c r="E366" s="187"/>
      <c r="F366" s="188"/>
      <c r="G366" s="188"/>
      <c r="H366" s="188"/>
      <c r="I366" s="33"/>
      <c r="J366" s="5"/>
      <c r="K366" s="5"/>
      <c r="N366" s="171"/>
      <c r="O366" s="6"/>
      <c r="Q366" s="5"/>
    </row>
    <row r="367" spans="1:17" x14ac:dyDescent="0.2">
      <c r="A367" s="214" t="s">
        <v>691</v>
      </c>
      <c r="B367" s="258" t="s">
        <v>692</v>
      </c>
      <c r="C367" s="185">
        <f t="shared" si="5"/>
        <v>0</v>
      </c>
      <c r="D367" s="186"/>
      <c r="E367" s="187"/>
      <c r="F367" s="188"/>
      <c r="G367" s="188"/>
      <c r="H367" s="188"/>
      <c r="I367" s="33"/>
      <c r="J367" s="5"/>
      <c r="K367" s="5"/>
      <c r="N367" s="171"/>
      <c r="O367" s="6"/>
      <c r="Q367" s="5"/>
    </row>
    <row r="368" spans="1:17" x14ac:dyDescent="0.2">
      <c r="A368" s="214" t="s">
        <v>693</v>
      </c>
      <c r="B368" s="258" t="s">
        <v>694</v>
      </c>
      <c r="C368" s="185">
        <f t="shared" si="5"/>
        <v>0</v>
      </c>
      <c r="D368" s="186"/>
      <c r="E368" s="187"/>
      <c r="F368" s="188"/>
      <c r="G368" s="188"/>
      <c r="H368" s="188"/>
      <c r="I368" s="33"/>
      <c r="J368" s="5"/>
      <c r="K368" s="5"/>
      <c r="N368" s="171"/>
      <c r="O368" s="6"/>
      <c r="Q368" s="5"/>
    </row>
    <row r="369" spans="1:17" x14ac:dyDescent="0.2">
      <c r="A369" s="214" t="s">
        <v>695</v>
      </c>
      <c r="B369" s="258" t="s">
        <v>696</v>
      </c>
      <c r="C369" s="185">
        <f t="shared" si="5"/>
        <v>0</v>
      </c>
      <c r="D369" s="186"/>
      <c r="E369" s="187"/>
      <c r="F369" s="188"/>
      <c r="G369" s="188"/>
      <c r="H369" s="188"/>
      <c r="I369" s="33"/>
      <c r="J369" s="5"/>
      <c r="K369" s="5"/>
      <c r="N369" s="171"/>
      <c r="O369" s="6"/>
      <c r="Q369" s="5"/>
    </row>
    <row r="370" spans="1:17" x14ac:dyDescent="0.2">
      <c r="A370" s="214" t="s">
        <v>697</v>
      </c>
      <c r="B370" s="258" t="s">
        <v>698</v>
      </c>
      <c r="C370" s="185">
        <f t="shared" si="5"/>
        <v>0</v>
      </c>
      <c r="D370" s="186"/>
      <c r="E370" s="187"/>
      <c r="F370" s="188"/>
      <c r="G370" s="188"/>
      <c r="H370" s="188"/>
      <c r="I370" s="33"/>
      <c r="J370" s="5"/>
      <c r="K370" s="5"/>
      <c r="N370" s="171"/>
      <c r="O370" s="6"/>
      <c r="Q370" s="5"/>
    </row>
    <row r="371" spans="1:17" x14ac:dyDescent="0.2">
      <c r="A371" s="214" t="s">
        <v>699</v>
      </c>
      <c r="B371" s="258" t="s">
        <v>700</v>
      </c>
      <c r="C371" s="185">
        <f t="shared" si="5"/>
        <v>0</v>
      </c>
      <c r="D371" s="186"/>
      <c r="E371" s="187"/>
      <c r="F371" s="188"/>
      <c r="G371" s="188"/>
      <c r="H371" s="188"/>
      <c r="I371" s="33"/>
      <c r="J371" s="5"/>
      <c r="K371" s="5"/>
      <c r="N371" s="171"/>
      <c r="O371" s="6"/>
      <c r="Q371" s="5"/>
    </row>
    <row r="372" spans="1:17" x14ac:dyDescent="0.2">
      <c r="A372" s="214" t="s">
        <v>701</v>
      </c>
      <c r="B372" s="258" t="s">
        <v>702</v>
      </c>
      <c r="C372" s="185">
        <f t="shared" si="5"/>
        <v>0</v>
      </c>
      <c r="D372" s="186"/>
      <c r="E372" s="187"/>
      <c r="F372" s="188"/>
      <c r="G372" s="188"/>
      <c r="H372" s="188"/>
      <c r="I372" s="33"/>
      <c r="J372" s="5"/>
      <c r="K372" s="5"/>
      <c r="N372" s="171"/>
      <c r="O372" s="6"/>
      <c r="Q372" s="5"/>
    </row>
    <row r="373" spans="1:17" x14ac:dyDescent="0.2">
      <c r="A373" s="214" t="s">
        <v>703</v>
      </c>
      <c r="B373" s="258" t="s">
        <v>704</v>
      </c>
      <c r="C373" s="185">
        <f t="shared" si="5"/>
        <v>0</v>
      </c>
      <c r="D373" s="186"/>
      <c r="E373" s="187"/>
      <c r="F373" s="188"/>
      <c r="G373" s="188"/>
      <c r="H373" s="188"/>
      <c r="I373" s="33"/>
      <c r="J373" s="5"/>
      <c r="K373" s="5"/>
      <c r="N373" s="171"/>
      <c r="O373" s="6"/>
      <c r="Q373" s="5"/>
    </row>
    <row r="374" spans="1:17" x14ac:dyDescent="0.2">
      <c r="A374" s="214" t="s">
        <v>705</v>
      </c>
      <c r="B374" s="258" t="s">
        <v>706</v>
      </c>
      <c r="C374" s="185">
        <f t="shared" si="5"/>
        <v>0</v>
      </c>
      <c r="D374" s="186"/>
      <c r="E374" s="187"/>
      <c r="F374" s="188"/>
      <c r="G374" s="188"/>
      <c r="H374" s="188"/>
      <c r="I374" s="33"/>
      <c r="J374" s="5"/>
      <c r="K374" s="5"/>
      <c r="N374" s="171"/>
      <c r="O374" s="6"/>
      <c r="Q374" s="5"/>
    </row>
    <row r="375" spans="1:17" x14ac:dyDescent="0.2">
      <c r="A375" s="214" t="s">
        <v>707</v>
      </c>
      <c r="B375" s="258" t="s">
        <v>708</v>
      </c>
      <c r="C375" s="185">
        <f t="shared" si="5"/>
        <v>0</v>
      </c>
      <c r="D375" s="186"/>
      <c r="E375" s="187"/>
      <c r="F375" s="188"/>
      <c r="G375" s="188"/>
      <c r="H375" s="188"/>
      <c r="I375" s="33"/>
      <c r="J375" s="5"/>
      <c r="K375" s="5"/>
      <c r="N375" s="171"/>
      <c r="O375" s="6"/>
      <c r="Q375" s="5"/>
    </row>
    <row r="376" spans="1:17" x14ac:dyDescent="0.2">
      <c r="A376" s="214" t="s">
        <v>709</v>
      </c>
      <c r="B376" s="258" t="s">
        <v>710</v>
      </c>
      <c r="C376" s="185">
        <f t="shared" si="5"/>
        <v>0</v>
      </c>
      <c r="D376" s="186"/>
      <c r="E376" s="187"/>
      <c r="F376" s="188"/>
      <c r="G376" s="188"/>
      <c r="H376" s="188"/>
      <c r="I376" s="33"/>
      <c r="J376" s="5"/>
      <c r="K376" s="5"/>
      <c r="N376" s="171"/>
      <c r="O376" s="6"/>
      <c r="Q376" s="5"/>
    </row>
    <row r="377" spans="1:17" x14ac:dyDescent="0.2">
      <c r="A377" s="214" t="s">
        <v>711</v>
      </c>
      <c r="B377" s="258" t="s">
        <v>712</v>
      </c>
      <c r="C377" s="185">
        <f t="shared" si="5"/>
        <v>0</v>
      </c>
      <c r="D377" s="186"/>
      <c r="E377" s="187"/>
      <c r="F377" s="188"/>
      <c r="G377" s="188"/>
      <c r="H377" s="188"/>
      <c r="I377" s="33"/>
      <c r="J377" s="5"/>
      <c r="K377" s="5"/>
      <c r="N377" s="171"/>
      <c r="O377" s="6"/>
      <c r="Q377" s="5"/>
    </row>
    <row r="378" spans="1:17" x14ac:dyDescent="0.2">
      <c r="A378" s="214" t="s">
        <v>713</v>
      </c>
      <c r="B378" s="258" t="s">
        <v>714</v>
      </c>
      <c r="C378" s="185">
        <f t="shared" si="5"/>
        <v>0</v>
      </c>
      <c r="D378" s="186"/>
      <c r="E378" s="187"/>
      <c r="F378" s="188"/>
      <c r="G378" s="188"/>
      <c r="H378" s="188"/>
      <c r="I378" s="33"/>
      <c r="J378" s="5"/>
      <c r="K378" s="5"/>
      <c r="N378" s="171"/>
      <c r="O378" s="6"/>
      <c r="Q378" s="5"/>
    </row>
    <row r="379" spans="1:17" x14ac:dyDescent="0.2">
      <c r="A379" s="214" t="s">
        <v>715</v>
      </c>
      <c r="B379" s="258" t="s">
        <v>716</v>
      </c>
      <c r="C379" s="185">
        <f t="shared" si="5"/>
        <v>0</v>
      </c>
      <c r="D379" s="186"/>
      <c r="E379" s="187"/>
      <c r="F379" s="188"/>
      <c r="G379" s="188"/>
      <c r="H379" s="188"/>
      <c r="I379" s="33"/>
      <c r="J379" s="5"/>
      <c r="K379" s="5"/>
      <c r="N379" s="171"/>
      <c r="O379" s="6"/>
      <c r="Q379" s="5"/>
    </row>
    <row r="380" spans="1:17" x14ac:dyDescent="0.2">
      <c r="A380" s="214" t="s">
        <v>717</v>
      </c>
      <c r="B380" s="258" t="s">
        <v>718</v>
      </c>
      <c r="C380" s="185">
        <f t="shared" si="5"/>
        <v>0</v>
      </c>
      <c r="D380" s="186"/>
      <c r="E380" s="187"/>
      <c r="F380" s="188"/>
      <c r="G380" s="188"/>
      <c r="H380" s="188"/>
      <c r="I380" s="33"/>
      <c r="J380" s="5"/>
      <c r="K380" s="5"/>
      <c r="N380" s="171"/>
      <c r="O380" s="6"/>
      <c r="Q380" s="5"/>
    </row>
    <row r="381" spans="1:17" x14ac:dyDescent="0.2">
      <c r="A381" s="214" t="s">
        <v>719</v>
      </c>
      <c r="B381" s="258" t="s">
        <v>720</v>
      </c>
      <c r="C381" s="185">
        <f t="shared" si="5"/>
        <v>0</v>
      </c>
      <c r="D381" s="186"/>
      <c r="E381" s="187"/>
      <c r="F381" s="188"/>
      <c r="G381" s="188"/>
      <c r="H381" s="188"/>
      <c r="I381" s="33"/>
      <c r="J381" s="5"/>
      <c r="K381" s="5"/>
      <c r="N381" s="171"/>
      <c r="O381" s="6"/>
      <c r="Q381" s="5"/>
    </row>
    <row r="382" spans="1:17" x14ac:dyDescent="0.2">
      <c r="A382" s="214" t="s">
        <v>721</v>
      </c>
      <c r="B382" s="258" t="s">
        <v>722</v>
      </c>
      <c r="C382" s="185">
        <f t="shared" si="5"/>
        <v>0</v>
      </c>
      <c r="D382" s="186"/>
      <c r="E382" s="187"/>
      <c r="F382" s="188"/>
      <c r="G382" s="188"/>
      <c r="H382" s="188"/>
      <c r="I382" s="33"/>
      <c r="J382" s="5"/>
      <c r="K382" s="5"/>
      <c r="N382" s="171"/>
      <c r="O382" s="6"/>
      <c r="Q382" s="5"/>
    </row>
    <row r="383" spans="1:17" x14ac:dyDescent="0.2">
      <c r="A383" s="214" t="s">
        <v>723</v>
      </c>
      <c r="B383" s="258" t="s">
        <v>724</v>
      </c>
      <c r="C383" s="185">
        <f t="shared" si="5"/>
        <v>0</v>
      </c>
      <c r="D383" s="186"/>
      <c r="E383" s="187"/>
      <c r="F383" s="188"/>
      <c r="G383" s="188"/>
      <c r="H383" s="188"/>
      <c r="I383" s="33"/>
      <c r="J383" s="5"/>
      <c r="K383" s="5"/>
      <c r="N383" s="171"/>
      <c r="O383" s="6"/>
      <c r="Q383" s="5"/>
    </row>
    <row r="384" spans="1:17" x14ac:dyDescent="0.2">
      <c r="A384" s="214" t="s">
        <v>725</v>
      </c>
      <c r="B384" s="258" t="s">
        <v>726</v>
      </c>
      <c r="C384" s="185">
        <f t="shared" si="5"/>
        <v>0</v>
      </c>
      <c r="D384" s="186"/>
      <c r="E384" s="187"/>
      <c r="F384" s="188"/>
      <c r="G384" s="188"/>
      <c r="H384" s="188"/>
      <c r="I384" s="33"/>
      <c r="J384" s="5"/>
      <c r="K384" s="5"/>
      <c r="N384" s="171"/>
      <c r="O384" s="6"/>
      <c r="Q384" s="5"/>
    </row>
    <row r="385" spans="1:17" x14ac:dyDescent="0.2">
      <c r="A385" s="214" t="s">
        <v>727</v>
      </c>
      <c r="B385" s="258" t="s">
        <v>728</v>
      </c>
      <c r="C385" s="185">
        <f t="shared" si="5"/>
        <v>0</v>
      </c>
      <c r="D385" s="186"/>
      <c r="E385" s="187"/>
      <c r="F385" s="188"/>
      <c r="G385" s="188"/>
      <c r="H385" s="188"/>
      <c r="I385" s="33"/>
      <c r="J385" s="5"/>
      <c r="K385" s="5"/>
      <c r="N385" s="171"/>
      <c r="O385" s="6"/>
      <c r="Q385" s="5"/>
    </row>
    <row r="386" spans="1:17" x14ac:dyDescent="0.2">
      <c r="A386" s="214" t="s">
        <v>729</v>
      </c>
      <c r="B386" s="258" t="s">
        <v>730</v>
      </c>
      <c r="C386" s="185">
        <f t="shared" si="5"/>
        <v>0</v>
      </c>
      <c r="D386" s="186"/>
      <c r="E386" s="187"/>
      <c r="F386" s="188"/>
      <c r="G386" s="188"/>
      <c r="H386" s="188"/>
      <c r="I386" s="33"/>
      <c r="J386" s="5"/>
      <c r="K386" s="5"/>
      <c r="N386" s="171"/>
      <c r="O386" s="6"/>
      <c r="Q386" s="5"/>
    </row>
    <row r="387" spans="1:17" x14ac:dyDescent="0.2">
      <c r="A387" s="214" t="s">
        <v>731</v>
      </c>
      <c r="B387" s="258" t="s">
        <v>732</v>
      </c>
      <c r="C387" s="185">
        <f t="shared" si="5"/>
        <v>0</v>
      </c>
      <c r="D387" s="186"/>
      <c r="E387" s="187"/>
      <c r="F387" s="188"/>
      <c r="G387" s="188"/>
      <c r="H387" s="188"/>
      <c r="I387" s="33"/>
      <c r="J387" s="5"/>
      <c r="K387" s="5"/>
      <c r="N387" s="171"/>
      <c r="O387" s="6"/>
      <c r="Q387" s="5"/>
    </row>
    <row r="388" spans="1:17" x14ac:dyDescent="0.2">
      <c r="A388" s="214" t="s">
        <v>733</v>
      </c>
      <c r="B388" s="258" t="s">
        <v>734</v>
      </c>
      <c r="C388" s="185">
        <f t="shared" si="5"/>
        <v>0</v>
      </c>
      <c r="D388" s="186"/>
      <c r="E388" s="187"/>
      <c r="F388" s="188"/>
      <c r="G388" s="188"/>
      <c r="H388" s="188"/>
      <c r="I388" s="33"/>
      <c r="J388" s="5"/>
      <c r="K388" s="5"/>
      <c r="N388" s="171"/>
      <c r="O388" s="6"/>
      <c r="Q388" s="5"/>
    </row>
    <row r="389" spans="1:17" x14ac:dyDescent="0.2">
      <c r="A389" s="214" t="s">
        <v>735</v>
      </c>
      <c r="B389" s="258" t="s">
        <v>736</v>
      </c>
      <c r="C389" s="185">
        <f t="shared" si="5"/>
        <v>0</v>
      </c>
      <c r="D389" s="186"/>
      <c r="E389" s="187"/>
      <c r="F389" s="188"/>
      <c r="G389" s="188"/>
      <c r="H389" s="188"/>
      <c r="I389" s="33"/>
      <c r="J389" s="5"/>
      <c r="K389" s="5"/>
      <c r="N389" s="171"/>
      <c r="O389" s="6"/>
      <c r="Q389" s="5"/>
    </row>
    <row r="390" spans="1:17" x14ac:dyDescent="0.2">
      <c r="A390" s="214" t="s">
        <v>737</v>
      </c>
      <c r="B390" s="258" t="s">
        <v>738</v>
      </c>
      <c r="C390" s="185">
        <f t="shared" si="5"/>
        <v>0</v>
      </c>
      <c r="D390" s="186"/>
      <c r="E390" s="187"/>
      <c r="F390" s="188"/>
      <c r="G390" s="188"/>
      <c r="H390" s="188"/>
      <c r="I390" s="33"/>
      <c r="J390" s="5"/>
      <c r="K390" s="5"/>
      <c r="N390" s="171"/>
      <c r="O390" s="6"/>
      <c r="Q390" s="5"/>
    </row>
    <row r="391" spans="1:17" x14ac:dyDescent="0.2">
      <c r="A391" s="214" t="s">
        <v>739</v>
      </c>
      <c r="B391" s="258" t="s">
        <v>740</v>
      </c>
      <c r="C391" s="185">
        <f t="shared" si="5"/>
        <v>0</v>
      </c>
      <c r="D391" s="186"/>
      <c r="E391" s="187"/>
      <c r="F391" s="188"/>
      <c r="G391" s="188"/>
      <c r="H391" s="188"/>
      <c r="I391" s="33"/>
      <c r="J391" s="5"/>
      <c r="K391" s="5"/>
      <c r="N391" s="171"/>
      <c r="O391" s="6"/>
      <c r="Q391" s="5"/>
    </row>
    <row r="392" spans="1:17" x14ac:dyDescent="0.2">
      <c r="A392" s="214" t="s">
        <v>741</v>
      </c>
      <c r="B392" s="258" t="s">
        <v>742</v>
      </c>
      <c r="C392" s="185">
        <f t="shared" si="5"/>
        <v>0</v>
      </c>
      <c r="D392" s="186"/>
      <c r="E392" s="187"/>
      <c r="F392" s="188"/>
      <c r="G392" s="188"/>
      <c r="H392" s="188"/>
      <c r="I392" s="33"/>
      <c r="J392" s="5"/>
      <c r="K392" s="5"/>
      <c r="N392" s="171"/>
      <c r="O392" s="6"/>
      <c r="Q392" s="5"/>
    </row>
    <row r="393" spans="1:17" x14ac:dyDescent="0.2">
      <c r="A393" s="214" t="s">
        <v>743</v>
      </c>
      <c r="B393" s="258" t="s">
        <v>744</v>
      </c>
      <c r="C393" s="185">
        <f t="shared" si="5"/>
        <v>0</v>
      </c>
      <c r="D393" s="186"/>
      <c r="E393" s="187"/>
      <c r="F393" s="188"/>
      <c r="G393" s="188"/>
      <c r="H393" s="188"/>
      <c r="I393" s="33"/>
      <c r="J393" s="5"/>
      <c r="K393" s="5"/>
      <c r="N393" s="171"/>
      <c r="O393" s="6"/>
      <c r="Q393" s="5"/>
    </row>
    <row r="394" spans="1:17" x14ac:dyDescent="0.2">
      <c r="A394" s="214" t="s">
        <v>745</v>
      </c>
      <c r="B394" s="258" t="s">
        <v>746</v>
      </c>
      <c r="C394" s="185">
        <f t="shared" si="5"/>
        <v>0</v>
      </c>
      <c r="D394" s="186"/>
      <c r="E394" s="187"/>
      <c r="F394" s="188"/>
      <c r="G394" s="188"/>
      <c r="H394" s="188"/>
      <c r="I394" s="33"/>
      <c r="J394" s="5"/>
      <c r="K394" s="5"/>
      <c r="N394" s="171"/>
      <c r="O394" s="6"/>
      <c r="Q394" s="5"/>
    </row>
    <row r="395" spans="1:17" x14ac:dyDescent="0.2">
      <c r="A395" s="214" t="s">
        <v>747</v>
      </c>
      <c r="B395" s="258" t="s">
        <v>748</v>
      </c>
      <c r="C395" s="185">
        <f t="shared" si="5"/>
        <v>0</v>
      </c>
      <c r="D395" s="186"/>
      <c r="E395" s="187"/>
      <c r="F395" s="188"/>
      <c r="G395" s="188"/>
      <c r="H395" s="188"/>
      <c r="I395" s="33"/>
      <c r="J395" s="5"/>
      <c r="K395" s="5"/>
      <c r="N395" s="171"/>
      <c r="O395" s="6"/>
      <c r="Q395" s="5"/>
    </row>
    <row r="396" spans="1:17" x14ac:dyDescent="0.2">
      <c r="A396" s="214" t="s">
        <v>749</v>
      </c>
      <c r="B396" s="215" t="s">
        <v>750</v>
      </c>
      <c r="C396" s="185">
        <f t="shared" si="5"/>
        <v>0</v>
      </c>
      <c r="D396" s="186"/>
      <c r="E396" s="187"/>
      <c r="F396" s="188"/>
      <c r="G396" s="188"/>
      <c r="H396" s="188"/>
      <c r="I396" s="33"/>
      <c r="J396" s="5"/>
      <c r="K396" s="5"/>
      <c r="N396" s="171"/>
      <c r="O396" s="6"/>
      <c r="Q396" s="5"/>
    </row>
    <row r="397" spans="1:17" x14ac:dyDescent="0.2">
      <c r="A397" s="249" t="s">
        <v>751</v>
      </c>
      <c r="B397" s="215" t="s">
        <v>752</v>
      </c>
      <c r="C397" s="185">
        <f t="shared" si="5"/>
        <v>0</v>
      </c>
      <c r="D397" s="186"/>
      <c r="E397" s="187"/>
      <c r="F397" s="188"/>
      <c r="G397" s="188"/>
      <c r="H397" s="188"/>
      <c r="I397" s="33"/>
      <c r="J397" s="5"/>
      <c r="K397" s="5"/>
      <c r="N397" s="171"/>
      <c r="O397" s="6"/>
      <c r="Q397" s="5"/>
    </row>
    <row r="398" spans="1:17" x14ac:dyDescent="0.2">
      <c r="A398" s="214" t="s">
        <v>753</v>
      </c>
      <c r="B398" s="215" t="s">
        <v>754</v>
      </c>
      <c r="C398" s="185">
        <f t="shared" si="5"/>
        <v>124</v>
      </c>
      <c r="D398" s="186"/>
      <c r="E398" s="187">
        <v>124</v>
      </c>
      <c r="F398" s="188"/>
      <c r="G398" s="188"/>
      <c r="H398" s="188"/>
      <c r="I398" s="33"/>
      <c r="J398" s="5"/>
      <c r="K398" s="5"/>
      <c r="N398" s="171"/>
      <c r="O398" s="6"/>
      <c r="Q398" s="5"/>
    </row>
    <row r="399" spans="1:17" x14ac:dyDescent="0.2">
      <c r="A399" s="249" t="s">
        <v>755</v>
      </c>
      <c r="B399" s="215" t="s">
        <v>756</v>
      </c>
      <c r="C399" s="210">
        <f t="shared" si="5"/>
        <v>124</v>
      </c>
      <c r="D399" s="196"/>
      <c r="E399" s="197">
        <v>124</v>
      </c>
      <c r="F399" s="198"/>
      <c r="G399" s="198"/>
      <c r="H399" s="198"/>
      <c r="I399" s="33"/>
      <c r="J399" s="5"/>
      <c r="K399" s="5"/>
      <c r="N399" s="171"/>
      <c r="O399" s="6"/>
      <c r="Q399" s="5"/>
    </row>
    <row r="400" spans="1:17" x14ac:dyDescent="0.2">
      <c r="A400" s="214" t="s">
        <v>757</v>
      </c>
      <c r="B400" s="215" t="s">
        <v>758</v>
      </c>
      <c r="C400" s="210">
        <f t="shared" si="5"/>
        <v>0</v>
      </c>
      <c r="D400" s="196"/>
      <c r="E400" s="197"/>
      <c r="F400" s="198"/>
      <c r="G400" s="198"/>
      <c r="H400" s="198"/>
      <c r="I400" s="33"/>
      <c r="J400" s="5"/>
      <c r="K400" s="5"/>
      <c r="N400" s="171"/>
      <c r="O400" s="6"/>
      <c r="Q400" s="5"/>
    </row>
    <row r="401" spans="1:17" x14ac:dyDescent="0.2">
      <c r="A401" s="214" t="s">
        <v>759</v>
      </c>
      <c r="B401" s="258" t="s">
        <v>760</v>
      </c>
      <c r="C401" s="185">
        <f t="shared" si="5"/>
        <v>0</v>
      </c>
      <c r="D401" s="186"/>
      <c r="E401" s="187"/>
      <c r="F401" s="188"/>
      <c r="G401" s="188"/>
      <c r="H401" s="188"/>
      <c r="I401" s="33"/>
      <c r="J401" s="5"/>
      <c r="K401" s="5"/>
      <c r="N401" s="171"/>
      <c r="O401" s="6"/>
      <c r="Q401" s="5"/>
    </row>
    <row r="402" spans="1:17" x14ac:dyDescent="0.2">
      <c r="A402" s="214" t="s">
        <v>761</v>
      </c>
      <c r="B402" s="258" t="s">
        <v>762</v>
      </c>
      <c r="C402" s="185">
        <f t="shared" ref="C402:C465" si="6">+SUM(D402:F402)</f>
        <v>0</v>
      </c>
      <c r="D402" s="186"/>
      <c r="E402" s="187"/>
      <c r="F402" s="188"/>
      <c r="G402" s="188"/>
      <c r="H402" s="188"/>
      <c r="I402" s="33"/>
      <c r="J402" s="5"/>
      <c r="K402" s="5"/>
      <c r="N402" s="171"/>
      <c r="O402" s="6"/>
      <c r="Q402" s="5"/>
    </row>
    <row r="403" spans="1:17" x14ac:dyDescent="0.2">
      <c r="A403" s="214" t="s">
        <v>763</v>
      </c>
      <c r="B403" s="258" t="s">
        <v>764</v>
      </c>
      <c r="C403" s="185">
        <f t="shared" si="6"/>
        <v>0</v>
      </c>
      <c r="D403" s="186"/>
      <c r="E403" s="187"/>
      <c r="F403" s="188"/>
      <c r="G403" s="188"/>
      <c r="H403" s="188"/>
      <c r="I403" s="33"/>
      <c r="J403" s="5"/>
      <c r="K403" s="5"/>
      <c r="N403" s="171"/>
      <c r="O403" s="6"/>
      <c r="Q403" s="5"/>
    </row>
    <row r="404" spans="1:17" x14ac:dyDescent="0.2">
      <c r="A404" s="214" t="s">
        <v>765</v>
      </c>
      <c r="B404" s="258" t="s">
        <v>766</v>
      </c>
      <c r="C404" s="185">
        <f t="shared" si="6"/>
        <v>0</v>
      </c>
      <c r="D404" s="186"/>
      <c r="E404" s="187"/>
      <c r="F404" s="188"/>
      <c r="G404" s="188"/>
      <c r="H404" s="188"/>
      <c r="I404" s="33"/>
      <c r="J404" s="5"/>
      <c r="K404" s="5"/>
      <c r="N404" s="171"/>
      <c r="O404" s="6"/>
      <c r="Q404" s="5"/>
    </row>
    <row r="405" spans="1:17" x14ac:dyDescent="0.2">
      <c r="A405" s="249" t="s">
        <v>767</v>
      </c>
      <c r="B405" s="215" t="s">
        <v>768</v>
      </c>
      <c r="C405" s="210">
        <f t="shared" si="6"/>
        <v>0</v>
      </c>
      <c r="D405" s="196"/>
      <c r="E405" s="197"/>
      <c r="F405" s="198"/>
      <c r="G405" s="198"/>
      <c r="H405" s="198"/>
      <c r="I405" s="33"/>
      <c r="J405" s="5"/>
      <c r="K405" s="5"/>
      <c r="N405" s="171"/>
      <c r="O405" s="6"/>
      <c r="Q405" s="5"/>
    </row>
    <row r="406" spans="1:17" x14ac:dyDescent="0.2">
      <c r="A406" s="214" t="s">
        <v>769</v>
      </c>
      <c r="B406" s="258" t="s">
        <v>770</v>
      </c>
      <c r="C406" s="185">
        <f t="shared" si="6"/>
        <v>0</v>
      </c>
      <c r="D406" s="186"/>
      <c r="E406" s="187"/>
      <c r="F406" s="188"/>
      <c r="G406" s="188"/>
      <c r="H406" s="188"/>
      <c r="I406" s="33"/>
      <c r="J406" s="5"/>
      <c r="K406" s="5"/>
      <c r="N406" s="171"/>
      <c r="O406" s="6"/>
      <c r="Q406" s="5"/>
    </row>
    <row r="407" spans="1:17" x14ac:dyDescent="0.2">
      <c r="A407" s="214" t="s">
        <v>771</v>
      </c>
      <c r="B407" s="257" t="s">
        <v>772</v>
      </c>
      <c r="C407" s="210">
        <f t="shared" si="6"/>
        <v>0</v>
      </c>
      <c r="D407" s="196"/>
      <c r="E407" s="197"/>
      <c r="F407" s="198"/>
      <c r="G407" s="198"/>
      <c r="H407" s="198"/>
      <c r="I407" s="33"/>
      <c r="J407" s="5"/>
      <c r="K407" s="5"/>
      <c r="N407" s="171"/>
      <c r="O407" s="6"/>
      <c r="Q407" s="5"/>
    </row>
    <row r="408" spans="1:17" x14ac:dyDescent="0.2">
      <c r="A408" s="249" t="s">
        <v>773</v>
      </c>
      <c r="B408" s="257" t="s">
        <v>774</v>
      </c>
      <c r="C408" s="210">
        <f t="shared" si="6"/>
        <v>0</v>
      </c>
      <c r="D408" s="196"/>
      <c r="E408" s="197"/>
      <c r="F408" s="198"/>
      <c r="G408" s="198"/>
      <c r="H408" s="198"/>
      <c r="I408" s="33"/>
      <c r="J408" s="5"/>
      <c r="K408" s="5"/>
      <c r="N408" s="171"/>
      <c r="O408" s="6"/>
      <c r="Q408" s="5"/>
    </row>
    <row r="409" spans="1:17" x14ac:dyDescent="0.2">
      <c r="A409" s="214" t="s">
        <v>775</v>
      </c>
      <c r="B409" s="258" t="s">
        <v>776</v>
      </c>
      <c r="C409" s="185">
        <f t="shared" si="6"/>
        <v>8</v>
      </c>
      <c r="D409" s="186">
        <v>8</v>
      </c>
      <c r="E409" s="187"/>
      <c r="F409" s="188"/>
      <c r="G409" s="188"/>
      <c r="H409" s="188"/>
      <c r="I409" s="33"/>
      <c r="J409" s="5"/>
      <c r="K409" s="5"/>
      <c r="N409" s="171"/>
      <c r="O409" s="6"/>
      <c r="Q409" s="5"/>
    </row>
    <row r="410" spans="1:17" x14ac:dyDescent="0.2">
      <c r="A410" s="249" t="s">
        <v>777</v>
      </c>
      <c r="B410" s="257" t="s">
        <v>778</v>
      </c>
      <c r="C410" s="210">
        <f t="shared" si="6"/>
        <v>0</v>
      </c>
      <c r="D410" s="196"/>
      <c r="E410" s="197"/>
      <c r="F410" s="198"/>
      <c r="G410" s="198"/>
      <c r="H410" s="198"/>
      <c r="I410" s="33"/>
      <c r="J410" s="5"/>
      <c r="K410" s="5"/>
      <c r="N410" s="171"/>
      <c r="O410" s="6"/>
      <c r="Q410" s="5"/>
    </row>
    <row r="411" spans="1:17" x14ac:dyDescent="0.2">
      <c r="A411" s="214" t="s">
        <v>779</v>
      </c>
      <c r="B411" s="258" t="s">
        <v>780</v>
      </c>
      <c r="C411" s="185">
        <f t="shared" si="6"/>
        <v>193</v>
      </c>
      <c r="D411" s="186">
        <v>193</v>
      </c>
      <c r="E411" s="187"/>
      <c r="F411" s="188"/>
      <c r="G411" s="188"/>
      <c r="H411" s="188"/>
      <c r="I411" s="33"/>
      <c r="J411" s="5"/>
      <c r="K411" s="5"/>
      <c r="N411" s="171"/>
      <c r="O411" s="6"/>
      <c r="Q411" s="5"/>
    </row>
    <row r="412" spans="1:17" x14ac:dyDescent="0.2">
      <c r="A412" s="214" t="s">
        <v>781</v>
      </c>
      <c r="B412" s="257" t="s">
        <v>782</v>
      </c>
      <c r="C412" s="210">
        <f t="shared" si="6"/>
        <v>2</v>
      </c>
      <c r="D412" s="196"/>
      <c r="E412" s="197">
        <v>2</v>
      </c>
      <c r="F412" s="198"/>
      <c r="G412" s="198"/>
      <c r="H412" s="198"/>
      <c r="I412" s="33"/>
      <c r="J412" s="5"/>
      <c r="K412" s="5"/>
      <c r="N412" s="171"/>
      <c r="O412" s="6"/>
      <c r="Q412" s="5"/>
    </row>
    <row r="413" spans="1:17" x14ac:dyDescent="0.2">
      <c r="A413" s="249" t="s">
        <v>783</v>
      </c>
      <c r="B413" s="257" t="s">
        <v>784</v>
      </c>
      <c r="C413" s="210">
        <f t="shared" si="6"/>
        <v>0</v>
      </c>
      <c r="D413" s="196"/>
      <c r="E413" s="197"/>
      <c r="F413" s="198"/>
      <c r="G413" s="198"/>
      <c r="H413" s="198"/>
      <c r="I413" s="33"/>
      <c r="J413" s="5"/>
      <c r="K413" s="5"/>
      <c r="N413" s="171"/>
      <c r="O413" s="6"/>
      <c r="Q413" s="5"/>
    </row>
    <row r="414" spans="1:17" x14ac:dyDescent="0.2">
      <c r="A414" s="214" t="s">
        <v>785</v>
      </c>
      <c r="B414" s="257" t="s">
        <v>786</v>
      </c>
      <c r="C414" s="210">
        <f t="shared" si="6"/>
        <v>0</v>
      </c>
      <c r="D414" s="196"/>
      <c r="E414" s="197"/>
      <c r="F414" s="198"/>
      <c r="G414" s="198"/>
      <c r="H414" s="198"/>
      <c r="I414" s="33"/>
      <c r="J414" s="5"/>
      <c r="K414" s="5"/>
      <c r="N414" s="171"/>
      <c r="O414" s="6"/>
      <c r="Q414" s="5"/>
    </row>
    <row r="415" spans="1:17" x14ac:dyDescent="0.2">
      <c r="A415" s="249" t="s">
        <v>787</v>
      </c>
      <c r="B415" s="257" t="s">
        <v>788</v>
      </c>
      <c r="C415" s="210">
        <f t="shared" si="6"/>
        <v>0</v>
      </c>
      <c r="D415" s="196"/>
      <c r="E415" s="197"/>
      <c r="F415" s="198"/>
      <c r="G415" s="198"/>
      <c r="H415" s="198"/>
      <c r="I415" s="33"/>
      <c r="J415" s="5"/>
      <c r="K415" s="5"/>
      <c r="N415" s="171"/>
      <c r="O415" s="6"/>
      <c r="Q415" s="5"/>
    </row>
    <row r="416" spans="1:17" x14ac:dyDescent="0.2">
      <c r="A416" s="214" t="s">
        <v>789</v>
      </c>
      <c r="B416" s="257" t="s">
        <v>790</v>
      </c>
      <c r="C416" s="210">
        <f t="shared" si="6"/>
        <v>0</v>
      </c>
      <c r="D416" s="196"/>
      <c r="E416" s="197"/>
      <c r="F416" s="198"/>
      <c r="G416" s="198"/>
      <c r="H416" s="198"/>
      <c r="I416" s="33"/>
      <c r="J416" s="5"/>
      <c r="K416" s="5"/>
      <c r="N416" s="171"/>
      <c r="O416" s="6"/>
      <c r="Q416" s="5"/>
    </row>
    <row r="417" spans="1:17" x14ac:dyDescent="0.2">
      <c r="A417" s="214" t="s">
        <v>791</v>
      </c>
      <c r="B417" s="209" t="s">
        <v>792</v>
      </c>
      <c r="C417" s="210">
        <f t="shared" si="6"/>
        <v>0</v>
      </c>
      <c r="D417" s="196"/>
      <c r="E417" s="197"/>
      <c r="F417" s="198"/>
      <c r="G417" s="198"/>
      <c r="H417" s="198"/>
      <c r="I417" s="33"/>
      <c r="J417" s="5"/>
      <c r="K417" s="5"/>
      <c r="N417" s="171"/>
      <c r="O417" s="6"/>
      <c r="Q417" s="5"/>
    </row>
    <row r="418" spans="1:17" ht="17.25" customHeight="1" x14ac:dyDescent="0.2">
      <c r="A418" s="249" t="s">
        <v>793</v>
      </c>
      <c r="B418" s="209" t="s">
        <v>794</v>
      </c>
      <c r="C418" s="210">
        <f t="shared" si="6"/>
        <v>0</v>
      </c>
      <c r="D418" s="196"/>
      <c r="E418" s="197"/>
      <c r="F418" s="198"/>
      <c r="G418" s="198"/>
      <c r="H418" s="198"/>
      <c r="I418" s="33"/>
      <c r="J418" s="5"/>
      <c r="K418" s="5"/>
      <c r="N418" s="171"/>
      <c r="O418" s="6"/>
      <c r="Q418" s="5"/>
    </row>
    <row r="419" spans="1:17" x14ac:dyDescent="0.2">
      <c r="A419" s="214" t="s">
        <v>795</v>
      </c>
      <c r="B419" s="209" t="s">
        <v>796</v>
      </c>
      <c r="C419" s="210">
        <f t="shared" si="6"/>
        <v>0</v>
      </c>
      <c r="D419" s="196"/>
      <c r="E419" s="197"/>
      <c r="F419" s="198"/>
      <c r="G419" s="198"/>
      <c r="H419" s="198"/>
      <c r="I419" s="33"/>
      <c r="J419" s="5"/>
      <c r="K419" s="5"/>
      <c r="N419" s="171"/>
      <c r="O419" s="6"/>
      <c r="Q419" s="5"/>
    </row>
    <row r="420" spans="1:17" x14ac:dyDescent="0.2">
      <c r="A420" s="249" t="s">
        <v>797</v>
      </c>
      <c r="B420" s="209" t="s">
        <v>798</v>
      </c>
      <c r="C420" s="210">
        <f t="shared" si="6"/>
        <v>0</v>
      </c>
      <c r="D420" s="196"/>
      <c r="E420" s="197"/>
      <c r="F420" s="198"/>
      <c r="G420" s="198"/>
      <c r="H420" s="198"/>
      <c r="I420" s="33"/>
      <c r="J420" s="5"/>
      <c r="K420" s="5"/>
      <c r="N420" s="171"/>
      <c r="O420" s="6"/>
      <c r="Q420" s="5"/>
    </row>
    <row r="421" spans="1:17" x14ac:dyDescent="0.2">
      <c r="A421" s="214" t="s">
        <v>799</v>
      </c>
      <c r="B421" s="257" t="s">
        <v>800</v>
      </c>
      <c r="C421" s="210">
        <f t="shared" si="6"/>
        <v>0</v>
      </c>
      <c r="D421" s="196"/>
      <c r="E421" s="197"/>
      <c r="F421" s="198"/>
      <c r="G421" s="198"/>
      <c r="H421" s="198"/>
      <c r="I421" s="33"/>
      <c r="J421" s="5"/>
      <c r="K421" s="5"/>
      <c r="N421" s="171"/>
      <c r="O421" s="6"/>
      <c r="Q421" s="5"/>
    </row>
    <row r="422" spans="1:17" x14ac:dyDescent="0.2">
      <c r="A422" s="249" t="s">
        <v>801</v>
      </c>
      <c r="B422" s="257" t="s">
        <v>802</v>
      </c>
      <c r="C422" s="210">
        <f t="shared" si="6"/>
        <v>0</v>
      </c>
      <c r="D422" s="196"/>
      <c r="E422" s="197"/>
      <c r="F422" s="198"/>
      <c r="G422" s="198"/>
      <c r="H422" s="198"/>
      <c r="I422" s="33"/>
      <c r="J422" s="5"/>
      <c r="K422" s="5"/>
      <c r="N422" s="171"/>
      <c r="O422" s="6"/>
      <c r="Q422" s="5"/>
    </row>
    <row r="423" spans="1:17" x14ac:dyDescent="0.2">
      <c r="A423" s="214" t="s">
        <v>803</v>
      </c>
      <c r="B423" s="209" t="s">
        <v>804</v>
      </c>
      <c r="C423" s="210">
        <f t="shared" si="6"/>
        <v>0</v>
      </c>
      <c r="D423" s="196"/>
      <c r="E423" s="197"/>
      <c r="F423" s="198"/>
      <c r="G423" s="198"/>
      <c r="H423" s="198"/>
      <c r="I423" s="33"/>
      <c r="J423" s="5"/>
      <c r="K423" s="5"/>
      <c r="N423" s="171"/>
      <c r="O423" s="6"/>
      <c r="Q423" s="5"/>
    </row>
    <row r="424" spans="1:17" x14ac:dyDescent="0.2">
      <c r="A424" s="249" t="s">
        <v>805</v>
      </c>
      <c r="B424" s="209" t="s">
        <v>806</v>
      </c>
      <c r="C424" s="210">
        <f t="shared" si="6"/>
        <v>0</v>
      </c>
      <c r="D424" s="196"/>
      <c r="E424" s="197"/>
      <c r="F424" s="198"/>
      <c r="G424" s="198"/>
      <c r="H424" s="198"/>
      <c r="I424" s="33"/>
      <c r="J424" s="5"/>
      <c r="K424" s="5"/>
      <c r="N424" s="171"/>
      <c r="O424" s="6"/>
      <c r="Q424" s="5"/>
    </row>
    <row r="425" spans="1:17" x14ac:dyDescent="0.2">
      <c r="A425" s="214" t="s">
        <v>807</v>
      </c>
      <c r="B425" s="209" t="s">
        <v>808</v>
      </c>
      <c r="C425" s="210">
        <f t="shared" si="6"/>
        <v>0</v>
      </c>
      <c r="D425" s="196"/>
      <c r="E425" s="197"/>
      <c r="F425" s="198"/>
      <c r="G425" s="198"/>
      <c r="H425" s="198"/>
      <c r="I425" s="33"/>
      <c r="J425" s="5"/>
      <c r="K425" s="5"/>
      <c r="N425" s="171"/>
      <c r="O425" s="6"/>
      <c r="Q425" s="5"/>
    </row>
    <row r="426" spans="1:17" x14ac:dyDescent="0.2">
      <c r="A426" s="249" t="s">
        <v>809</v>
      </c>
      <c r="B426" s="209" t="s">
        <v>810</v>
      </c>
      <c r="C426" s="210">
        <f t="shared" si="6"/>
        <v>0</v>
      </c>
      <c r="D426" s="196"/>
      <c r="E426" s="197"/>
      <c r="F426" s="198"/>
      <c r="G426" s="198"/>
      <c r="H426" s="198"/>
      <c r="I426" s="33"/>
      <c r="J426" s="5"/>
      <c r="K426" s="5"/>
      <c r="N426" s="171"/>
      <c r="O426" s="6"/>
      <c r="Q426" s="5"/>
    </row>
    <row r="427" spans="1:17" x14ac:dyDescent="0.2">
      <c r="A427" s="214" t="s">
        <v>811</v>
      </c>
      <c r="B427" s="209" t="s">
        <v>812</v>
      </c>
      <c r="C427" s="210">
        <f t="shared" si="6"/>
        <v>0</v>
      </c>
      <c r="D427" s="196"/>
      <c r="E427" s="197"/>
      <c r="F427" s="198"/>
      <c r="G427" s="198"/>
      <c r="H427" s="198"/>
      <c r="I427" s="33"/>
      <c r="J427" s="5"/>
      <c r="K427" s="5"/>
      <c r="N427" s="171"/>
      <c r="O427" s="6"/>
      <c r="Q427" s="5"/>
    </row>
    <row r="428" spans="1:17" ht="12.75" customHeight="1" x14ac:dyDescent="0.2">
      <c r="A428" s="249" t="s">
        <v>813</v>
      </c>
      <c r="B428" s="209" t="s">
        <v>814</v>
      </c>
      <c r="C428" s="210">
        <f t="shared" si="6"/>
        <v>0</v>
      </c>
      <c r="D428" s="196"/>
      <c r="E428" s="197"/>
      <c r="F428" s="198"/>
      <c r="G428" s="198"/>
      <c r="H428" s="198"/>
      <c r="I428" s="33"/>
      <c r="J428" s="5"/>
      <c r="K428" s="5"/>
      <c r="N428" s="171"/>
      <c r="O428" s="6"/>
      <c r="Q428" s="5"/>
    </row>
    <row r="429" spans="1:17" x14ac:dyDescent="0.2">
      <c r="A429" s="249" t="s">
        <v>815</v>
      </c>
      <c r="B429" s="257" t="s">
        <v>816</v>
      </c>
      <c r="C429" s="210">
        <f t="shared" si="6"/>
        <v>0</v>
      </c>
      <c r="D429" s="196"/>
      <c r="E429" s="197"/>
      <c r="F429" s="198"/>
      <c r="G429" s="198"/>
      <c r="H429" s="198"/>
      <c r="I429" s="33"/>
      <c r="J429" s="5"/>
      <c r="K429" s="5"/>
      <c r="N429" s="171"/>
      <c r="O429" s="6"/>
      <c r="Q429" s="5"/>
    </row>
    <row r="430" spans="1:17" x14ac:dyDescent="0.2">
      <c r="A430" s="214" t="s">
        <v>817</v>
      </c>
      <c r="B430" s="257" t="s">
        <v>818</v>
      </c>
      <c r="C430" s="210">
        <f t="shared" si="6"/>
        <v>0</v>
      </c>
      <c r="D430" s="196"/>
      <c r="E430" s="197"/>
      <c r="F430" s="198"/>
      <c r="G430" s="198"/>
      <c r="H430" s="198"/>
      <c r="I430" s="33"/>
      <c r="J430" s="5"/>
      <c r="K430" s="5"/>
      <c r="N430" s="171"/>
      <c r="O430" s="6"/>
      <c r="Q430" s="5"/>
    </row>
    <row r="431" spans="1:17" x14ac:dyDescent="0.2">
      <c r="A431" s="249" t="s">
        <v>819</v>
      </c>
      <c r="B431" s="257" t="s">
        <v>820</v>
      </c>
      <c r="C431" s="210">
        <f t="shared" si="6"/>
        <v>0</v>
      </c>
      <c r="D431" s="196"/>
      <c r="E431" s="197"/>
      <c r="F431" s="198"/>
      <c r="G431" s="198"/>
      <c r="H431" s="198"/>
      <c r="I431" s="33"/>
      <c r="J431" s="5"/>
      <c r="K431" s="5"/>
      <c r="N431" s="171"/>
      <c r="O431" s="6"/>
      <c r="Q431" s="5"/>
    </row>
    <row r="432" spans="1:17" x14ac:dyDescent="0.2">
      <c r="A432" s="214" t="s">
        <v>821</v>
      </c>
      <c r="B432" s="258" t="s">
        <v>822</v>
      </c>
      <c r="C432" s="185">
        <f t="shared" si="6"/>
        <v>0</v>
      </c>
      <c r="D432" s="186"/>
      <c r="E432" s="187"/>
      <c r="F432" s="188"/>
      <c r="G432" s="188"/>
      <c r="H432" s="188"/>
      <c r="I432" s="33"/>
      <c r="J432" s="5"/>
      <c r="K432" s="5"/>
      <c r="N432" s="171"/>
      <c r="O432" s="6"/>
      <c r="Q432" s="5"/>
    </row>
    <row r="433" spans="1:17" x14ac:dyDescent="0.2">
      <c r="A433" s="214" t="s">
        <v>823</v>
      </c>
      <c r="B433" s="258" t="s">
        <v>824</v>
      </c>
      <c r="C433" s="185">
        <f t="shared" si="6"/>
        <v>0</v>
      </c>
      <c r="D433" s="186"/>
      <c r="E433" s="187"/>
      <c r="F433" s="188"/>
      <c r="G433" s="188"/>
      <c r="H433" s="188"/>
      <c r="I433" s="33"/>
      <c r="J433" s="5"/>
      <c r="K433" s="5"/>
      <c r="N433" s="171"/>
      <c r="O433" s="6"/>
      <c r="Q433" s="5"/>
    </row>
    <row r="434" spans="1:17" x14ac:dyDescent="0.2">
      <c r="A434" s="214" t="s">
        <v>825</v>
      </c>
      <c r="B434" s="258" t="s">
        <v>826</v>
      </c>
      <c r="C434" s="185">
        <f t="shared" si="6"/>
        <v>0</v>
      </c>
      <c r="D434" s="186"/>
      <c r="E434" s="187"/>
      <c r="F434" s="188"/>
      <c r="G434" s="188"/>
      <c r="H434" s="188"/>
      <c r="I434" s="33"/>
      <c r="J434" s="5"/>
      <c r="K434" s="5"/>
      <c r="N434" s="171"/>
      <c r="O434" s="6"/>
      <c r="Q434" s="5"/>
    </row>
    <row r="435" spans="1:17" x14ac:dyDescent="0.2">
      <c r="A435" s="214" t="s">
        <v>827</v>
      </c>
      <c r="B435" s="258" t="s">
        <v>828</v>
      </c>
      <c r="C435" s="185">
        <f t="shared" si="6"/>
        <v>0</v>
      </c>
      <c r="D435" s="186"/>
      <c r="E435" s="187"/>
      <c r="F435" s="188"/>
      <c r="G435" s="188"/>
      <c r="H435" s="188"/>
      <c r="I435" s="33"/>
      <c r="J435" s="5"/>
      <c r="K435" s="5"/>
      <c r="N435" s="171"/>
      <c r="O435" s="6"/>
      <c r="Q435" s="5"/>
    </row>
    <row r="436" spans="1:17" x14ac:dyDescent="0.2">
      <c r="A436" s="214" t="s">
        <v>829</v>
      </c>
      <c r="B436" s="258" t="s">
        <v>830</v>
      </c>
      <c r="C436" s="185">
        <f t="shared" si="6"/>
        <v>0</v>
      </c>
      <c r="D436" s="186"/>
      <c r="E436" s="187"/>
      <c r="F436" s="188"/>
      <c r="G436" s="188"/>
      <c r="H436" s="188"/>
      <c r="I436" s="33"/>
      <c r="J436" s="5"/>
      <c r="K436" s="5"/>
      <c r="N436" s="171"/>
      <c r="O436" s="6"/>
      <c r="Q436" s="5"/>
    </row>
    <row r="437" spans="1:17" x14ac:dyDescent="0.2">
      <c r="A437" s="249" t="s">
        <v>831</v>
      </c>
      <c r="B437" s="257" t="s">
        <v>832</v>
      </c>
      <c r="C437" s="210">
        <f t="shared" si="6"/>
        <v>0</v>
      </c>
      <c r="D437" s="196"/>
      <c r="E437" s="197"/>
      <c r="F437" s="198"/>
      <c r="G437" s="198"/>
      <c r="H437" s="198"/>
      <c r="I437" s="33"/>
      <c r="J437" s="5"/>
      <c r="K437" s="5"/>
      <c r="N437" s="171"/>
      <c r="O437" s="6"/>
      <c r="Q437" s="5"/>
    </row>
    <row r="438" spans="1:17" x14ac:dyDescent="0.2">
      <c r="A438" s="214" t="s">
        <v>833</v>
      </c>
      <c r="B438" s="257" t="s">
        <v>834</v>
      </c>
      <c r="C438" s="210">
        <f t="shared" si="6"/>
        <v>0</v>
      </c>
      <c r="D438" s="196"/>
      <c r="E438" s="197"/>
      <c r="F438" s="198"/>
      <c r="G438" s="198"/>
      <c r="H438" s="198"/>
      <c r="I438" s="33"/>
      <c r="J438" s="5"/>
      <c r="K438" s="5"/>
      <c r="N438" s="171"/>
      <c r="O438" s="6"/>
      <c r="Q438" s="5"/>
    </row>
    <row r="439" spans="1:17" x14ac:dyDescent="0.2">
      <c r="A439" s="259" t="s">
        <v>835</v>
      </c>
      <c r="B439" s="260" t="s">
        <v>836</v>
      </c>
      <c r="C439" s="210">
        <f t="shared" si="6"/>
        <v>0</v>
      </c>
      <c r="D439" s="196"/>
      <c r="E439" s="197"/>
      <c r="F439" s="198"/>
      <c r="G439" s="198"/>
      <c r="H439" s="198"/>
      <c r="I439" s="33"/>
      <c r="J439" s="5"/>
      <c r="K439" s="5"/>
      <c r="N439" s="171"/>
      <c r="O439" s="6"/>
      <c r="Q439" s="5"/>
    </row>
    <row r="440" spans="1:17" x14ac:dyDescent="0.2">
      <c r="A440" s="214" t="s">
        <v>837</v>
      </c>
      <c r="B440" s="258" t="s">
        <v>838</v>
      </c>
      <c r="C440" s="210">
        <f t="shared" si="6"/>
        <v>3977</v>
      </c>
      <c r="D440" s="196">
        <v>3632</v>
      </c>
      <c r="E440" s="197">
        <v>72</v>
      </c>
      <c r="F440" s="198">
        <v>273</v>
      </c>
      <c r="G440" s="198"/>
      <c r="H440" s="198"/>
      <c r="I440" s="33"/>
      <c r="J440" s="5"/>
      <c r="K440" s="5"/>
      <c r="N440" s="171"/>
      <c r="O440" s="6"/>
      <c r="Q440" s="5"/>
    </row>
    <row r="441" spans="1:17" x14ac:dyDescent="0.2">
      <c r="A441" s="214" t="s">
        <v>839</v>
      </c>
      <c r="B441" s="258" t="s">
        <v>840</v>
      </c>
      <c r="C441" s="210">
        <f t="shared" si="6"/>
        <v>0</v>
      </c>
      <c r="D441" s="196"/>
      <c r="E441" s="197"/>
      <c r="F441" s="198"/>
      <c r="G441" s="198"/>
      <c r="H441" s="198"/>
      <c r="I441" s="33"/>
      <c r="J441" s="5"/>
      <c r="K441" s="5"/>
      <c r="N441" s="171"/>
      <c r="O441" s="6"/>
      <c r="Q441" s="5"/>
    </row>
    <row r="442" spans="1:17" x14ac:dyDescent="0.2">
      <c r="A442" s="214" t="s">
        <v>841</v>
      </c>
      <c r="B442" s="258" t="s">
        <v>842</v>
      </c>
      <c r="C442" s="210">
        <f t="shared" si="6"/>
        <v>0</v>
      </c>
      <c r="D442" s="196"/>
      <c r="E442" s="197"/>
      <c r="F442" s="198"/>
      <c r="G442" s="198"/>
      <c r="H442" s="198"/>
      <c r="I442" s="33"/>
      <c r="J442" s="5"/>
      <c r="K442" s="5"/>
      <c r="N442" s="171"/>
      <c r="O442" s="6"/>
      <c r="Q442" s="5"/>
    </row>
    <row r="443" spans="1:17" x14ac:dyDescent="0.2">
      <c r="A443" s="214" t="s">
        <v>843</v>
      </c>
      <c r="B443" s="258" t="s">
        <v>844</v>
      </c>
      <c r="C443" s="210">
        <f t="shared" si="6"/>
        <v>0</v>
      </c>
      <c r="D443" s="196"/>
      <c r="E443" s="197"/>
      <c r="F443" s="198"/>
      <c r="G443" s="198"/>
      <c r="H443" s="198"/>
      <c r="I443" s="33"/>
      <c r="J443" s="5"/>
      <c r="K443" s="5"/>
      <c r="N443" s="171"/>
      <c r="O443" s="6"/>
      <c r="Q443" s="5"/>
    </row>
    <row r="444" spans="1:17" x14ac:dyDescent="0.2">
      <c r="A444" s="214" t="s">
        <v>845</v>
      </c>
      <c r="B444" s="258" t="s">
        <v>846</v>
      </c>
      <c r="C444" s="210">
        <f t="shared" si="6"/>
        <v>0</v>
      </c>
      <c r="D444" s="196"/>
      <c r="E444" s="197"/>
      <c r="F444" s="198"/>
      <c r="G444" s="198"/>
      <c r="H444" s="198"/>
      <c r="I444" s="33"/>
      <c r="J444" s="5"/>
      <c r="K444" s="5"/>
      <c r="N444" s="171"/>
      <c r="O444" s="6"/>
      <c r="Q444" s="5"/>
    </row>
    <row r="445" spans="1:17" x14ac:dyDescent="0.2">
      <c r="A445" s="214" t="s">
        <v>847</v>
      </c>
      <c r="B445" s="258" t="s">
        <v>848</v>
      </c>
      <c r="C445" s="210">
        <f t="shared" si="6"/>
        <v>3</v>
      </c>
      <c r="D445" s="196">
        <v>3</v>
      </c>
      <c r="E445" s="197"/>
      <c r="F445" s="198"/>
      <c r="G445" s="198"/>
      <c r="H445" s="198"/>
      <c r="I445" s="33"/>
      <c r="J445" s="5"/>
      <c r="K445" s="5"/>
      <c r="N445" s="171"/>
      <c r="O445" s="6"/>
      <c r="Q445" s="5"/>
    </row>
    <row r="446" spans="1:17" x14ac:dyDescent="0.2">
      <c r="A446" s="214" t="s">
        <v>849</v>
      </c>
      <c r="B446" s="258" t="s">
        <v>850</v>
      </c>
      <c r="C446" s="210">
        <f t="shared" si="6"/>
        <v>0</v>
      </c>
      <c r="D446" s="196"/>
      <c r="E446" s="197"/>
      <c r="F446" s="198"/>
      <c r="G446" s="198"/>
      <c r="H446" s="198"/>
      <c r="I446" s="33"/>
      <c r="J446" s="5"/>
      <c r="K446" s="5"/>
      <c r="N446" s="171"/>
      <c r="O446" s="6"/>
      <c r="Q446" s="5"/>
    </row>
    <row r="447" spans="1:17" x14ac:dyDescent="0.2">
      <c r="A447" s="214" t="s">
        <v>851</v>
      </c>
      <c r="B447" s="258" t="s">
        <v>852</v>
      </c>
      <c r="C447" s="210">
        <f t="shared" si="6"/>
        <v>0</v>
      </c>
      <c r="D447" s="196"/>
      <c r="E447" s="197"/>
      <c r="F447" s="198"/>
      <c r="G447" s="198"/>
      <c r="H447" s="198"/>
      <c r="I447" s="33"/>
      <c r="J447" s="5"/>
      <c r="K447" s="5"/>
      <c r="N447" s="171"/>
      <c r="O447" s="6"/>
      <c r="Q447" s="5"/>
    </row>
    <row r="448" spans="1:17" x14ac:dyDescent="0.2">
      <c r="A448" s="214" t="s">
        <v>853</v>
      </c>
      <c r="B448" s="258" t="s">
        <v>854</v>
      </c>
      <c r="C448" s="210">
        <f t="shared" si="6"/>
        <v>0</v>
      </c>
      <c r="D448" s="196"/>
      <c r="E448" s="197"/>
      <c r="F448" s="198"/>
      <c r="G448" s="198"/>
      <c r="H448" s="198"/>
      <c r="I448" s="33"/>
      <c r="J448" s="5"/>
      <c r="K448" s="5"/>
      <c r="N448" s="171"/>
      <c r="O448" s="6"/>
      <c r="Q448" s="5"/>
    </row>
    <row r="449" spans="1:17" x14ac:dyDescent="0.2">
      <c r="A449" s="214" t="s">
        <v>855</v>
      </c>
      <c r="B449" s="258" t="s">
        <v>856</v>
      </c>
      <c r="C449" s="210">
        <f t="shared" si="6"/>
        <v>219</v>
      </c>
      <c r="D449" s="196">
        <v>219</v>
      </c>
      <c r="E449" s="197"/>
      <c r="F449" s="198"/>
      <c r="G449" s="198"/>
      <c r="H449" s="198"/>
      <c r="I449" s="33"/>
      <c r="J449" s="5"/>
      <c r="K449" s="5"/>
      <c r="N449" s="171"/>
      <c r="O449" s="6"/>
      <c r="Q449" s="5"/>
    </row>
    <row r="450" spans="1:17" x14ac:dyDescent="0.2">
      <c r="A450" s="214" t="s">
        <v>857</v>
      </c>
      <c r="B450" s="258" t="s">
        <v>858</v>
      </c>
      <c r="C450" s="210">
        <f t="shared" si="6"/>
        <v>0</v>
      </c>
      <c r="D450" s="196"/>
      <c r="E450" s="197"/>
      <c r="F450" s="198"/>
      <c r="G450" s="198"/>
      <c r="H450" s="198"/>
      <c r="I450" s="33"/>
      <c r="J450" s="5"/>
      <c r="K450" s="5"/>
      <c r="N450" s="171"/>
      <c r="O450" s="6"/>
      <c r="Q450" s="5"/>
    </row>
    <row r="451" spans="1:17" x14ac:dyDescent="0.2">
      <c r="A451" s="214" t="s">
        <v>859</v>
      </c>
      <c r="B451" s="258" t="s">
        <v>860</v>
      </c>
      <c r="C451" s="210">
        <f t="shared" si="6"/>
        <v>0</v>
      </c>
      <c r="D451" s="196"/>
      <c r="E451" s="197"/>
      <c r="F451" s="198"/>
      <c r="G451" s="198"/>
      <c r="H451" s="198"/>
      <c r="I451" s="33"/>
      <c r="J451" s="5"/>
      <c r="K451" s="5"/>
      <c r="N451" s="171"/>
      <c r="O451" s="6"/>
      <c r="Q451" s="5"/>
    </row>
    <row r="452" spans="1:17" ht="15" customHeight="1" x14ac:dyDescent="0.2">
      <c r="A452" s="214" t="s">
        <v>861</v>
      </c>
      <c r="B452" s="258" t="s">
        <v>862</v>
      </c>
      <c r="C452" s="210">
        <f t="shared" si="6"/>
        <v>0</v>
      </c>
      <c r="D452" s="196"/>
      <c r="E452" s="197"/>
      <c r="F452" s="198"/>
      <c r="G452" s="198"/>
      <c r="H452" s="198"/>
      <c r="I452" s="33"/>
      <c r="J452" s="5"/>
      <c r="K452" s="5"/>
      <c r="N452" s="171"/>
      <c r="O452" s="6"/>
      <c r="Q452" s="5"/>
    </row>
    <row r="453" spans="1:17" ht="16.5" customHeight="1" x14ac:dyDescent="0.2">
      <c r="A453" s="249" t="s">
        <v>863</v>
      </c>
      <c r="B453" s="261" t="s">
        <v>864</v>
      </c>
      <c r="C453" s="210">
        <f t="shared" si="6"/>
        <v>0</v>
      </c>
      <c r="D453" s="196"/>
      <c r="E453" s="197"/>
      <c r="F453" s="198"/>
      <c r="G453" s="198"/>
      <c r="H453" s="198"/>
      <c r="I453" s="33"/>
      <c r="J453" s="5"/>
      <c r="K453" s="5"/>
      <c r="N453" s="171"/>
      <c r="O453" s="6"/>
      <c r="Q453" s="5"/>
    </row>
    <row r="454" spans="1:17" x14ac:dyDescent="0.2">
      <c r="A454" s="259" t="s">
        <v>865</v>
      </c>
      <c r="B454" s="262" t="s">
        <v>866</v>
      </c>
      <c r="C454" s="210">
        <f t="shared" si="6"/>
        <v>0</v>
      </c>
      <c r="D454" s="196"/>
      <c r="E454" s="197"/>
      <c r="F454" s="198"/>
      <c r="G454" s="198"/>
      <c r="H454" s="198"/>
      <c r="I454" s="33"/>
      <c r="J454" s="5"/>
      <c r="K454" s="5"/>
      <c r="N454" s="171"/>
      <c r="O454" s="6"/>
      <c r="Q454" s="5"/>
    </row>
    <row r="455" spans="1:17" x14ac:dyDescent="0.2">
      <c r="A455" s="214" t="s">
        <v>867</v>
      </c>
      <c r="B455" s="262" t="s">
        <v>868</v>
      </c>
      <c r="C455" s="210">
        <f t="shared" si="6"/>
        <v>0</v>
      </c>
      <c r="D455" s="196"/>
      <c r="E455" s="197"/>
      <c r="F455" s="198"/>
      <c r="G455" s="198"/>
      <c r="H455" s="198"/>
      <c r="I455" s="33"/>
      <c r="J455" s="5"/>
      <c r="K455" s="5"/>
      <c r="N455" s="171"/>
      <c r="O455" s="6"/>
      <c r="Q455" s="5"/>
    </row>
    <row r="456" spans="1:17" x14ac:dyDescent="0.2">
      <c r="A456" s="249" t="s">
        <v>869</v>
      </c>
      <c r="B456" s="262" t="s">
        <v>870</v>
      </c>
      <c r="C456" s="210">
        <f t="shared" si="6"/>
        <v>0</v>
      </c>
      <c r="D456" s="196"/>
      <c r="E456" s="197"/>
      <c r="F456" s="198"/>
      <c r="G456" s="198"/>
      <c r="H456" s="198"/>
      <c r="I456" s="33"/>
      <c r="J456" s="5"/>
      <c r="K456" s="5"/>
      <c r="N456" s="171"/>
      <c r="O456" s="6"/>
      <c r="Q456" s="5"/>
    </row>
    <row r="457" spans="1:17" x14ac:dyDescent="0.2">
      <c r="A457" s="259" t="s">
        <v>871</v>
      </c>
      <c r="B457" s="262" t="s">
        <v>872</v>
      </c>
      <c r="C457" s="210">
        <f t="shared" si="6"/>
        <v>0</v>
      </c>
      <c r="D457" s="196"/>
      <c r="E457" s="197"/>
      <c r="F457" s="198"/>
      <c r="G457" s="198"/>
      <c r="H457" s="198"/>
      <c r="I457" s="33"/>
      <c r="J457" s="5"/>
      <c r="K457" s="5"/>
      <c r="N457" s="171"/>
      <c r="O457" s="6"/>
      <c r="Q457" s="5"/>
    </row>
    <row r="458" spans="1:17" x14ac:dyDescent="0.2">
      <c r="A458" s="214" t="s">
        <v>873</v>
      </c>
      <c r="B458" s="262" t="s">
        <v>874</v>
      </c>
      <c r="C458" s="210">
        <f t="shared" si="6"/>
        <v>0</v>
      </c>
      <c r="D458" s="196"/>
      <c r="E458" s="197"/>
      <c r="F458" s="198"/>
      <c r="G458" s="198"/>
      <c r="H458" s="198"/>
      <c r="I458" s="33"/>
      <c r="J458" s="5"/>
      <c r="K458" s="5"/>
      <c r="N458" s="171"/>
      <c r="O458" s="6"/>
      <c r="Q458" s="5"/>
    </row>
    <row r="459" spans="1:17" x14ac:dyDescent="0.2">
      <c r="A459" s="249" t="s">
        <v>875</v>
      </c>
      <c r="B459" s="262" t="s">
        <v>876</v>
      </c>
      <c r="C459" s="210">
        <f t="shared" si="6"/>
        <v>0</v>
      </c>
      <c r="D459" s="196"/>
      <c r="E459" s="197"/>
      <c r="F459" s="198"/>
      <c r="G459" s="198"/>
      <c r="H459" s="198"/>
      <c r="I459" s="33"/>
      <c r="J459" s="5"/>
      <c r="K459" s="5"/>
      <c r="N459" s="171"/>
      <c r="O459" s="6"/>
      <c r="Q459" s="5"/>
    </row>
    <row r="460" spans="1:17" x14ac:dyDescent="0.2">
      <c r="A460" s="259" t="s">
        <v>877</v>
      </c>
      <c r="B460" s="262" t="s">
        <v>878</v>
      </c>
      <c r="C460" s="210">
        <f t="shared" si="6"/>
        <v>0</v>
      </c>
      <c r="D460" s="196"/>
      <c r="E460" s="197"/>
      <c r="F460" s="198"/>
      <c r="G460" s="198"/>
      <c r="H460" s="198"/>
      <c r="I460" s="33"/>
      <c r="J460" s="5"/>
      <c r="K460" s="5"/>
      <c r="N460" s="171"/>
      <c r="O460" s="6"/>
      <c r="Q460" s="5"/>
    </row>
    <row r="461" spans="1:17" x14ac:dyDescent="0.2">
      <c r="A461" s="214" t="s">
        <v>879</v>
      </c>
      <c r="B461" s="262" t="s">
        <v>880</v>
      </c>
      <c r="C461" s="210">
        <f t="shared" si="6"/>
        <v>0</v>
      </c>
      <c r="D461" s="196"/>
      <c r="E461" s="197"/>
      <c r="F461" s="198"/>
      <c r="G461" s="198"/>
      <c r="H461" s="198"/>
      <c r="I461" s="33"/>
      <c r="J461" s="5"/>
      <c r="K461" s="5"/>
      <c r="N461" s="171"/>
      <c r="O461" s="6"/>
      <c r="Q461" s="5"/>
    </row>
    <row r="462" spans="1:17" x14ac:dyDescent="0.2">
      <c r="A462" s="249" t="s">
        <v>881</v>
      </c>
      <c r="B462" s="262" t="s">
        <v>882</v>
      </c>
      <c r="C462" s="210">
        <f t="shared" si="6"/>
        <v>0</v>
      </c>
      <c r="D462" s="196"/>
      <c r="E462" s="197"/>
      <c r="F462" s="198"/>
      <c r="G462" s="198"/>
      <c r="H462" s="198"/>
      <c r="I462" s="33"/>
      <c r="J462" s="5"/>
      <c r="K462" s="5"/>
      <c r="N462" s="171"/>
      <c r="O462" s="6"/>
      <c r="Q462" s="5"/>
    </row>
    <row r="463" spans="1:17" x14ac:dyDescent="0.2">
      <c r="A463" s="259" t="s">
        <v>883</v>
      </c>
      <c r="B463" s="262" t="s">
        <v>884</v>
      </c>
      <c r="C463" s="210">
        <f t="shared" si="6"/>
        <v>0</v>
      </c>
      <c r="D463" s="196"/>
      <c r="E463" s="197"/>
      <c r="F463" s="198"/>
      <c r="G463" s="198"/>
      <c r="H463" s="198"/>
      <c r="I463" s="33"/>
      <c r="J463" s="5"/>
      <c r="K463" s="5"/>
      <c r="N463" s="171"/>
      <c r="O463" s="6"/>
      <c r="Q463" s="5"/>
    </row>
    <row r="464" spans="1:17" x14ac:dyDescent="0.2">
      <c r="A464" s="214" t="s">
        <v>885</v>
      </c>
      <c r="B464" s="262" t="s">
        <v>886</v>
      </c>
      <c r="C464" s="210">
        <f t="shared" si="6"/>
        <v>0</v>
      </c>
      <c r="D464" s="196"/>
      <c r="E464" s="197"/>
      <c r="F464" s="198"/>
      <c r="G464" s="198"/>
      <c r="H464" s="198"/>
      <c r="I464" s="33"/>
      <c r="J464" s="5"/>
      <c r="K464" s="5"/>
      <c r="N464" s="171"/>
      <c r="O464" s="6"/>
      <c r="Q464" s="5"/>
    </row>
    <row r="465" spans="1:17" ht="23.25" x14ac:dyDescent="0.2">
      <c r="A465" s="249" t="s">
        <v>887</v>
      </c>
      <c r="B465" s="262" t="s">
        <v>888</v>
      </c>
      <c r="C465" s="210">
        <f t="shared" si="6"/>
        <v>0</v>
      </c>
      <c r="D465" s="196"/>
      <c r="E465" s="197"/>
      <c r="F465" s="198"/>
      <c r="G465" s="198"/>
      <c r="H465" s="198"/>
      <c r="I465" s="33"/>
      <c r="J465" s="5"/>
      <c r="K465" s="5"/>
      <c r="N465" s="171"/>
      <c r="O465" s="6"/>
      <c r="Q465" s="5"/>
    </row>
    <row r="466" spans="1:17" x14ac:dyDescent="0.2">
      <c r="A466" s="259" t="s">
        <v>889</v>
      </c>
      <c r="B466" s="262" t="s">
        <v>890</v>
      </c>
      <c r="C466" s="210">
        <f t="shared" ref="C466:C527" si="7">+SUM(D466:F466)</f>
        <v>0</v>
      </c>
      <c r="D466" s="196"/>
      <c r="E466" s="197"/>
      <c r="F466" s="198"/>
      <c r="G466" s="198"/>
      <c r="H466" s="198"/>
      <c r="I466" s="33"/>
      <c r="J466" s="5"/>
      <c r="K466" s="5"/>
      <c r="N466" s="171"/>
      <c r="O466" s="6"/>
      <c r="Q466" s="5"/>
    </row>
    <row r="467" spans="1:17" x14ac:dyDescent="0.2">
      <c r="A467" s="214" t="s">
        <v>891</v>
      </c>
      <c r="B467" s="262" t="s">
        <v>892</v>
      </c>
      <c r="C467" s="210">
        <f t="shared" si="7"/>
        <v>0</v>
      </c>
      <c r="D467" s="196"/>
      <c r="E467" s="197"/>
      <c r="F467" s="198"/>
      <c r="G467" s="198"/>
      <c r="H467" s="198"/>
      <c r="I467" s="33"/>
      <c r="J467" s="5"/>
      <c r="K467" s="5"/>
      <c r="N467" s="171"/>
      <c r="O467" s="6"/>
      <c r="Q467" s="5"/>
    </row>
    <row r="468" spans="1:17" x14ac:dyDescent="0.2">
      <c r="A468" s="249" t="s">
        <v>893</v>
      </c>
      <c r="B468" s="262" t="s">
        <v>894</v>
      </c>
      <c r="C468" s="210">
        <f t="shared" si="7"/>
        <v>0</v>
      </c>
      <c r="D468" s="196"/>
      <c r="E468" s="197"/>
      <c r="F468" s="198"/>
      <c r="G468" s="198"/>
      <c r="H468" s="198"/>
      <c r="I468" s="33"/>
      <c r="J468" s="5"/>
      <c r="K468" s="5"/>
      <c r="N468" s="171"/>
      <c r="O468" s="6"/>
      <c r="Q468" s="5"/>
    </row>
    <row r="469" spans="1:17" x14ac:dyDescent="0.2">
      <c r="A469" s="259" t="s">
        <v>895</v>
      </c>
      <c r="B469" s="262" t="s">
        <v>896</v>
      </c>
      <c r="C469" s="210">
        <f t="shared" si="7"/>
        <v>0</v>
      </c>
      <c r="D469" s="196"/>
      <c r="E469" s="197"/>
      <c r="F469" s="198"/>
      <c r="G469" s="198"/>
      <c r="H469" s="198"/>
      <c r="I469" s="33"/>
      <c r="J469" s="5"/>
      <c r="K469" s="5"/>
      <c r="N469" s="171"/>
      <c r="O469" s="6"/>
      <c r="Q469" s="5"/>
    </row>
    <row r="470" spans="1:17" x14ac:dyDescent="0.2">
      <c r="A470" s="214" t="s">
        <v>897</v>
      </c>
      <c r="B470" s="262" t="s">
        <v>898</v>
      </c>
      <c r="C470" s="210">
        <f t="shared" si="7"/>
        <v>0</v>
      </c>
      <c r="D470" s="196"/>
      <c r="E470" s="197"/>
      <c r="F470" s="198"/>
      <c r="G470" s="198"/>
      <c r="H470" s="198"/>
      <c r="I470" s="33"/>
      <c r="J470" s="5"/>
      <c r="K470" s="5"/>
      <c r="N470" s="171"/>
      <c r="O470" s="6"/>
      <c r="Q470" s="5"/>
    </row>
    <row r="471" spans="1:17" x14ac:dyDescent="0.2">
      <c r="A471" s="249" t="s">
        <v>899</v>
      </c>
      <c r="B471" s="262" t="s">
        <v>900</v>
      </c>
      <c r="C471" s="210">
        <f t="shared" si="7"/>
        <v>0</v>
      </c>
      <c r="D471" s="196"/>
      <c r="E471" s="197"/>
      <c r="F471" s="198"/>
      <c r="G471" s="198"/>
      <c r="H471" s="198"/>
      <c r="I471" s="33"/>
      <c r="J471" s="5"/>
      <c r="K471" s="5"/>
      <c r="N471" s="171"/>
      <c r="O471" s="6"/>
      <c r="Q471" s="5"/>
    </row>
    <row r="472" spans="1:17" x14ac:dyDescent="0.2">
      <c r="A472" s="259" t="s">
        <v>901</v>
      </c>
      <c r="B472" s="262" t="s">
        <v>902</v>
      </c>
      <c r="C472" s="210">
        <f t="shared" si="7"/>
        <v>0</v>
      </c>
      <c r="D472" s="196"/>
      <c r="E472" s="197"/>
      <c r="F472" s="198"/>
      <c r="G472" s="198"/>
      <c r="H472" s="198"/>
      <c r="I472" s="33"/>
      <c r="J472" s="5"/>
      <c r="K472" s="5"/>
      <c r="N472" s="171"/>
      <c r="O472" s="6"/>
      <c r="Q472" s="5"/>
    </row>
    <row r="473" spans="1:17" x14ac:dyDescent="0.2">
      <c r="A473" s="214" t="s">
        <v>903</v>
      </c>
      <c r="B473" s="262" t="s">
        <v>904</v>
      </c>
      <c r="C473" s="210">
        <f t="shared" si="7"/>
        <v>0</v>
      </c>
      <c r="D473" s="196"/>
      <c r="E473" s="197"/>
      <c r="F473" s="198"/>
      <c r="G473" s="198"/>
      <c r="H473" s="198"/>
      <c r="I473" s="33"/>
      <c r="J473" s="5"/>
      <c r="K473" s="5"/>
      <c r="N473" s="171"/>
      <c r="O473" s="6"/>
      <c r="Q473" s="5"/>
    </row>
    <row r="474" spans="1:17" x14ac:dyDescent="0.2">
      <c r="A474" s="249" t="s">
        <v>905</v>
      </c>
      <c r="B474" s="262" t="s">
        <v>906</v>
      </c>
      <c r="C474" s="210">
        <f t="shared" si="7"/>
        <v>0</v>
      </c>
      <c r="D474" s="196"/>
      <c r="E474" s="197"/>
      <c r="F474" s="198"/>
      <c r="G474" s="198"/>
      <c r="H474" s="198"/>
      <c r="I474" s="33"/>
      <c r="J474" s="5"/>
      <c r="K474" s="5"/>
      <c r="N474" s="171"/>
      <c r="O474" s="6"/>
      <c r="Q474" s="5"/>
    </row>
    <row r="475" spans="1:17" x14ac:dyDescent="0.2">
      <c r="A475" s="259" t="s">
        <v>907</v>
      </c>
      <c r="B475" s="262" t="s">
        <v>908</v>
      </c>
      <c r="C475" s="210">
        <f t="shared" si="7"/>
        <v>0</v>
      </c>
      <c r="D475" s="196"/>
      <c r="E475" s="197"/>
      <c r="F475" s="198"/>
      <c r="G475" s="198"/>
      <c r="H475" s="198"/>
      <c r="I475" s="33"/>
      <c r="J475" s="5"/>
      <c r="K475" s="5"/>
      <c r="N475" s="171"/>
      <c r="O475" s="6"/>
      <c r="Q475" s="5"/>
    </row>
    <row r="476" spans="1:17" x14ac:dyDescent="0.2">
      <c r="A476" s="214" t="s">
        <v>909</v>
      </c>
      <c r="B476" s="262" t="s">
        <v>910</v>
      </c>
      <c r="C476" s="210">
        <f t="shared" si="7"/>
        <v>0</v>
      </c>
      <c r="D476" s="196"/>
      <c r="E476" s="197"/>
      <c r="F476" s="198"/>
      <c r="G476" s="198"/>
      <c r="H476" s="198"/>
      <c r="I476" s="33"/>
      <c r="J476" s="5"/>
      <c r="K476" s="5"/>
      <c r="N476" s="171"/>
      <c r="O476" s="6"/>
      <c r="Q476" s="5"/>
    </row>
    <row r="477" spans="1:17" x14ac:dyDescent="0.2">
      <c r="A477" s="249" t="s">
        <v>911</v>
      </c>
      <c r="B477" s="262" t="s">
        <v>912</v>
      </c>
      <c r="C477" s="210">
        <f t="shared" si="7"/>
        <v>0</v>
      </c>
      <c r="D477" s="196"/>
      <c r="E477" s="197"/>
      <c r="F477" s="198"/>
      <c r="G477" s="198"/>
      <c r="H477" s="198"/>
      <c r="I477" s="33"/>
      <c r="J477" s="5"/>
      <c r="K477" s="5"/>
      <c r="N477" s="171"/>
      <c r="O477" s="6"/>
      <c r="Q477" s="5"/>
    </row>
    <row r="478" spans="1:17" x14ac:dyDescent="0.2">
      <c r="A478" s="259" t="s">
        <v>913</v>
      </c>
      <c r="B478" s="262" t="s">
        <v>914</v>
      </c>
      <c r="C478" s="210">
        <f t="shared" si="7"/>
        <v>0</v>
      </c>
      <c r="D478" s="196"/>
      <c r="E478" s="197"/>
      <c r="F478" s="198"/>
      <c r="G478" s="198"/>
      <c r="H478" s="198"/>
      <c r="I478" s="33"/>
      <c r="J478" s="5"/>
      <c r="K478" s="5"/>
      <c r="N478" s="171"/>
      <c r="O478" s="6"/>
      <c r="Q478" s="5"/>
    </row>
    <row r="479" spans="1:17" x14ac:dyDescent="0.2">
      <c r="A479" s="214" t="s">
        <v>915</v>
      </c>
      <c r="B479" s="262" t="s">
        <v>916</v>
      </c>
      <c r="C479" s="210">
        <f t="shared" si="7"/>
        <v>0</v>
      </c>
      <c r="D479" s="196"/>
      <c r="E479" s="197"/>
      <c r="F479" s="198"/>
      <c r="G479" s="198"/>
      <c r="H479" s="198"/>
      <c r="I479" s="33"/>
      <c r="J479" s="5"/>
      <c r="K479" s="5"/>
      <c r="N479" s="171"/>
      <c r="O479" s="6"/>
      <c r="Q479" s="5"/>
    </row>
    <row r="480" spans="1:17" x14ac:dyDescent="0.2">
      <c r="A480" s="249" t="s">
        <v>917</v>
      </c>
      <c r="B480" s="262" t="s">
        <v>918</v>
      </c>
      <c r="C480" s="210">
        <f t="shared" si="7"/>
        <v>0</v>
      </c>
      <c r="D480" s="196"/>
      <c r="E480" s="197"/>
      <c r="F480" s="198"/>
      <c r="G480" s="198"/>
      <c r="H480" s="198"/>
      <c r="I480" s="33"/>
      <c r="J480" s="5"/>
      <c r="K480" s="5"/>
      <c r="N480" s="171"/>
      <c r="O480" s="6"/>
      <c r="Q480" s="5"/>
    </row>
    <row r="481" spans="1:17" x14ac:dyDescent="0.2">
      <c r="A481" s="259" t="s">
        <v>919</v>
      </c>
      <c r="B481" s="262" t="s">
        <v>920</v>
      </c>
      <c r="C481" s="210">
        <f t="shared" si="7"/>
        <v>0</v>
      </c>
      <c r="D481" s="196"/>
      <c r="E481" s="197"/>
      <c r="F481" s="198"/>
      <c r="G481" s="198"/>
      <c r="H481" s="198"/>
      <c r="I481" s="33"/>
      <c r="J481" s="5"/>
      <c r="K481" s="5"/>
      <c r="N481" s="171"/>
      <c r="O481" s="6"/>
      <c r="Q481" s="5"/>
    </row>
    <row r="482" spans="1:17" x14ac:dyDescent="0.2">
      <c r="A482" s="214" t="s">
        <v>921</v>
      </c>
      <c r="B482" s="262" t="s">
        <v>922</v>
      </c>
      <c r="C482" s="210">
        <f t="shared" si="7"/>
        <v>0</v>
      </c>
      <c r="D482" s="196"/>
      <c r="E482" s="197"/>
      <c r="F482" s="198"/>
      <c r="G482" s="198"/>
      <c r="H482" s="198"/>
      <c r="I482" s="33"/>
      <c r="J482" s="5"/>
      <c r="K482" s="5"/>
      <c r="N482" s="171"/>
      <c r="O482" s="6"/>
      <c r="Q482" s="5"/>
    </row>
    <row r="483" spans="1:17" x14ac:dyDescent="0.2">
      <c r="A483" s="249" t="s">
        <v>923</v>
      </c>
      <c r="B483" s="262" t="s">
        <v>924</v>
      </c>
      <c r="C483" s="210">
        <f t="shared" si="7"/>
        <v>0</v>
      </c>
      <c r="D483" s="196"/>
      <c r="E483" s="197"/>
      <c r="F483" s="198"/>
      <c r="G483" s="198"/>
      <c r="H483" s="198"/>
      <c r="I483" s="33"/>
      <c r="J483" s="5"/>
      <c r="K483" s="5"/>
      <c r="N483" s="171"/>
      <c r="O483" s="6"/>
      <c r="Q483" s="5"/>
    </row>
    <row r="484" spans="1:17" x14ac:dyDescent="0.2">
      <c r="A484" s="259" t="s">
        <v>925</v>
      </c>
      <c r="B484" s="262" t="s">
        <v>926</v>
      </c>
      <c r="C484" s="210">
        <f t="shared" si="7"/>
        <v>0</v>
      </c>
      <c r="D484" s="196"/>
      <c r="E484" s="197"/>
      <c r="F484" s="198"/>
      <c r="G484" s="198"/>
      <c r="H484" s="198"/>
      <c r="I484" s="33"/>
      <c r="J484" s="5"/>
      <c r="K484" s="5"/>
      <c r="N484" s="171"/>
      <c r="O484" s="6"/>
      <c r="Q484" s="5"/>
    </row>
    <row r="485" spans="1:17" x14ac:dyDescent="0.2">
      <c r="A485" s="214" t="s">
        <v>927</v>
      </c>
      <c r="B485" s="262" t="s">
        <v>928</v>
      </c>
      <c r="C485" s="210">
        <f t="shared" si="7"/>
        <v>0</v>
      </c>
      <c r="D485" s="196"/>
      <c r="E485" s="197"/>
      <c r="F485" s="198"/>
      <c r="G485" s="198"/>
      <c r="H485" s="198"/>
      <c r="I485" s="33"/>
      <c r="J485" s="5"/>
      <c r="K485" s="5"/>
      <c r="N485" s="171"/>
      <c r="O485" s="6"/>
      <c r="Q485" s="5"/>
    </row>
    <row r="486" spans="1:17" x14ac:dyDescent="0.2">
      <c r="A486" s="249" t="s">
        <v>929</v>
      </c>
      <c r="B486" s="262" t="s">
        <v>930</v>
      </c>
      <c r="C486" s="210">
        <f t="shared" si="7"/>
        <v>0</v>
      </c>
      <c r="D486" s="196"/>
      <c r="E486" s="197"/>
      <c r="F486" s="198"/>
      <c r="G486" s="198"/>
      <c r="H486" s="198"/>
      <c r="I486" s="33"/>
      <c r="J486" s="5"/>
      <c r="K486" s="5"/>
      <c r="N486" s="171"/>
      <c r="O486" s="6"/>
      <c r="Q486" s="5"/>
    </row>
    <row r="487" spans="1:17" x14ac:dyDescent="0.2">
      <c r="A487" s="259" t="s">
        <v>931</v>
      </c>
      <c r="B487" s="262" t="s">
        <v>932</v>
      </c>
      <c r="C487" s="210">
        <f t="shared" si="7"/>
        <v>0</v>
      </c>
      <c r="D487" s="196"/>
      <c r="E487" s="197"/>
      <c r="F487" s="198"/>
      <c r="G487" s="198"/>
      <c r="H487" s="198"/>
      <c r="I487" s="33"/>
      <c r="J487" s="5"/>
      <c r="K487" s="5"/>
      <c r="N487" s="171"/>
      <c r="O487" s="6"/>
      <c r="Q487" s="5"/>
    </row>
    <row r="488" spans="1:17" x14ac:dyDescent="0.2">
      <c r="A488" s="214" t="s">
        <v>933</v>
      </c>
      <c r="B488" s="262" t="s">
        <v>934</v>
      </c>
      <c r="C488" s="210">
        <f t="shared" si="7"/>
        <v>0</v>
      </c>
      <c r="D488" s="196"/>
      <c r="E488" s="197"/>
      <c r="F488" s="198"/>
      <c r="G488" s="198"/>
      <c r="H488" s="198"/>
      <c r="I488" s="33"/>
      <c r="J488" s="5"/>
      <c r="K488" s="5"/>
      <c r="N488" s="171"/>
      <c r="O488" s="6"/>
      <c r="Q488" s="5"/>
    </row>
    <row r="489" spans="1:17" x14ac:dyDescent="0.2">
      <c r="A489" s="249" t="s">
        <v>935</v>
      </c>
      <c r="B489" s="262" t="s">
        <v>936</v>
      </c>
      <c r="C489" s="210">
        <f t="shared" si="7"/>
        <v>0</v>
      </c>
      <c r="D489" s="196"/>
      <c r="E489" s="197"/>
      <c r="F489" s="198"/>
      <c r="G489" s="198"/>
      <c r="H489" s="198"/>
      <c r="I489" s="33"/>
      <c r="J489" s="5"/>
      <c r="K489" s="5"/>
      <c r="N489" s="171"/>
      <c r="O489" s="6"/>
      <c r="Q489" s="5"/>
    </row>
    <row r="490" spans="1:17" x14ac:dyDescent="0.2">
      <c r="A490" s="259" t="s">
        <v>937</v>
      </c>
      <c r="B490" s="262" t="s">
        <v>938</v>
      </c>
      <c r="C490" s="210">
        <f t="shared" si="7"/>
        <v>0</v>
      </c>
      <c r="D490" s="196"/>
      <c r="E490" s="197"/>
      <c r="F490" s="198"/>
      <c r="G490" s="198"/>
      <c r="H490" s="198"/>
      <c r="I490" s="33"/>
      <c r="J490" s="5"/>
      <c r="K490" s="5"/>
      <c r="N490" s="171"/>
      <c r="O490" s="6"/>
      <c r="Q490" s="5"/>
    </row>
    <row r="491" spans="1:17" x14ac:dyDescent="0.2">
      <c r="A491" s="214" t="s">
        <v>939</v>
      </c>
      <c r="B491" s="262" t="s">
        <v>940</v>
      </c>
      <c r="C491" s="210">
        <f t="shared" si="7"/>
        <v>0</v>
      </c>
      <c r="D491" s="196"/>
      <c r="E491" s="197"/>
      <c r="F491" s="198"/>
      <c r="G491" s="198"/>
      <c r="H491" s="198"/>
      <c r="I491" s="33"/>
      <c r="J491" s="5"/>
      <c r="K491" s="5"/>
      <c r="N491" s="171"/>
      <c r="O491" s="6"/>
      <c r="Q491" s="5"/>
    </row>
    <row r="492" spans="1:17" x14ac:dyDescent="0.2">
      <c r="A492" s="249" t="s">
        <v>941</v>
      </c>
      <c r="B492" s="262" t="s">
        <v>942</v>
      </c>
      <c r="C492" s="210">
        <f t="shared" si="7"/>
        <v>0</v>
      </c>
      <c r="D492" s="196"/>
      <c r="E492" s="197"/>
      <c r="F492" s="198"/>
      <c r="G492" s="198"/>
      <c r="H492" s="198"/>
      <c r="I492" s="33"/>
      <c r="J492" s="5"/>
      <c r="K492" s="5"/>
      <c r="N492" s="171"/>
      <c r="O492" s="6"/>
      <c r="Q492" s="5"/>
    </row>
    <row r="493" spans="1:17" x14ac:dyDescent="0.2">
      <c r="A493" s="259" t="s">
        <v>943</v>
      </c>
      <c r="B493" s="262" t="s">
        <v>944</v>
      </c>
      <c r="C493" s="210">
        <f t="shared" si="7"/>
        <v>0</v>
      </c>
      <c r="D493" s="196"/>
      <c r="E493" s="197"/>
      <c r="F493" s="198"/>
      <c r="G493" s="198"/>
      <c r="H493" s="198"/>
      <c r="I493" s="33"/>
      <c r="J493" s="5"/>
      <c r="K493" s="5"/>
      <c r="N493" s="171"/>
      <c r="O493" s="6"/>
      <c r="Q493" s="5"/>
    </row>
    <row r="494" spans="1:17" x14ac:dyDescent="0.2">
      <c r="A494" s="214" t="s">
        <v>945</v>
      </c>
      <c r="B494" s="262" t="s">
        <v>946</v>
      </c>
      <c r="C494" s="210">
        <f t="shared" si="7"/>
        <v>0</v>
      </c>
      <c r="D494" s="196"/>
      <c r="E494" s="197"/>
      <c r="F494" s="198"/>
      <c r="G494" s="198"/>
      <c r="H494" s="198"/>
      <c r="I494" s="33"/>
      <c r="J494" s="5"/>
      <c r="K494" s="5"/>
      <c r="N494" s="171"/>
      <c r="O494" s="6"/>
      <c r="Q494" s="5"/>
    </row>
    <row r="495" spans="1:17" x14ac:dyDescent="0.2">
      <c r="A495" s="249" t="s">
        <v>947</v>
      </c>
      <c r="B495" s="262" t="s">
        <v>948</v>
      </c>
      <c r="C495" s="210">
        <f t="shared" si="7"/>
        <v>0</v>
      </c>
      <c r="D495" s="196"/>
      <c r="E495" s="197"/>
      <c r="F495" s="198"/>
      <c r="G495" s="198"/>
      <c r="H495" s="198"/>
      <c r="I495" s="33"/>
      <c r="J495" s="5"/>
      <c r="K495" s="5"/>
      <c r="N495" s="171"/>
      <c r="O495" s="6"/>
      <c r="Q495" s="5"/>
    </row>
    <row r="496" spans="1:17" x14ac:dyDescent="0.2">
      <c r="A496" s="259" t="s">
        <v>949</v>
      </c>
      <c r="B496" s="262" t="s">
        <v>950</v>
      </c>
      <c r="C496" s="210">
        <f t="shared" si="7"/>
        <v>0</v>
      </c>
      <c r="D496" s="196"/>
      <c r="E496" s="197"/>
      <c r="F496" s="198"/>
      <c r="G496" s="198"/>
      <c r="H496" s="198"/>
      <c r="I496" s="33"/>
      <c r="J496" s="5"/>
      <c r="K496" s="5"/>
      <c r="N496" s="171"/>
      <c r="O496" s="6"/>
      <c r="Q496" s="5"/>
    </row>
    <row r="497" spans="1:17" x14ac:dyDescent="0.2">
      <c r="A497" s="214" t="s">
        <v>951</v>
      </c>
      <c r="B497" s="262" t="s">
        <v>952</v>
      </c>
      <c r="C497" s="210">
        <f t="shared" si="7"/>
        <v>0</v>
      </c>
      <c r="D497" s="196"/>
      <c r="E497" s="197"/>
      <c r="F497" s="198"/>
      <c r="G497" s="198"/>
      <c r="H497" s="198"/>
      <c r="I497" s="33"/>
      <c r="J497" s="5"/>
      <c r="K497" s="5"/>
      <c r="N497" s="171"/>
      <c r="O497" s="6"/>
      <c r="Q497" s="5"/>
    </row>
    <row r="498" spans="1:17" x14ac:dyDescent="0.2">
      <c r="A498" s="249" t="s">
        <v>953</v>
      </c>
      <c r="B498" s="262" t="s">
        <v>954</v>
      </c>
      <c r="C498" s="210">
        <f t="shared" si="7"/>
        <v>0</v>
      </c>
      <c r="D498" s="196"/>
      <c r="E498" s="197"/>
      <c r="F498" s="198"/>
      <c r="G498" s="198"/>
      <c r="H498" s="198"/>
      <c r="I498" s="33"/>
      <c r="J498" s="5"/>
      <c r="K498" s="5"/>
      <c r="N498" s="171"/>
      <c r="O498" s="6"/>
      <c r="Q498" s="5"/>
    </row>
    <row r="499" spans="1:17" x14ac:dyDescent="0.2">
      <c r="A499" s="259" t="s">
        <v>955</v>
      </c>
      <c r="B499" s="262" t="s">
        <v>956</v>
      </c>
      <c r="C499" s="210">
        <f t="shared" si="7"/>
        <v>0</v>
      </c>
      <c r="D499" s="196"/>
      <c r="E499" s="197"/>
      <c r="F499" s="198"/>
      <c r="G499" s="198"/>
      <c r="H499" s="198"/>
      <c r="I499" s="33"/>
      <c r="J499" s="5"/>
      <c r="K499" s="5"/>
      <c r="N499" s="171"/>
      <c r="O499" s="6"/>
      <c r="Q499" s="5"/>
    </row>
    <row r="500" spans="1:17" x14ac:dyDescent="0.2">
      <c r="A500" s="214" t="s">
        <v>957</v>
      </c>
      <c r="B500" s="262" t="s">
        <v>958</v>
      </c>
      <c r="C500" s="210">
        <f t="shared" si="7"/>
        <v>0</v>
      </c>
      <c r="D500" s="196"/>
      <c r="E500" s="197"/>
      <c r="F500" s="198"/>
      <c r="G500" s="198"/>
      <c r="H500" s="198"/>
      <c r="I500" s="33"/>
      <c r="J500" s="5"/>
      <c r="K500" s="5"/>
      <c r="N500" s="171"/>
      <c r="O500" s="6"/>
      <c r="Q500" s="5"/>
    </row>
    <row r="501" spans="1:17" x14ac:dyDescent="0.2">
      <c r="A501" s="249" t="s">
        <v>959</v>
      </c>
      <c r="B501" s="262" t="s">
        <v>960</v>
      </c>
      <c r="C501" s="210">
        <f t="shared" si="7"/>
        <v>0</v>
      </c>
      <c r="D501" s="196"/>
      <c r="E501" s="197"/>
      <c r="F501" s="198"/>
      <c r="G501" s="198"/>
      <c r="H501" s="198"/>
      <c r="I501" s="33"/>
      <c r="J501" s="5"/>
      <c r="K501" s="5"/>
      <c r="N501" s="171"/>
      <c r="O501" s="6"/>
      <c r="Q501" s="5"/>
    </row>
    <row r="502" spans="1:17" x14ac:dyDescent="0.2">
      <c r="A502" s="259" t="s">
        <v>961</v>
      </c>
      <c r="B502" s="262" t="s">
        <v>962</v>
      </c>
      <c r="C502" s="210">
        <f t="shared" si="7"/>
        <v>0</v>
      </c>
      <c r="D502" s="196"/>
      <c r="E502" s="197"/>
      <c r="F502" s="198"/>
      <c r="G502" s="198"/>
      <c r="H502" s="198"/>
      <c r="I502" s="33"/>
      <c r="J502" s="5"/>
      <c r="K502" s="5"/>
      <c r="N502" s="171"/>
      <c r="O502" s="6"/>
      <c r="Q502" s="5"/>
    </row>
    <row r="503" spans="1:17" x14ac:dyDescent="0.2">
      <c r="A503" s="214" t="s">
        <v>963</v>
      </c>
      <c r="B503" s="262" t="s">
        <v>964</v>
      </c>
      <c r="C503" s="210">
        <f t="shared" si="7"/>
        <v>0</v>
      </c>
      <c r="D503" s="196"/>
      <c r="E503" s="197"/>
      <c r="F503" s="198"/>
      <c r="G503" s="198"/>
      <c r="H503" s="198"/>
      <c r="I503" s="33"/>
      <c r="J503" s="5"/>
      <c r="K503" s="5"/>
      <c r="N503" s="171"/>
      <c r="O503" s="6"/>
      <c r="Q503" s="5"/>
    </row>
    <row r="504" spans="1:17" x14ac:dyDescent="0.2">
      <c r="A504" s="249" t="s">
        <v>965</v>
      </c>
      <c r="B504" s="258" t="s">
        <v>966</v>
      </c>
      <c r="C504" s="210">
        <f t="shared" si="7"/>
        <v>0</v>
      </c>
      <c r="D504" s="196"/>
      <c r="E504" s="197"/>
      <c r="F504" s="198"/>
      <c r="G504" s="198"/>
      <c r="H504" s="198"/>
      <c r="I504" s="33"/>
      <c r="J504" s="5"/>
      <c r="K504" s="5"/>
      <c r="N504" s="171"/>
      <c r="O504" s="6"/>
      <c r="Q504" s="5"/>
    </row>
    <row r="505" spans="1:17" x14ac:dyDescent="0.2">
      <c r="A505" s="259" t="s">
        <v>967</v>
      </c>
      <c r="B505" s="260" t="s">
        <v>968</v>
      </c>
      <c r="C505" s="210">
        <f t="shared" si="7"/>
        <v>0</v>
      </c>
      <c r="D505" s="196"/>
      <c r="E505" s="197"/>
      <c r="F505" s="198"/>
      <c r="G505" s="198"/>
      <c r="H505" s="198"/>
      <c r="I505" s="33"/>
      <c r="J505" s="5"/>
      <c r="K505" s="5"/>
      <c r="N505" s="171"/>
      <c r="O505" s="6"/>
      <c r="Q505" s="5"/>
    </row>
    <row r="506" spans="1:17" x14ac:dyDescent="0.2">
      <c r="A506" s="214" t="s">
        <v>969</v>
      </c>
      <c r="B506" s="258" t="s">
        <v>970</v>
      </c>
      <c r="C506" s="210">
        <f t="shared" si="7"/>
        <v>0</v>
      </c>
      <c r="D506" s="196"/>
      <c r="E506" s="197"/>
      <c r="F506" s="198"/>
      <c r="G506" s="198"/>
      <c r="H506" s="198"/>
      <c r="I506" s="33"/>
      <c r="J506" s="5"/>
      <c r="K506" s="5"/>
      <c r="N506" s="171"/>
      <c r="O506" s="6"/>
      <c r="Q506" s="5"/>
    </row>
    <row r="507" spans="1:17" x14ac:dyDescent="0.2">
      <c r="A507" s="249" t="s">
        <v>971</v>
      </c>
      <c r="B507" s="258" t="s">
        <v>972</v>
      </c>
      <c r="C507" s="210">
        <f t="shared" si="7"/>
        <v>0</v>
      </c>
      <c r="D507" s="196"/>
      <c r="E507" s="197"/>
      <c r="F507" s="198"/>
      <c r="G507" s="198"/>
      <c r="H507" s="198"/>
      <c r="I507" s="33"/>
      <c r="J507" s="5"/>
      <c r="K507" s="5"/>
      <c r="N507" s="171"/>
      <c r="O507" s="6"/>
      <c r="Q507" s="5"/>
    </row>
    <row r="508" spans="1:17" ht="23.25" x14ac:dyDescent="0.2">
      <c r="A508" s="259" t="s">
        <v>973</v>
      </c>
      <c r="B508" s="262" t="s">
        <v>974</v>
      </c>
      <c r="C508" s="210">
        <f t="shared" si="7"/>
        <v>0</v>
      </c>
      <c r="D508" s="196"/>
      <c r="E508" s="197"/>
      <c r="F508" s="198"/>
      <c r="G508" s="198"/>
      <c r="H508" s="198"/>
      <c r="I508" s="33"/>
      <c r="J508" s="5"/>
      <c r="K508" s="5"/>
      <c r="N508" s="171"/>
      <c r="O508" s="6"/>
      <c r="Q508" s="5"/>
    </row>
    <row r="509" spans="1:17" x14ac:dyDescent="0.2">
      <c r="A509" s="259" t="s">
        <v>975</v>
      </c>
      <c r="B509" s="258" t="s">
        <v>976</v>
      </c>
      <c r="C509" s="210">
        <f t="shared" si="7"/>
        <v>0</v>
      </c>
      <c r="D509" s="196"/>
      <c r="E509" s="197"/>
      <c r="F509" s="198"/>
      <c r="G509" s="198"/>
      <c r="H509" s="198"/>
      <c r="I509" s="33"/>
      <c r="J509" s="5"/>
      <c r="K509" s="5"/>
      <c r="N509" s="171"/>
      <c r="O509" s="6"/>
      <c r="Q509" s="5"/>
    </row>
    <row r="510" spans="1:17" x14ac:dyDescent="0.2">
      <c r="A510" s="259" t="s">
        <v>977</v>
      </c>
      <c r="B510" s="258" t="s">
        <v>978</v>
      </c>
      <c r="C510" s="210">
        <f t="shared" si="7"/>
        <v>0</v>
      </c>
      <c r="D510" s="196"/>
      <c r="E510" s="197"/>
      <c r="F510" s="198"/>
      <c r="G510" s="198"/>
      <c r="H510" s="198"/>
      <c r="I510" s="33"/>
      <c r="J510" s="5"/>
      <c r="K510" s="5"/>
      <c r="N510" s="171"/>
      <c r="O510" s="6"/>
      <c r="Q510" s="5"/>
    </row>
    <row r="511" spans="1:17" x14ac:dyDescent="0.2">
      <c r="A511" s="214" t="s">
        <v>979</v>
      </c>
      <c r="B511" s="258" t="s">
        <v>980</v>
      </c>
      <c r="C511" s="210">
        <f t="shared" si="7"/>
        <v>0</v>
      </c>
      <c r="D511" s="196"/>
      <c r="E511" s="197"/>
      <c r="F511" s="198"/>
      <c r="G511" s="198"/>
      <c r="H511" s="198"/>
      <c r="I511" s="33"/>
      <c r="J511" s="5"/>
      <c r="K511" s="5"/>
      <c r="N511" s="171"/>
      <c r="O511" s="6"/>
      <c r="Q511" s="5"/>
    </row>
    <row r="512" spans="1:17" x14ac:dyDescent="0.2">
      <c r="A512" s="249" t="s">
        <v>981</v>
      </c>
      <c r="B512" s="258" t="s">
        <v>982</v>
      </c>
      <c r="C512" s="210">
        <f t="shared" si="7"/>
        <v>0</v>
      </c>
      <c r="D512" s="196"/>
      <c r="E512" s="197"/>
      <c r="F512" s="198"/>
      <c r="G512" s="198"/>
      <c r="H512" s="198"/>
      <c r="I512" s="33"/>
      <c r="J512" s="5"/>
      <c r="K512" s="5"/>
      <c r="N512" s="171"/>
      <c r="O512" s="6"/>
      <c r="Q512" s="5"/>
    </row>
    <row r="513" spans="1:17" x14ac:dyDescent="0.2">
      <c r="A513" s="259" t="s">
        <v>983</v>
      </c>
      <c r="B513" s="258" t="s">
        <v>984</v>
      </c>
      <c r="C513" s="210">
        <f t="shared" si="7"/>
        <v>0</v>
      </c>
      <c r="D513" s="196"/>
      <c r="E513" s="197"/>
      <c r="F513" s="198"/>
      <c r="G513" s="198"/>
      <c r="H513" s="198"/>
      <c r="I513" s="33"/>
      <c r="J513" s="5"/>
      <c r="K513" s="5"/>
      <c r="N513" s="171"/>
      <c r="O513" s="6"/>
      <c r="Q513" s="5"/>
    </row>
    <row r="514" spans="1:17" x14ac:dyDescent="0.2">
      <c r="A514" s="214" t="s">
        <v>985</v>
      </c>
      <c r="B514" s="258" t="s">
        <v>986</v>
      </c>
      <c r="C514" s="210">
        <f t="shared" si="7"/>
        <v>0</v>
      </c>
      <c r="D514" s="196"/>
      <c r="E514" s="197"/>
      <c r="F514" s="198"/>
      <c r="G514" s="198"/>
      <c r="H514" s="198"/>
      <c r="I514" s="33"/>
      <c r="J514" s="5"/>
      <c r="K514" s="5"/>
      <c r="N514" s="171"/>
      <c r="O514" s="6"/>
      <c r="Q514" s="5"/>
    </row>
    <row r="515" spans="1:17" x14ac:dyDescent="0.2">
      <c r="A515" s="249" t="s">
        <v>987</v>
      </c>
      <c r="B515" s="258" t="s">
        <v>988</v>
      </c>
      <c r="C515" s="210">
        <f t="shared" si="7"/>
        <v>0</v>
      </c>
      <c r="D515" s="196"/>
      <c r="E515" s="197"/>
      <c r="F515" s="198"/>
      <c r="G515" s="198"/>
      <c r="H515" s="198"/>
      <c r="I515" s="33"/>
      <c r="J515" s="5"/>
      <c r="K515" s="5"/>
      <c r="N515" s="171"/>
      <c r="O515" s="6"/>
      <c r="Q515" s="5"/>
    </row>
    <row r="516" spans="1:17" x14ac:dyDescent="0.2">
      <c r="A516" s="259" t="s">
        <v>989</v>
      </c>
      <c r="B516" s="258" t="s">
        <v>990</v>
      </c>
      <c r="C516" s="210">
        <f t="shared" si="7"/>
        <v>0</v>
      </c>
      <c r="D516" s="196"/>
      <c r="E516" s="197"/>
      <c r="F516" s="198"/>
      <c r="G516" s="198"/>
      <c r="H516" s="198"/>
      <c r="I516" s="33"/>
      <c r="J516" s="5"/>
      <c r="K516" s="5"/>
      <c r="N516" s="171"/>
      <c r="O516" s="6"/>
      <c r="Q516" s="5"/>
    </row>
    <row r="517" spans="1:17" x14ac:dyDescent="0.2">
      <c r="A517" s="214" t="s">
        <v>991</v>
      </c>
      <c r="B517" s="258" t="s">
        <v>992</v>
      </c>
      <c r="C517" s="210">
        <f t="shared" si="7"/>
        <v>0</v>
      </c>
      <c r="D517" s="196"/>
      <c r="E517" s="197"/>
      <c r="F517" s="198"/>
      <c r="G517" s="198"/>
      <c r="H517" s="198"/>
      <c r="I517" s="33"/>
      <c r="J517" s="5"/>
      <c r="K517" s="5"/>
      <c r="N517" s="171"/>
      <c r="O517" s="6"/>
      <c r="Q517" s="5"/>
    </row>
    <row r="518" spans="1:17" x14ac:dyDescent="0.2">
      <c r="A518" s="249" t="s">
        <v>993</v>
      </c>
      <c r="B518" s="258" t="s">
        <v>994</v>
      </c>
      <c r="C518" s="210">
        <f t="shared" si="7"/>
        <v>0</v>
      </c>
      <c r="D518" s="196"/>
      <c r="E518" s="197"/>
      <c r="F518" s="198"/>
      <c r="G518" s="198"/>
      <c r="H518" s="198"/>
      <c r="I518" s="33"/>
      <c r="J518" s="5"/>
      <c r="K518" s="5"/>
      <c r="N518" s="171"/>
      <c r="O518" s="6"/>
      <c r="Q518" s="5"/>
    </row>
    <row r="519" spans="1:17" x14ac:dyDescent="0.2">
      <c r="A519" s="259" t="s">
        <v>995</v>
      </c>
      <c r="B519" s="258" t="s">
        <v>996</v>
      </c>
      <c r="C519" s="210">
        <f t="shared" si="7"/>
        <v>0</v>
      </c>
      <c r="D519" s="196"/>
      <c r="E519" s="197"/>
      <c r="F519" s="198"/>
      <c r="G519" s="198"/>
      <c r="H519" s="198"/>
      <c r="I519" s="33"/>
      <c r="J519" s="5"/>
      <c r="K519" s="5"/>
      <c r="N519" s="171"/>
      <c r="O519" s="6"/>
      <c r="Q519" s="5"/>
    </row>
    <row r="520" spans="1:17" x14ac:dyDescent="0.2">
      <c r="A520" s="259" t="s">
        <v>997</v>
      </c>
      <c r="B520" s="258" t="s">
        <v>998</v>
      </c>
      <c r="C520" s="210">
        <f t="shared" si="7"/>
        <v>0</v>
      </c>
      <c r="D520" s="196"/>
      <c r="E520" s="197"/>
      <c r="F520" s="198"/>
      <c r="G520" s="198"/>
      <c r="H520" s="198"/>
      <c r="I520" s="33"/>
      <c r="J520" s="5"/>
      <c r="K520" s="5"/>
      <c r="N520" s="171"/>
      <c r="O520" s="6"/>
      <c r="Q520" s="5"/>
    </row>
    <row r="521" spans="1:17" x14ac:dyDescent="0.2">
      <c r="A521" s="259" t="s">
        <v>999</v>
      </c>
      <c r="B521" s="258" t="s">
        <v>1000</v>
      </c>
      <c r="C521" s="210">
        <f t="shared" si="7"/>
        <v>0</v>
      </c>
      <c r="D521" s="196"/>
      <c r="E521" s="197"/>
      <c r="F521" s="198"/>
      <c r="G521" s="198"/>
      <c r="H521" s="198"/>
      <c r="I521" s="33"/>
      <c r="J521" s="5"/>
      <c r="K521" s="5"/>
      <c r="N521" s="171"/>
      <c r="O521" s="6"/>
      <c r="Q521" s="5"/>
    </row>
    <row r="522" spans="1:17" x14ac:dyDescent="0.2">
      <c r="A522" s="214" t="s">
        <v>1001</v>
      </c>
      <c r="B522" s="258" t="s">
        <v>1002</v>
      </c>
      <c r="C522" s="210">
        <f t="shared" si="7"/>
        <v>0</v>
      </c>
      <c r="D522" s="196"/>
      <c r="E522" s="197"/>
      <c r="F522" s="198"/>
      <c r="G522" s="198"/>
      <c r="H522" s="198"/>
      <c r="I522" s="33"/>
      <c r="J522" s="5"/>
      <c r="K522" s="5"/>
      <c r="N522" s="171"/>
      <c r="O522" s="6"/>
      <c r="Q522" s="5"/>
    </row>
    <row r="523" spans="1:17" x14ac:dyDescent="0.2">
      <c r="A523" s="249" t="s">
        <v>1003</v>
      </c>
      <c r="B523" s="258" t="s">
        <v>1004</v>
      </c>
      <c r="C523" s="210">
        <f t="shared" si="7"/>
        <v>0</v>
      </c>
      <c r="D523" s="196"/>
      <c r="E523" s="197"/>
      <c r="F523" s="198"/>
      <c r="G523" s="198"/>
      <c r="H523" s="198"/>
      <c r="I523" s="33"/>
      <c r="J523" s="5"/>
      <c r="K523" s="5"/>
      <c r="N523" s="171"/>
      <c r="O523" s="6"/>
      <c r="Q523" s="5"/>
    </row>
    <row r="524" spans="1:17" x14ac:dyDescent="0.2">
      <c r="A524" s="259" t="s">
        <v>1005</v>
      </c>
      <c r="B524" s="258" t="s">
        <v>1006</v>
      </c>
      <c r="C524" s="210">
        <f t="shared" si="7"/>
        <v>0</v>
      </c>
      <c r="D524" s="196"/>
      <c r="E524" s="197"/>
      <c r="F524" s="198"/>
      <c r="G524" s="198"/>
      <c r="H524" s="198"/>
      <c r="I524" s="33"/>
      <c r="J524" s="5"/>
      <c r="K524" s="5"/>
      <c r="N524" s="171"/>
      <c r="O524" s="6"/>
      <c r="Q524" s="5"/>
    </row>
    <row r="525" spans="1:17" x14ac:dyDescent="0.2">
      <c r="A525" s="214" t="s">
        <v>1007</v>
      </c>
      <c r="B525" s="258" t="s">
        <v>1008</v>
      </c>
      <c r="C525" s="210">
        <f t="shared" si="7"/>
        <v>0</v>
      </c>
      <c r="D525" s="196"/>
      <c r="E525" s="197"/>
      <c r="F525" s="198"/>
      <c r="G525" s="198"/>
      <c r="H525" s="198"/>
      <c r="I525" s="33"/>
      <c r="J525" s="5"/>
      <c r="K525" s="5"/>
      <c r="N525" s="171"/>
      <c r="O525" s="6"/>
      <c r="Q525" s="5"/>
    </row>
    <row r="526" spans="1:17" x14ac:dyDescent="0.2">
      <c r="A526" s="249" t="s">
        <v>1009</v>
      </c>
      <c r="B526" s="258" t="s">
        <v>1010</v>
      </c>
      <c r="C526" s="210">
        <f t="shared" si="7"/>
        <v>0</v>
      </c>
      <c r="D526" s="196"/>
      <c r="E526" s="197"/>
      <c r="F526" s="198"/>
      <c r="G526" s="198"/>
      <c r="H526" s="198"/>
      <c r="I526" s="33"/>
      <c r="J526" s="5"/>
      <c r="K526" s="5"/>
      <c r="N526" s="171"/>
      <c r="O526" s="6"/>
      <c r="Q526" s="5"/>
    </row>
    <row r="527" spans="1:17" x14ac:dyDescent="0.2">
      <c r="A527" s="263" t="s">
        <v>1011</v>
      </c>
      <c r="B527" s="264" t="s">
        <v>1012</v>
      </c>
      <c r="C527" s="218">
        <f t="shared" si="7"/>
        <v>0</v>
      </c>
      <c r="D527" s="237"/>
      <c r="E527" s="220"/>
      <c r="F527" s="221"/>
      <c r="G527" s="221"/>
      <c r="H527" s="221"/>
      <c r="I527" s="33"/>
      <c r="J527" s="5"/>
      <c r="K527" s="5"/>
      <c r="N527" s="171"/>
      <c r="O527" s="6"/>
      <c r="Q527" s="5"/>
    </row>
    <row r="528" spans="1:17" x14ac:dyDescent="0.2">
      <c r="A528" s="265"/>
      <c r="B528" s="266"/>
      <c r="C528" s="202"/>
      <c r="D528" s="202"/>
      <c r="E528" s="202"/>
      <c r="F528" s="202"/>
      <c r="G528" s="202"/>
      <c r="H528" s="202"/>
      <c r="I528" s="14"/>
      <c r="J528" s="171"/>
      <c r="K528" s="171"/>
      <c r="L528" s="171"/>
      <c r="M528" s="171"/>
      <c r="N528" s="171"/>
      <c r="O528" s="6"/>
      <c r="Q528" s="5"/>
    </row>
    <row r="529" spans="1:17" x14ac:dyDescent="0.2">
      <c r="A529" s="291" t="s">
        <v>1013</v>
      </c>
      <c r="B529" s="292"/>
      <c r="C529" s="267" t="s">
        <v>1014</v>
      </c>
      <c r="D529" s="268"/>
      <c r="E529" s="269"/>
      <c r="F529" s="171"/>
      <c r="G529" s="202"/>
      <c r="H529" s="202"/>
      <c r="I529" s="14"/>
      <c r="J529" s="171"/>
      <c r="K529" s="171"/>
      <c r="L529" s="171"/>
      <c r="M529" s="171"/>
      <c r="N529" s="171"/>
      <c r="O529" s="6"/>
      <c r="Q529" s="5"/>
    </row>
    <row r="530" spans="1:17" x14ac:dyDescent="0.2">
      <c r="A530" s="293"/>
      <c r="B530" s="294"/>
      <c r="C530" s="297" t="s">
        <v>3</v>
      </c>
      <c r="D530" s="268" t="s">
        <v>1015</v>
      </c>
      <c r="E530" s="269"/>
      <c r="F530" s="171"/>
      <c r="G530" s="202"/>
      <c r="H530" s="202"/>
      <c r="I530" s="14"/>
      <c r="J530" s="171"/>
      <c r="K530" s="171"/>
      <c r="L530" s="171"/>
      <c r="M530" s="171"/>
      <c r="N530" s="171"/>
      <c r="O530" s="6"/>
      <c r="Q530" s="5"/>
    </row>
    <row r="531" spans="1:17" ht="33.75" customHeight="1" x14ac:dyDescent="0.2">
      <c r="A531" s="295"/>
      <c r="B531" s="296"/>
      <c r="C531" s="298"/>
      <c r="D531" s="270" t="s">
        <v>1016</v>
      </c>
      <c r="E531" s="271" t="s">
        <v>1017</v>
      </c>
      <c r="F531" s="171"/>
      <c r="G531" s="202"/>
      <c r="H531" s="202"/>
      <c r="I531" s="14"/>
      <c r="J531" s="171"/>
      <c r="K531" s="171"/>
      <c r="L531" s="171"/>
      <c r="M531" s="171"/>
      <c r="N531" s="171"/>
      <c r="O531" s="6"/>
      <c r="Q531" s="5"/>
    </row>
    <row r="532" spans="1:17" x14ac:dyDescent="0.2">
      <c r="A532" s="272" t="s">
        <v>1018</v>
      </c>
      <c r="B532" s="273" t="s">
        <v>1019</v>
      </c>
      <c r="C532" s="274">
        <f>+SUM(D532:E532)</f>
        <v>0</v>
      </c>
      <c r="D532" s="275"/>
      <c r="E532" s="276"/>
      <c r="F532" s="171"/>
      <c r="G532" s="202"/>
      <c r="H532" s="202"/>
      <c r="I532" s="14"/>
      <c r="J532" s="171"/>
      <c r="K532" s="171"/>
      <c r="L532" s="171"/>
      <c r="M532" s="171"/>
      <c r="N532" s="171"/>
      <c r="O532" s="6"/>
      <c r="Q532" s="5"/>
    </row>
    <row r="533" spans="1:17" x14ac:dyDescent="0.2">
      <c r="A533" s="272" t="s">
        <v>1020</v>
      </c>
      <c r="B533" s="273" t="s">
        <v>1021</v>
      </c>
      <c r="C533" s="277">
        <f>+SUM(D533:E533)</f>
        <v>0</v>
      </c>
      <c r="D533" s="275"/>
      <c r="E533" s="276"/>
      <c r="F533" s="171"/>
      <c r="G533" s="202"/>
      <c r="H533" s="202"/>
      <c r="I533" s="14"/>
      <c r="J533" s="171"/>
      <c r="K533" s="171"/>
      <c r="L533" s="171"/>
      <c r="M533" s="171"/>
      <c r="N533" s="171"/>
      <c r="O533" s="6"/>
      <c r="Q533" s="5"/>
    </row>
    <row r="534" spans="1:17" ht="18" customHeight="1" x14ac:dyDescent="0.2">
      <c r="A534" s="128"/>
      <c r="B534" s="129"/>
      <c r="C534" s="130"/>
    </row>
    <row r="535" spans="1:17" ht="24" customHeight="1" x14ac:dyDescent="0.2">
      <c r="A535" s="291" t="s">
        <v>1022</v>
      </c>
      <c r="B535" s="292"/>
      <c r="C535" s="297" t="s">
        <v>3</v>
      </c>
      <c r="D535" s="286" t="s">
        <v>1023</v>
      </c>
      <c r="E535" s="286" t="s">
        <v>1024</v>
      </c>
      <c r="F535" s="202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295"/>
      <c r="B536" s="296"/>
      <c r="C536" s="299"/>
      <c r="D536" s="286"/>
      <c r="E536" s="286"/>
      <c r="F536" s="202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287" t="s">
        <v>1025</v>
      </c>
      <c r="B537" s="288"/>
      <c r="C537" s="131"/>
      <c r="D537" s="132"/>
      <c r="E537" s="133"/>
      <c r="F537" s="202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134" t="s">
        <v>1026</v>
      </c>
      <c r="B538" s="135"/>
      <c r="C538" s="278">
        <f t="shared" ref="C538:C544" si="8">SUM(D538:E538)</f>
        <v>0</v>
      </c>
      <c r="D538" s="279"/>
      <c r="E538" s="280"/>
      <c r="F538" s="202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139" t="s">
        <v>1027</v>
      </c>
      <c r="B539" s="140"/>
      <c r="C539" s="281">
        <f t="shared" si="8"/>
        <v>0</v>
      </c>
      <c r="D539" s="282"/>
      <c r="E539" s="283"/>
      <c r="F539" s="202"/>
      <c r="G539" s="6"/>
      <c r="H539" s="6"/>
      <c r="I539" s="7"/>
      <c r="J539" s="5"/>
      <c r="K539" s="5"/>
      <c r="O539" s="6"/>
      <c r="Q539" s="5"/>
    </row>
    <row r="540" spans="1:17" s="147" customFormat="1" ht="13.5" customHeight="1" x14ac:dyDescent="0.2">
      <c r="A540" s="139" t="s">
        <v>1028</v>
      </c>
      <c r="B540" s="140"/>
      <c r="C540" s="281">
        <f t="shared" si="8"/>
        <v>0</v>
      </c>
      <c r="D540" s="144"/>
      <c r="E540" s="145"/>
      <c r="F540" s="146"/>
      <c r="G540" s="146"/>
    </row>
    <row r="541" spans="1:17" s="147" customFormat="1" x14ac:dyDescent="0.2">
      <c r="A541" s="139" t="s">
        <v>1029</v>
      </c>
      <c r="B541" s="140"/>
      <c r="C541" s="281">
        <f t="shared" si="8"/>
        <v>0</v>
      </c>
      <c r="D541" s="144"/>
      <c r="E541" s="145"/>
      <c r="F541" s="146"/>
      <c r="G541" s="146"/>
    </row>
    <row r="542" spans="1:17" s="147" customFormat="1" x14ac:dyDescent="0.2">
      <c r="A542" s="139" t="s">
        <v>1030</v>
      </c>
      <c r="B542" s="140"/>
      <c r="C542" s="281">
        <f t="shared" si="8"/>
        <v>0</v>
      </c>
      <c r="D542" s="144"/>
      <c r="E542" s="145"/>
      <c r="F542" s="146"/>
      <c r="G542" s="146"/>
    </row>
    <row r="543" spans="1:17" x14ac:dyDescent="0.2">
      <c r="A543" s="148" t="s">
        <v>1031</v>
      </c>
      <c r="B543" s="149"/>
      <c r="C543" s="150">
        <f t="shared" si="8"/>
        <v>0</v>
      </c>
      <c r="D543" s="151"/>
      <c r="E543" s="152"/>
      <c r="H543" s="6"/>
      <c r="J543" s="7"/>
      <c r="K543" s="5"/>
      <c r="P543" s="6"/>
      <c r="Q543" s="5"/>
    </row>
    <row r="544" spans="1:17" ht="19.5" customHeight="1" x14ac:dyDescent="0.2">
      <c r="A544" s="153" t="s">
        <v>1032</v>
      </c>
      <c r="B544" s="131"/>
      <c r="C544" s="154">
        <f t="shared" si="8"/>
        <v>0</v>
      </c>
      <c r="D544" s="155">
        <f>SUM(D538:D543)</f>
        <v>0</v>
      </c>
      <c r="E544" s="156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153" t="s">
        <v>1033</v>
      </c>
      <c r="B545" s="157"/>
      <c r="C545" s="131"/>
      <c r="D545" s="131"/>
      <c r="E545" s="158"/>
      <c r="F545" s="202"/>
      <c r="G545" s="6"/>
      <c r="H545" s="6"/>
      <c r="I545" s="7"/>
      <c r="J545" s="5"/>
      <c r="K545" s="5"/>
      <c r="O545" s="6"/>
      <c r="Q545" s="5"/>
    </row>
    <row r="546" spans="1:17" x14ac:dyDescent="0.2">
      <c r="A546" s="159" t="s">
        <v>1026</v>
      </c>
      <c r="B546" s="160"/>
      <c r="C546" s="278">
        <f t="shared" ref="C546:C552" si="9">SUM(D546:E546)</f>
        <v>0</v>
      </c>
      <c r="D546" s="279"/>
      <c r="E546" s="280"/>
      <c r="F546" s="202"/>
      <c r="G546" s="6"/>
      <c r="H546" s="6"/>
      <c r="I546" s="7"/>
      <c r="J546" s="5"/>
      <c r="K546" s="5"/>
      <c r="O546" s="6"/>
      <c r="Q546" s="5"/>
    </row>
    <row r="547" spans="1:17" x14ac:dyDescent="0.2">
      <c r="A547" s="161" t="s">
        <v>1027</v>
      </c>
      <c r="B547" s="162"/>
      <c r="C547" s="281">
        <f t="shared" si="9"/>
        <v>0</v>
      </c>
      <c r="D547" s="282"/>
      <c r="E547" s="283"/>
      <c r="F547" s="202"/>
      <c r="G547" s="6"/>
      <c r="H547" s="6"/>
      <c r="I547" s="7"/>
      <c r="J547" s="5"/>
      <c r="K547" s="5"/>
      <c r="O547" s="6"/>
      <c r="Q547" s="5"/>
    </row>
    <row r="548" spans="1:17" s="147" customFormat="1" x14ac:dyDescent="0.2">
      <c r="A548" s="161" t="s">
        <v>1028</v>
      </c>
      <c r="B548" s="162"/>
      <c r="C548" s="281">
        <f t="shared" si="9"/>
        <v>0</v>
      </c>
      <c r="D548" s="144"/>
      <c r="E548" s="145"/>
      <c r="F548" s="146"/>
      <c r="G548" s="146"/>
    </row>
    <row r="549" spans="1:17" s="147" customFormat="1" x14ac:dyDescent="0.2">
      <c r="A549" s="161" t="s">
        <v>1029</v>
      </c>
      <c r="B549" s="162"/>
      <c r="C549" s="281">
        <f t="shared" si="9"/>
        <v>0</v>
      </c>
      <c r="D549" s="144"/>
      <c r="E549" s="145"/>
      <c r="F549" s="146"/>
      <c r="G549" s="146"/>
    </row>
    <row r="550" spans="1:17" s="147" customFormat="1" x14ac:dyDescent="0.2">
      <c r="A550" s="161" t="s">
        <v>1030</v>
      </c>
      <c r="B550" s="162"/>
      <c r="C550" s="281">
        <f t="shared" si="9"/>
        <v>0</v>
      </c>
      <c r="D550" s="144"/>
      <c r="E550" s="145"/>
      <c r="F550" s="146"/>
      <c r="G550" s="146"/>
    </row>
    <row r="551" spans="1:17" x14ac:dyDescent="0.2">
      <c r="A551" s="163" t="s">
        <v>1031</v>
      </c>
      <c r="B551" s="164"/>
      <c r="C551" s="150">
        <f t="shared" si="9"/>
        <v>0</v>
      </c>
      <c r="D551" s="151"/>
      <c r="E551" s="152"/>
      <c r="H551" s="6"/>
      <c r="J551" s="7"/>
      <c r="K551" s="5"/>
      <c r="P551" s="6"/>
      <c r="Q551" s="5"/>
    </row>
    <row r="552" spans="1:17" ht="19.5" customHeight="1" x14ac:dyDescent="0.2">
      <c r="A552" s="165" t="s">
        <v>1034</v>
      </c>
      <c r="B552" s="132"/>
      <c r="C552" s="154">
        <f t="shared" si="9"/>
        <v>0</v>
      </c>
      <c r="D552" s="166">
        <f>SUM(D546:D551)</f>
        <v>0</v>
      </c>
      <c r="E552" s="167">
        <f>SUM(E546:E551)</f>
        <v>0</v>
      </c>
      <c r="H552" s="6"/>
      <c r="J552" s="7"/>
      <c r="K552" s="5"/>
      <c r="P552" s="6"/>
      <c r="Q552" s="5"/>
    </row>
  </sheetData>
  <mergeCells count="24"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  <mergeCell ref="A6:F7"/>
    <mergeCell ref="C10:C12"/>
    <mergeCell ref="D10:F10"/>
    <mergeCell ref="G10:G12"/>
    <mergeCell ref="A44:B44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J19" sqref="J19"/>
    </sheetView>
  </sheetViews>
  <sheetFormatPr baseColWidth="10" defaultRowHeight="12.75" x14ac:dyDescent="0.2"/>
  <cols>
    <col min="1" max="1" width="12.7109375" style="168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",[5]NOMBRE!B2," - ","( ",[5]NOMBRE!C2,[5]NOMBRE!D2,[5]NOMBRE!E2,[5]NOMBRE!F2,[5]NOMBRE!G2," )")</f>
        <v>COMUNA: LINARES  - ( 07401 )</v>
      </c>
      <c r="I2" s="5"/>
    </row>
    <row r="3" spans="1:19" x14ac:dyDescent="0.2">
      <c r="A3" s="1" t="str">
        <f>CONCATENATE("ESTABLECIMIENTO/ESTRATEGIA: ",[5]NOMBRE!B3," - ","( ",[5]NOMBRE!C3,[5]NOMBRE!D3,[5]NOMBRE!E3,[5]NOMBRE!F3,[5]NOMBRE!G3,[5]NOMBRE!H3," )")</f>
        <v>ESTABLECIMIENTO/ESTRATEGIA: HOSPITAL LINARES  - ( 116108 )</v>
      </c>
      <c r="I3" s="8"/>
    </row>
    <row r="4" spans="1:19" x14ac:dyDescent="0.2">
      <c r="A4" s="1" t="str">
        <f>CONCATENATE("MES: ",[5]NOMBRE!B6," - ","( ",[5]NOMBRE!C6,[5]NOMBRE!D6," )")</f>
        <v>MES: ABRIL - ( 04 )</v>
      </c>
      <c r="I4" s="9"/>
    </row>
    <row r="5" spans="1:19" ht="12.75" customHeight="1" x14ac:dyDescent="0.2">
      <c r="A5" s="1" t="str">
        <f>CONCATENATE("AÑO: ",[5]NOMBRE!B7)</f>
        <v>AÑO: 2015</v>
      </c>
      <c r="I5" s="5"/>
    </row>
    <row r="6" spans="1:19" ht="12.75" customHeight="1" x14ac:dyDescent="0.15">
      <c r="A6" s="300" t="s">
        <v>1</v>
      </c>
      <c r="B6" s="300"/>
      <c r="C6" s="300"/>
      <c r="D6" s="300"/>
      <c r="E6" s="300"/>
      <c r="F6" s="300"/>
      <c r="I6" s="5"/>
    </row>
    <row r="7" spans="1:19" ht="12.75" customHeight="1" x14ac:dyDescent="0.15">
      <c r="A7" s="300"/>
      <c r="B7" s="300"/>
      <c r="C7" s="300"/>
      <c r="D7" s="300"/>
      <c r="E7" s="300"/>
      <c r="F7" s="300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69" t="s">
        <v>2</v>
      </c>
      <c r="B10" s="170"/>
      <c r="C10" s="301" t="s">
        <v>3</v>
      </c>
      <c r="D10" s="304" t="s">
        <v>4</v>
      </c>
      <c r="E10" s="305"/>
      <c r="F10" s="306"/>
      <c r="G10" s="307" t="s">
        <v>5</v>
      </c>
      <c r="H10" s="301" t="s">
        <v>6</v>
      </c>
      <c r="I10" s="14"/>
      <c r="J10" s="5"/>
      <c r="K10" s="5"/>
      <c r="N10" s="171"/>
      <c r="O10" s="6"/>
      <c r="Q10" s="5"/>
    </row>
    <row r="11" spans="1:19" ht="15.75" customHeight="1" x14ac:dyDescent="0.2">
      <c r="A11" s="172"/>
      <c r="B11" s="173"/>
      <c r="C11" s="302"/>
      <c r="D11" s="311" t="s">
        <v>7</v>
      </c>
      <c r="E11" s="313" t="s">
        <v>8</v>
      </c>
      <c r="F11" s="315" t="s">
        <v>9</v>
      </c>
      <c r="G11" s="308"/>
      <c r="H11" s="302"/>
      <c r="I11" s="14"/>
      <c r="J11" s="5"/>
      <c r="K11" s="5"/>
      <c r="N11" s="171"/>
      <c r="O11" s="6"/>
      <c r="Q11" s="5"/>
    </row>
    <row r="12" spans="1:19" ht="14.25" customHeight="1" x14ac:dyDescent="0.2">
      <c r="A12" s="174" t="s">
        <v>10</v>
      </c>
      <c r="B12" s="175" t="s">
        <v>11</v>
      </c>
      <c r="C12" s="303"/>
      <c r="D12" s="312"/>
      <c r="E12" s="314"/>
      <c r="F12" s="316"/>
      <c r="G12" s="309"/>
      <c r="H12" s="303"/>
      <c r="I12" s="14"/>
      <c r="J12" s="5"/>
      <c r="K12" s="5"/>
      <c r="N12" s="171"/>
      <c r="O12" s="6"/>
      <c r="Q12" s="5"/>
    </row>
    <row r="13" spans="1:19" x14ac:dyDescent="0.2">
      <c r="A13" s="176" t="s">
        <v>12</v>
      </c>
      <c r="B13" s="177"/>
      <c r="C13" s="178">
        <f>+SUM(D13:F13)</f>
        <v>0</v>
      </c>
      <c r="D13" s="179">
        <f>+SUM(D14:D43)</f>
        <v>0</v>
      </c>
      <c r="E13" s="180">
        <f>+SUM(E14:E43)</f>
        <v>0</v>
      </c>
      <c r="F13" s="181">
        <f>+SUM(F14:F43)</f>
        <v>0</v>
      </c>
      <c r="G13" s="182">
        <f>+SUM(G14:G43)</f>
        <v>0</v>
      </c>
      <c r="H13" s="178">
        <f>+SUM(H14:H43)</f>
        <v>0</v>
      </c>
      <c r="I13" s="14"/>
      <c r="J13" s="5"/>
      <c r="K13" s="5"/>
      <c r="N13" s="171"/>
      <c r="O13" s="6"/>
      <c r="Q13" s="5"/>
    </row>
    <row r="14" spans="1:19" ht="27" customHeight="1" x14ac:dyDescent="0.2">
      <c r="A14" s="183" t="s">
        <v>13</v>
      </c>
      <c r="B14" s="184" t="s">
        <v>14</v>
      </c>
      <c r="C14" s="185">
        <f>+SUM(D14:F14)</f>
        <v>0</v>
      </c>
      <c r="D14" s="186"/>
      <c r="E14" s="187"/>
      <c r="F14" s="188"/>
      <c r="G14" s="188"/>
      <c r="H14" s="188"/>
      <c r="I14" s="33"/>
      <c r="J14" s="5"/>
      <c r="K14" s="5"/>
      <c r="N14" s="171"/>
      <c r="O14" s="6"/>
      <c r="Q14" s="5"/>
    </row>
    <row r="15" spans="1:19" x14ac:dyDescent="0.2">
      <c r="A15" s="189" t="s">
        <v>15</v>
      </c>
      <c r="B15" s="190" t="s">
        <v>16</v>
      </c>
      <c r="C15" s="185">
        <f t="shared" ref="C15:C78" si="0">+SUM(D15:F15)</f>
        <v>0</v>
      </c>
      <c r="D15" s="186"/>
      <c r="E15" s="187"/>
      <c r="F15" s="188"/>
      <c r="G15" s="188"/>
      <c r="H15" s="188"/>
      <c r="I15" s="33"/>
      <c r="J15" s="5"/>
      <c r="K15" s="5"/>
      <c r="N15" s="171"/>
      <c r="O15" s="6"/>
      <c r="Q15" s="5"/>
    </row>
    <row r="16" spans="1:19" x14ac:dyDescent="0.2">
      <c r="A16" s="189" t="s">
        <v>17</v>
      </c>
      <c r="B16" s="190" t="s">
        <v>18</v>
      </c>
      <c r="C16" s="185">
        <f t="shared" si="0"/>
        <v>0</v>
      </c>
      <c r="D16" s="186"/>
      <c r="E16" s="187"/>
      <c r="F16" s="188"/>
      <c r="G16" s="188"/>
      <c r="H16" s="188"/>
      <c r="I16" s="33"/>
      <c r="J16" s="5"/>
      <c r="K16" s="5"/>
      <c r="N16" s="171"/>
      <c r="O16" s="6"/>
      <c r="Q16" s="5"/>
    </row>
    <row r="17" spans="1:17" x14ac:dyDescent="0.2">
      <c r="A17" s="191" t="s">
        <v>19</v>
      </c>
      <c r="B17" s="192" t="s">
        <v>20</v>
      </c>
      <c r="C17" s="185">
        <f t="shared" si="0"/>
        <v>0</v>
      </c>
      <c r="D17" s="186"/>
      <c r="E17" s="187"/>
      <c r="F17" s="188"/>
      <c r="G17" s="188"/>
      <c r="H17" s="188"/>
      <c r="I17" s="33"/>
      <c r="J17" s="5"/>
      <c r="K17" s="5"/>
      <c r="N17" s="171"/>
      <c r="O17" s="6"/>
      <c r="Q17" s="5"/>
    </row>
    <row r="18" spans="1:17" x14ac:dyDescent="0.2">
      <c r="A18" s="191" t="s">
        <v>21</v>
      </c>
      <c r="B18" s="192" t="s">
        <v>22</v>
      </c>
      <c r="C18" s="185">
        <f t="shared" si="0"/>
        <v>0</v>
      </c>
      <c r="D18" s="186"/>
      <c r="E18" s="187"/>
      <c r="F18" s="188"/>
      <c r="G18" s="188"/>
      <c r="H18" s="188"/>
      <c r="I18" s="33"/>
      <c r="J18" s="5"/>
      <c r="K18" s="5"/>
      <c r="N18" s="171"/>
      <c r="O18" s="6"/>
      <c r="Q18" s="5"/>
    </row>
    <row r="19" spans="1:17" x14ac:dyDescent="0.2">
      <c r="A19" s="191" t="s">
        <v>23</v>
      </c>
      <c r="B19" s="193" t="s">
        <v>24</v>
      </c>
      <c r="C19" s="185">
        <f t="shared" si="0"/>
        <v>0</v>
      </c>
      <c r="D19" s="186"/>
      <c r="E19" s="187"/>
      <c r="F19" s="188"/>
      <c r="G19" s="188"/>
      <c r="H19" s="188"/>
      <c r="I19" s="33"/>
      <c r="J19" s="5"/>
      <c r="K19" s="5"/>
      <c r="N19" s="171"/>
      <c r="O19" s="6"/>
      <c r="Q19" s="5"/>
    </row>
    <row r="20" spans="1:17" x14ac:dyDescent="0.2">
      <c r="A20" s="191" t="s">
        <v>25</v>
      </c>
      <c r="B20" s="193" t="s">
        <v>26</v>
      </c>
      <c r="C20" s="185">
        <f t="shared" si="0"/>
        <v>0</v>
      </c>
      <c r="D20" s="186"/>
      <c r="E20" s="187"/>
      <c r="F20" s="188"/>
      <c r="G20" s="188"/>
      <c r="H20" s="188"/>
      <c r="I20" s="33"/>
      <c r="J20" s="5"/>
      <c r="K20" s="5"/>
      <c r="N20" s="171"/>
      <c r="O20" s="6"/>
      <c r="Q20" s="5"/>
    </row>
    <row r="21" spans="1:17" x14ac:dyDescent="0.2">
      <c r="A21" s="191" t="s">
        <v>27</v>
      </c>
      <c r="B21" s="194" t="s">
        <v>28</v>
      </c>
      <c r="C21" s="185">
        <f t="shared" si="0"/>
        <v>0</v>
      </c>
      <c r="D21" s="186"/>
      <c r="E21" s="187"/>
      <c r="F21" s="188"/>
      <c r="G21" s="188"/>
      <c r="H21" s="188"/>
      <c r="I21" s="33"/>
      <c r="J21" s="5"/>
      <c r="K21" s="5"/>
      <c r="N21" s="171"/>
      <c r="O21" s="6"/>
      <c r="Q21" s="5"/>
    </row>
    <row r="22" spans="1:17" x14ac:dyDescent="0.2">
      <c r="A22" s="191" t="s">
        <v>29</v>
      </c>
      <c r="B22" s="194" t="s">
        <v>30</v>
      </c>
      <c r="C22" s="185">
        <f t="shared" si="0"/>
        <v>0</v>
      </c>
      <c r="D22" s="186"/>
      <c r="E22" s="187"/>
      <c r="F22" s="188"/>
      <c r="G22" s="188"/>
      <c r="H22" s="188"/>
      <c r="I22" s="33"/>
      <c r="J22" s="5"/>
      <c r="K22" s="5"/>
      <c r="N22" s="171"/>
      <c r="O22" s="6"/>
      <c r="Q22" s="5"/>
    </row>
    <row r="23" spans="1:17" x14ac:dyDescent="0.2">
      <c r="A23" s="191" t="s">
        <v>31</v>
      </c>
      <c r="B23" s="194" t="s">
        <v>32</v>
      </c>
      <c r="C23" s="185">
        <f t="shared" si="0"/>
        <v>0</v>
      </c>
      <c r="D23" s="186"/>
      <c r="E23" s="187"/>
      <c r="F23" s="188"/>
      <c r="G23" s="188"/>
      <c r="H23" s="188"/>
      <c r="I23" s="33"/>
      <c r="J23" s="5"/>
      <c r="K23" s="5"/>
      <c r="N23" s="171"/>
      <c r="O23" s="6"/>
      <c r="Q23" s="5"/>
    </row>
    <row r="24" spans="1:17" x14ac:dyDescent="0.2">
      <c r="A24" s="191" t="s">
        <v>33</v>
      </c>
      <c r="B24" s="194" t="s">
        <v>34</v>
      </c>
      <c r="C24" s="185">
        <f t="shared" si="0"/>
        <v>0</v>
      </c>
      <c r="D24" s="186"/>
      <c r="E24" s="187"/>
      <c r="F24" s="188"/>
      <c r="G24" s="188"/>
      <c r="H24" s="188"/>
      <c r="I24" s="33"/>
      <c r="J24" s="5"/>
      <c r="K24" s="5"/>
      <c r="N24" s="171"/>
      <c r="O24" s="6"/>
      <c r="Q24" s="5"/>
    </row>
    <row r="25" spans="1:17" ht="23.25" x14ac:dyDescent="0.2">
      <c r="A25" s="191" t="s">
        <v>35</v>
      </c>
      <c r="B25" s="195" t="s">
        <v>36</v>
      </c>
      <c r="C25" s="185">
        <f t="shared" si="0"/>
        <v>0</v>
      </c>
      <c r="D25" s="196"/>
      <c r="E25" s="197"/>
      <c r="F25" s="198"/>
      <c r="G25" s="188"/>
      <c r="H25" s="198"/>
      <c r="I25" s="33"/>
      <c r="J25" s="5"/>
      <c r="K25" s="5"/>
      <c r="N25" s="171"/>
      <c r="O25" s="6"/>
      <c r="Q25" s="5"/>
    </row>
    <row r="26" spans="1:17" x14ac:dyDescent="0.2">
      <c r="A26" s="191" t="s">
        <v>37</v>
      </c>
      <c r="B26" s="195" t="s">
        <v>38</v>
      </c>
      <c r="C26" s="185">
        <f t="shared" si="0"/>
        <v>0</v>
      </c>
      <c r="D26" s="196"/>
      <c r="E26" s="197"/>
      <c r="F26" s="198"/>
      <c r="G26" s="188"/>
      <c r="H26" s="198"/>
      <c r="I26" s="33"/>
      <c r="J26" s="5"/>
      <c r="K26" s="5"/>
      <c r="N26" s="171"/>
      <c r="O26" s="6"/>
      <c r="Q26" s="5"/>
    </row>
    <row r="27" spans="1:17" x14ac:dyDescent="0.2">
      <c r="A27" s="191" t="s">
        <v>39</v>
      </c>
      <c r="B27" s="195" t="s">
        <v>40</v>
      </c>
      <c r="C27" s="185">
        <f t="shared" si="0"/>
        <v>0</v>
      </c>
      <c r="D27" s="196"/>
      <c r="E27" s="197"/>
      <c r="F27" s="198"/>
      <c r="G27" s="188"/>
      <c r="H27" s="198"/>
      <c r="I27" s="33"/>
      <c r="J27" s="5"/>
      <c r="K27" s="5"/>
      <c r="N27" s="171"/>
      <c r="O27" s="6"/>
      <c r="Q27" s="5"/>
    </row>
    <row r="28" spans="1:17" x14ac:dyDescent="0.2">
      <c r="A28" s="191" t="s">
        <v>41</v>
      </c>
      <c r="B28" s="195" t="s">
        <v>42</v>
      </c>
      <c r="C28" s="185">
        <f t="shared" si="0"/>
        <v>0</v>
      </c>
      <c r="D28" s="196"/>
      <c r="E28" s="197"/>
      <c r="F28" s="198"/>
      <c r="G28" s="188"/>
      <c r="H28" s="198"/>
      <c r="I28" s="33"/>
      <c r="J28" s="5"/>
      <c r="K28" s="5"/>
      <c r="N28" s="171"/>
      <c r="O28" s="6"/>
      <c r="Q28" s="5"/>
    </row>
    <row r="29" spans="1:17" ht="23.25" x14ac:dyDescent="0.2">
      <c r="A29" s="191" t="s">
        <v>43</v>
      </c>
      <c r="B29" s="195" t="s">
        <v>44</v>
      </c>
      <c r="C29" s="185">
        <f t="shared" si="0"/>
        <v>0</v>
      </c>
      <c r="D29" s="196"/>
      <c r="E29" s="197"/>
      <c r="F29" s="198"/>
      <c r="G29" s="188"/>
      <c r="H29" s="198"/>
      <c r="I29" s="33"/>
      <c r="J29" s="5"/>
      <c r="K29" s="5"/>
      <c r="N29" s="171"/>
      <c r="O29" s="6"/>
      <c r="Q29" s="5"/>
    </row>
    <row r="30" spans="1:17" x14ac:dyDescent="0.2">
      <c r="A30" s="191" t="s">
        <v>45</v>
      </c>
      <c r="B30" s="195" t="s">
        <v>46</v>
      </c>
      <c r="C30" s="185">
        <f t="shared" si="0"/>
        <v>0</v>
      </c>
      <c r="D30" s="196"/>
      <c r="E30" s="197"/>
      <c r="F30" s="198"/>
      <c r="G30" s="188"/>
      <c r="H30" s="198"/>
      <c r="I30" s="33"/>
      <c r="J30" s="5"/>
      <c r="K30" s="5"/>
      <c r="N30" s="171"/>
      <c r="O30" s="6"/>
      <c r="Q30" s="5"/>
    </row>
    <row r="31" spans="1:17" x14ac:dyDescent="0.2">
      <c r="A31" s="199" t="s">
        <v>47</v>
      </c>
      <c r="B31" s="195" t="s">
        <v>48</v>
      </c>
      <c r="C31" s="185">
        <f t="shared" si="0"/>
        <v>0</v>
      </c>
      <c r="D31" s="196"/>
      <c r="E31" s="197"/>
      <c r="F31" s="198"/>
      <c r="G31" s="188"/>
      <c r="H31" s="198"/>
      <c r="I31" s="33"/>
      <c r="J31" s="5"/>
      <c r="K31" s="5"/>
      <c r="N31" s="171"/>
      <c r="O31" s="6"/>
      <c r="Q31" s="5"/>
    </row>
    <row r="32" spans="1:17" x14ac:dyDescent="0.2">
      <c r="A32" s="191" t="s">
        <v>49</v>
      </c>
      <c r="B32" s="195" t="s">
        <v>50</v>
      </c>
      <c r="C32" s="185">
        <f t="shared" si="0"/>
        <v>0</v>
      </c>
      <c r="D32" s="196"/>
      <c r="E32" s="197"/>
      <c r="F32" s="198"/>
      <c r="G32" s="188"/>
      <c r="H32" s="198"/>
      <c r="I32" s="33"/>
      <c r="J32" s="5"/>
      <c r="K32" s="5"/>
      <c r="N32" s="171"/>
      <c r="O32" s="6"/>
      <c r="Q32" s="5"/>
    </row>
    <row r="33" spans="1:17" x14ac:dyDescent="0.2">
      <c r="A33" s="191" t="s">
        <v>51</v>
      </c>
      <c r="B33" s="194" t="s">
        <v>52</v>
      </c>
      <c r="C33" s="185">
        <f t="shared" si="0"/>
        <v>0</v>
      </c>
      <c r="D33" s="196"/>
      <c r="E33" s="197"/>
      <c r="F33" s="198"/>
      <c r="G33" s="188"/>
      <c r="H33" s="198"/>
      <c r="I33" s="33"/>
      <c r="J33" s="5"/>
      <c r="K33" s="5"/>
      <c r="N33" s="171"/>
      <c r="O33" s="6"/>
      <c r="Q33" s="5"/>
    </row>
    <row r="34" spans="1:17" x14ac:dyDescent="0.2">
      <c r="A34" s="191" t="s">
        <v>53</v>
      </c>
      <c r="B34" s="195" t="s">
        <v>54</v>
      </c>
      <c r="C34" s="185">
        <f t="shared" si="0"/>
        <v>0</v>
      </c>
      <c r="D34" s="196"/>
      <c r="E34" s="197"/>
      <c r="F34" s="198"/>
      <c r="G34" s="188"/>
      <c r="H34" s="198"/>
      <c r="I34" s="33"/>
      <c r="J34" s="5"/>
      <c r="K34" s="5"/>
      <c r="N34" s="171"/>
      <c r="O34" s="6"/>
      <c r="Q34" s="5"/>
    </row>
    <row r="35" spans="1:17" x14ac:dyDescent="0.2">
      <c r="A35" s="191" t="s">
        <v>55</v>
      </c>
      <c r="B35" s="195" t="s">
        <v>56</v>
      </c>
      <c r="C35" s="185">
        <f t="shared" si="0"/>
        <v>0</v>
      </c>
      <c r="D35" s="196"/>
      <c r="E35" s="197"/>
      <c r="F35" s="198"/>
      <c r="G35" s="188"/>
      <c r="H35" s="200"/>
      <c r="I35" s="33"/>
      <c r="J35" s="5"/>
      <c r="K35" s="5"/>
      <c r="N35" s="171"/>
      <c r="O35" s="6"/>
      <c r="Q35" s="5"/>
    </row>
    <row r="36" spans="1:17" x14ac:dyDescent="0.2">
      <c r="A36" s="191" t="s">
        <v>57</v>
      </c>
      <c r="B36" s="195" t="s">
        <v>58</v>
      </c>
      <c r="C36" s="185">
        <f t="shared" si="0"/>
        <v>0</v>
      </c>
      <c r="D36" s="196"/>
      <c r="E36" s="197"/>
      <c r="F36" s="198"/>
      <c r="G36" s="188"/>
      <c r="H36" s="200"/>
      <c r="I36" s="33"/>
      <c r="J36" s="5"/>
      <c r="K36" s="5"/>
      <c r="N36" s="171"/>
      <c r="O36" s="6"/>
      <c r="Q36" s="5"/>
    </row>
    <row r="37" spans="1:17" s="6" customFormat="1" x14ac:dyDescent="0.2">
      <c r="A37" s="191" t="s">
        <v>59</v>
      </c>
      <c r="B37" s="194" t="s">
        <v>60</v>
      </c>
      <c r="C37" s="185">
        <f t="shared" si="0"/>
        <v>0</v>
      </c>
      <c r="D37" s="186"/>
      <c r="E37" s="187"/>
      <c r="F37" s="188"/>
      <c r="G37" s="188"/>
      <c r="H37" s="201"/>
      <c r="I37" s="47"/>
      <c r="N37" s="202"/>
    </row>
    <row r="38" spans="1:17" x14ac:dyDescent="0.2">
      <c r="A38" s="191" t="s">
        <v>61</v>
      </c>
      <c r="B38" s="194" t="s">
        <v>62</v>
      </c>
      <c r="C38" s="203">
        <f t="shared" si="0"/>
        <v>0</v>
      </c>
      <c r="D38" s="204"/>
      <c r="E38" s="205"/>
      <c r="F38" s="206"/>
      <c r="G38" s="188"/>
      <c r="H38" s="206"/>
      <c r="I38" s="33"/>
      <c r="J38" s="5"/>
      <c r="K38" s="5"/>
      <c r="N38" s="171"/>
      <c r="O38" s="6"/>
      <c r="Q38" s="5"/>
    </row>
    <row r="39" spans="1:17" ht="34.5" x14ac:dyDescent="0.2">
      <c r="A39" s="207" t="s">
        <v>63</v>
      </c>
      <c r="B39" s="208" t="s">
        <v>64</v>
      </c>
      <c r="C39" s="185">
        <f t="shared" si="0"/>
        <v>0</v>
      </c>
      <c r="D39" s="186"/>
      <c r="E39" s="187"/>
      <c r="F39" s="188"/>
      <c r="G39" s="188"/>
      <c r="H39" s="188"/>
      <c r="I39" s="33"/>
      <c r="J39" s="5"/>
      <c r="K39" s="5"/>
      <c r="N39" s="171"/>
      <c r="O39" s="6"/>
      <c r="Q39" s="5"/>
    </row>
    <row r="40" spans="1:17" x14ac:dyDescent="0.2">
      <c r="A40" s="207" t="s">
        <v>65</v>
      </c>
      <c r="B40" s="208" t="s">
        <v>66</v>
      </c>
      <c r="C40" s="185">
        <f t="shared" si="0"/>
        <v>0</v>
      </c>
      <c r="D40" s="186"/>
      <c r="E40" s="187"/>
      <c r="F40" s="188"/>
      <c r="G40" s="188"/>
      <c r="H40" s="188"/>
      <c r="I40" s="33"/>
      <c r="J40" s="5"/>
      <c r="K40" s="5"/>
      <c r="N40" s="171"/>
      <c r="O40" s="6"/>
      <c r="Q40" s="5"/>
    </row>
    <row r="41" spans="1:17" x14ac:dyDescent="0.2">
      <c r="A41" s="207" t="s">
        <v>67</v>
      </c>
      <c r="B41" s="208" t="s">
        <v>68</v>
      </c>
      <c r="C41" s="185">
        <f t="shared" si="0"/>
        <v>0</v>
      </c>
      <c r="D41" s="186"/>
      <c r="E41" s="187"/>
      <c r="F41" s="188"/>
      <c r="G41" s="188"/>
      <c r="H41" s="188"/>
      <c r="I41" s="33"/>
      <c r="J41" s="5"/>
      <c r="K41" s="5"/>
      <c r="N41" s="171"/>
      <c r="O41" s="6"/>
      <c r="Q41" s="5"/>
    </row>
    <row r="42" spans="1:17" x14ac:dyDescent="0.2">
      <c r="A42" s="207" t="s">
        <v>69</v>
      </c>
      <c r="B42" s="208" t="s">
        <v>70</v>
      </c>
      <c r="C42" s="185">
        <f t="shared" si="0"/>
        <v>0</v>
      </c>
      <c r="D42" s="186"/>
      <c r="E42" s="187"/>
      <c r="F42" s="188"/>
      <c r="G42" s="188"/>
      <c r="H42" s="188"/>
      <c r="I42" s="33"/>
      <c r="J42" s="5"/>
      <c r="K42" s="5"/>
      <c r="N42" s="171"/>
      <c r="O42" s="6"/>
      <c r="Q42" s="5"/>
    </row>
    <row r="43" spans="1:17" x14ac:dyDescent="0.2">
      <c r="A43" s="207" t="s">
        <v>71</v>
      </c>
      <c r="B43" s="209" t="s">
        <v>72</v>
      </c>
      <c r="C43" s="210">
        <f t="shared" si="0"/>
        <v>0</v>
      </c>
      <c r="D43" s="196"/>
      <c r="E43" s="197"/>
      <c r="F43" s="198"/>
      <c r="G43" s="188"/>
      <c r="H43" s="198"/>
      <c r="I43" s="33"/>
      <c r="J43" s="5"/>
      <c r="K43" s="5"/>
      <c r="N43" s="171"/>
      <c r="O43" s="6"/>
      <c r="Q43" s="5"/>
    </row>
    <row r="44" spans="1:17" x14ac:dyDescent="0.2">
      <c r="A44" s="289" t="s">
        <v>73</v>
      </c>
      <c r="B44" s="310"/>
      <c r="C44" s="178">
        <f t="shared" si="0"/>
        <v>0</v>
      </c>
      <c r="D44" s="182">
        <f>SUM(D45:D78)</f>
        <v>0</v>
      </c>
      <c r="E44" s="180">
        <f>SUM(E45:E78)</f>
        <v>0</v>
      </c>
      <c r="F44" s="182">
        <f>SUM(F45:F78)</f>
        <v>0</v>
      </c>
      <c r="G44" s="178">
        <f>SUM(G45:G78)</f>
        <v>0</v>
      </c>
      <c r="H44" s="178">
        <f>SUM(H45:H78)</f>
        <v>0</v>
      </c>
      <c r="I44" s="33"/>
      <c r="J44" s="5"/>
      <c r="K44" s="5"/>
      <c r="N44" s="171"/>
      <c r="O44" s="6"/>
      <c r="Q44" s="5"/>
    </row>
    <row r="45" spans="1:17" x14ac:dyDescent="0.2">
      <c r="A45" s="211" t="s">
        <v>74</v>
      </c>
      <c r="B45" s="212" t="s">
        <v>75</v>
      </c>
      <c r="C45" s="213">
        <f t="shared" si="0"/>
        <v>0</v>
      </c>
      <c r="D45" s="188"/>
      <c r="E45" s="205"/>
      <c r="F45" s="206"/>
      <c r="G45" s="188"/>
      <c r="H45" s="206"/>
      <c r="I45" s="33"/>
      <c r="J45" s="5"/>
      <c r="K45" s="5"/>
      <c r="N45" s="171"/>
      <c r="O45" s="6"/>
      <c r="Q45" s="5"/>
    </row>
    <row r="46" spans="1:17" x14ac:dyDescent="0.2">
      <c r="A46" s="214" t="s">
        <v>76</v>
      </c>
      <c r="B46" s="215" t="s">
        <v>77</v>
      </c>
      <c r="C46" s="185">
        <f t="shared" si="0"/>
        <v>0</v>
      </c>
      <c r="D46" s="188"/>
      <c r="E46" s="187"/>
      <c r="F46" s="188"/>
      <c r="G46" s="188"/>
      <c r="H46" s="188"/>
      <c r="I46" s="33"/>
      <c r="J46" s="5"/>
      <c r="K46" s="5"/>
      <c r="N46" s="171"/>
      <c r="O46" s="6"/>
      <c r="Q46" s="5"/>
    </row>
    <row r="47" spans="1:17" x14ac:dyDescent="0.2">
      <c r="A47" s="214" t="s">
        <v>78</v>
      </c>
      <c r="B47" s="215" t="s">
        <v>79</v>
      </c>
      <c r="C47" s="185">
        <f t="shared" si="0"/>
        <v>0</v>
      </c>
      <c r="D47" s="188"/>
      <c r="E47" s="187"/>
      <c r="F47" s="188"/>
      <c r="G47" s="188"/>
      <c r="H47" s="188"/>
      <c r="I47" s="33"/>
      <c r="J47" s="5"/>
      <c r="K47" s="5"/>
      <c r="N47" s="171"/>
      <c r="O47" s="6"/>
      <c r="Q47" s="5"/>
    </row>
    <row r="48" spans="1:17" x14ac:dyDescent="0.2">
      <c r="A48" s="214" t="s">
        <v>80</v>
      </c>
      <c r="B48" s="215" t="s">
        <v>81</v>
      </c>
      <c r="C48" s="185">
        <f t="shared" si="0"/>
        <v>0</v>
      </c>
      <c r="D48" s="188"/>
      <c r="E48" s="187"/>
      <c r="F48" s="188"/>
      <c r="G48" s="188"/>
      <c r="H48" s="188"/>
      <c r="I48" s="33"/>
      <c r="J48" s="5"/>
      <c r="K48" s="5"/>
      <c r="N48" s="171"/>
      <c r="O48" s="6"/>
      <c r="Q48" s="5"/>
    </row>
    <row r="49" spans="1:17" x14ac:dyDescent="0.2">
      <c r="A49" s="214" t="s">
        <v>82</v>
      </c>
      <c r="B49" s="215" t="s">
        <v>83</v>
      </c>
      <c r="C49" s="185">
        <f t="shared" si="0"/>
        <v>0</v>
      </c>
      <c r="D49" s="188"/>
      <c r="E49" s="187"/>
      <c r="F49" s="188"/>
      <c r="G49" s="188"/>
      <c r="H49" s="188"/>
      <c r="I49" s="33"/>
      <c r="J49" s="5"/>
      <c r="K49" s="5"/>
      <c r="N49" s="171"/>
      <c r="O49" s="6"/>
      <c r="Q49" s="5"/>
    </row>
    <row r="50" spans="1:17" x14ac:dyDescent="0.2">
      <c r="A50" s="214" t="s">
        <v>84</v>
      </c>
      <c r="B50" s="215" t="s">
        <v>85</v>
      </c>
      <c r="C50" s="185">
        <f t="shared" si="0"/>
        <v>0</v>
      </c>
      <c r="D50" s="188"/>
      <c r="E50" s="187"/>
      <c r="F50" s="188"/>
      <c r="G50" s="188"/>
      <c r="H50" s="188"/>
      <c r="I50" s="33"/>
      <c r="J50" s="5"/>
      <c r="K50" s="5"/>
      <c r="N50" s="171"/>
      <c r="O50" s="6"/>
      <c r="Q50" s="5"/>
    </row>
    <row r="51" spans="1:17" x14ac:dyDescent="0.2">
      <c r="A51" s="214" t="s">
        <v>86</v>
      </c>
      <c r="B51" s="215" t="s">
        <v>87</v>
      </c>
      <c r="C51" s="185">
        <f t="shared" si="0"/>
        <v>0</v>
      </c>
      <c r="D51" s="188"/>
      <c r="E51" s="187"/>
      <c r="F51" s="188"/>
      <c r="G51" s="188"/>
      <c r="H51" s="188"/>
      <c r="I51" s="33"/>
      <c r="J51" s="5"/>
      <c r="K51" s="5"/>
      <c r="N51" s="171"/>
      <c r="O51" s="6"/>
      <c r="Q51" s="5"/>
    </row>
    <row r="52" spans="1:17" x14ac:dyDescent="0.2">
      <c r="A52" s="214" t="s">
        <v>88</v>
      </c>
      <c r="B52" s="215" t="s">
        <v>89</v>
      </c>
      <c r="C52" s="185">
        <f t="shared" si="0"/>
        <v>0</v>
      </c>
      <c r="D52" s="188"/>
      <c r="E52" s="187"/>
      <c r="F52" s="188"/>
      <c r="G52" s="188"/>
      <c r="H52" s="188"/>
      <c r="I52" s="33"/>
      <c r="J52" s="5"/>
      <c r="K52" s="5"/>
      <c r="N52" s="171"/>
      <c r="O52" s="6"/>
      <c r="Q52" s="5"/>
    </row>
    <row r="53" spans="1:17" x14ac:dyDescent="0.2">
      <c r="A53" s="214" t="s">
        <v>90</v>
      </c>
      <c r="B53" s="215" t="s">
        <v>91</v>
      </c>
      <c r="C53" s="185">
        <f t="shared" si="0"/>
        <v>0</v>
      </c>
      <c r="D53" s="188"/>
      <c r="E53" s="187"/>
      <c r="F53" s="188"/>
      <c r="G53" s="188"/>
      <c r="H53" s="188"/>
      <c r="I53" s="33"/>
      <c r="J53" s="5"/>
      <c r="K53" s="5"/>
      <c r="N53" s="171"/>
      <c r="O53" s="6"/>
      <c r="Q53" s="5"/>
    </row>
    <row r="54" spans="1:17" x14ac:dyDescent="0.2">
      <c r="A54" s="214" t="s">
        <v>92</v>
      </c>
      <c r="B54" s="215" t="s">
        <v>93</v>
      </c>
      <c r="C54" s="185">
        <f t="shared" si="0"/>
        <v>0</v>
      </c>
      <c r="D54" s="188"/>
      <c r="E54" s="187"/>
      <c r="F54" s="188"/>
      <c r="G54" s="188"/>
      <c r="H54" s="188"/>
      <c r="I54" s="33"/>
      <c r="J54" s="5"/>
      <c r="K54" s="5"/>
      <c r="N54" s="171"/>
      <c r="O54" s="6"/>
      <c r="Q54" s="5"/>
    </row>
    <row r="55" spans="1:17" x14ac:dyDescent="0.2">
      <c r="A55" s="214" t="s">
        <v>94</v>
      </c>
      <c r="B55" s="215" t="s">
        <v>95</v>
      </c>
      <c r="C55" s="185">
        <f t="shared" si="0"/>
        <v>0</v>
      </c>
      <c r="D55" s="188"/>
      <c r="E55" s="187"/>
      <c r="F55" s="188"/>
      <c r="G55" s="188"/>
      <c r="H55" s="188"/>
      <c r="I55" s="33"/>
      <c r="J55" s="5"/>
      <c r="K55" s="5"/>
      <c r="N55" s="171"/>
      <c r="O55" s="6"/>
      <c r="Q55" s="5"/>
    </row>
    <row r="56" spans="1:17" x14ac:dyDescent="0.2">
      <c r="A56" s="214" t="s">
        <v>96</v>
      </c>
      <c r="B56" s="215" t="s">
        <v>97</v>
      </c>
      <c r="C56" s="185">
        <f t="shared" si="0"/>
        <v>0</v>
      </c>
      <c r="D56" s="188"/>
      <c r="E56" s="187"/>
      <c r="F56" s="188"/>
      <c r="G56" s="188"/>
      <c r="H56" s="188"/>
      <c r="I56" s="33"/>
      <c r="J56" s="5"/>
      <c r="K56" s="5"/>
      <c r="N56" s="171"/>
      <c r="O56" s="6"/>
      <c r="Q56" s="5"/>
    </row>
    <row r="57" spans="1:17" x14ac:dyDescent="0.2">
      <c r="A57" s="214" t="s">
        <v>98</v>
      </c>
      <c r="B57" s="215" t="s">
        <v>99</v>
      </c>
      <c r="C57" s="185">
        <f t="shared" si="0"/>
        <v>0</v>
      </c>
      <c r="D57" s="188"/>
      <c r="E57" s="187"/>
      <c r="F57" s="188"/>
      <c r="G57" s="188"/>
      <c r="H57" s="188"/>
      <c r="I57" s="33"/>
      <c r="J57" s="5"/>
      <c r="K57" s="5"/>
      <c r="N57" s="171"/>
      <c r="O57" s="6"/>
      <c r="Q57" s="5"/>
    </row>
    <row r="58" spans="1:17" x14ac:dyDescent="0.2">
      <c r="A58" s="214" t="s">
        <v>100</v>
      </c>
      <c r="B58" s="215" t="s">
        <v>101</v>
      </c>
      <c r="C58" s="185">
        <f t="shared" si="0"/>
        <v>0</v>
      </c>
      <c r="D58" s="188"/>
      <c r="E58" s="187"/>
      <c r="F58" s="188"/>
      <c r="G58" s="188"/>
      <c r="H58" s="188"/>
      <c r="I58" s="33"/>
      <c r="J58" s="5"/>
      <c r="K58" s="5"/>
      <c r="N58" s="171"/>
      <c r="O58" s="6"/>
      <c r="Q58" s="5"/>
    </row>
    <row r="59" spans="1:17" ht="34.5" x14ac:dyDescent="0.2">
      <c r="A59" s="214" t="s">
        <v>102</v>
      </c>
      <c r="B59" s="208" t="s">
        <v>103</v>
      </c>
      <c r="C59" s="185">
        <f t="shared" si="0"/>
        <v>0</v>
      </c>
      <c r="D59" s="188"/>
      <c r="E59" s="187"/>
      <c r="F59" s="188"/>
      <c r="G59" s="188"/>
      <c r="H59" s="188"/>
      <c r="I59" s="33"/>
      <c r="J59" s="5"/>
      <c r="K59" s="5"/>
      <c r="N59" s="171"/>
      <c r="O59" s="6"/>
      <c r="Q59" s="5"/>
    </row>
    <row r="60" spans="1:17" x14ac:dyDescent="0.2">
      <c r="A60" s="214" t="s">
        <v>104</v>
      </c>
      <c r="B60" s="215" t="s">
        <v>105</v>
      </c>
      <c r="C60" s="185">
        <f t="shared" si="0"/>
        <v>0</v>
      </c>
      <c r="D60" s="188"/>
      <c r="E60" s="187"/>
      <c r="F60" s="188"/>
      <c r="G60" s="188"/>
      <c r="H60" s="188"/>
      <c r="I60" s="33"/>
      <c r="J60" s="5"/>
      <c r="K60" s="5"/>
      <c r="N60" s="171"/>
      <c r="O60" s="6"/>
      <c r="Q60" s="5"/>
    </row>
    <row r="61" spans="1:17" x14ac:dyDescent="0.2">
      <c r="A61" s="214" t="s">
        <v>106</v>
      </c>
      <c r="B61" s="215" t="s">
        <v>107</v>
      </c>
      <c r="C61" s="185">
        <f t="shared" si="0"/>
        <v>0</v>
      </c>
      <c r="D61" s="188"/>
      <c r="E61" s="187"/>
      <c r="F61" s="188"/>
      <c r="G61" s="188"/>
      <c r="H61" s="188"/>
      <c r="I61" s="33"/>
      <c r="J61" s="5"/>
      <c r="K61" s="5"/>
      <c r="N61" s="171"/>
      <c r="O61" s="6"/>
      <c r="Q61" s="5"/>
    </row>
    <row r="62" spans="1:17" x14ac:dyDescent="0.2">
      <c r="A62" s="214" t="s">
        <v>108</v>
      </c>
      <c r="B62" s="208" t="s">
        <v>109</v>
      </c>
      <c r="C62" s="185">
        <f t="shared" si="0"/>
        <v>0</v>
      </c>
      <c r="D62" s="188"/>
      <c r="E62" s="187"/>
      <c r="F62" s="188"/>
      <c r="G62" s="188"/>
      <c r="H62" s="188"/>
      <c r="I62" s="33"/>
      <c r="J62" s="5"/>
      <c r="K62" s="5"/>
      <c r="N62" s="171"/>
      <c r="O62" s="6"/>
      <c r="Q62" s="5"/>
    </row>
    <row r="63" spans="1:17" x14ac:dyDescent="0.2">
      <c r="A63" s="214" t="s">
        <v>110</v>
      </c>
      <c r="B63" s="215" t="s">
        <v>111</v>
      </c>
      <c r="C63" s="185">
        <f t="shared" si="0"/>
        <v>0</v>
      </c>
      <c r="D63" s="188"/>
      <c r="E63" s="187"/>
      <c r="F63" s="188"/>
      <c r="G63" s="188"/>
      <c r="H63" s="188"/>
      <c r="I63" s="33"/>
      <c r="J63" s="5"/>
      <c r="K63" s="5"/>
      <c r="N63" s="171"/>
      <c r="O63" s="6"/>
      <c r="Q63" s="5"/>
    </row>
    <row r="64" spans="1:17" x14ac:dyDescent="0.2">
      <c r="A64" s="214" t="s">
        <v>112</v>
      </c>
      <c r="B64" s="215" t="s">
        <v>113</v>
      </c>
      <c r="C64" s="185">
        <f t="shared" si="0"/>
        <v>0</v>
      </c>
      <c r="D64" s="188"/>
      <c r="E64" s="187"/>
      <c r="F64" s="188"/>
      <c r="G64" s="188"/>
      <c r="H64" s="188"/>
      <c r="I64" s="33"/>
      <c r="J64" s="5"/>
      <c r="K64" s="5"/>
      <c r="N64" s="171"/>
      <c r="O64" s="6"/>
      <c r="Q64" s="5"/>
    </row>
    <row r="65" spans="1:17" x14ac:dyDescent="0.2">
      <c r="A65" s="214" t="s">
        <v>114</v>
      </c>
      <c r="B65" s="215" t="s">
        <v>115</v>
      </c>
      <c r="C65" s="185">
        <f t="shared" si="0"/>
        <v>0</v>
      </c>
      <c r="D65" s="188"/>
      <c r="E65" s="187"/>
      <c r="F65" s="188"/>
      <c r="G65" s="188"/>
      <c r="H65" s="188"/>
      <c r="I65" s="33"/>
      <c r="J65" s="5"/>
      <c r="K65" s="5"/>
      <c r="N65" s="171"/>
      <c r="O65" s="6"/>
      <c r="Q65" s="5"/>
    </row>
    <row r="66" spans="1:17" x14ac:dyDescent="0.2">
      <c r="A66" s="214" t="s">
        <v>116</v>
      </c>
      <c r="B66" s="215" t="s">
        <v>117</v>
      </c>
      <c r="C66" s="185">
        <f t="shared" si="0"/>
        <v>0</v>
      </c>
      <c r="D66" s="188"/>
      <c r="E66" s="187"/>
      <c r="F66" s="188"/>
      <c r="G66" s="188"/>
      <c r="H66" s="188"/>
      <c r="I66" s="33"/>
      <c r="J66" s="5"/>
      <c r="K66" s="5"/>
      <c r="N66" s="171"/>
      <c r="O66" s="6"/>
      <c r="Q66" s="5"/>
    </row>
    <row r="67" spans="1:17" ht="25.5" customHeight="1" x14ac:dyDescent="0.2">
      <c r="A67" s="214" t="s">
        <v>118</v>
      </c>
      <c r="B67" s="208" t="s">
        <v>119</v>
      </c>
      <c r="C67" s="185">
        <f t="shared" si="0"/>
        <v>0</v>
      </c>
      <c r="D67" s="188"/>
      <c r="E67" s="187"/>
      <c r="F67" s="188"/>
      <c r="G67" s="188"/>
      <c r="H67" s="188"/>
      <c r="I67" s="33"/>
      <c r="J67" s="5"/>
      <c r="K67" s="5"/>
      <c r="N67" s="171"/>
      <c r="O67" s="6"/>
      <c r="Q67" s="5"/>
    </row>
    <row r="68" spans="1:17" x14ac:dyDescent="0.2">
      <c r="A68" s="214" t="s">
        <v>120</v>
      </c>
      <c r="B68" s="215" t="s">
        <v>121</v>
      </c>
      <c r="C68" s="185">
        <f t="shared" si="0"/>
        <v>0</v>
      </c>
      <c r="D68" s="188"/>
      <c r="E68" s="187"/>
      <c r="F68" s="188"/>
      <c r="G68" s="188"/>
      <c r="H68" s="188"/>
      <c r="I68" s="33"/>
      <c r="J68" s="5"/>
      <c r="K68" s="5"/>
      <c r="N68" s="171"/>
      <c r="O68" s="6"/>
      <c r="Q68" s="5"/>
    </row>
    <row r="69" spans="1:17" x14ac:dyDescent="0.2">
      <c r="A69" s="214" t="s">
        <v>122</v>
      </c>
      <c r="B69" s="215" t="s">
        <v>123</v>
      </c>
      <c r="C69" s="185">
        <f t="shared" si="0"/>
        <v>0</v>
      </c>
      <c r="D69" s="188"/>
      <c r="E69" s="187"/>
      <c r="F69" s="188"/>
      <c r="G69" s="188"/>
      <c r="H69" s="188"/>
      <c r="I69" s="33"/>
      <c r="J69" s="5"/>
      <c r="K69" s="5"/>
      <c r="N69" s="171"/>
      <c r="O69" s="6"/>
      <c r="Q69" s="5"/>
    </row>
    <row r="70" spans="1:17" x14ac:dyDescent="0.2">
      <c r="A70" s="214" t="s">
        <v>124</v>
      </c>
      <c r="B70" s="215" t="s">
        <v>125</v>
      </c>
      <c r="C70" s="185">
        <f t="shared" si="0"/>
        <v>0</v>
      </c>
      <c r="D70" s="188"/>
      <c r="E70" s="187"/>
      <c r="F70" s="188"/>
      <c r="G70" s="188"/>
      <c r="H70" s="188"/>
      <c r="I70" s="33"/>
      <c r="J70" s="5"/>
      <c r="K70" s="5"/>
      <c r="N70" s="171"/>
      <c r="O70" s="6"/>
      <c r="Q70" s="5"/>
    </row>
    <row r="71" spans="1:17" x14ac:dyDescent="0.2">
      <c r="A71" s="214" t="s">
        <v>126</v>
      </c>
      <c r="B71" s="215" t="s">
        <v>127</v>
      </c>
      <c r="C71" s="185">
        <f t="shared" si="0"/>
        <v>0</v>
      </c>
      <c r="D71" s="188"/>
      <c r="E71" s="187"/>
      <c r="F71" s="188"/>
      <c r="G71" s="188"/>
      <c r="H71" s="188"/>
      <c r="I71" s="33"/>
      <c r="J71" s="5"/>
      <c r="K71" s="5"/>
      <c r="N71" s="171"/>
      <c r="O71" s="6"/>
      <c r="Q71" s="5"/>
    </row>
    <row r="72" spans="1:17" x14ac:dyDescent="0.2">
      <c r="A72" s="214" t="s">
        <v>128</v>
      </c>
      <c r="B72" s="215" t="s">
        <v>129</v>
      </c>
      <c r="C72" s="185">
        <f t="shared" si="0"/>
        <v>0</v>
      </c>
      <c r="D72" s="188"/>
      <c r="E72" s="187"/>
      <c r="F72" s="188"/>
      <c r="G72" s="188"/>
      <c r="H72" s="188"/>
      <c r="I72" s="33"/>
      <c r="J72" s="5"/>
      <c r="K72" s="5"/>
      <c r="N72" s="171"/>
      <c r="O72" s="6"/>
      <c r="Q72" s="5"/>
    </row>
    <row r="73" spans="1:17" x14ac:dyDescent="0.2">
      <c r="A73" s="214" t="s">
        <v>130</v>
      </c>
      <c r="B73" s="215" t="s">
        <v>131</v>
      </c>
      <c r="C73" s="185">
        <f t="shared" si="0"/>
        <v>0</v>
      </c>
      <c r="D73" s="188"/>
      <c r="E73" s="187"/>
      <c r="F73" s="188"/>
      <c r="G73" s="188"/>
      <c r="H73" s="188"/>
      <c r="I73" s="33"/>
      <c r="J73" s="5"/>
      <c r="K73" s="5"/>
      <c r="N73" s="171"/>
      <c r="O73" s="6"/>
      <c r="Q73" s="5"/>
    </row>
    <row r="74" spans="1:17" x14ac:dyDescent="0.2">
      <c r="A74" s="214" t="s">
        <v>132</v>
      </c>
      <c r="B74" s="215" t="s">
        <v>133</v>
      </c>
      <c r="C74" s="185">
        <f t="shared" si="0"/>
        <v>0</v>
      </c>
      <c r="D74" s="188"/>
      <c r="E74" s="187"/>
      <c r="F74" s="188"/>
      <c r="G74" s="188"/>
      <c r="H74" s="188"/>
      <c r="I74" s="33"/>
      <c r="J74" s="5"/>
      <c r="K74" s="5"/>
      <c r="N74" s="171"/>
      <c r="O74" s="6"/>
      <c r="Q74" s="5"/>
    </row>
    <row r="75" spans="1:17" x14ac:dyDescent="0.2">
      <c r="A75" s="214" t="s">
        <v>134</v>
      </c>
      <c r="B75" s="215" t="s">
        <v>135</v>
      </c>
      <c r="C75" s="185">
        <f t="shared" si="0"/>
        <v>0</v>
      </c>
      <c r="D75" s="188"/>
      <c r="E75" s="187"/>
      <c r="F75" s="188"/>
      <c r="G75" s="188"/>
      <c r="H75" s="188"/>
      <c r="I75" s="33"/>
      <c r="J75" s="5"/>
      <c r="K75" s="5"/>
      <c r="N75" s="171"/>
      <c r="O75" s="6"/>
      <c r="Q75" s="5"/>
    </row>
    <row r="76" spans="1:17" x14ac:dyDescent="0.2">
      <c r="A76" s="214" t="s">
        <v>136</v>
      </c>
      <c r="B76" s="215" t="s">
        <v>137</v>
      </c>
      <c r="C76" s="185">
        <f t="shared" si="0"/>
        <v>0</v>
      </c>
      <c r="D76" s="188"/>
      <c r="E76" s="187"/>
      <c r="F76" s="188"/>
      <c r="G76" s="188"/>
      <c r="H76" s="188"/>
      <c r="I76" s="33"/>
      <c r="J76" s="5"/>
      <c r="K76" s="5"/>
      <c r="N76" s="171"/>
      <c r="O76" s="6"/>
      <c r="Q76" s="5"/>
    </row>
    <row r="77" spans="1:17" x14ac:dyDescent="0.2">
      <c r="A77" s="214" t="s">
        <v>138</v>
      </c>
      <c r="B77" s="215" t="s">
        <v>139</v>
      </c>
      <c r="C77" s="185">
        <f t="shared" si="0"/>
        <v>0</v>
      </c>
      <c r="D77" s="188"/>
      <c r="E77" s="187"/>
      <c r="F77" s="188"/>
      <c r="G77" s="188"/>
      <c r="H77" s="188"/>
      <c r="I77" s="33"/>
      <c r="J77" s="5"/>
      <c r="K77" s="5"/>
      <c r="N77" s="171"/>
      <c r="O77" s="6"/>
      <c r="Q77" s="5"/>
    </row>
    <row r="78" spans="1:17" x14ac:dyDescent="0.2">
      <c r="A78" s="216" t="s">
        <v>140</v>
      </c>
      <c r="B78" s="217" t="s">
        <v>141</v>
      </c>
      <c r="C78" s="218">
        <f t="shared" si="0"/>
        <v>0</v>
      </c>
      <c r="D78" s="219"/>
      <c r="E78" s="220"/>
      <c r="F78" s="221"/>
      <c r="G78" s="219"/>
      <c r="H78" s="221"/>
      <c r="I78" s="33"/>
      <c r="J78" s="5"/>
      <c r="K78" s="5"/>
      <c r="N78" s="171"/>
      <c r="O78" s="6"/>
      <c r="Q78" s="5"/>
    </row>
    <row r="79" spans="1:17" x14ac:dyDescent="0.2">
      <c r="A79" s="174"/>
      <c r="B79" s="222"/>
      <c r="C79" s="69"/>
      <c r="D79" s="70"/>
      <c r="E79" s="70"/>
      <c r="F79" s="70"/>
      <c r="G79" s="70"/>
      <c r="H79" s="70"/>
      <c r="I79" s="33"/>
      <c r="J79" s="5"/>
      <c r="K79" s="5"/>
      <c r="N79" s="171"/>
      <c r="O79" s="6"/>
      <c r="Q79" s="5"/>
    </row>
    <row r="80" spans="1:17" x14ac:dyDescent="0.2">
      <c r="A80" s="289" t="s">
        <v>142</v>
      </c>
      <c r="B80" s="290"/>
      <c r="C80" s="178">
        <f t="shared" ref="C80:C145" si="1">+SUM(D80:F80)</f>
        <v>1145</v>
      </c>
      <c r="D80" s="223">
        <f>+SUM(D81:D120)</f>
        <v>0</v>
      </c>
      <c r="E80" s="223">
        <f>+SUM(E81:E120)</f>
        <v>1106</v>
      </c>
      <c r="F80" s="224">
        <f>+SUM(F81:F120)</f>
        <v>39</v>
      </c>
      <c r="G80" s="225">
        <f>+SUM(G81:G120)</f>
        <v>0</v>
      </c>
      <c r="H80" s="225">
        <f>+SUM(H81:H120)</f>
        <v>0</v>
      </c>
      <c r="I80" s="33"/>
      <c r="J80" s="5"/>
      <c r="K80" s="5"/>
      <c r="N80" s="171"/>
      <c r="O80" s="6"/>
      <c r="Q80" s="5"/>
    </row>
    <row r="81" spans="1:17" x14ac:dyDescent="0.2">
      <c r="A81" s="211" t="s">
        <v>143</v>
      </c>
      <c r="B81" s="226" t="s">
        <v>144</v>
      </c>
      <c r="C81" s="203">
        <f t="shared" si="1"/>
        <v>0</v>
      </c>
      <c r="D81" s="186"/>
      <c r="E81" s="186"/>
      <c r="F81" s="186"/>
      <c r="G81" s="186"/>
      <c r="H81" s="186"/>
      <c r="I81" s="33"/>
      <c r="J81" s="5"/>
      <c r="K81" s="5"/>
      <c r="N81" s="171"/>
      <c r="O81" s="6"/>
      <c r="Q81" s="5"/>
    </row>
    <row r="82" spans="1:17" x14ac:dyDescent="0.2">
      <c r="A82" s="214" t="s">
        <v>145</v>
      </c>
      <c r="B82" s="215" t="s">
        <v>146</v>
      </c>
      <c r="C82" s="185">
        <f t="shared" si="1"/>
        <v>161</v>
      </c>
      <c r="D82" s="186"/>
      <c r="E82" s="186">
        <v>161</v>
      </c>
      <c r="F82" s="186"/>
      <c r="G82" s="186"/>
      <c r="H82" s="186"/>
      <c r="I82" s="33"/>
      <c r="J82" s="5"/>
      <c r="K82" s="5"/>
      <c r="N82" s="171"/>
      <c r="O82" s="6"/>
      <c r="Q82" s="5"/>
    </row>
    <row r="83" spans="1:17" x14ac:dyDescent="0.2">
      <c r="A83" s="214" t="s">
        <v>147</v>
      </c>
      <c r="B83" s="215" t="s">
        <v>148</v>
      </c>
      <c r="C83" s="185">
        <f t="shared" si="1"/>
        <v>0</v>
      </c>
      <c r="D83" s="186"/>
      <c r="E83" s="186"/>
      <c r="F83" s="186"/>
      <c r="G83" s="186"/>
      <c r="H83" s="186"/>
      <c r="I83" s="33"/>
      <c r="J83" s="5"/>
      <c r="K83" s="5"/>
      <c r="N83" s="171"/>
      <c r="O83" s="6"/>
      <c r="Q83" s="5"/>
    </row>
    <row r="84" spans="1:17" x14ac:dyDescent="0.2">
      <c r="A84" s="214" t="s">
        <v>149</v>
      </c>
      <c r="B84" s="215" t="s">
        <v>150</v>
      </c>
      <c r="C84" s="185">
        <f t="shared" si="1"/>
        <v>0</v>
      </c>
      <c r="D84" s="186"/>
      <c r="E84" s="186"/>
      <c r="F84" s="186"/>
      <c r="G84" s="186"/>
      <c r="H84" s="186"/>
      <c r="I84" s="33"/>
      <c r="J84" s="5"/>
      <c r="K84" s="5"/>
      <c r="N84" s="171"/>
      <c r="O84" s="6"/>
      <c r="Q84" s="5"/>
    </row>
    <row r="85" spans="1:17" x14ac:dyDescent="0.2">
      <c r="A85" s="214" t="s">
        <v>151</v>
      </c>
      <c r="B85" s="215" t="s">
        <v>152</v>
      </c>
      <c r="C85" s="185">
        <f t="shared" si="1"/>
        <v>116</v>
      </c>
      <c r="D85" s="186"/>
      <c r="E85" s="186">
        <v>116</v>
      </c>
      <c r="F85" s="186"/>
      <c r="G85" s="186"/>
      <c r="H85" s="186"/>
      <c r="I85" s="33"/>
      <c r="J85" s="5"/>
      <c r="K85" s="5"/>
      <c r="N85" s="171"/>
      <c r="O85" s="6"/>
      <c r="Q85" s="5"/>
    </row>
    <row r="86" spans="1:17" x14ac:dyDescent="0.2">
      <c r="A86" s="214" t="s">
        <v>153</v>
      </c>
      <c r="B86" s="215" t="s">
        <v>154</v>
      </c>
      <c r="C86" s="185">
        <f t="shared" si="1"/>
        <v>0</v>
      </c>
      <c r="D86" s="186"/>
      <c r="E86" s="186"/>
      <c r="F86" s="186"/>
      <c r="G86" s="186"/>
      <c r="H86" s="186"/>
      <c r="I86" s="33"/>
      <c r="J86" s="5"/>
      <c r="K86" s="5"/>
      <c r="N86" s="171"/>
      <c r="O86" s="6"/>
      <c r="Q86" s="5"/>
    </row>
    <row r="87" spans="1:17" x14ac:dyDescent="0.2">
      <c r="A87" s="214" t="s">
        <v>155</v>
      </c>
      <c r="B87" s="215" t="s">
        <v>156</v>
      </c>
      <c r="C87" s="185">
        <f t="shared" si="1"/>
        <v>0</v>
      </c>
      <c r="D87" s="186"/>
      <c r="E87" s="186"/>
      <c r="F87" s="186"/>
      <c r="G87" s="186"/>
      <c r="H87" s="186"/>
      <c r="I87" s="33"/>
      <c r="J87" s="5"/>
      <c r="K87" s="5"/>
      <c r="N87" s="171"/>
      <c r="O87" s="6"/>
      <c r="Q87" s="5"/>
    </row>
    <row r="88" spans="1:17" x14ac:dyDescent="0.2">
      <c r="A88" s="214" t="s">
        <v>157</v>
      </c>
      <c r="B88" s="215" t="s">
        <v>158</v>
      </c>
      <c r="C88" s="185">
        <f t="shared" si="1"/>
        <v>0</v>
      </c>
      <c r="D88" s="186"/>
      <c r="E88" s="186"/>
      <c r="F88" s="186"/>
      <c r="G88" s="186"/>
      <c r="H88" s="186"/>
      <c r="I88" s="33"/>
      <c r="J88" s="5"/>
      <c r="K88" s="5"/>
      <c r="N88" s="171"/>
      <c r="O88" s="6"/>
      <c r="Q88" s="5"/>
    </row>
    <row r="89" spans="1:17" x14ac:dyDescent="0.2">
      <c r="A89" s="214" t="s">
        <v>159</v>
      </c>
      <c r="B89" s="215" t="s">
        <v>160</v>
      </c>
      <c r="C89" s="185">
        <f t="shared" si="1"/>
        <v>0</v>
      </c>
      <c r="D89" s="186"/>
      <c r="E89" s="186"/>
      <c r="F89" s="186"/>
      <c r="G89" s="186"/>
      <c r="H89" s="186"/>
      <c r="I89" s="33"/>
      <c r="J89" s="5"/>
      <c r="K89" s="5"/>
      <c r="N89" s="171"/>
      <c r="O89" s="6"/>
      <c r="Q89" s="5"/>
    </row>
    <row r="90" spans="1:17" x14ac:dyDescent="0.2">
      <c r="A90" s="214" t="s">
        <v>161</v>
      </c>
      <c r="B90" s="215" t="s">
        <v>162</v>
      </c>
      <c r="C90" s="185">
        <f t="shared" si="1"/>
        <v>42</v>
      </c>
      <c r="D90" s="186"/>
      <c r="E90" s="186">
        <v>42</v>
      </c>
      <c r="F90" s="186"/>
      <c r="G90" s="186"/>
      <c r="H90" s="186"/>
      <c r="I90" s="33"/>
      <c r="J90" s="5"/>
      <c r="K90" s="5"/>
      <c r="N90" s="171"/>
      <c r="O90" s="6"/>
      <c r="Q90" s="5"/>
    </row>
    <row r="91" spans="1:17" x14ac:dyDescent="0.2">
      <c r="A91" s="214" t="s">
        <v>163</v>
      </c>
      <c r="B91" s="215" t="s">
        <v>164</v>
      </c>
      <c r="C91" s="185">
        <f t="shared" si="1"/>
        <v>0</v>
      </c>
      <c r="D91" s="186"/>
      <c r="E91" s="186"/>
      <c r="F91" s="186"/>
      <c r="G91" s="186"/>
      <c r="H91" s="186"/>
      <c r="I91" s="33"/>
      <c r="J91" s="5"/>
      <c r="K91" s="5"/>
      <c r="N91" s="171"/>
      <c r="O91" s="6"/>
      <c r="Q91" s="5"/>
    </row>
    <row r="92" spans="1:17" x14ac:dyDescent="0.2">
      <c r="A92" s="214" t="s">
        <v>165</v>
      </c>
      <c r="B92" s="215" t="s">
        <v>166</v>
      </c>
      <c r="C92" s="185">
        <f t="shared" si="1"/>
        <v>0</v>
      </c>
      <c r="D92" s="186"/>
      <c r="E92" s="186"/>
      <c r="F92" s="186"/>
      <c r="G92" s="186"/>
      <c r="H92" s="186"/>
      <c r="I92" s="33"/>
      <c r="J92" s="5"/>
      <c r="K92" s="5"/>
      <c r="N92" s="171"/>
      <c r="O92" s="6"/>
      <c r="Q92" s="5"/>
    </row>
    <row r="93" spans="1:17" x14ac:dyDescent="0.2">
      <c r="A93" s="214" t="s">
        <v>167</v>
      </c>
      <c r="B93" s="215" t="s">
        <v>168</v>
      </c>
      <c r="C93" s="185">
        <f t="shared" si="1"/>
        <v>0</v>
      </c>
      <c r="D93" s="186"/>
      <c r="E93" s="186"/>
      <c r="F93" s="186"/>
      <c r="G93" s="186"/>
      <c r="H93" s="186"/>
      <c r="I93" s="33"/>
      <c r="J93" s="5"/>
      <c r="K93" s="5"/>
      <c r="N93" s="171"/>
      <c r="O93" s="6"/>
      <c r="Q93" s="5"/>
    </row>
    <row r="94" spans="1:17" x14ac:dyDescent="0.2">
      <c r="A94" s="214" t="s">
        <v>169</v>
      </c>
      <c r="B94" s="215" t="s">
        <v>170</v>
      </c>
      <c r="C94" s="185">
        <f t="shared" si="1"/>
        <v>0</v>
      </c>
      <c r="D94" s="186"/>
      <c r="E94" s="186"/>
      <c r="F94" s="186"/>
      <c r="G94" s="186"/>
      <c r="H94" s="186"/>
      <c r="I94" s="33"/>
      <c r="J94" s="5"/>
      <c r="K94" s="5"/>
      <c r="N94" s="171"/>
      <c r="O94" s="6"/>
      <c r="Q94" s="5"/>
    </row>
    <row r="95" spans="1:17" x14ac:dyDescent="0.2">
      <c r="A95" s="214" t="s">
        <v>171</v>
      </c>
      <c r="B95" s="215" t="s">
        <v>172</v>
      </c>
      <c r="C95" s="185">
        <f t="shared" si="1"/>
        <v>551</v>
      </c>
      <c r="D95" s="186"/>
      <c r="E95" s="186">
        <v>551</v>
      </c>
      <c r="F95" s="186"/>
      <c r="G95" s="186"/>
      <c r="H95" s="186"/>
      <c r="I95" s="33"/>
      <c r="J95" s="5"/>
      <c r="K95" s="5"/>
      <c r="N95" s="171"/>
      <c r="O95" s="6"/>
      <c r="Q95" s="5"/>
    </row>
    <row r="96" spans="1:17" x14ac:dyDescent="0.2">
      <c r="A96" s="214" t="s">
        <v>173</v>
      </c>
      <c r="B96" s="215" t="s">
        <v>174</v>
      </c>
      <c r="C96" s="185">
        <f t="shared" si="1"/>
        <v>27</v>
      </c>
      <c r="D96" s="186"/>
      <c r="E96" s="186">
        <v>27</v>
      </c>
      <c r="F96" s="186"/>
      <c r="G96" s="186"/>
      <c r="H96" s="186"/>
      <c r="I96" s="33"/>
      <c r="J96" s="5"/>
      <c r="K96" s="5"/>
      <c r="N96" s="171"/>
      <c r="O96" s="6"/>
      <c r="Q96" s="5"/>
    </row>
    <row r="97" spans="1:17" x14ac:dyDescent="0.2">
      <c r="A97" s="214" t="s">
        <v>175</v>
      </c>
      <c r="B97" s="215" t="s">
        <v>176</v>
      </c>
      <c r="C97" s="185">
        <f t="shared" si="1"/>
        <v>0</v>
      </c>
      <c r="D97" s="186"/>
      <c r="E97" s="186"/>
      <c r="F97" s="186"/>
      <c r="G97" s="186"/>
      <c r="H97" s="186"/>
      <c r="I97" s="33"/>
      <c r="J97" s="5"/>
      <c r="K97" s="5"/>
      <c r="N97" s="171"/>
      <c r="O97" s="6"/>
      <c r="Q97" s="5"/>
    </row>
    <row r="98" spans="1:17" x14ac:dyDescent="0.2">
      <c r="A98" s="214" t="s">
        <v>177</v>
      </c>
      <c r="B98" s="215" t="s">
        <v>178</v>
      </c>
      <c r="C98" s="185">
        <f t="shared" si="1"/>
        <v>0</v>
      </c>
      <c r="D98" s="186"/>
      <c r="E98" s="186"/>
      <c r="F98" s="186"/>
      <c r="G98" s="186"/>
      <c r="H98" s="186"/>
      <c r="I98" s="33"/>
      <c r="J98" s="5"/>
      <c r="K98" s="5"/>
      <c r="N98" s="171"/>
      <c r="O98" s="6"/>
      <c r="Q98" s="5"/>
    </row>
    <row r="99" spans="1:17" x14ac:dyDescent="0.2">
      <c r="A99" s="214" t="s">
        <v>179</v>
      </c>
      <c r="B99" s="215" t="s">
        <v>180</v>
      </c>
      <c r="C99" s="185">
        <f t="shared" si="1"/>
        <v>0</v>
      </c>
      <c r="D99" s="186"/>
      <c r="E99" s="186"/>
      <c r="F99" s="186"/>
      <c r="G99" s="186"/>
      <c r="H99" s="186"/>
      <c r="I99" s="33"/>
      <c r="J99" s="5"/>
      <c r="K99" s="5"/>
      <c r="N99" s="171"/>
      <c r="O99" s="6"/>
      <c r="Q99" s="5"/>
    </row>
    <row r="100" spans="1:17" x14ac:dyDescent="0.2">
      <c r="A100" s="214" t="s">
        <v>181</v>
      </c>
      <c r="B100" s="215" t="s">
        <v>182</v>
      </c>
      <c r="C100" s="185">
        <f t="shared" si="1"/>
        <v>193</v>
      </c>
      <c r="D100" s="186"/>
      <c r="E100" s="186">
        <v>193</v>
      </c>
      <c r="F100" s="186"/>
      <c r="G100" s="186"/>
      <c r="H100" s="186"/>
      <c r="I100" s="33"/>
      <c r="J100" s="5"/>
      <c r="K100" s="5"/>
      <c r="N100" s="171"/>
      <c r="O100" s="6"/>
      <c r="Q100" s="5"/>
    </row>
    <row r="101" spans="1:17" x14ac:dyDescent="0.2">
      <c r="A101" s="214" t="s">
        <v>183</v>
      </c>
      <c r="B101" s="215" t="s">
        <v>184</v>
      </c>
      <c r="C101" s="185">
        <f t="shared" si="1"/>
        <v>16</v>
      </c>
      <c r="D101" s="186"/>
      <c r="E101" s="186">
        <v>16</v>
      </c>
      <c r="F101" s="186"/>
      <c r="G101" s="186"/>
      <c r="H101" s="186"/>
      <c r="I101" s="33"/>
      <c r="J101" s="5"/>
      <c r="K101" s="5"/>
      <c r="N101" s="171"/>
      <c r="O101" s="6"/>
      <c r="Q101" s="5"/>
    </row>
    <row r="102" spans="1:17" x14ac:dyDescent="0.2">
      <c r="A102" s="214" t="s">
        <v>185</v>
      </c>
      <c r="B102" s="215" t="s">
        <v>186</v>
      </c>
      <c r="C102" s="185">
        <f t="shared" si="1"/>
        <v>0</v>
      </c>
      <c r="D102" s="186"/>
      <c r="E102" s="186"/>
      <c r="F102" s="186"/>
      <c r="G102" s="186"/>
      <c r="H102" s="186"/>
      <c r="I102" s="33"/>
      <c r="J102" s="5"/>
      <c r="K102" s="5"/>
      <c r="N102" s="171"/>
      <c r="O102" s="6"/>
      <c r="Q102" s="5"/>
    </row>
    <row r="103" spans="1:17" x14ac:dyDescent="0.2">
      <c r="A103" s="214" t="s">
        <v>187</v>
      </c>
      <c r="B103" s="215" t="s">
        <v>188</v>
      </c>
      <c r="C103" s="185">
        <f t="shared" si="1"/>
        <v>0</v>
      </c>
      <c r="D103" s="186"/>
      <c r="E103" s="186"/>
      <c r="F103" s="186"/>
      <c r="G103" s="186"/>
      <c r="H103" s="186"/>
      <c r="I103" s="33"/>
      <c r="J103" s="5"/>
      <c r="K103" s="5"/>
      <c r="N103" s="171"/>
      <c r="O103" s="6"/>
      <c r="Q103" s="5"/>
    </row>
    <row r="104" spans="1:17" x14ac:dyDescent="0.2">
      <c r="A104" s="214" t="s">
        <v>189</v>
      </c>
      <c r="B104" s="215" t="s">
        <v>190</v>
      </c>
      <c r="C104" s="185">
        <f t="shared" si="1"/>
        <v>0</v>
      </c>
      <c r="D104" s="186"/>
      <c r="E104" s="186"/>
      <c r="F104" s="186"/>
      <c r="G104" s="186"/>
      <c r="H104" s="186"/>
      <c r="I104" s="33"/>
      <c r="J104" s="5"/>
      <c r="K104" s="5"/>
      <c r="N104" s="171"/>
      <c r="O104" s="6"/>
      <c r="Q104" s="5"/>
    </row>
    <row r="105" spans="1:17" x14ac:dyDescent="0.2">
      <c r="A105" s="214" t="s">
        <v>191</v>
      </c>
      <c r="B105" s="215" t="s">
        <v>192</v>
      </c>
      <c r="C105" s="185">
        <f t="shared" si="1"/>
        <v>0</v>
      </c>
      <c r="D105" s="186"/>
      <c r="E105" s="186"/>
      <c r="F105" s="186"/>
      <c r="G105" s="186"/>
      <c r="H105" s="186"/>
      <c r="I105" s="33"/>
      <c r="J105" s="5"/>
      <c r="K105" s="5"/>
      <c r="N105" s="171"/>
      <c r="O105" s="6"/>
      <c r="Q105" s="5"/>
    </row>
    <row r="106" spans="1:17" x14ac:dyDescent="0.2">
      <c r="A106" s="214" t="s">
        <v>193</v>
      </c>
      <c r="B106" s="215" t="s">
        <v>194</v>
      </c>
      <c r="C106" s="185">
        <f t="shared" si="1"/>
        <v>38</v>
      </c>
      <c r="D106" s="186"/>
      <c r="E106" s="186"/>
      <c r="F106" s="186">
        <v>38</v>
      </c>
      <c r="G106" s="186"/>
      <c r="H106" s="186"/>
      <c r="I106" s="33"/>
      <c r="J106" s="5"/>
      <c r="K106" s="5"/>
      <c r="N106" s="171"/>
      <c r="O106" s="6"/>
      <c r="Q106" s="5"/>
    </row>
    <row r="107" spans="1:17" x14ac:dyDescent="0.2">
      <c r="A107" s="214" t="s">
        <v>195</v>
      </c>
      <c r="B107" s="215" t="s">
        <v>196</v>
      </c>
      <c r="C107" s="185">
        <f t="shared" si="1"/>
        <v>1</v>
      </c>
      <c r="D107" s="186"/>
      <c r="E107" s="186"/>
      <c r="F107" s="186">
        <v>1</v>
      </c>
      <c r="G107" s="186"/>
      <c r="H107" s="186"/>
      <c r="I107" s="33"/>
      <c r="J107" s="5"/>
      <c r="K107" s="5"/>
      <c r="N107" s="171"/>
      <c r="O107" s="6"/>
      <c r="Q107" s="5"/>
    </row>
    <row r="108" spans="1:17" x14ac:dyDescent="0.2">
      <c r="A108" s="214" t="s">
        <v>197</v>
      </c>
      <c r="B108" s="215" t="s">
        <v>198</v>
      </c>
      <c r="C108" s="185">
        <f t="shared" si="1"/>
        <v>0</v>
      </c>
      <c r="D108" s="186"/>
      <c r="E108" s="186"/>
      <c r="F108" s="186"/>
      <c r="G108" s="186"/>
      <c r="H108" s="186"/>
      <c r="I108" s="33"/>
      <c r="J108" s="5"/>
      <c r="K108" s="5"/>
      <c r="N108" s="171"/>
      <c r="O108" s="6"/>
      <c r="Q108" s="5"/>
    </row>
    <row r="109" spans="1:17" x14ac:dyDescent="0.2">
      <c r="A109" s="214" t="s">
        <v>199</v>
      </c>
      <c r="B109" s="215" t="s">
        <v>200</v>
      </c>
      <c r="C109" s="185">
        <f t="shared" si="1"/>
        <v>0</v>
      </c>
      <c r="D109" s="186"/>
      <c r="E109" s="186"/>
      <c r="F109" s="186"/>
      <c r="G109" s="186"/>
      <c r="H109" s="186"/>
      <c r="I109" s="33"/>
      <c r="J109" s="5"/>
      <c r="K109" s="5"/>
      <c r="N109" s="171"/>
      <c r="O109" s="6"/>
      <c r="Q109" s="5"/>
    </row>
    <row r="110" spans="1:17" x14ac:dyDescent="0.2">
      <c r="A110" s="214" t="s">
        <v>201</v>
      </c>
      <c r="B110" s="215" t="s">
        <v>202</v>
      </c>
      <c r="C110" s="185">
        <f t="shared" si="1"/>
        <v>0</v>
      </c>
      <c r="D110" s="186"/>
      <c r="E110" s="186"/>
      <c r="F110" s="186"/>
      <c r="G110" s="186"/>
      <c r="H110" s="186"/>
      <c r="I110" s="33"/>
      <c r="J110" s="5"/>
      <c r="K110" s="5"/>
      <c r="N110" s="171"/>
      <c r="O110" s="6"/>
      <c r="Q110" s="5"/>
    </row>
    <row r="111" spans="1:17" x14ac:dyDescent="0.2">
      <c r="A111" s="214" t="s">
        <v>203</v>
      </c>
      <c r="B111" s="215" t="s">
        <v>204</v>
      </c>
      <c r="C111" s="185">
        <f t="shared" si="1"/>
        <v>0</v>
      </c>
      <c r="D111" s="186"/>
      <c r="E111" s="186"/>
      <c r="F111" s="186"/>
      <c r="G111" s="186"/>
      <c r="H111" s="186"/>
      <c r="I111" s="33"/>
      <c r="J111" s="5"/>
      <c r="K111" s="5"/>
      <c r="N111" s="171"/>
      <c r="O111" s="6"/>
      <c r="Q111" s="5"/>
    </row>
    <row r="112" spans="1:17" x14ac:dyDescent="0.2">
      <c r="A112" s="214" t="s">
        <v>205</v>
      </c>
      <c r="B112" s="215" t="s">
        <v>206</v>
      </c>
      <c r="C112" s="185">
        <f t="shared" si="1"/>
        <v>0</v>
      </c>
      <c r="D112" s="186"/>
      <c r="E112" s="186"/>
      <c r="F112" s="186"/>
      <c r="G112" s="186"/>
      <c r="H112" s="186"/>
      <c r="I112" s="33"/>
      <c r="J112" s="5"/>
      <c r="K112" s="5"/>
      <c r="N112" s="171"/>
      <c r="O112" s="6"/>
      <c r="Q112" s="5"/>
    </row>
    <row r="113" spans="1:17" x14ac:dyDescent="0.2">
      <c r="A113" s="214" t="s">
        <v>207</v>
      </c>
      <c r="B113" s="215" t="s">
        <v>208</v>
      </c>
      <c r="C113" s="185">
        <f t="shared" si="1"/>
        <v>0</v>
      </c>
      <c r="D113" s="186"/>
      <c r="E113" s="186"/>
      <c r="F113" s="186"/>
      <c r="G113" s="186"/>
      <c r="H113" s="186"/>
      <c r="I113" s="33"/>
      <c r="J113" s="5"/>
      <c r="K113" s="5"/>
      <c r="N113" s="171"/>
      <c r="O113" s="6"/>
      <c r="Q113" s="5"/>
    </row>
    <row r="114" spans="1:17" x14ac:dyDescent="0.2">
      <c r="A114" s="214" t="s">
        <v>209</v>
      </c>
      <c r="B114" s="215" t="s">
        <v>210</v>
      </c>
      <c r="C114" s="185">
        <f t="shared" si="1"/>
        <v>0</v>
      </c>
      <c r="D114" s="186"/>
      <c r="E114" s="186"/>
      <c r="F114" s="186"/>
      <c r="G114" s="186"/>
      <c r="H114" s="186"/>
      <c r="I114" s="33"/>
      <c r="J114" s="5"/>
      <c r="K114" s="5"/>
      <c r="N114" s="171"/>
      <c r="O114" s="6"/>
      <c r="Q114" s="5"/>
    </row>
    <row r="115" spans="1:17" x14ac:dyDescent="0.2">
      <c r="A115" s="214" t="s">
        <v>211</v>
      </c>
      <c r="B115" s="215" t="s">
        <v>212</v>
      </c>
      <c r="C115" s="185">
        <f t="shared" si="1"/>
        <v>0</v>
      </c>
      <c r="D115" s="186"/>
      <c r="E115" s="186"/>
      <c r="F115" s="186"/>
      <c r="G115" s="186"/>
      <c r="H115" s="186"/>
      <c r="I115" s="33"/>
      <c r="J115" s="5"/>
      <c r="K115" s="5"/>
      <c r="N115" s="171"/>
      <c r="O115" s="6"/>
      <c r="Q115" s="5"/>
    </row>
    <row r="116" spans="1:17" x14ac:dyDescent="0.2">
      <c r="A116" s="214" t="s">
        <v>213</v>
      </c>
      <c r="B116" s="215" t="s">
        <v>214</v>
      </c>
      <c r="C116" s="185">
        <f t="shared" si="1"/>
        <v>0</v>
      </c>
      <c r="D116" s="186"/>
      <c r="E116" s="186"/>
      <c r="F116" s="186"/>
      <c r="G116" s="186"/>
      <c r="H116" s="186"/>
      <c r="I116" s="33"/>
      <c r="J116" s="5"/>
      <c r="K116" s="5"/>
      <c r="N116" s="171"/>
      <c r="O116" s="6"/>
      <c r="Q116" s="5"/>
    </row>
    <row r="117" spans="1:17" x14ac:dyDescent="0.2">
      <c r="A117" s="214" t="s">
        <v>215</v>
      </c>
      <c r="B117" s="215" t="s">
        <v>216</v>
      </c>
      <c r="C117" s="185">
        <f t="shared" si="1"/>
        <v>0</v>
      </c>
      <c r="D117" s="186"/>
      <c r="E117" s="186"/>
      <c r="F117" s="186"/>
      <c r="G117" s="186"/>
      <c r="H117" s="186"/>
      <c r="I117" s="33"/>
      <c r="J117" s="5"/>
      <c r="K117" s="5"/>
      <c r="N117" s="171"/>
      <c r="O117" s="6"/>
      <c r="Q117" s="5"/>
    </row>
    <row r="118" spans="1:17" x14ac:dyDescent="0.2">
      <c r="A118" s="214" t="s">
        <v>217</v>
      </c>
      <c r="B118" s="215" t="s">
        <v>218</v>
      </c>
      <c r="C118" s="185">
        <f>+SUM(D118:F118)</f>
        <v>0</v>
      </c>
      <c r="D118" s="186"/>
      <c r="E118" s="186"/>
      <c r="F118" s="186"/>
      <c r="G118" s="186"/>
      <c r="H118" s="186"/>
      <c r="I118" s="33"/>
      <c r="J118" s="5"/>
      <c r="K118" s="5"/>
      <c r="N118" s="171"/>
      <c r="O118" s="6"/>
      <c r="Q118" s="5"/>
    </row>
    <row r="119" spans="1:17" x14ac:dyDescent="0.2">
      <c r="A119" s="214" t="s">
        <v>145</v>
      </c>
      <c r="B119" s="215" t="s">
        <v>219</v>
      </c>
      <c r="C119" s="185">
        <f>+SUM(D119:F119)</f>
        <v>0</v>
      </c>
      <c r="D119" s="186"/>
      <c r="E119" s="186"/>
      <c r="F119" s="186"/>
      <c r="G119" s="186"/>
      <c r="H119" s="186"/>
      <c r="I119" s="33"/>
      <c r="J119" s="5"/>
      <c r="K119" s="5"/>
      <c r="N119" s="171"/>
      <c r="O119" s="6"/>
      <c r="Q119" s="5"/>
    </row>
    <row r="120" spans="1:17" x14ac:dyDescent="0.2">
      <c r="A120" s="216" t="s">
        <v>145</v>
      </c>
      <c r="B120" s="217" t="s">
        <v>220</v>
      </c>
      <c r="C120" s="218">
        <f t="shared" si="1"/>
        <v>0</v>
      </c>
      <c r="D120" s="186"/>
      <c r="E120" s="186"/>
      <c r="F120" s="186"/>
      <c r="G120" s="186"/>
      <c r="H120" s="186"/>
      <c r="I120" s="33"/>
      <c r="J120" s="5"/>
      <c r="K120" s="5"/>
      <c r="N120" s="171"/>
      <c r="O120" s="6"/>
      <c r="Q120" s="5"/>
    </row>
    <row r="121" spans="1:17" x14ac:dyDescent="0.2">
      <c r="A121" s="174"/>
      <c r="B121" s="222"/>
      <c r="C121" s="69"/>
      <c r="D121" s="70"/>
      <c r="E121" s="70"/>
      <c r="F121" s="70"/>
      <c r="G121" s="70"/>
      <c r="H121" s="70"/>
      <c r="I121" s="33"/>
      <c r="J121" s="5"/>
      <c r="K121" s="5"/>
      <c r="N121" s="171"/>
      <c r="O121" s="6"/>
      <c r="Q121" s="5"/>
    </row>
    <row r="122" spans="1:17" x14ac:dyDescent="0.2">
      <c r="A122" s="289" t="s">
        <v>221</v>
      </c>
      <c r="B122" s="290"/>
      <c r="C122" s="178">
        <f t="shared" si="1"/>
        <v>414</v>
      </c>
      <c r="D122" s="223">
        <f>+SUM(D123:D162)</f>
        <v>28</v>
      </c>
      <c r="E122" s="227">
        <f>+SUM(E123:E162)</f>
        <v>380</v>
      </c>
      <c r="F122" s="228">
        <f>+SUM(F123:F162)</f>
        <v>6</v>
      </c>
      <c r="G122" s="228">
        <f>+SUM(G123:G162)</f>
        <v>0</v>
      </c>
      <c r="H122" s="228">
        <f>+SUM(H123:H162)</f>
        <v>0</v>
      </c>
      <c r="I122" s="33"/>
      <c r="J122" s="5"/>
      <c r="K122" s="5"/>
      <c r="N122" s="171"/>
      <c r="O122" s="6"/>
      <c r="Q122" s="5"/>
    </row>
    <row r="123" spans="1:17" x14ac:dyDescent="0.2">
      <c r="A123" s="211" t="s">
        <v>222</v>
      </c>
      <c r="B123" s="226" t="s">
        <v>223</v>
      </c>
      <c r="C123" s="203">
        <f t="shared" si="1"/>
        <v>0</v>
      </c>
      <c r="D123" s="188"/>
      <c r="E123" s="205"/>
      <c r="F123" s="206"/>
      <c r="G123" s="188"/>
      <c r="H123" s="206"/>
      <c r="I123" s="33"/>
      <c r="J123" s="5"/>
      <c r="K123" s="5"/>
      <c r="N123" s="171"/>
      <c r="O123" s="6"/>
      <c r="Q123" s="5"/>
    </row>
    <row r="124" spans="1:17" x14ac:dyDescent="0.2">
      <c r="A124" s="214" t="s">
        <v>224</v>
      </c>
      <c r="B124" s="215" t="s">
        <v>225</v>
      </c>
      <c r="C124" s="185">
        <f t="shared" si="1"/>
        <v>0</v>
      </c>
      <c r="D124" s="188"/>
      <c r="E124" s="187"/>
      <c r="F124" s="188"/>
      <c r="G124" s="188"/>
      <c r="H124" s="188"/>
      <c r="I124" s="33"/>
      <c r="J124" s="5"/>
      <c r="K124" s="5"/>
      <c r="N124" s="171"/>
      <c r="O124" s="6"/>
      <c r="Q124" s="5"/>
    </row>
    <row r="125" spans="1:17" x14ac:dyDescent="0.2">
      <c r="A125" s="214" t="s">
        <v>226</v>
      </c>
      <c r="B125" s="215" t="s">
        <v>227</v>
      </c>
      <c r="C125" s="185">
        <f t="shared" si="1"/>
        <v>6</v>
      </c>
      <c r="D125" s="188"/>
      <c r="E125" s="187">
        <v>6</v>
      </c>
      <c r="F125" s="188"/>
      <c r="G125" s="188"/>
      <c r="H125" s="188"/>
      <c r="I125" s="33"/>
      <c r="J125" s="5"/>
      <c r="K125" s="5"/>
      <c r="N125" s="171"/>
      <c r="O125" s="6"/>
      <c r="Q125" s="5"/>
    </row>
    <row r="126" spans="1:17" x14ac:dyDescent="0.2">
      <c r="A126" s="214" t="s">
        <v>228</v>
      </c>
      <c r="B126" s="215" t="s">
        <v>229</v>
      </c>
      <c r="C126" s="185">
        <f t="shared" si="1"/>
        <v>0</v>
      </c>
      <c r="D126" s="188"/>
      <c r="E126" s="187"/>
      <c r="F126" s="188"/>
      <c r="G126" s="188"/>
      <c r="H126" s="188"/>
      <c r="I126" s="33"/>
      <c r="J126" s="5"/>
      <c r="K126" s="5"/>
      <c r="N126" s="171"/>
      <c r="O126" s="6"/>
      <c r="Q126" s="5"/>
    </row>
    <row r="127" spans="1:17" x14ac:dyDescent="0.2">
      <c r="A127" s="214" t="s">
        <v>230</v>
      </c>
      <c r="B127" s="215" t="s">
        <v>231</v>
      </c>
      <c r="C127" s="185">
        <f t="shared" si="1"/>
        <v>0</v>
      </c>
      <c r="D127" s="188"/>
      <c r="E127" s="187"/>
      <c r="F127" s="188"/>
      <c r="G127" s="188"/>
      <c r="H127" s="188"/>
      <c r="I127" s="33"/>
      <c r="J127" s="5"/>
      <c r="K127" s="5"/>
      <c r="N127" s="171"/>
      <c r="O127" s="6"/>
      <c r="Q127" s="5"/>
    </row>
    <row r="128" spans="1:17" x14ac:dyDescent="0.2">
      <c r="A128" s="214" t="s">
        <v>232</v>
      </c>
      <c r="B128" s="215" t="s">
        <v>233</v>
      </c>
      <c r="C128" s="185">
        <f t="shared" si="1"/>
        <v>0</v>
      </c>
      <c r="D128" s="188"/>
      <c r="E128" s="187"/>
      <c r="F128" s="188"/>
      <c r="G128" s="188"/>
      <c r="H128" s="188"/>
      <c r="I128" s="33"/>
      <c r="J128" s="5"/>
      <c r="K128" s="5"/>
      <c r="N128" s="171"/>
      <c r="O128" s="6"/>
      <c r="Q128" s="5"/>
    </row>
    <row r="129" spans="1:17" x14ac:dyDescent="0.2">
      <c r="A129" s="214" t="s">
        <v>234</v>
      </c>
      <c r="B129" s="215" t="s">
        <v>235</v>
      </c>
      <c r="C129" s="185">
        <f t="shared" si="1"/>
        <v>0</v>
      </c>
      <c r="D129" s="188"/>
      <c r="E129" s="187"/>
      <c r="F129" s="188"/>
      <c r="G129" s="188"/>
      <c r="H129" s="188"/>
      <c r="I129" s="33"/>
      <c r="J129" s="5"/>
      <c r="K129" s="5"/>
      <c r="N129" s="171"/>
      <c r="O129" s="6"/>
      <c r="Q129" s="5"/>
    </row>
    <row r="130" spans="1:17" x14ac:dyDescent="0.2">
      <c r="A130" s="214" t="s">
        <v>236</v>
      </c>
      <c r="B130" s="215" t="s">
        <v>237</v>
      </c>
      <c r="C130" s="185">
        <f t="shared" si="1"/>
        <v>46</v>
      </c>
      <c r="D130" s="188"/>
      <c r="E130" s="187">
        <v>46</v>
      </c>
      <c r="F130" s="188"/>
      <c r="G130" s="188"/>
      <c r="H130" s="188"/>
      <c r="I130" s="33"/>
      <c r="J130" s="5"/>
      <c r="K130" s="5"/>
      <c r="N130" s="171"/>
      <c r="O130" s="6"/>
      <c r="Q130" s="5"/>
    </row>
    <row r="131" spans="1:17" x14ac:dyDescent="0.2">
      <c r="A131" s="214" t="s">
        <v>238</v>
      </c>
      <c r="B131" s="215" t="s">
        <v>239</v>
      </c>
      <c r="C131" s="185">
        <f t="shared" si="1"/>
        <v>227</v>
      </c>
      <c r="D131" s="188"/>
      <c r="E131" s="187">
        <v>227</v>
      </c>
      <c r="F131" s="188"/>
      <c r="G131" s="188"/>
      <c r="H131" s="188"/>
      <c r="I131" s="33"/>
      <c r="J131" s="5"/>
      <c r="K131" s="5"/>
      <c r="N131" s="171"/>
      <c r="O131" s="6"/>
      <c r="Q131" s="5"/>
    </row>
    <row r="132" spans="1:17" x14ac:dyDescent="0.2">
      <c r="A132" s="214" t="s">
        <v>240</v>
      </c>
      <c r="B132" s="215" t="s">
        <v>241</v>
      </c>
      <c r="C132" s="185">
        <f t="shared" si="1"/>
        <v>3</v>
      </c>
      <c r="D132" s="188"/>
      <c r="E132" s="187">
        <v>3</v>
      </c>
      <c r="F132" s="188"/>
      <c r="G132" s="188"/>
      <c r="H132" s="188"/>
      <c r="I132" s="33"/>
      <c r="J132" s="5"/>
      <c r="K132" s="5"/>
      <c r="N132" s="171"/>
      <c r="O132" s="6"/>
      <c r="Q132" s="5"/>
    </row>
    <row r="133" spans="1:17" x14ac:dyDescent="0.2">
      <c r="A133" s="214" t="s">
        <v>242</v>
      </c>
      <c r="B133" s="215" t="s">
        <v>243</v>
      </c>
      <c r="C133" s="185">
        <f t="shared" si="1"/>
        <v>7</v>
      </c>
      <c r="D133" s="188"/>
      <c r="E133" s="187">
        <v>7</v>
      </c>
      <c r="F133" s="188"/>
      <c r="G133" s="188"/>
      <c r="H133" s="188"/>
      <c r="I133" s="33"/>
      <c r="J133" s="5"/>
      <c r="K133" s="5"/>
      <c r="N133" s="171"/>
      <c r="O133" s="6"/>
      <c r="Q133" s="5"/>
    </row>
    <row r="134" spans="1:17" x14ac:dyDescent="0.2">
      <c r="A134" s="214" t="s">
        <v>244</v>
      </c>
      <c r="B134" s="215" t="s">
        <v>245</v>
      </c>
      <c r="C134" s="185">
        <f t="shared" si="1"/>
        <v>0</v>
      </c>
      <c r="D134" s="188"/>
      <c r="E134" s="187"/>
      <c r="F134" s="188"/>
      <c r="G134" s="188"/>
      <c r="H134" s="188"/>
      <c r="I134" s="33"/>
      <c r="J134" s="5"/>
      <c r="K134" s="5"/>
      <c r="N134" s="171"/>
      <c r="O134" s="6"/>
      <c r="Q134" s="5"/>
    </row>
    <row r="135" spans="1:17" x14ac:dyDescent="0.2">
      <c r="A135" s="214" t="s">
        <v>246</v>
      </c>
      <c r="B135" s="215" t="s">
        <v>247</v>
      </c>
      <c r="C135" s="185">
        <f t="shared" si="1"/>
        <v>0</v>
      </c>
      <c r="D135" s="188"/>
      <c r="E135" s="187"/>
      <c r="F135" s="188"/>
      <c r="G135" s="188"/>
      <c r="H135" s="188"/>
      <c r="I135" s="33"/>
      <c r="J135" s="5"/>
      <c r="K135" s="5"/>
      <c r="N135" s="171"/>
      <c r="O135" s="6"/>
      <c r="Q135" s="5"/>
    </row>
    <row r="136" spans="1:17" x14ac:dyDescent="0.2">
      <c r="A136" s="214" t="s">
        <v>248</v>
      </c>
      <c r="B136" s="215" t="s">
        <v>249</v>
      </c>
      <c r="C136" s="185">
        <f t="shared" si="1"/>
        <v>0</v>
      </c>
      <c r="D136" s="188"/>
      <c r="E136" s="187"/>
      <c r="F136" s="188"/>
      <c r="G136" s="188"/>
      <c r="H136" s="188"/>
      <c r="I136" s="33"/>
      <c r="J136" s="5"/>
      <c r="K136" s="5"/>
      <c r="N136" s="171"/>
      <c r="O136" s="6"/>
      <c r="Q136" s="5"/>
    </row>
    <row r="137" spans="1:17" x14ac:dyDescent="0.2">
      <c r="A137" s="214" t="s">
        <v>250</v>
      </c>
      <c r="B137" s="215" t="s">
        <v>251</v>
      </c>
      <c r="C137" s="185">
        <f t="shared" si="1"/>
        <v>0</v>
      </c>
      <c r="D137" s="188"/>
      <c r="E137" s="187"/>
      <c r="F137" s="188"/>
      <c r="G137" s="188"/>
      <c r="H137" s="188"/>
      <c r="I137" s="33"/>
      <c r="J137" s="5"/>
      <c r="K137" s="5"/>
      <c r="N137" s="171"/>
      <c r="O137" s="6"/>
      <c r="Q137" s="5"/>
    </row>
    <row r="138" spans="1:17" x14ac:dyDescent="0.2">
      <c r="A138" s="214" t="s">
        <v>252</v>
      </c>
      <c r="B138" s="215" t="s">
        <v>253</v>
      </c>
      <c r="C138" s="185">
        <f t="shared" si="1"/>
        <v>0</v>
      </c>
      <c r="D138" s="188"/>
      <c r="E138" s="187"/>
      <c r="F138" s="188"/>
      <c r="G138" s="188"/>
      <c r="H138" s="188"/>
      <c r="I138" s="33"/>
      <c r="J138" s="5"/>
      <c r="K138" s="5"/>
      <c r="N138" s="171"/>
      <c r="O138" s="6"/>
      <c r="Q138" s="5"/>
    </row>
    <row r="139" spans="1:17" x14ac:dyDescent="0.2">
      <c r="A139" s="214" t="s">
        <v>254</v>
      </c>
      <c r="B139" s="215" t="s">
        <v>255</v>
      </c>
      <c r="C139" s="185">
        <f t="shared" si="1"/>
        <v>0</v>
      </c>
      <c r="D139" s="188"/>
      <c r="E139" s="187"/>
      <c r="F139" s="188"/>
      <c r="G139" s="188"/>
      <c r="H139" s="188"/>
      <c r="I139" s="33"/>
      <c r="J139" s="5"/>
      <c r="K139" s="5"/>
      <c r="N139" s="171"/>
      <c r="O139" s="6"/>
      <c r="Q139" s="5"/>
    </row>
    <row r="140" spans="1:17" x14ac:dyDescent="0.2">
      <c r="A140" s="214" t="s">
        <v>256</v>
      </c>
      <c r="B140" s="215" t="s">
        <v>257</v>
      </c>
      <c r="C140" s="185">
        <f t="shared" si="1"/>
        <v>4</v>
      </c>
      <c r="D140" s="188"/>
      <c r="E140" s="187">
        <v>4</v>
      </c>
      <c r="F140" s="188"/>
      <c r="G140" s="188"/>
      <c r="H140" s="188"/>
      <c r="I140" s="33"/>
      <c r="J140" s="5"/>
      <c r="K140" s="5"/>
      <c r="N140" s="171"/>
      <c r="O140" s="6"/>
      <c r="Q140" s="5"/>
    </row>
    <row r="141" spans="1:17" x14ac:dyDescent="0.2">
      <c r="A141" s="214" t="s">
        <v>258</v>
      </c>
      <c r="B141" s="215" t="s">
        <v>259</v>
      </c>
      <c r="C141" s="185">
        <f t="shared" si="1"/>
        <v>0</v>
      </c>
      <c r="D141" s="188"/>
      <c r="E141" s="187"/>
      <c r="F141" s="188"/>
      <c r="G141" s="188"/>
      <c r="H141" s="188"/>
      <c r="I141" s="33"/>
      <c r="J141" s="5"/>
      <c r="K141" s="5"/>
      <c r="N141" s="171"/>
      <c r="O141" s="6"/>
      <c r="Q141" s="5"/>
    </row>
    <row r="142" spans="1:17" x14ac:dyDescent="0.2">
      <c r="A142" s="214" t="s">
        <v>260</v>
      </c>
      <c r="B142" s="215" t="s">
        <v>261</v>
      </c>
      <c r="C142" s="185">
        <f t="shared" si="1"/>
        <v>0</v>
      </c>
      <c r="D142" s="188"/>
      <c r="E142" s="187"/>
      <c r="F142" s="188"/>
      <c r="G142" s="188"/>
      <c r="H142" s="188"/>
      <c r="I142" s="33"/>
      <c r="J142" s="5"/>
      <c r="K142" s="5"/>
      <c r="N142" s="171"/>
      <c r="O142" s="6"/>
      <c r="Q142" s="5"/>
    </row>
    <row r="143" spans="1:17" x14ac:dyDescent="0.2">
      <c r="A143" s="214" t="s">
        <v>262</v>
      </c>
      <c r="B143" s="215" t="s">
        <v>263</v>
      </c>
      <c r="C143" s="185">
        <f t="shared" si="1"/>
        <v>0</v>
      </c>
      <c r="D143" s="188"/>
      <c r="E143" s="187"/>
      <c r="F143" s="188"/>
      <c r="G143" s="188"/>
      <c r="H143" s="188"/>
      <c r="I143" s="33"/>
      <c r="J143" s="5"/>
      <c r="K143" s="5"/>
      <c r="N143" s="171"/>
      <c r="O143" s="6"/>
      <c r="Q143" s="5"/>
    </row>
    <row r="144" spans="1:17" x14ac:dyDescent="0.2">
      <c r="A144" s="214" t="s">
        <v>264</v>
      </c>
      <c r="B144" s="215" t="s">
        <v>265</v>
      </c>
      <c r="C144" s="185">
        <f t="shared" si="1"/>
        <v>0</v>
      </c>
      <c r="D144" s="188"/>
      <c r="E144" s="187"/>
      <c r="F144" s="188"/>
      <c r="G144" s="188"/>
      <c r="H144" s="188"/>
      <c r="I144" s="33"/>
      <c r="J144" s="5"/>
      <c r="K144" s="5"/>
      <c r="N144" s="171"/>
      <c r="O144" s="6"/>
      <c r="Q144" s="5"/>
    </row>
    <row r="145" spans="1:17" x14ac:dyDescent="0.2">
      <c r="A145" s="214" t="s">
        <v>266</v>
      </c>
      <c r="B145" s="215" t="s">
        <v>267</v>
      </c>
      <c r="C145" s="185">
        <f t="shared" si="1"/>
        <v>5</v>
      </c>
      <c r="D145" s="188"/>
      <c r="E145" s="187">
        <v>5</v>
      </c>
      <c r="F145" s="188"/>
      <c r="G145" s="188"/>
      <c r="H145" s="188"/>
      <c r="I145" s="33"/>
      <c r="J145" s="5"/>
      <c r="K145" s="5"/>
      <c r="N145" s="171"/>
      <c r="O145" s="6"/>
      <c r="Q145" s="5"/>
    </row>
    <row r="146" spans="1:17" x14ac:dyDescent="0.2">
      <c r="A146" s="214" t="s">
        <v>268</v>
      </c>
      <c r="B146" s="215" t="s">
        <v>269</v>
      </c>
      <c r="C146" s="185">
        <f t="shared" ref="C146:C209" si="2">+SUM(D146:F146)</f>
        <v>0</v>
      </c>
      <c r="D146" s="188"/>
      <c r="E146" s="187"/>
      <c r="F146" s="188"/>
      <c r="G146" s="188"/>
      <c r="H146" s="188"/>
      <c r="I146" s="33"/>
      <c r="J146" s="5"/>
      <c r="K146" s="5"/>
      <c r="N146" s="171"/>
      <c r="O146" s="6"/>
      <c r="Q146" s="5"/>
    </row>
    <row r="147" spans="1:17" x14ac:dyDescent="0.2">
      <c r="A147" s="214" t="s">
        <v>270</v>
      </c>
      <c r="B147" s="215" t="s">
        <v>271</v>
      </c>
      <c r="C147" s="185">
        <f t="shared" si="2"/>
        <v>3</v>
      </c>
      <c r="D147" s="188"/>
      <c r="E147" s="187"/>
      <c r="F147" s="188">
        <v>3</v>
      </c>
      <c r="G147" s="188"/>
      <c r="H147" s="188"/>
      <c r="I147" s="33"/>
      <c r="J147" s="5"/>
      <c r="K147" s="5"/>
      <c r="N147" s="171"/>
      <c r="O147" s="6"/>
      <c r="Q147" s="5"/>
    </row>
    <row r="148" spans="1:17" x14ac:dyDescent="0.2">
      <c r="A148" s="214" t="s">
        <v>272</v>
      </c>
      <c r="B148" s="215" t="s">
        <v>273</v>
      </c>
      <c r="C148" s="185">
        <f t="shared" si="2"/>
        <v>0</v>
      </c>
      <c r="D148" s="188"/>
      <c r="E148" s="187"/>
      <c r="F148" s="188"/>
      <c r="G148" s="188"/>
      <c r="H148" s="188"/>
      <c r="I148" s="33"/>
      <c r="J148" s="5"/>
      <c r="K148" s="5"/>
      <c r="N148" s="171"/>
      <c r="O148" s="6"/>
      <c r="Q148" s="5"/>
    </row>
    <row r="149" spans="1:17" x14ac:dyDescent="0.2">
      <c r="A149" s="214" t="s">
        <v>274</v>
      </c>
      <c r="B149" s="215" t="s">
        <v>275</v>
      </c>
      <c r="C149" s="185">
        <f t="shared" si="2"/>
        <v>0</v>
      </c>
      <c r="D149" s="188"/>
      <c r="E149" s="187"/>
      <c r="F149" s="188"/>
      <c r="G149" s="188"/>
      <c r="H149" s="188"/>
      <c r="I149" s="33"/>
      <c r="J149" s="5"/>
      <c r="K149" s="5"/>
      <c r="N149" s="171"/>
      <c r="O149" s="6"/>
      <c r="Q149" s="5"/>
    </row>
    <row r="150" spans="1:17" x14ac:dyDescent="0.2">
      <c r="A150" s="214" t="s">
        <v>276</v>
      </c>
      <c r="B150" s="215" t="s">
        <v>277</v>
      </c>
      <c r="C150" s="185">
        <f t="shared" si="2"/>
        <v>0</v>
      </c>
      <c r="D150" s="188"/>
      <c r="E150" s="187"/>
      <c r="F150" s="188"/>
      <c r="G150" s="188"/>
      <c r="H150" s="188"/>
      <c r="I150" s="33"/>
      <c r="J150" s="5"/>
      <c r="K150" s="5"/>
      <c r="N150" s="171"/>
      <c r="O150" s="6"/>
      <c r="Q150" s="5"/>
    </row>
    <row r="151" spans="1:17" x14ac:dyDescent="0.2">
      <c r="A151" s="214" t="s">
        <v>278</v>
      </c>
      <c r="B151" s="215" t="s">
        <v>279</v>
      </c>
      <c r="C151" s="185">
        <f t="shared" si="2"/>
        <v>0</v>
      </c>
      <c r="D151" s="188"/>
      <c r="E151" s="187"/>
      <c r="F151" s="188"/>
      <c r="G151" s="188"/>
      <c r="H151" s="188"/>
      <c r="I151" s="33"/>
      <c r="J151" s="5"/>
      <c r="K151" s="5"/>
      <c r="N151" s="171"/>
      <c r="O151" s="6"/>
      <c r="Q151" s="5"/>
    </row>
    <row r="152" spans="1:17" x14ac:dyDescent="0.2">
      <c r="A152" s="214" t="s">
        <v>280</v>
      </c>
      <c r="B152" s="215" t="s">
        <v>281</v>
      </c>
      <c r="C152" s="185">
        <f t="shared" si="2"/>
        <v>0</v>
      </c>
      <c r="D152" s="188"/>
      <c r="E152" s="187"/>
      <c r="F152" s="188"/>
      <c r="G152" s="188"/>
      <c r="H152" s="188"/>
      <c r="I152" s="33"/>
      <c r="J152" s="5"/>
      <c r="K152" s="5"/>
      <c r="N152" s="171"/>
      <c r="O152" s="6"/>
      <c r="Q152" s="5"/>
    </row>
    <row r="153" spans="1:17" x14ac:dyDescent="0.2">
      <c r="A153" s="214" t="s">
        <v>282</v>
      </c>
      <c r="B153" s="215" t="s">
        <v>283</v>
      </c>
      <c r="C153" s="185">
        <f t="shared" si="2"/>
        <v>15</v>
      </c>
      <c r="D153" s="188"/>
      <c r="E153" s="187">
        <v>15</v>
      </c>
      <c r="F153" s="188"/>
      <c r="G153" s="188"/>
      <c r="H153" s="188"/>
      <c r="I153" s="33"/>
      <c r="J153" s="5"/>
      <c r="K153" s="5"/>
      <c r="N153" s="171"/>
      <c r="O153" s="6"/>
      <c r="Q153" s="5"/>
    </row>
    <row r="154" spans="1:17" x14ac:dyDescent="0.2">
      <c r="A154" s="214" t="s">
        <v>284</v>
      </c>
      <c r="B154" s="215" t="s">
        <v>285</v>
      </c>
      <c r="C154" s="185">
        <f t="shared" si="2"/>
        <v>0</v>
      </c>
      <c r="D154" s="188"/>
      <c r="E154" s="187"/>
      <c r="F154" s="188"/>
      <c r="G154" s="188"/>
      <c r="H154" s="188"/>
      <c r="I154" s="33"/>
      <c r="J154" s="5"/>
      <c r="K154" s="5"/>
      <c r="N154" s="171"/>
      <c r="O154" s="6"/>
      <c r="Q154" s="5"/>
    </row>
    <row r="155" spans="1:17" x14ac:dyDescent="0.2">
      <c r="A155" s="214" t="s">
        <v>286</v>
      </c>
      <c r="B155" s="215" t="s">
        <v>281</v>
      </c>
      <c r="C155" s="185">
        <f t="shared" si="2"/>
        <v>2</v>
      </c>
      <c r="D155" s="188"/>
      <c r="E155" s="187"/>
      <c r="F155" s="188">
        <v>2</v>
      </c>
      <c r="G155" s="188"/>
      <c r="H155" s="188"/>
      <c r="I155" s="33"/>
      <c r="J155" s="5"/>
      <c r="K155" s="5"/>
      <c r="N155" s="171"/>
      <c r="O155" s="6"/>
      <c r="Q155" s="5"/>
    </row>
    <row r="156" spans="1:17" x14ac:dyDescent="0.2">
      <c r="A156" s="214" t="s">
        <v>287</v>
      </c>
      <c r="B156" s="215" t="s">
        <v>279</v>
      </c>
      <c r="C156" s="185">
        <f t="shared" si="2"/>
        <v>2</v>
      </c>
      <c r="D156" s="188"/>
      <c r="E156" s="187">
        <v>1</v>
      </c>
      <c r="F156" s="188">
        <v>1</v>
      </c>
      <c r="G156" s="188"/>
      <c r="H156" s="188"/>
      <c r="I156" s="33"/>
      <c r="J156" s="5"/>
      <c r="K156" s="5"/>
      <c r="N156" s="171"/>
      <c r="O156" s="6"/>
      <c r="Q156" s="5"/>
    </row>
    <row r="157" spans="1:17" x14ac:dyDescent="0.2">
      <c r="A157" s="214" t="s">
        <v>288</v>
      </c>
      <c r="B157" s="215" t="s">
        <v>289</v>
      </c>
      <c r="C157" s="185">
        <f t="shared" si="2"/>
        <v>0</v>
      </c>
      <c r="D157" s="188"/>
      <c r="E157" s="187"/>
      <c r="F157" s="188"/>
      <c r="G157" s="188"/>
      <c r="H157" s="188"/>
      <c r="I157" s="33"/>
      <c r="J157" s="5"/>
      <c r="K157" s="5"/>
      <c r="N157" s="171"/>
      <c r="O157" s="6"/>
      <c r="Q157" s="5"/>
    </row>
    <row r="158" spans="1:17" x14ac:dyDescent="0.2">
      <c r="A158" s="214" t="s">
        <v>290</v>
      </c>
      <c r="B158" s="215" t="s">
        <v>291</v>
      </c>
      <c r="C158" s="185">
        <f t="shared" si="2"/>
        <v>0</v>
      </c>
      <c r="D158" s="188"/>
      <c r="E158" s="187"/>
      <c r="F158" s="188"/>
      <c r="G158" s="188"/>
      <c r="H158" s="188"/>
      <c r="I158" s="33"/>
      <c r="J158" s="5"/>
      <c r="K158" s="5"/>
      <c r="N158" s="171"/>
      <c r="O158" s="6"/>
      <c r="Q158" s="5"/>
    </row>
    <row r="159" spans="1:17" x14ac:dyDescent="0.2">
      <c r="A159" s="214" t="s">
        <v>292</v>
      </c>
      <c r="B159" s="215" t="s">
        <v>293</v>
      </c>
      <c r="C159" s="185">
        <f t="shared" si="2"/>
        <v>0</v>
      </c>
      <c r="D159" s="188"/>
      <c r="E159" s="187"/>
      <c r="F159" s="188"/>
      <c r="G159" s="188"/>
      <c r="H159" s="188"/>
      <c r="I159" s="33"/>
      <c r="J159" s="5"/>
      <c r="K159" s="5"/>
      <c r="N159" s="171"/>
      <c r="O159" s="6"/>
      <c r="Q159" s="5"/>
    </row>
    <row r="160" spans="1:17" x14ac:dyDescent="0.2">
      <c r="A160" s="214" t="s">
        <v>294</v>
      </c>
      <c r="B160" s="215" t="s">
        <v>295</v>
      </c>
      <c r="C160" s="185">
        <f t="shared" si="2"/>
        <v>73</v>
      </c>
      <c r="D160" s="188">
        <v>24</v>
      </c>
      <c r="E160" s="187">
        <v>49</v>
      </c>
      <c r="F160" s="188"/>
      <c r="G160" s="188"/>
      <c r="H160" s="188"/>
      <c r="I160" s="33"/>
      <c r="J160" s="5"/>
      <c r="K160" s="5"/>
      <c r="N160" s="171"/>
      <c r="O160" s="6"/>
      <c r="Q160" s="5"/>
    </row>
    <row r="161" spans="1:17" x14ac:dyDescent="0.2">
      <c r="A161" s="214" t="s">
        <v>296</v>
      </c>
      <c r="B161" s="208" t="s">
        <v>297</v>
      </c>
      <c r="C161" s="185">
        <f t="shared" si="2"/>
        <v>11</v>
      </c>
      <c r="D161" s="188"/>
      <c r="E161" s="187">
        <v>11</v>
      </c>
      <c r="F161" s="198"/>
      <c r="G161" s="188"/>
      <c r="H161" s="188"/>
      <c r="I161" s="33"/>
      <c r="J161" s="5"/>
      <c r="K161" s="5"/>
      <c r="N161" s="171"/>
      <c r="O161" s="6"/>
      <c r="Q161" s="5"/>
    </row>
    <row r="162" spans="1:17" x14ac:dyDescent="0.2">
      <c r="A162" s="216" t="s">
        <v>298</v>
      </c>
      <c r="B162" s="229" t="s">
        <v>299</v>
      </c>
      <c r="C162" s="218">
        <f t="shared" si="2"/>
        <v>10</v>
      </c>
      <c r="D162" s="219">
        <v>4</v>
      </c>
      <c r="E162" s="220">
        <v>6</v>
      </c>
      <c r="F162" s="221"/>
      <c r="G162" s="219"/>
      <c r="H162" s="221"/>
      <c r="I162" s="33"/>
      <c r="J162" s="5"/>
      <c r="K162" s="5"/>
      <c r="N162" s="171"/>
      <c r="O162" s="6"/>
      <c r="Q162" s="5"/>
    </row>
    <row r="163" spans="1:17" x14ac:dyDescent="0.2">
      <c r="A163" s="230"/>
      <c r="B163" s="231"/>
      <c r="C163" s="69"/>
      <c r="D163" s="70"/>
      <c r="E163" s="70"/>
      <c r="F163" s="70"/>
      <c r="G163" s="70"/>
      <c r="H163" s="70"/>
      <c r="I163" s="33"/>
      <c r="J163" s="5"/>
      <c r="K163" s="5"/>
      <c r="N163" s="171"/>
      <c r="O163" s="6"/>
      <c r="Q163" s="5"/>
    </row>
    <row r="164" spans="1:17" ht="15" customHeight="1" x14ac:dyDescent="0.2">
      <c r="A164" s="319" t="s">
        <v>300</v>
      </c>
      <c r="B164" s="320"/>
      <c r="C164" s="178">
        <f t="shared" si="2"/>
        <v>56</v>
      </c>
      <c r="D164" s="223">
        <f>+SUM(D165:D179)</f>
        <v>56</v>
      </c>
      <c r="E164" s="227">
        <f>+SUM(E165:E179)</f>
        <v>0</v>
      </c>
      <c r="F164" s="228">
        <f>+SUM(F165:F179)</f>
        <v>0</v>
      </c>
      <c r="G164" s="228">
        <f>+SUM(G165:G179)</f>
        <v>0</v>
      </c>
      <c r="H164" s="228">
        <f>+SUM(H165:H179)</f>
        <v>0</v>
      </c>
      <c r="I164" s="33"/>
      <c r="J164" s="5"/>
      <c r="K164" s="5"/>
      <c r="N164" s="171"/>
      <c r="O164" s="6"/>
      <c r="Q164" s="5"/>
    </row>
    <row r="165" spans="1:17" x14ac:dyDescent="0.2">
      <c r="A165" s="211" t="s">
        <v>301</v>
      </c>
      <c r="B165" s="226" t="s">
        <v>302</v>
      </c>
      <c r="C165" s="203">
        <f t="shared" si="2"/>
        <v>0</v>
      </c>
      <c r="D165" s="204"/>
      <c r="E165" s="205"/>
      <c r="F165" s="206"/>
      <c r="G165" s="232"/>
      <c r="H165" s="206"/>
      <c r="I165" s="33"/>
      <c r="J165" s="5"/>
      <c r="K165" s="5"/>
      <c r="N165" s="171"/>
      <c r="O165" s="6"/>
      <c r="Q165" s="5"/>
    </row>
    <row r="166" spans="1:17" x14ac:dyDescent="0.2">
      <c r="A166" s="214" t="s">
        <v>303</v>
      </c>
      <c r="B166" s="233" t="s">
        <v>304</v>
      </c>
      <c r="C166" s="185">
        <f t="shared" si="2"/>
        <v>0</v>
      </c>
      <c r="D166" s="186"/>
      <c r="E166" s="187"/>
      <c r="F166" s="188"/>
      <c r="G166" s="201"/>
      <c r="H166" s="188"/>
      <c r="I166" s="33"/>
      <c r="J166" s="5"/>
      <c r="K166" s="5"/>
      <c r="N166" s="171"/>
      <c r="O166" s="6"/>
      <c r="Q166" s="5"/>
    </row>
    <row r="167" spans="1:17" x14ac:dyDescent="0.2">
      <c r="A167" s="214" t="s">
        <v>305</v>
      </c>
      <c r="B167" s="208" t="s">
        <v>306</v>
      </c>
      <c r="C167" s="185">
        <f t="shared" si="2"/>
        <v>56</v>
      </c>
      <c r="D167" s="186">
        <v>56</v>
      </c>
      <c r="E167" s="187"/>
      <c r="F167" s="188"/>
      <c r="G167" s="201"/>
      <c r="H167" s="188"/>
      <c r="I167" s="33"/>
      <c r="J167" s="5"/>
      <c r="K167" s="5"/>
      <c r="N167" s="171"/>
      <c r="O167" s="6"/>
      <c r="Q167" s="5"/>
    </row>
    <row r="168" spans="1:17" x14ac:dyDescent="0.2">
      <c r="A168" s="234" t="s">
        <v>307</v>
      </c>
      <c r="B168" s="208" t="s">
        <v>308</v>
      </c>
      <c r="C168" s="185">
        <f t="shared" si="2"/>
        <v>0</v>
      </c>
      <c r="D168" s="186"/>
      <c r="E168" s="187"/>
      <c r="F168" s="188"/>
      <c r="G168" s="201"/>
      <c r="H168" s="188"/>
      <c r="I168" s="33"/>
      <c r="J168" s="5"/>
      <c r="K168" s="5"/>
      <c r="N168" s="171"/>
      <c r="O168" s="6"/>
      <c r="Q168" s="5"/>
    </row>
    <row r="169" spans="1:17" x14ac:dyDescent="0.2">
      <c r="A169" s="214" t="s">
        <v>309</v>
      </c>
      <c r="B169" s="215" t="s">
        <v>310</v>
      </c>
      <c r="C169" s="185">
        <f t="shared" si="2"/>
        <v>0</v>
      </c>
      <c r="D169" s="186"/>
      <c r="E169" s="187"/>
      <c r="F169" s="188"/>
      <c r="G169" s="201"/>
      <c r="H169" s="188"/>
      <c r="I169" s="33"/>
      <c r="J169" s="5"/>
      <c r="K169" s="5"/>
      <c r="N169" s="171"/>
      <c r="O169" s="6"/>
      <c r="Q169" s="5"/>
    </row>
    <row r="170" spans="1:17" x14ac:dyDescent="0.2">
      <c r="A170" s="214" t="s">
        <v>311</v>
      </c>
      <c r="B170" s="215" t="s">
        <v>312</v>
      </c>
      <c r="C170" s="185">
        <f t="shared" si="2"/>
        <v>0</v>
      </c>
      <c r="D170" s="186"/>
      <c r="E170" s="187"/>
      <c r="F170" s="188"/>
      <c r="G170" s="201"/>
      <c r="H170" s="188"/>
      <c r="I170" s="33"/>
      <c r="J170" s="5"/>
      <c r="K170" s="5"/>
      <c r="N170" s="171"/>
      <c r="O170" s="6"/>
      <c r="Q170" s="5"/>
    </row>
    <row r="171" spans="1:17" x14ac:dyDescent="0.2">
      <c r="A171" s="214" t="s">
        <v>313</v>
      </c>
      <c r="B171" s="215" t="s">
        <v>314</v>
      </c>
      <c r="C171" s="185">
        <f t="shared" si="2"/>
        <v>0</v>
      </c>
      <c r="D171" s="186"/>
      <c r="E171" s="187"/>
      <c r="F171" s="188"/>
      <c r="G171" s="201"/>
      <c r="H171" s="188"/>
      <c r="I171" s="33"/>
      <c r="J171" s="5"/>
      <c r="K171" s="5"/>
      <c r="N171" s="171"/>
      <c r="O171" s="6"/>
      <c r="Q171" s="5"/>
    </row>
    <row r="172" spans="1:17" x14ac:dyDescent="0.2">
      <c r="A172" s="214" t="s">
        <v>315</v>
      </c>
      <c r="B172" s="215" t="s">
        <v>316</v>
      </c>
      <c r="C172" s="185">
        <f t="shared" si="2"/>
        <v>0</v>
      </c>
      <c r="D172" s="186"/>
      <c r="E172" s="187"/>
      <c r="F172" s="188"/>
      <c r="G172" s="201"/>
      <c r="H172" s="188"/>
      <c r="I172" s="33"/>
      <c r="J172" s="5"/>
      <c r="K172" s="5"/>
      <c r="N172" s="171"/>
      <c r="O172" s="6"/>
      <c r="Q172" s="5"/>
    </row>
    <row r="173" spans="1:17" x14ac:dyDescent="0.2">
      <c r="A173" s="214" t="s">
        <v>317</v>
      </c>
      <c r="B173" s="215" t="s">
        <v>318</v>
      </c>
      <c r="C173" s="185">
        <f t="shared" si="2"/>
        <v>0</v>
      </c>
      <c r="D173" s="186"/>
      <c r="E173" s="187"/>
      <c r="F173" s="188"/>
      <c r="G173" s="201"/>
      <c r="H173" s="188"/>
      <c r="I173" s="33"/>
      <c r="J173" s="5"/>
      <c r="K173" s="5"/>
      <c r="N173" s="171"/>
      <c r="O173" s="6"/>
      <c r="Q173" s="5"/>
    </row>
    <row r="174" spans="1:17" x14ac:dyDescent="0.2">
      <c r="A174" s="214" t="s">
        <v>319</v>
      </c>
      <c r="B174" s="215" t="s">
        <v>320</v>
      </c>
      <c r="C174" s="185">
        <f t="shared" si="2"/>
        <v>0</v>
      </c>
      <c r="D174" s="186"/>
      <c r="E174" s="187"/>
      <c r="F174" s="188"/>
      <c r="G174" s="201"/>
      <c r="H174" s="188"/>
      <c r="I174" s="33"/>
      <c r="J174" s="5"/>
      <c r="K174" s="5"/>
      <c r="N174" s="171"/>
      <c r="O174" s="6"/>
      <c r="Q174" s="5"/>
    </row>
    <row r="175" spans="1:17" x14ac:dyDescent="0.2">
      <c r="A175" s="214" t="s">
        <v>321</v>
      </c>
      <c r="B175" s="215" t="s">
        <v>322</v>
      </c>
      <c r="C175" s="185">
        <f t="shared" si="2"/>
        <v>0</v>
      </c>
      <c r="D175" s="186"/>
      <c r="E175" s="187"/>
      <c r="F175" s="188"/>
      <c r="G175" s="201"/>
      <c r="H175" s="188"/>
      <c r="I175" s="33"/>
      <c r="J175" s="5"/>
      <c r="K175" s="5"/>
      <c r="N175" s="171"/>
      <c r="O175" s="6"/>
      <c r="Q175" s="5"/>
    </row>
    <row r="176" spans="1:17" x14ac:dyDescent="0.2">
      <c r="A176" s="214" t="s">
        <v>323</v>
      </c>
      <c r="B176" s="215" t="s">
        <v>324</v>
      </c>
      <c r="C176" s="185">
        <f t="shared" si="2"/>
        <v>0</v>
      </c>
      <c r="D176" s="186"/>
      <c r="E176" s="187"/>
      <c r="F176" s="188"/>
      <c r="G176" s="201"/>
      <c r="H176" s="188"/>
      <c r="I176" s="33"/>
      <c r="J176" s="5"/>
      <c r="K176" s="5"/>
      <c r="N176" s="171"/>
      <c r="O176" s="6"/>
      <c r="Q176" s="5"/>
    </row>
    <row r="177" spans="1:17" x14ac:dyDescent="0.2">
      <c r="A177" s="214" t="s">
        <v>325</v>
      </c>
      <c r="B177" s="215" t="s">
        <v>326</v>
      </c>
      <c r="C177" s="185">
        <f t="shared" si="2"/>
        <v>0</v>
      </c>
      <c r="D177" s="186"/>
      <c r="E177" s="187"/>
      <c r="F177" s="188"/>
      <c r="G177" s="201"/>
      <c r="H177" s="188"/>
      <c r="I177" s="33"/>
      <c r="J177" s="5"/>
      <c r="K177" s="5"/>
      <c r="N177" s="171"/>
      <c r="O177" s="6"/>
      <c r="Q177" s="5"/>
    </row>
    <row r="178" spans="1:17" x14ac:dyDescent="0.2">
      <c r="A178" s="214" t="s">
        <v>327</v>
      </c>
      <c r="B178" s="215" t="s">
        <v>328</v>
      </c>
      <c r="C178" s="185">
        <f t="shared" si="2"/>
        <v>0</v>
      </c>
      <c r="D178" s="186"/>
      <c r="E178" s="187"/>
      <c r="F178" s="188"/>
      <c r="G178" s="201"/>
      <c r="H178" s="188"/>
      <c r="I178" s="33"/>
      <c r="J178" s="5"/>
      <c r="K178" s="5"/>
      <c r="N178" s="171"/>
      <c r="O178" s="6"/>
      <c r="Q178" s="5"/>
    </row>
    <row r="179" spans="1:17" x14ac:dyDescent="0.2">
      <c r="A179" s="235" t="s">
        <v>329</v>
      </c>
      <c r="B179" s="236" t="s">
        <v>330</v>
      </c>
      <c r="C179" s="218">
        <f t="shared" si="2"/>
        <v>0</v>
      </c>
      <c r="D179" s="237"/>
      <c r="E179" s="220"/>
      <c r="F179" s="221"/>
      <c r="G179" s="219"/>
      <c r="H179" s="221"/>
      <c r="I179" s="33"/>
      <c r="J179" s="5"/>
      <c r="K179" s="5"/>
      <c r="N179" s="171"/>
      <c r="O179" s="6"/>
      <c r="Q179" s="5"/>
    </row>
    <row r="180" spans="1:17" x14ac:dyDescent="0.2">
      <c r="A180" s="174"/>
      <c r="B180" s="222"/>
      <c r="C180" s="69"/>
      <c r="D180" s="70"/>
      <c r="E180" s="70"/>
      <c r="F180" s="70"/>
      <c r="G180" s="70"/>
      <c r="H180" s="70"/>
      <c r="I180" s="33"/>
      <c r="J180" s="5"/>
      <c r="K180" s="5"/>
      <c r="N180" s="171"/>
      <c r="O180" s="6"/>
      <c r="Q180" s="5"/>
    </row>
    <row r="181" spans="1:17" x14ac:dyDescent="0.2">
      <c r="A181" s="289" t="s">
        <v>331</v>
      </c>
      <c r="B181" s="290"/>
      <c r="C181" s="178">
        <f t="shared" si="2"/>
        <v>7005</v>
      </c>
      <c r="D181" s="238">
        <f>+SUM(D182:D250)</f>
        <v>6581</v>
      </c>
      <c r="E181" s="180">
        <f>+SUM(E182:E250)</f>
        <v>51</v>
      </c>
      <c r="F181" s="239">
        <f>+SUM(F182:F250)</f>
        <v>373</v>
      </c>
      <c r="G181" s="178">
        <f>+SUM(G182:G250)</f>
        <v>0</v>
      </c>
      <c r="H181" s="178">
        <f>+SUM(H182:H250)</f>
        <v>0</v>
      </c>
      <c r="I181" s="33"/>
      <c r="J181" s="5"/>
      <c r="K181" s="5"/>
      <c r="N181" s="171"/>
      <c r="O181" s="6"/>
      <c r="Q181" s="5"/>
    </row>
    <row r="182" spans="1:17" x14ac:dyDescent="0.2">
      <c r="A182" s="214" t="s">
        <v>332</v>
      </c>
      <c r="B182" s="240" t="s">
        <v>333</v>
      </c>
      <c r="C182" s="185">
        <f t="shared" si="2"/>
        <v>0</v>
      </c>
      <c r="D182" s="186"/>
      <c r="E182" s="187"/>
      <c r="F182" s="188"/>
      <c r="G182" s="232"/>
      <c r="H182" s="188"/>
      <c r="I182" s="33"/>
      <c r="J182" s="5"/>
      <c r="K182" s="5"/>
      <c r="N182" s="171"/>
      <c r="O182" s="6"/>
      <c r="Q182" s="5"/>
    </row>
    <row r="183" spans="1:17" x14ac:dyDescent="0.2">
      <c r="A183" s="214" t="s">
        <v>334</v>
      </c>
      <c r="B183" s="241" t="s">
        <v>335</v>
      </c>
      <c r="C183" s="185">
        <f t="shared" si="2"/>
        <v>0</v>
      </c>
      <c r="D183" s="186"/>
      <c r="E183" s="187"/>
      <c r="F183" s="188"/>
      <c r="G183" s="201"/>
      <c r="H183" s="188"/>
      <c r="I183" s="33"/>
      <c r="J183" s="5"/>
      <c r="K183" s="5"/>
      <c r="N183" s="171"/>
      <c r="O183" s="6"/>
      <c r="Q183" s="5"/>
    </row>
    <row r="184" spans="1:17" x14ac:dyDescent="0.2">
      <c r="A184" s="214" t="s">
        <v>336</v>
      </c>
      <c r="B184" s="241" t="s">
        <v>337</v>
      </c>
      <c r="C184" s="185">
        <f t="shared" si="2"/>
        <v>0</v>
      </c>
      <c r="D184" s="186"/>
      <c r="E184" s="187"/>
      <c r="F184" s="188"/>
      <c r="G184" s="201"/>
      <c r="H184" s="188"/>
      <c r="I184" s="33"/>
      <c r="J184" s="5"/>
      <c r="K184" s="5"/>
      <c r="N184" s="171"/>
      <c r="O184" s="6"/>
      <c r="Q184" s="5"/>
    </row>
    <row r="185" spans="1:17" ht="13.5" customHeight="1" x14ac:dyDescent="0.2">
      <c r="A185" s="214" t="s">
        <v>338</v>
      </c>
      <c r="B185" s="241" t="s">
        <v>339</v>
      </c>
      <c r="C185" s="185">
        <f t="shared" si="2"/>
        <v>7</v>
      </c>
      <c r="D185" s="186"/>
      <c r="E185" s="187">
        <v>7</v>
      </c>
      <c r="F185" s="188"/>
      <c r="G185" s="201"/>
      <c r="H185" s="188"/>
      <c r="I185" s="33"/>
      <c r="J185" s="5"/>
      <c r="K185" s="5"/>
      <c r="N185" s="171"/>
      <c r="O185" s="6"/>
      <c r="Q185" s="5"/>
    </row>
    <row r="186" spans="1:17" x14ac:dyDescent="0.2">
      <c r="A186" s="214" t="s">
        <v>340</v>
      </c>
      <c r="B186" s="215" t="s">
        <v>341</v>
      </c>
      <c r="C186" s="185">
        <f t="shared" si="2"/>
        <v>75</v>
      </c>
      <c r="D186" s="186">
        <v>75</v>
      </c>
      <c r="E186" s="187"/>
      <c r="F186" s="188"/>
      <c r="G186" s="201"/>
      <c r="H186" s="188"/>
      <c r="I186" s="33"/>
      <c r="J186" s="5"/>
      <c r="K186" s="5"/>
      <c r="N186" s="171"/>
      <c r="O186" s="6"/>
      <c r="Q186" s="5"/>
    </row>
    <row r="187" spans="1:17" x14ac:dyDescent="0.2">
      <c r="A187" s="214" t="s">
        <v>342</v>
      </c>
      <c r="B187" s="215" t="s">
        <v>343</v>
      </c>
      <c r="C187" s="185">
        <f t="shared" si="2"/>
        <v>1</v>
      </c>
      <c r="D187" s="186">
        <v>1</v>
      </c>
      <c r="E187" s="187"/>
      <c r="F187" s="188"/>
      <c r="G187" s="201"/>
      <c r="H187" s="188"/>
      <c r="I187" s="33"/>
      <c r="J187" s="5"/>
      <c r="K187" s="5"/>
      <c r="N187" s="171"/>
      <c r="O187" s="6"/>
      <c r="Q187" s="5"/>
    </row>
    <row r="188" spans="1:17" x14ac:dyDescent="0.2">
      <c r="A188" s="214" t="s">
        <v>344</v>
      </c>
      <c r="B188" s="215" t="s">
        <v>345</v>
      </c>
      <c r="C188" s="185">
        <f t="shared" si="2"/>
        <v>4</v>
      </c>
      <c r="D188" s="186">
        <v>4</v>
      </c>
      <c r="E188" s="187"/>
      <c r="F188" s="188"/>
      <c r="G188" s="201"/>
      <c r="H188" s="188"/>
      <c r="I188" s="33"/>
      <c r="J188" s="5"/>
      <c r="K188" s="5"/>
      <c r="N188" s="171"/>
      <c r="O188" s="6"/>
      <c r="Q188" s="5"/>
    </row>
    <row r="189" spans="1:17" x14ac:dyDescent="0.2">
      <c r="A189" s="214" t="s">
        <v>346</v>
      </c>
      <c r="B189" s="215" t="s">
        <v>347</v>
      </c>
      <c r="C189" s="185">
        <f t="shared" si="2"/>
        <v>0</v>
      </c>
      <c r="D189" s="186"/>
      <c r="E189" s="187"/>
      <c r="F189" s="188"/>
      <c r="G189" s="201"/>
      <c r="H189" s="188"/>
      <c r="I189" s="33"/>
      <c r="J189" s="5"/>
      <c r="K189" s="5"/>
      <c r="N189" s="171"/>
      <c r="O189" s="6"/>
      <c r="Q189" s="5"/>
    </row>
    <row r="190" spans="1:17" x14ac:dyDescent="0.2">
      <c r="A190" s="214" t="s">
        <v>348</v>
      </c>
      <c r="B190" s="215" t="s">
        <v>349</v>
      </c>
      <c r="C190" s="185">
        <f t="shared" si="2"/>
        <v>1</v>
      </c>
      <c r="D190" s="186">
        <v>1</v>
      </c>
      <c r="E190" s="187"/>
      <c r="F190" s="188"/>
      <c r="G190" s="201"/>
      <c r="H190" s="188"/>
      <c r="I190" s="33"/>
      <c r="J190" s="5"/>
      <c r="K190" s="5"/>
      <c r="N190" s="171"/>
      <c r="O190" s="6"/>
      <c r="Q190" s="5"/>
    </row>
    <row r="191" spans="1:17" x14ac:dyDescent="0.2">
      <c r="A191" s="214" t="s">
        <v>350</v>
      </c>
      <c r="B191" s="215" t="s">
        <v>351</v>
      </c>
      <c r="C191" s="185">
        <f t="shared" si="2"/>
        <v>0</v>
      </c>
      <c r="D191" s="186"/>
      <c r="E191" s="187"/>
      <c r="F191" s="188"/>
      <c r="G191" s="201"/>
      <c r="H191" s="188"/>
      <c r="I191" s="33"/>
      <c r="J191" s="5"/>
      <c r="K191" s="5"/>
      <c r="N191" s="171"/>
      <c r="O191" s="6"/>
      <c r="Q191" s="5"/>
    </row>
    <row r="192" spans="1:17" x14ac:dyDescent="0.2">
      <c r="A192" s="214" t="s">
        <v>352</v>
      </c>
      <c r="B192" s="215" t="s">
        <v>353</v>
      </c>
      <c r="C192" s="185">
        <f t="shared" si="2"/>
        <v>0</v>
      </c>
      <c r="D192" s="186"/>
      <c r="E192" s="187"/>
      <c r="F192" s="188"/>
      <c r="G192" s="201"/>
      <c r="H192" s="188"/>
      <c r="I192" s="33"/>
      <c r="J192" s="5"/>
      <c r="K192" s="5"/>
      <c r="N192" s="171"/>
      <c r="O192" s="6"/>
      <c r="Q192" s="5"/>
    </row>
    <row r="193" spans="1:17" x14ac:dyDescent="0.2">
      <c r="A193" s="214" t="s">
        <v>354</v>
      </c>
      <c r="B193" s="215" t="s">
        <v>355</v>
      </c>
      <c r="C193" s="185">
        <f t="shared" si="2"/>
        <v>0</v>
      </c>
      <c r="D193" s="186"/>
      <c r="E193" s="187"/>
      <c r="F193" s="188"/>
      <c r="G193" s="201"/>
      <c r="H193" s="188"/>
      <c r="I193" s="33"/>
      <c r="J193" s="5"/>
      <c r="K193" s="5"/>
      <c r="N193" s="171"/>
      <c r="O193" s="6"/>
      <c r="Q193" s="5"/>
    </row>
    <row r="194" spans="1:17" x14ac:dyDescent="0.2">
      <c r="A194" s="214" t="s">
        <v>356</v>
      </c>
      <c r="B194" s="215" t="s">
        <v>357</v>
      </c>
      <c r="C194" s="185">
        <f t="shared" si="2"/>
        <v>0</v>
      </c>
      <c r="D194" s="186"/>
      <c r="E194" s="187"/>
      <c r="F194" s="188"/>
      <c r="G194" s="201"/>
      <c r="H194" s="188"/>
      <c r="I194" s="33"/>
      <c r="J194" s="5"/>
      <c r="K194" s="5"/>
      <c r="N194" s="171"/>
      <c r="O194" s="6"/>
      <c r="Q194" s="5"/>
    </row>
    <row r="195" spans="1:17" ht="23.25" x14ac:dyDescent="0.2">
      <c r="A195" s="214" t="s">
        <v>358</v>
      </c>
      <c r="B195" s="208" t="s">
        <v>359</v>
      </c>
      <c r="C195" s="185">
        <f t="shared" si="2"/>
        <v>0</v>
      </c>
      <c r="D195" s="186"/>
      <c r="E195" s="187"/>
      <c r="F195" s="188"/>
      <c r="G195" s="201"/>
      <c r="H195" s="188"/>
      <c r="I195" s="33"/>
      <c r="J195" s="5"/>
      <c r="K195" s="5"/>
      <c r="N195" s="171"/>
      <c r="O195" s="6"/>
      <c r="Q195" s="5"/>
    </row>
    <row r="196" spans="1:17" x14ac:dyDescent="0.2">
      <c r="A196" s="214" t="s">
        <v>360</v>
      </c>
      <c r="B196" s="208" t="s">
        <v>361</v>
      </c>
      <c r="C196" s="185">
        <f t="shared" si="2"/>
        <v>0</v>
      </c>
      <c r="D196" s="186"/>
      <c r="E196" s="187"/>
      <c r="F196" s="188"/>
      <c r="G196" s="201"/>
      <c r="H196" s="188"/>
      <c r="I196" s="33"/>
      <c r="J196" s="5"/>
      <c r="K196" s="5"/>
      <c r="N196" s="171"/>
      <c r="O196" s="6"/>
      <c r="Q196" s="5"/>
    </row>
    <row r="197" spans="1:17" x14ac:dyDescent="0.2">
      <c r="A197" s="214" t="s">
        <v>362</v>
      </c>
      <c r="B197" s="215" t="s">
        <v>363</v>
      </c>
      <c r="C197" s="185">
        <f t="shared" si="2"/>
        <v>0</v>
      </c>
      <c r="D197" s="186"/>
      <c r="E197" s="187"/>
      <c r="F197" s="188"/>
      <c r="G197" s="201"/>
      <c r="H197" s="188"/>
      <c r="I197" s="33"/>
      <c r="J197" s="5"/>
      <c r="K197" s="5"/>
      <c r="N197" s="171"/>
      <c r="O197" s="6"/>
      <c r="Q197" s="5"/>
    </row>
    <row r="198" spans="1:17" x14ac:dyDescent="0.2">
      <c r="A198" s="214" t="s">
        <v>364</v>
      </c>
      <c r="B198" s="215" t="s">
        <v>365</v>
      </c>
      <c r="C198" s="185">
        <f t="shared" si="2"/>
        <v>0</v>
      </c>
      <c r="D198" s="186"/>
      <c r="E198" s="187"/>
      <c r="F198" s="188"/>
      <c r="G198" s="201"/>
      <c r="H198" s="188"/>
      <c r="I198" s="33"/>
      <c r="J198" s="5"/>
      <c r="K198" s="5"/>
      <c r="N198" s="171"/>
      <c r="O198" s="6"/>
      <c r="Q198" s="5"/>
    </row>
    <row r="199" spans="1:17" x14ac:dyDescent="0.2">
      <c r="A199" s="214" t="s">
        <v>366</v>
      </c>
      <c r="B199" s="215" t="s">
        <v>367</v>
      </c>
      <c r="C199" s="185">
        <f t="shared" si="2"/>
        <v>0</v>
      </c>
      <c r="D199" s="186"/>
      <c r="E199" s="187"/>
      <c r="F199" s="188"/>
      <c r="G199" s="201"/>
      <c r="H199" s="188"/>
      <c r="I199" s="33"/>
      <c r="J199" s="5"/>
      <c r="K199" s="5"/>
      <c r="N199" s="171"/>
      <c r="O199" s="6"/>
      <c r="Q199" s="5"/>
    </row>
    <row r="200" spans="1:17" x14ac:dyDescent="0.2">
      <c r="A200" s="214" t="s">
        <v>368</v>
      </c>
      <c r="B200" s="215" t="s">
        <v>369</v>
      </c>
      <c r="C200" s="185">
        <f t="shared" si="2"/>
        <v>0</v>
      </c>
      <c r="D200" s="186"/>
      <c r="E200" s="187"/>
      <c r="F200" s="188"/>
      <c r="G200" s="201"/>
      <c r="H200" s="188"/>
      <c r="I200" s="33"/>
      <c r="J200" s="5"/>
      <c r="K200" s="5"/>
      <c r="N200" s="171"/>
      <c r="O200" s="6"/>
      <c r="Q200" s="5"/>
    </row>
    <row r="201" spans="1:17" x14ac:dyDescent="0.2">
      <c r="A201" s="214" t="s">
        <v>370</v>
      </c>
      <c r="B201" s="215" t="s">
        <v>371</v>
      </c>
      <c r="C201" s="185">
        <f t="shared" si="2"/>
        <v>11</v>
      </c>
      <c r="D201" s="186">
        <v>11</v>
      </c>
      <c r="E201" s="187"/>
      <c r="F201" s="188"/>
      <c r="G201" s="201"/>
      <c r="H201" s="188"/>
      <c r="I201" s="33"/>
      <c r="J201" s="5"/>
      <c r="K201" s="5"/>
      <c r="N201" s="171"/>
      <c r="O201" s="6"/>
      <c r="Q201" s="5"/>
    </row>
    <row r="202" spans="1:17" x14ac:dyDescent="0.2">
      <c r="A202" s="214" t="s">
        <v>372</v>
      </c>
      <c r="B202" s="215" t="s">
        <v>373</v>
      </c>
      <c r="C202" s="185">
        <f t="shared" si="2"/>
        <v>0</v>
      </c>
      <c r="D202" s="186"/>
      <c r="E202" s="187"/>
      <c r="F202" s="188"/>
      <c r="G202" s="201"/>
      <c r="H202" s="188"/>
      <c r="I202" s="33"/>
      <c r="J202" s="5"/>
      <c r="K202" s="5"/>
      <c r="N202" s="171"/>
      <c r="O202" s="6"/>
      <c r="Q202" s="5"/>
    </row>
    <row r="203" spans="1:17" x14ac:dyDescent="0.2">
      <c r="A203" s="214" t="s">
        <v>374</v>
      </c>
      <c r="B203" s="215" t="s">
        <v>375</v>
      </c>
      <c r="C203" s="185">
        <f t="shared" si="2"/>
        <v>1</v>
      </c>
      <c r="D203" s="186"/>
      <c r="E203" s="187"/>
      <c r="F203" s="188">
        <v>1</v>
      </c>
      <c r="G203" s="201"/>
      <c r="H203" s="188"/>
      <c r="I203" s="33"/>
      <c r="J203" s="5"/>
      <c r="K203" s="5"/>
      <c r="N203" s="171"/>
      <c r="O203" s="6"/>
      <c r="Q203" s="5"/>
    </row>
    <row r="204" spans="1:17" x14ac:dyDescent="0.2">
      <c r="A204" s="214" t="s">
        <v>376</v>
      </c>
      <c r="B204" s="215" t="s">
        <v>377</v>
      </c>
      <c r="C204" s="185">
        <f t="shared" si="2"/>
        <v>0</v>
      </c>
      <c r="D204" s="186"/>
      <c r="E204" s="187"/>
      <c r="F204" s="188"/>
      <c r="G204" s="201"/>
      <c r="H204" s="188"/>
      <c r="I204" s="33"/>
      <c r="J204" s="5"/>
      <c r="K204" s="5"/>
      <c r="N204" s="171"/>
      <c r="O204" s="6"/>
      <c r="Q204" s="5"/>
    </row>
    <row r="205" spans="1:17" x14ac:dyDescent="0.2">
      <c r="A205" s="214" t="s">
        <v>378</v>
      </c>
      <c r="B205" s="215" t="s">
        <v>379</v>
      </c>
      <c r="C205" s="185">
        <f t="shared" si="2"/>
        <v>0</v>
      </c>
      <c r="D205" s="186"/>
      <c r="E205" s="187"/>
      <c r="F205" s="188"/>
      <c r="G205" s="201"/>
      <c r="H205" s="188"/>
      <c r="I205" s="33"/>
      <c r="J205" s="5"/>
      <c r="K205" s="5"/>
      <c r="N205" s="171"/>
      <c r="O205" s="6"/>
      <c r="Q205" s="5"/>
    </row>
    <row r="206" spans="1:17" x14ac:dyDescent="0.2">
      <c r="A206" s="214" t="s">
        <v>380</v>
      </c>
      <c r="B206" s="215" t="s">
        <v>381</v>
      </c>
      <c r="C206" s="185">
        <f t="shared" si="2"/>
        <v>0</v>
      </c>
      <c r="D206" s="186"/>
      <c r="E206" s="187"/>
      <c r="F206" s="188"/>
      <c r="G206" s="201"/>
      <c r="H206" s="188"/>
      <c r="I206" s="33"/>
      <c r="J206" s="5"/>
      <c r="K206" s="5"/>
      <c r="N206" s="171"/>
      <c r="O206" s="6"/>
      <c r="Q206" s="5"/>
    </row>
    <row r="207" spans="1:17" x14ac:dyDescent="0.2">
      <c r="A207" s="214" t="s">
        <v>382</v>
      </c>
      <c r="B207" s="215" t="s">
        <v>383</v>
      </c>
      <c r="C207" s="185">
        <f t="shared" si="2"/>
        <v>0</v>
      </c>
      <c r="D207" s="186"/>
      <c r="E207" s="187"/>
      <c r="F207" s="188"/>
      <c r="G207" s="201"/>
      <c r="H207" s="188"/>
      <c r="I207" s="33"/>
      <c r="J207" s="5"/>
      <c r="K207" s="5"/>
      <c r="N207" s="171"/>
      <c r="O207" s="6"/>
      <c r="Q207" s="5"/>
    </row>
    <row r="208" spans="1:17" x14ac:dyDescent="0.2">
      <c r="A208" s="214" t="s">
        <v>384</v>
      </c>
      <c r="B208" s="208" t="s">
        <v>385</v>
      </c>
      <c r="C208" s="185">
        <f t="shared" si="2"/>
        <v>0</v>
      </c>
      <c r="D208" s="186"/>
      <c r="E208" s="187"/>
      <c r="F208" s="188"/>
      <c r="G208" s="201"/>
      <c r="H208" s="188"/>
      <c r="I208" s="33"/>
      <c r="J208" s="5"/>
      <c r="K208" s="5"/>
      <c r="N208" s="171"/>
      <c r="O208" s="6"/>
      <c r="Q208" s="5"/>
    </row>
    <row r="209" spans="1:17" x14ac:dyDescent="0.2">
      <c r="A209" s="214" t="s">
        <v>386</v>
      </c>
      <c r="B209" s="215" t="s">
        <v>387</v>
      </c>
      <c r="C209" s="185">
        <f t="shared" si="2"/>
        <v>46</v>
      </c>
      <c r="D209" s="186">
        <v>2</v>
      </c>
      <c r="E209" s="187">
        <v>44</v>
      </c>
      <c r="F209" s="188"/>
      <c r="G209" s="201"/>
      <c r="H209" s="188"/>
      <c r="I209" s="33"/>
      <c r="J209" s="5"/>
      <c r="K209" s="5"/>
      <c r="N209" s="171"/>
      <c r="O209" s="6"/>
      <c r="Q209" s="5"/>
    </row>
    <row r="210" spans="1:17" x14ac:dyDescent="0.2">
      <c r="A210" s="214" t="s">
        <v>388</v>
      </c>
      <c r="B210" s="215" t="s">
        <v>389</v>
      </c>
      <c r="C210" s="185">
        <f t="shared" ref="C210:C273" si="3">+SUM(D210:F210)</f>
        <v>0</v>
      </c>
      <c r="D210" s="186"/>
      <c r="E210" s="187"/>
      <c r="F210" s="188"/>
      <c r="G210" s="201"/>
      <c r="H210" s="188"/>
      <c r="I210" s="33"/>
      <c r="J210" s="5"/>
      <c r="K210" s="5"/>
      <c r="N210" s="171"/>
      <c r="O210" s="6"/>
      <c r="Q210" s="5"/>
    </row>
    <row r="211" spans="1:17" x14ac:dyDescent="0.2">
      <c r="A211" s="214" t="s">
        <v>390</v>
      </c>
      <c r="B211" s="215" t="s">
        <v>391</v>
      </c>
      <c r="C211" s="185">
        <f t="shared" si="3"/>
        <v>0</v>
      </c>
      <c r="D211" s="186"/>
      <c r="E211" s="187"/>
      <c r="F211" s="188"/>
      <c r="G211" s="201"/>
      <c r="H211" s="188"/>
      <c r="I211" s="33"/>
      <c r="J211" s="5"/>
      <c r="K211" s="5"/>
      <c r="N211" s="171"/>
      <c r="O211" s="6"/>
      <c r="Q211" s="5"/>
    </row>
    <row r="212" spans="1:17" x14ac:dyDescent="0.2">
      <c r="A212" s="214" t="s">
        <v>392</v>
      </c>
      <c r="B212" s="215" t="s">
        <v>393</v>
      </c>
      <c r="C212" s="185">
        <f t="shared" si="3"/>
        <v>0</v>
      </c>
      <c r="D212" s="186"/>
      <c r="E212" s="187"/>
      <c r="F212" s="188"/>
      <c r="G212" s="201"/>
      <c r="H212" s="188"/>
      <c r="I212" s="33"/>
      <c r="J212" s="5"/>
      <c r="K212" s="5"/>
      <c r="N212" s="171"/>
      <c r="O212" s="6"/>
      <c r="Q212" s="5"/>
    </row>
    <row r="213" spans="1:17" ht="23.25" x14ac:dyDescent="0.2">
      <c r="A213" s="214" t="s">
        <v>394</v>
      </c>
      <c r="B213" s="208" t="s">
        <v>395</v>
      </c>
      <c r="C213" s="185">
        <f t="shared" si="3"/>
        <v>0</v>
      </c>
      <c r="D213" s="186"/>
      <c r="E213" s="187"/>
      <c r="F213" s="188"/>
      <c r="G213" s="201"/>
      <c r="H213" s="188"/>
      <c r="I213" s="33"/>
      <c r="J213" s="5"/>
      <c r="K213" s="5"/>
      <c r="N213" s="171"/>
      <c r="O213" s="6"/>
      <c r="Q213" s="5"/>
    </row>
    <row r="214" spans="1:17" x14ac:dyDescent="0.2">
      <c r="A214" s="214" t="s">
        <v>396</v>
      </c>
      <c r="B214" s="215" t="s">
        <v>397</v>
      </c>
      <c r="C214" s="185">
        <f t="shared" si="3"/>
        <v>0</v>
      </c>
      <c r="D214" s="186"/>
      <c r="E214" s="187"/>
      <c r="F214" s="188"/>
      <c r="G214" s="201"/>
      <c r="H214" s="188"/>
      <c r="I214" s="33"/>
      <c r="J214" s="5"/>
      <c r="K214" s="5"/>
      <c r="N214" s="171"/>
      <c r="O214" s="6"/>
      <c r="Q214" s="5"/>
    </row>
    <row r="215" spans="1:17" x14ac:dyDescent="0.2">
      <c r="A215" s="214" t="s">
        <v>398</v>
      </c>
      <c r="B215" s="215" t="s">
        <v>399</v>
      </c>
      <c r="C215" s="185">
        <f t="shared" si="3"/>
        <v>0</v>
      </c>
      <c r="D215" s="186"/>
      <c r="E215" s="187"/>
      <c r="F215" s="188"/>
      <c r="G215" s="201"/>
      <c r="H215" s="188"/>
      <c r="I215" s="33"/>
      <c r="J215" s="5"/>
      <c r="K215" s="5"/>
      <c r="N215" s="171"/>
      <c r="O215" s="6"/>
      <c r="Q215" s="5"/>
    </row>
    <row r="216" spans="1:17" x14ac:dyDescent="0.2">
      <c r="A216" s="214" t="s">
        <v>400</v>
      </c>
      <c r="B216" s="215" t="s">
        <v>401</v>
      </c>
      <c r="C216" s="185">
        <f t="shared" si="3"/>
        <v>0</v>
      </c>
      <c r="D216" s="186"/>
      <c r="E216" s="187"/>
      <c r="F216" s="188"/>
      <c r="G216" s="201"/>
      <c r="H216" s="188"/>
      <c r="I216" s="33"/>
      <c r="J216" s="5"/>
      <c r="K216" s="5"/>
      <c r="N216" s="171"/>
      <c r="O216" s="6"/>
      <c r="Q216" s="5"/>
    </row>
    <row r="217" spans="1:17" x14ac:dyDescent="0.2">
      <c r="A217" s="214" t="s">
        <v>402</v>
      </c>
      <c r="B217" s="215" t="s">
        <v>403</v>
      </c>
      <c r="C217" s="185">
        <f t="shared" si="3"/>
        <v>0</v>
      </c>
      <c r="D217" s="186"/>
      <c r="E217" s="187"/>
      <c r="F217" s="188"/>
      <c r="G217" s="201"/>
      <c r="H217" s="188"/>
      <c r="I217" s="33"/>
      <c r="J217" s="5"/>
      <c r="K217" s="5"/>
      <c r="N217" s="171"/>
      <c r="O217" s="6"/>
      <c r="Q217" s="5"/>
    </row>
    <row r="218" spans="1:17" x14ac:dyDescent="0.2">
      <c r="A218" s="214" t="s">
        <v>404</v>
      </c>
      <c r="B218" s="215" t="s">
        <v>405</v>
      </c>
      <c r="C218" s="185">
        <f t="shared" si="3"/>
        <v>0</v>
      </c>
      <c r="D218" s="186"/>
      <c r="E218" s="187"/>
      <c r="F218" s="188"/>
      <c r="G218" s="201"/>
      <c r="H218" s="188"/>
      <c r="I218" s="33"/>
      <c r="J218" s="5"/>
      <c r="K218" s="5"/>
      <c r="N218" s="171"/>
      <c r="O218" s="6"/>
      <c r="Q218" s="5"/>
    </row>
    <row r="219" spans="1:17" x14ac:dyDescent="0.2">
      <c r="A219" s="214" t="s">
        <v>406</v>
      </c>
      <c r="B219" s="215" t="s">
        <v>407</v>
      </c>
      <c r="C219" s="185">
        <f t="shared" si="3"/>
        <v>0</v>
      </c>
      <c r="D219" s="186"/>
      <c r="E219" s="187"/>
      <c r="F219" s="188"/>
      <c r="G219" s="201"/>
      <c r="H219" s="188"/>
      <c r="I219" s="33"/>
      <c r="J219" s="5"/>
      <c r="K219" s="5"/>
      <c r="N219" s="171"/>
      <c r="O219" s="6"/>
      <c r="Q219" s="5"/>
    </row>
    <row r="220" spans="1:17" x14ac:dyDescent="0.2">
      <c r="A220" s="214" t="s">
        <v>408</v>
      </c>
      <c r="B220" s="215" t="s">
        <v>409</v>
      </c>
      <c r="C220" s="185">
        <f t="shared" si="3"/>
        <v>0</v>
      </c>
      <c r="D220" s="186"/>
      <c r="E220" s="187"/>
      <c r="F220" s="188"/>
      <c r="G220" s="201"/>
      <c r="H220" s="188"/>
      <c r="I220" s="33"/>
      <c r="J220" s="5"/>
      <c r="K220" s="5"/>
      <c r="N220" s="171"/>
      <c r="O220" s="6"/>
      <c r="Q220" s="5"/>
    </row>
    <row r="221" spans="1:17" x14ac:dyDescent="0.2">
      <c r="A221" s="214" t="s">
        <v>410</v>
      </c>
      <c r="B221" s="215" t="s">
        <v>411</v>
      </c>
      <c r="C221" s="185">
        <f t="shared" si="3"/>
        <v>0</v>
      </c>
      <c r="D221" s="186"/>
      <c r="E221" s="187"/>
      <c r="F221" s="188"/>
      <c r="G221" s="201"/>
      <c r="H221" s="188"/>
      <c r="I221" s="33"/>
      <c r="J221" s="5"/>
      <c r="K221" s="5"/>
      <c r="N221" s="171"/>
      <c r="O221" s="6"/>
      <c r="Q221" s="5"/>
    </row>
    <row r="222" spans="1:17" x14ac:dyDescent="0.2">
      <c r="A222" s="214" t="s">
        <v>412</v>
      </c>
      <c r="B222" s="215" t="s">
        <v>413</v>
      </c>
      <c r="C222" s="185">
        <f t="shared" si="3"/>
        <v>0</v>
      </c>
      <c r="D222" s="186"/>
      <c r="E222" s="187"/>
      <c r="F222" s="188"/>
      <c r="G222" s="201"/>
      <c r="H222" s="188"/>
      <c r="I222" s="33"/>
      <c r="J222" s="5"/>
      <c r="K222" s="5"/>
      <c r="N222" s="171"/>
      <c r="O222" s="6"/>
      <c r="Q222" s="5"/>
    </row>
    <row r="223" spans="1:17" x14ac:dyDescent="0.2">
      <c r="A223" s="214" t="s">
        <v>414</v>
      </c>
      <c r="B223" s="215" t="s">
        <v>415</v>
      </c>
      <c r="C223" s="185">
        <f t="shared" si="3"/>
        <v>0</v>
      </c>
      <c r="D223" s="186"/>
      <c r="E223" s="187"/>
      <c r="F223" s="188"/>
      <c r="G223" s="201"/>
      <c r="H223" s="188"/>
      <c r="I223" s="33"/>
      <c r="J223" s="5"/>
      <c r="K223" s="5"/>
      <c r="N223" s="171"/>
      <c r="O223" s="6"/>
      <c r="Q223" s="5"/>
    </row>
    <row r="224" spans="1:17" x14ac:dyDescent="0.2">
      <c r="A224" s="214" t="s">
        <v>416</v>
      </c>
      <c r="B224" s="215" t="s">
        <v>417</v>
      </c>
      <c r="C224" s="185">
        <f t="shared" si="3"/>
        <v>0</v>
      </c>
      <c r="D224" s="186"/>
      <c r="E224" s="187"/>
      <c r="F224" s="188"/>
      <c r="G224" s="201"/>
      <c r="H224" s="188"/>
      <c r="I224" s="33"/>
      <c r="J224" s="5"/>
      <c r="K224" s="5"/>
      <c r="N224" s="171"/>
      <c r="O224" s="6"/>
      <c r="Q224" s="5"/>
    </row>
    <row r="225" spans="1:17" x14ac:dyDescent="0.2">
      <c r="A225" s="214" t="s">
        <v>418</v>
      </c>
      <c r="B225" s="215" t="s">
        <v>419</v>
      </c>
      <c r="C225" s="185">
        <f t="shared" si="3"/>
        <v>0</v>
      </c>
      <c r="D225" s="186"/>
      <c r="E225" s="187"/>
      <c r="F225" s="188"/>
      <c r="G225" s="201"/>
      <c r="H225" s="188"/>
      <c r="I225" s="33"/>
      <c r="J225" s="5"/>
      <c r="K225" s="5"/>
      <c r="N225" s="171"/>
      <c r="O225" s="6"/>
      <c r="Q225" s="5"/>
    </row>
    <row r="226" spans="1:17" x14ac:dyDescent="0.2">
      <c r="A226" s="214" t="s">
        <v>420</v>
      </c>
      <c r="B226" s="215" t="s">
        <v>421</v>
      </c>
      <c r="C226" s="185">
        <f t="shared" si="3"/>
        <v>0</v>
      </c>
      <c r="D226" s="186"/>
      <c r="E226" s="187"/>
      <c r="F226" s="188"/>
      <c r="G226" s="201"/>
      <c r="H226" s="188"/>
      <c r="I226" s="33"/>
      <c r="J226" s="5"/>
      <c r="K226" s="5"/>
      <c r="N226" s="171"/>
      <c r="O226" s="6"/>
      <c r="Q226" s="5"/>
    </row>
    <row r="227" spans="1:17" x14ac:dyDescent="0.2">
      <c r="A227" s="214" t="s">
        <v>422</v>
      </c>
      <c r="B227" s="215" t="s">
        <v>423</v>
      </c>
      <c r="C227" s="185">
        <f t="shared" si="3"/>
        <v>0</v>
      </c>
      <c r="D227" s="186"/>
      <c r="E227" s="187"/>
      <c r="F227" s="188"/>
      <c r="G227" s="201"/>
      <c r="H227" s="188"/>
      <c r="I227" s="33"/>
      <c r="J227" s="5"/>
      <c r="K227" s="5"/>
      <c r="N227" s="171"/>
      <c r="O227" s="6"/>
      <c r="Q227" s="5"/>
    </row>
    <row r="228" spans="1:17" x14ac:dyDescent="0.2">
      <c r="A228" s="214" t="s">
        <v>424</v>
      </c>
      <c r="B228" s="215" t="s">
        <v>425</v>
      </c>
      <c r="C228" s="185">
        <f t="shared" si="3"/>
        <v>0</v>
      </c>
      <c r="D228" s="186"/>
      <c r="E228" s="187"/>
      <c r="F228" s="188"/>
      <c r="G228" s="201"/>
      <c r="H228" s="188"/>
      <c r="I228" s="33"/>
      <c r="J228" s="5"/>
      <c r="K228" s="5"/>
      <c r="N228" s="171"/>
      <c r="O228" s="6"/>
      <c r="Q228" s="5"/>
    </row>
    <row r="229" spans="1:17" x14ac:dyDescent="0.2">
      <c r="A229" s="214" t="s">
        <v>426</v>
      </c>
      <c r="B229" s="215" t="s">
        <v>427</v>
      </c>
      <c r="C229" s="185">
        <f t="shared" si="3"/>
        <v>0</v>
      </c>
      <c r="D229" s="186"/>
      <c r="E229" s="187"/>
      <c r="F229" s="188"/>
      <c r="G229" s="201"/>
      <c r="H229" s="188"/>
      <c r="I229" s="33"/>
      <c r="J229" s="5"/>
      <c r="K229" s="5"/>
      <c r="N229" s="171"/>
      <c r="O229" s="6"/>
      <c r="Q229" s="5"/>
    </row>
    <row r="230" spans="1:17" ht="23.25" x14ac:dyDescent="0.2">
      <c r="A230" s="214" t="s">
        <v>428</v>
      </c>
      <c r="B230" s="208" t="s">
        <v>429</v>
      </c>
      <c r="C230" s="185">
        <f t="shared" si="3"/>
        <v>0</v>
      </c>
      <c r="D230" s="186"/>
      <c r="E230" s="187"/>
      <c r="F230" s="188"/>
      <c r="G230" s="201"/>
      <c r="H230" s="188"/>
      <c r="I230" s="33"/>
      <c r="J230" s="5"/>
      <c r="K230" s="5"/>
      <c r="N230" s="171"/>
      <c r="O230" s="6"/>
      <c r="Q230" s="5"/>
    </row>
    <row r="231" spans="1:17" x14ac:dyDescent="0.2">
      <c r="A231" s="214" t="s">
        <v>430</v>
      </c>
      <c r="B231" s="215" t="s">
        <v>431</v>
      </c>
      <c r="C231" s="185">
        <f t="shared" si="3"/>
        <v>0</v>
      </c>
      <c r="D231" s="186"/>
      <c r="E231" s="187"/>
      <c r="F231" s="188"/>
      <c r="G231" s="201"/>
      <c r="H231" s="188"/>
      <c r="I231" s="33"/>
      <c r="J231" s="5"/>
      <c r="K231" s="5"/>
      <c r="N231" s="171"/>
      <c r="O231" s="6"/>
      <c r="Q231" s="5"/>
    </row>
    <row r="232" spans="1:17" x14ac:dyDescent="0.2">
      <c r="A232" s="214" t="s">
        <v>432</v>
      </c>
      <c r="B232" s="215" t="s">
        <v>433</v>
      </c>
      <c r="C232" s="185">
        <f t="shared" si="3"/>
        <v>0</v>
      </c>
      <c r="D232" s="186"/>
      <c r="E232" s="187"/>
      <c r="F232" s="188"/>
      <c r="G232" s="201"/>
      <c r="H232" s="188"/>
      <c r="I232" s="33"/>
      <c r="J232" s="5"/>
      <c r="K232" s="5"/>
      <c r="N232" s="171"/>
      <c r="O232" s="6"/>
      <c r="Q232" s="5"/>
    </row>
    <row r="233" spans="1:17" x14ac:dyDescent="0.2">
      <c r="A233" s="214" t="s">
        <v>434</v>
      </c>
      <c r="B233" s="215" t="s">
        <v>435</v>
      </c>
      <c r="C233" s="185">
        <f t="shared" si="3"/>
        <v>0</v>
      </c>
      <c r="D233" s="186"/>
      <c r="E233" s="187"/>
      <c r="F233" s="188"/>
      <c r="G233" s="201"/>
      <c r="H233" s="188"/>
      <c r="I233" s="33"/>
      <c r="J233" s="5"/>
      <c r="K233" s="5"/>
      <c r="N233" s="171"/>
      <c r="O233" s="6"/>
      <c r="Q233" s="5"/>
    </row>
    <row r="234" spans="1:17" x14ac:dyDescent="0.2">
      <c r="A234" s="214" t="s">
        <v>436</v>
      </c>
      <c r="B234" s="215" t="s">
        <v>437</v>
      </c>
      <c r="C234" s="185">
        <f t="shared" si="3"/>
        <v>0</v>
      </c>
      <c r="D234" s="186"/>
      <c r="E234" s="187"/>
      <c r="F234" s="188"/>
      <c r="G234" s="201"/>
      <c r="H234" s="188"/>
      <c r="I234" s="33"/>
      <c r="J234" s="5"/>
      <c r="K234" s="5"/>
      <c r="N234" s="171"/>
      <c r="O234" s="6"/>
      <c r="Q234" s="5"/>
    </row>
    <row r="235" spans="1:17" x14ac:dyDescent="0.2">
      <c r="A235" s="214" t="s">
        <v>438</v>
      </c>
      <c r="B235" s="215" t="s">
        <v>439</v>
      </c>
      <c r="C235" s="185">
        <f t="shared" si="3"/>
        <v>257</v>
      </c>
      <c r="D235" s="186">
        <v>257</v>
      </c>
      <c r="E235" s="187"/>
      <c r="F235" s="188"/>
      <c r="G235" s="201"/>
      <c r="H235" s="188"/>
      <c r="I235" s="33"/>
      <c r="J235" s="5"/>
      <c r="K235" s="5"/>
      <c r="N235" s="171"/>
      <c r="O235" s="6"/>
      <c r="Q235" s="5"/>
    </row>
    <row r="236" spans="1:17" x14ac:dyDescent="0.2">
      <c r="A236" s="214" t="s">
        <v>440</v>
      </c>
      <c r="B236" s="215" t="s">
        <v>441</v>
      </c>
      <c r="C236" s="185">
        <f t="shared" si="3"/>
        <v>0</v>
      </c>
      <c r="D236" s="186"/>
      <c r="E236" s="187"/>
      <c r="F236" s="188"/>
      <c r="G236" s="201"/>
      <c r="H236" s="188"/>
      <c r="I236" s="33"/>
      <c r="J236" s="5"/>
      <c r="K236" s="5"/>
      <c r="N236" s="171"/>
      <c r="O236" s="6"/>
      <c r="Q236" s="5"/>
    </row>
    <row r="237" spans="1:17" x14ac:dyDescent="0.2">
      <c r="A237" s="214" t="s">
        <v>442</v>
      </c>
      <c r="B237" s="215" t="s">
        <v>443</v>
      </c>
      <c r="C237" s="185">
        <f t="shared" si="3"/>
        <v>3181</v>
      </c>
      <c r="D237" s="186">
        <v>3125</v>
      </c>
      <c r="E237" s="187"/>
      <c r="F237" s="188">
        <v>56</v>
      </c>
      <c r="G237" s="201"/>
      <c r="H237" s="188"/>
      <c r="I237" s="33"/>
      <c r="J237" s="5"/>
      <c r="K237" s="5"/>
      <c r="N237" s="171"/>
      <c r="O237" s="6"/>
      <c r="Q237" s="5"/>
    </row>
    <row r="238" spans="1:17" x14ac:dyDescent="0.2">
      <c r="A238" s="214" t="s">
        <v>444</v>
      </c>
      <c r="B238" s="215" t="s">
        <v>445</v>
      </c>
      <c r="C238" s="185">
        <f t="shared" si="3"/>
        <v>1377</v>
      </c>
      <c r="D238" s="186">
        <v>1376</v>
      </c>
      <c r="E238" s="187"/>
      <c r="F238" s="188">
        <v>1</v>
      </c>
      <c r="G238" s="201"/>
      <c r="H238" s="188"/>
      <c r="I238" s="33"/>
      <c r="J238" s="5"/>
      <c r="K238" s="5"/>
      <c r="N238" s="171"/>
      <c r="O238" s="6"/>
      <c r="Q238" s="5"/>
    </row>
    <row r="239" spans="1:17" ht="23.25" x14ac:dyDescent="0.2">
      <c r="A239" s="214" t="s">
        <v>446</v>
      </c>
      <c r="B239" s="208" t="s">
        <v>447</v>
      </c>
      <c r="C239" s="185">
        <f t="shared" si="3"/>
        <v>0</v>
      </c>
      <c r="D239" s="186"/>
      <c r="E239" s="187"/>
      <c r="F239" s="188"/>
      <c r="G239" s="201"/>
      <c r="H239" s="188"/>
      <c r="I239" s="33"/>
      <c r="J239" s="5"/>
      <c r="K239" s="5"/>
      <c r="N239" s="171"/>
      <c r="O239" s="6"/>
      <c r="Q239" s="5"/>
    </row>
    <row r="240" spans="1:17" x14ac:dyDescent="0.2">
      <c r="A240" s="214" t="s">
        <v>448</v>
      </c>
      <c r="B240" s="215" t="s">
        <v>449</v>
      </c>
      <c r="C240" s="185">
        <f t="shared" si="3"/>
        <v>1</v>
      </c>
      <c r="D240" s="186">
        <v>1</v>
      </c>
      <c r="E240" s="187"/>
      <c r="F240" s="188"/>
      <c r="G240" s="201"/>
      <c r="H240" s="188"/>
      <c r="I240" s="33"/>
      <c r="J240" s="5"/>
      <c r="K240" s="5"/>
      <c r="N240" s="171"/>
      <c r="O240" s="6"/>
      <c r="Q240" s="5"/>
    </row>
    <row r="241" spans="1:17" x14ac:dyDescent="0.2">
      <c r="A241" s="214" t="s">
        <v>450</v>
      </c>
      <c r="B241" s="208" t="s">
        <v>451</v>
      </c>
      <c r="C241" s="185">
        <f t="shared" si="3"/>
        <v>1864</v>
      </c>
      <c r="D241" s="186">
        <v>1557</v>
      </c>
      <c r="E241" s="187"/>
      <c r="F241" s="188">
        <v>307</v>
      </c>
      <c r="G241" s="201"/>
      <c r="H241" s="188"/>
      <c r="I241" s="33"/>
      <c r="J241" s="5"/>
      <c r="K241" s="5"/>
      <c r="N241" s="171"/>
      <c r="O241" s="6"/>
      <c r="Q241" s="5"/>
    </row>
    <row r="242" spans="1:17" x14ac:dyDescent="0.2">
      <c r="A242" s="214" t="s">
        <v>452</v>
      </c>
      <c r="B242" s="215" t="s">
        <v>453</v>
      </c>
      <c r="C242" s="185">
        <f t="shared" si="3"/>
        <v>0</v>
      </c>
      <c r="D242" s="186"/>
      <c r="E242" s="187"/>
      <c r="F242" s="188"/>
      <c r="G242" s="201"/>
      <c r="H242" s="188"/>
      <c r="I242" s="33"/>
      <c r="J242" s="5"/>
      <c r="K242" s="5"/>
      <c r="N242" s="171"/>
      <c r="O242" s="6"/>
      <c r="Q242" s="5"/>
    </row>
    <row r="243" spans="1:17" x14ac:dyDescent="0.2">
      <c r="A243" s="214" t="s">
        <v>454</v>
      </c>
      <c r="B243" s="215" t="s">
        <v>455</v>
      </c>
      <c r="C243" s="185">
        <f t="shared" si="3"/>
        <v>0</v>
      </c>
      <c r="D243" s="186"/>
      <c r="E243" s="187"/>
      <c r="F243" s="188"/>
      <c r="G243" s="201"/>
      <c r="H243" s="188"/>
      <c r="I243" s="33"/>
      <c r="J243" s="5"/>
      <c r="K243" s="5"/>
      <c r="N243" s="171"/>
      <c r="O243" s="6"/>
      <c r="Q243" s="5"/>
    </row>
    <row r="244" spans="1:17" x14ac:dyDescent="0.2">
      <c r="A244" s="214" t="s">
        <v>456</v>
      </c>
      <c r="B244" s="215" t="s">
        <v>457</v>
      </c>
      <c r="C244" s="185">
        <f t="shared" si="3"/>
        <v>0</v>
      </c>
      <c r="D244" s="186"/>
      <c r="E244" s="187"/>
      <c r="F244" s="188"/>
      <c r="G244" s="201"/>
      <c r="H244" s="188"/>
      <c r="I244" s="33"/>
      <c r="J244" s="5"/>
      <c r="K244" s="5"/>
      <c r="N244" s="171"/>
      <c r="O244" s="6"/>
      <c r="Q244" s="5"/>
    </row>
    <row r="245" spans="1:17" x14ac:dyDescent="0.2">
      <c r="A245" s="214" t="s">
        <v>458</v>
      </c>
      <c r="B245" s="215" t="s">
        <v>459</v>
      </c>
      <c r="C245" s="185">
        <f t="shared" si="3"/>
        <v>0</v>
      </c>
      <c r="D245" s="186"/>
      <c r="E245" s="187"/>
      <c r="F245" s="188"/>
      <c r="G245" s="201"/>
      <c r="H245" s="188"/>
      <c r="I245" s="33"/>
      <c r="J245" s="5"/>
      <c r="K245" s="5"/>
      <c r="N245" s="171"/>
      <c r="O245" s="6"/>
      <c r="Q245" s="5"/>
    </row>
    <row r="246" spans="1:17" x14ac:dyDescent="0.2">
      <c r="A246" s="214" t="s">
        <v>460</v>
      </c>
      <c r="B246" s="215" t="s">
        <v>461</v>
      </c>
      <c r="C246" s="185">
        <f t="shared" si="3"/>
        <v>0</v>
      </c>
      <c r="D246" s="186"/>
      <c r="E246" s="187"/>
      <c r="F246" s="188"/>
      <c r="G246" s="201"/>
      <c r="H246" s="188"/>
      <c r="I246" s="33"/>
      <c r="J246" s="5"/>
      <c r="K246" s="5"/>
      <c r="N246" s="171"/>
      <c r="O246" s="6"/>
      <c r="Q246" s="5"/>
    </row>
    <row r="247" spans="1:17" x14ac:dyDescent="0.2">
      <c r="A247" s="214" t="s">
        <v>462</v>
      </c>
      <c r="B247" s="215" t="s">
        <v>463</v>
      </c>
      <c r="C247" s="185">
        <f t="shared" si="3"/>
        <v>22</v>
      </c>
      <c r="D247" s="186">
        <v>14</v>
      </c>
      <c r="E247" s="187"/>
      <c r="F247" s="188">
        <v>8</v>
      </c>
      <c r="G247" s="201"/>
      <c r="H247" s="188"/>
      <c r="I247" s="33"/>
      <c r="J247" s="5"/>
      <c r="K247" s="5"/>
      <c r="N247" s="171"/>
      <c r="O247" s="6"/>
      <c r="Q247" s="5"/>
    </row>
    <row r="248" spans="1:17" x14ac:dyDescent="0.2">
      <c r="A248" s="214" t="s">
        <v>464</v>
      </c>
      <c r="B248" s="215" t="s">
        <v>465</v>
      </c>
      <c r="C248" s="185">
        <f t="shared" si="3"/>
        <v>0</v>
      </c>
      <c r="D248" s="186"/>
      <c r="E248" s="187"/>
      <c r="F248" s="188"/>
      <c r="G248" s="201"/>
      <c r="H248" s="188"/>
      <c r="I248" s="33"/>
      <c r="J248" s="5"/>
      <c r="K248" s="5"/>
      <c r="N248" s="171"/>
      <c r="O248" s="6"/>
      <c r="Q248" s="5"/>
    </row>
    <row r="249" spans="1:17" x14ac:dyDescent="0.2">
      <c r="A249" s="214" t="s">
        <v>466</v>
      </c>
      <c r="B249" s="215" t="s">
        <v>467</v>
      </c>
      <c r="C249" s="185">
        <f t="shared" si="3"/>
        <v>157</v>
      </c>
      <c r="D249" s="186">
        <v>157</v>
      </c>
      <c r="E249" s="187"/>
      <c r="F249" s="188"/>
      <c r="G249" s="201"/>
      <c r="H249" s="188"/>
      <c r="I249" s="33"/>
      <c r="J249" s="5"/>
      <c r="K249" s="5"/>
      <c r="N249" s="171"/>
      <c r="O249" s="6"/>
      <c r="Q249" s="5"/>
    </row>
    <row r="250" spans="1:17" x14ac:dyDescent="0.2">
      <c r="A250" s="216" t="s">
        <v>468</v>
      </c>
      <c r="B250" s="229" t="s">
        <v>469</v>
      </c>
      <c r="C250" s="218">
        <f t="shared" si="3"/>
        <v>0</v>
      </c>
      <c r="D250" s="237"/>
      <c r="E250" s="220"/>
      <c r="F250" s="221"/>
      <c r="G250" s="219"/>
      <c r="H250" s="221"/>
      <c r="I250" s="33"/>
      <c r="J250" s="5"/>
      <c r="K250" s="5"/>
      <c r="N250" s="171"/>
      <c r="O250" s="6"/>
      <c r="Q250" s="5"/>
    </row>
    <row r="251" spans="1:17" x14ac:dyDescent="0.2">
      <c r="A251" s="242"/>
      <c r="B251" s="243"/>
      <c r="C251" s="244"/>
      <c r="D251" s="244"/>
      <c r="E251" s="244"/>
      <c r="F251" s="244"/>
      <c r="G251" s="244"/>
      <c r="H251" s="244"/>
      <c r="I251" s="33"/>
      <c r="J251" s="5"/>
      <c r="K251" s="5"/>
      <c r="N251" s="171"/>
      <c r="O251" s="6"/>
      <c r="Q251" s="5"/>
    </row>
    <row r="252" spans="1:17" x14ac:dyDescent="0.2">
      <c r="A252" s="317" t="s">
        <v>470</v>
      </c>
      <c r="B252" s="318"/>
      <c r="C252" s="178">
        <f t="shared" si="3"/>
        <v>201</v>
      </c>
      <c r="D252" s="238">
        <f>+SUM(D253:D290)</f>
        <v>159</v>
      </c>
      <c r="E252" s="180">
        <f>+SUM(E253:E290)</f>
        <v>33</v>
      </c>
      <c r="F252" s="239">
        <f>+SUM(F253:F290)</f>
        <v>9</v>
      </c>
      <c r="G252" s="178">
        <f>+SUM(G253:G290)</f>
        <v>0</v>
      </c>
      <c r="H252" s="178">
        <f>+SUM(H253:H290)</f>
        <v>0</v>
      </c>
      <c r="I252" s="33"/>
      <c r="J252" s="5"/>
      <c r="K252" s="5"/>
      <c r="N252" s="171"/>
      <c r="O252" s="6"/>
      <c r="Q252" s="5"/>
    </row>
    <row r="253" spans="1:17" x14ac:dyDescent="0.2">
      <c r="A253" s="211" t="s">
        <v>471</v>
      </c>
      <c r="B253" s="226" t="s">
        <v>472</v>
      </c>
      <c r="C253" s="185">
        <f t="shared" si="3"/>
        <v>0</v>
      </c>
      <c r="D253" s="186"/>
      <c r="E253" s="187"/>
      <c r="F253" s="188"/>
      <c r="G253" s="188"/>
      <c r="H253" s="188"/>
      <c r="I253" s="33"/>
      <c r="J253" s="5"/>
      <c r="K253" s="5"/>
      <c r="N253" s="171"/>
      <c r="O253" s="6"/>
      <c r="Q253" s="5"/>
    </row>
    <row r="254" spans="1:17" x14ac:dyDescent="0.2">
      <c r="A254" s="214" t="s">
        <v>473</v>
      </c>
      <c r="B254" s="215" t="s">
        <v>474</v>
      </c>
      <c r="C254" s="185">
        <f t="shared" si="3"/>
        <v>0</v>
      </c>
      <c r="D254" s="186"/>
      <c r="E254" s="187"/>
      <c r="F254" s="188"/>
      <c r="G254" s="188"/>
      <c r="H254" s="188"/>
      <c r="I254" s="33"/>
      <c r="J254" s="5"/>
      <c r="K254" s="5"/>
      <c r="N254" s="171"/>
      <c r="O254" s="6"/>
      <c r="Q254" s="5"/>
    </row>
    <row r="255" spans="1:17" x14ac:dyDescent="0.2">
      <c r="A255" s="214" t="s">
        <v>475</v>
      </c>
      <c r="B255" s="215" t="s">
        <v>476</v>
      </c>
      <c r="C255" s="185">
        <f t="shared" si="3"/>
        <v>14</v>
      </c>
      <c r="D255" s="186"/>
      <c r="E255" s="187">
        <v>14</v>
      </c>
      <c r="F255" s="188"/>
      <c r="G255" s="188"/>
      <c r="H255" s="188"/>
      <c r="I255" s="33"/>
      <c r="J255" s="5"/>
      <c r="K255" s="5"/>
      <c r="N255" s="171"/>
      <c r="O255" s="6"/>
      <c r="Q255" s="5"/>
    </row>
    <row r="256" spans="1:17" x14ac:dyDescent="0.2">
      <c r="A256" s="214" t="s">
        <v>477</v>
      </c>
      <c r="B256" s="215" t="s">
        <v>478</v>
      </c>
      <c r="C256" s="185">
        <f t="shared" si="3"/>
        <v>0</v>
      </c>
      <c r="D256" s="186"/>
      <c r="E256" s="187"/>
      <c r="F256" s="188"/>
      <c r="G256" s="188"/>
      <c r="H256" s="188"/>
      <c r="I256" s="33"/>
      <c r="J256" s="5"/>
      <c r="K256" s="5"/>
      <c r="N256" s="171"/>
      <c r="O256" s="6"/>
      <c r="Q256" s="5"/>
    </row>
    <row r="257" spans="1:17" x14ac:dyDescent="0.2">
      <c r="A257" s="214" t="s">
        <v>479</v>
      </c>
      <c r="B257" s="215" t="s">
        <v>480</v>
      </c>
      <c r="C257" s="185">
        <f t="shared" si="3"/>
        <v>0</v>
      </c>
      <c r="D257" s="186"/>
      <c r="E257" s="187"/>
      <c r="F257" s="188"/>
      <c r="G257" s="188"/>
      <c r="H257" s="188"/>
      <c r="I257" s="33"/>
      <c r="J257" s="5"/>
      <c r="K257" s="5"/>
      <c r="N257" s="171"/>
      <c r="O257" s="6"/>
      <c r="Q257" s="5"/>
    </row>
    <row r="258" spans="1:17" x14ac:dyDescent="0.2">
      <c r="A258" s="214" t="s">
        <v>481</v>
      </c>
      <c r="B258" s="215" t="s">
        <v>482</v>
      </c>
      <c r="C258" s="185">
        <f t="shared" si="3"/>
        <v>0</v>
      </c>
      <c r="D258" s="186"/>
      <c r="E258" s="187"/>
      <c r="F258" s="188"/>
      <c r="G258" s="188"/>
      <c r="H258" s="188"/>
      <c r="I258" s="33"/>
      <c r="J258" s="5"/>
      <c r="K258" s="5"/>
      <c r="N258" s="171"/>
      <c r="O258" s="6"/>
      <c r="Q258" s="5"/>
    </row>
    <row r="259" spans="1:17" x14ac:dyDescent="0.2">
      <c r="A259" s="214" t="s">
        <v>483</v>
      </c>
      <c r="B259" s="215" t="s">
        <v>484</v>
      </c>
      <c r="C259" s="185">
        <f t="shared" si="3"/>
        <v>0</v>
      </c>
      <c r="D259" s="186"/>
      <c r="E259" s="187"/>
      <c r="F259" s="188"/>
      <c r="G259" s="188"/>
      <c r="H259" s="188"/>
      <c r="I259" s="33"/>
      <c r="J259" s="5"/>
      <c r="K259" s="5"/>
      <c r="N259" s="171"/>
      <c r="O259" s="6"/>
      <c r="Q259" s="5"/>
    </row>
    <row r="260" spans="1:17" x14ac:dyDescent="0.2">
      <c r="A260" s="214" t="s">
        <v>485</v>
      </c>
      <c r="B260" s="215" t="s">
        <v>486</v>
      </c>
      <c r="C260" s="185">
        <f t="shared" si="3"/>
        <v>0</v>
      </c>
      <c r="D260" s="186"/>
      <c r="E260" s="187"/>
      <c r="F260" s="188"/>
      <c r="G260" s="188"/>
      <c r="H260" s="188"/>
      <c r="I260" s="33"/>
      <c r="J260" s="5"/>
      <c r="K260" s="5"/>
      <c r="N260" s="171"/>
      <c r="O260" s="6"/>
      <c r="Q260" s="5"/>
    </row>
    <row r="261" spans="1:17" x14ac:dyDescent="0.2">
      <c r="A261" s="214" t="s">
        <v>487</v>
      </c>
      <c r="B261" s="215" t="s">
        <v>488</v>
      </c>
      <c r="C261" s="185">
        <f t="shared" si="3"/>
        <v>0</v>
      </c>
      <c r="D261" s="186"/>
      <c r="E261" s="187"/>
      <c r="F261" s="188"/>
      <c r="G261" s="188"/>
      <c r="H261" s="188"/>
      <c r="I261" s="33"/>
      <c r="J261" s="5"/>
      <c r="K261" s="5"/>
      <c r="N261" s="171"/>
      <c r="O261" s="6"/>
      <c r="Q261" s="5"/>
    </row>
    <row r="262" spans="1:17" x14ac:dyDescent="0.2">
      <c r="A262" s="214" t="s">
        <v>489</v>
      </c>
      <c r="B262" s="215" t="s">
        <v>490</v>
      </c>
      <c r="C262" s="185">
        <f t="shared" si="3"/>
        <v>0</v>
      </c>
      <c r="D262" s="186"/>
      <c r="E262" s="187"/>
      <c r="F262" s="188"/>
      <c r="G262" s="188"/>
      <c r="H262" s="188"/>
      <c r="I262" s="33"/>
      <c r="J262" s="5"/>
      <c r="K262" s="5"/>
      <c r="N262" s="171"/>
      <c r="O262" s="6"/>
      <c r="Q262" s="5"/>
    </row>
    <row r="263" spans="1:17" x14ac:dyDescent="0.2">
      <c r="A263" s="214" t="s">
        <v>491</v>
      </c>
      <c r="B263" s="215" t="s">
        <v>492</v>
      </c>
      <c r="C263" s="185">
        <f t="shared" si="3"/>
        <v>0</v>
      </c>
      <c r="D263" s="186"/>
      <c r="E263" s="187"/>
      <c r="F263" s="188"/>
      <c r="G263" s="188"/>
      <c r="H263" s="188"/>
      <c r="I263" s="33"/>
      <c r="J263" s="5"/>
      <c r="K263" s="5"/>
      <c r="N263" s="171"/>
      <c r="O263" s="6"/>
      <c r="Q263" s="5"/>
    </row>
    <row r="264" spans="1:17" x14ac:dyDescent="0.2">
      <c r="A264" s="214" t="s">
        <v>493</v>
      </c>
      <c r="B264" s="215" t="s">
        <v>494</v>
      </c>
      <c r="C264" s="185">
        <f t="shared" si="3"/>
        <v>0</v>
      </c>
      <c r="D264" s="186"/>
      <c r="E264" s="187"/>
      <c r="F264" s="188"/>
      <c r="G264" s="188"/>
      <c r="H264" s="188"/>
      <c r="I264" s="33"/>
      <c r="J264" s="5"/>
      <c r="K264" s="5"/>
      <c r="N264" s="171"/>
      <c r="O264" s="6"/>
      <c r="Q264" s="5"/>
    </row>
    <row r="265" spans="1:17" x14ac:dyDescent="0.2">
      <c r="A265" s="214" t="s">
        <v>495</v>
      </c>
      <c r="B265" s="215" t="s">
        <v>496</v>
      </c>
      <c r="C265" s="185">
        <f t="shared" si="3"/>
        <v>22</v>
      </c>
      <c r="D265" s="186">
        <v>3</v>
      </c>
      <c r="E265" s="187">
        <v>19</v>
      </c>
      <c r="F265" s="188"/>
      <c r="G265" s="188"/>
      <c r="H265" s="188"/>
      <c r="I265" s="33"/>
      <c r="J265" s="5"/>
      <c r="K265" s="5"/>
      <c r="N265" s="171"/>
      <c r="O265" s="6"/>
      <c r="Q265" s="5"/>
    </row>
    <row r="266" spans="1:17" x14ac:dyDescent="0.2">
      <c r="A266" s="214" t="s">
        <v>497</v>
      </c>
      <c r="B266" s="215" t="s">
        <v>498</v>
      </c>
      <c r="C266" s="185">
        <f t="shared" si="3"/>
        <v>0</v>
      </c>
      <c r="D266" s="186"/>
      <c r="E266" s="187"/>
      <c r="F266" s="188"/>
      <c r="G266" s="188"/>
      <c r="H266" s="188"/>
      <c r="I266" s="33"/>
      <c r="J266" s="5"/>
      <c r="K266" s="5"/>
      <c r="N266" s="171"/>
      <c r="O266" s="6"/>
      <c r="Q266" s="5"/>
    </row>
    <row r="267" spans="1:17" ht="23.25" x14ac:dyDescent="0.2">
      <c r="A267" s="214" t="s">
        <v>499</v>
      </c>
      <c r="B267" s="208" t="s">
        <v>500</v>
      </c>
      <c r="C267" s="185">
        <f t="shared" si="3"/>
        <v>3</v>
      </c>
      <c r="D267" s="186">
        <v>3</v>
      </c>
      <c r="E267" s="187"/>
      <c r="F267" s="188"/>
      <c r="G267" s="188"/>
      <c r="H267" s="188"/>
      <c r="I267" s="33"/>
      <c r="J267" s="5"/>
      <c r="K267" s="5"/>
      <c r="N267" s="171"/>
      <c r="O267" s="6"/>
      <c r="Q267" s="5"/>
    </row>
    <row r="268" spans="1:17" x14ac:dyDescent="0.2">
      <c r="A268" s="214" t="s">
        <v>501</v>
      </c>
      <c r="B268" s="215" t="s">
        <v>502</v>
      </c>
      <c r="C268" s="185">
        <f t="shared" si="3"/>
        <v>0</v>
      </c>
      <c r="D268" s="186"/>
      <c r="E268" s="187"/>
      <c r="F268" s="188"/>
      <c r="G268" s="188"/>
      <c r="H268" s="188"/>
      <c r="I268" s="33"/>
      <c r="J268" s="5"/>
      <c r="K268" s="5"/>
      <c r="N268" s="171"/>
      <c r="O268" s="6"/>
      <c r="Q268" s="5"/>
    </row>
    <row r="269" spans="1:17" x14ac:dyDescent="0.2">
      <c r="A269" s="214" t="s">
        <v>503</v>
      </c>
      <c r="B269" s="215" t="s">
        <v>504</v>
      </c>
      <c r="C269" s="185">
        <f t="shared" si="3"/>
        <v>0</v>
      </c>
      <c r="D269" s="186"/>
      <c r="E269" s="187"/>
      <c r="F269" s="188"/>
      <c r="G269" s="188"/>
      <c r="H269" s="188"/>
      <c r="I269" s="33"/>
      <c r="J269" s="5"/>
      <c r="K269" s="5"/>
      <c r="N269" s="171"/>
      <c r="O269" s="6"/>
      <c r="Q269" s="5"/>
    </row>
    <row r="270" spans="1:17" x14ac:dyDescent="0.2">
      <c r="A270" s="214" t="s">
        <v>505</v>
      </c>
      <c r="B270" s="215" t="s">
        <v>506</v>
      </c>
      <c r="C270" s="185">
        <f t="shared" si="3"/>
        <v>0</v>
      </c>
      <c r="D270" s="186"/>
      <c r="E270" s="187"/>
      <c r="F270" s="188"/>
      <c r="G270" s="188"/>
      <c r="H270" s="188"/>
      <c r="I270" s="33"/>
      <c r="J270" s="5"/>
      <c r="K270" s="5"/>
      <c r="N270" s="171"/>
      <c r="O270" s="6"/>
      <c r="Q270" s="5"/>
    </row>
    <row r="271" spans="1:17" x14ac:dyDescent="0.2">
      <c r="A271" s="214" t="s">
        <v>507</v>
      </c>
      <c r="B271" s="215" t="s">
        <v>508</v>
      </c>
      <c r="C271" s="185">
        <f t="shared" si="3"/>
        <v>0</v>
      </c>
      <c r="D271" s="186"/>
      <c r="E271" s="187"/>
      <c r="F271" s="188"/>
      <c r="G271" s="188"/>
      <c r="H271" s="188"/>
      <c r="I271" s="33"/>
      <c r="J271" s="5"/>
      <c r="K271" s="5"/>
      <c r="N271" s="171"/>
      <c r="O271" s="6"/>
      <c r="Q271" s="5"/>
    </row>
    <row r="272" spans="1:17" x14ac:dyDescent="0.2">
      <c r="A272" s="214" t="s">
        <v>509</v>
      </c>
      <c r="B272" s="215" t="s">
        <v>510</v>
      </c>
      <c r="C272" s="185">
        <f t="shared" si="3"/>
        <v>160</v>
      </c>
      <c r="D272" s="186">
        <v>151</v>
      </c>
      <c r="E272" s="187"/>
      <c r="F272" s="188">
        <v>9</v>
      </c>
      <c r="G272" s="188"/>
      <c r="H272" s="188"/>
      <c r="I272" s="33"/>
      <c r="J272" s="5"/>
      <c r="K272" s="5"/>
      <c r="N272" s="171"/>
      <c r="O272" s="6"/>
      <c r="Q272" s="5"/>
    </row>
    <row r="273" spans="1:17" x14ac:dyDescent="0.2">
      <c r="A273" s="214" t="s">
        <v>511</v>
      </c>
      <c r="B273" s="215" t="s">
        <v>512</v>
      </c>
      <c r="C273" s="185">
        <f t="shared" si="3"/>
        <v>0</v>
      </c>
      <c r="D273" s="186"/>
      <c r="E273" s="187"/>
      <c r="F273" s="188"/>
      <c r="G273" s="188"/>
      <c r="H273" s="188"/>
      <c r="I273" s="33"/>
      <c r="J273" s="5"/>
      <c r="K273" s="5"/>
      <c r="N273" s="171"/>
      <c r="O273" s="6"/>
      <c r="Q273" s="5"/>
    </row>
    <row r="274" spans="1:17" x14ac:dyDescent="0.2">
      <c r="A274" s="214" t="s">
        <v>513</v>
      </c>
      <c r="B274" s="215" t="s">
        <v>514</v>
      </c>
      <c r="C274" s="185">
        <f t="shared" ref="C274:C337" si="4">+SUM(D274:F274)</f>
        <v>0</v>
      </c>
      <c r="D274" s="186"/>
      <c r="E274" s="187"/>
      <c r="F274" s="188"/>
      <c r="G274" s="188"/>
      <c r="H274" s="188"/>
      <c r="I274" s="33"/>
      <c r="J274" s="5"/>
      <c r="K274" s="5"/>
      <c r="N274" s="171"/>
      <c r="O274" s="6"/>
      <c r="Q274" s="5"/>
    </row>
    <row r="275" spans="1:17" x14ac:dyDescent="0.2">
      <c r="A275" s="214" t="s">
        <v>515</v>
      </c>
      <c r="B275" s="215" t="s">
        <v>516</v>
      </c>
      <c r="C275" s="185">
        <f t="shared" si="4"/>
        <v>0</v>
      </c>
      <c r="D275" s="186"/>
      <c r="E275" s="187"/>
      <c r="F275" s="188"/>
      <c r="G275" s="188"/>
      <c r="H275" s="188"/>
      <c r="I275" s="33"/>
      <c r="J275" s="5"/>
      <c r="K275" s="5"/>
      <c r="N275" s="171"/>
      <c r="O275" s="6"/>
      <c r="Q275" s="5"/>
    </row>
    <row r="276" spans="1:17" x14ac:dyDescent="0.2">
      <c r="A276" s="214" t="s">
        <v>517</v>
      </c>
      <c r="B276" s="215" t="s">
        <v>518</v>
      </c>
      <c r="C276" s="185">
        <f t="shared" si="4"/>
        <v>0</v>
      </c>
      <c r="D276" s="186"/>
      <c r="E276" s="187"/>
      <c r="F276" s="188"/>
      <c r="G276" s="188"/>
      <c r="H276" s="188"/>
      <c r="I276" s="33"/>
      <c r="J276" s="5"/>
      <c r="K276" s="5"/>
      <c r="N276" s="171"/>
      <c r="O276" s="6"/>
      <c r="Q276" s="5"/>
    </row>
    <row r="277" spans="1:17" x14ac:dyDescent="0.2">
      <c r="A277" s="214" t="s">
        <v>519</v>
      </c>
      <c r="B277" s="215" t="s">
        <v>520</v>
      </c>
      <c r="C277" s="185">
        <f t="shared" si="4"/>
        <v>0</v>
      </c>
      <c r="D277" s="186"/>
      <c r="E277" s="187"/>
      <c r="F277" s="188"/>
      <c r="G277" s="188"/>
      <c r="H277" s="188"/>
      <c r="I277" s="33"/>
      <c r="J277" s="5"/>
      <c r="K277" s="5"/>
      <c r="N277" s="171"/>
      <c r="O277" s="6"/>
      <c r="Q277" s="5"/>
    </row>
    <row r="278" spans="1:17" x14ac:dyDescent="0.2">
      <c r="A278" s="214" t="s">
        <v>521</v>
      </c>
      <c r="B278" s="208" t="s">
        <v>522</v>
      </c>
      <c r="C278" s="185">
        <f t="shared" si="4"/>
        <v>0</v>
      </c>
      <c r="D278" s="186"/>
      <c r="E278" s="187"/>
      <c r="F278" s="188"/>
      <c r="G278" s="188"/>
      <c r="H278" s="188"/>
      <c r="I278" s="33"/>
      <c r="J278" s="5"/>
      <c r="K278" s="5"/>
      <c r="N278" s="171"/>
      <c r="O278" s="6"/>
      <c r="Q278" s="5"/>
    </row>
    <row r="279" spans="1:17" x14ac:dyDescent="0.2">
      <c r="A279" s="214" t="s">
        <v>523</v>
      </c>
      <c r="B279" s="215" t="s">
        <v>524</v>
      </c>
      <c r="C279" s="185">
        <f t="shared" si="4"/>
        <v>0</v>
      </c>
      <c r="D279" s="186"/>
      <c r="E279" s="187"/>
      <c r="F279" s="188"/>
      <c r="G279" s="188"/>
      <c r="H279" s="188"/>
      <c r="I279" s="33"/>
      <c r="J279" s="5"/>
      <c r="K279" s="5"/>
      <c r="N279" s="171"/>
      <c r="O279" s="6"/>
      <c r="Q279" s="5"/>
    </row>
    <row r="280" spans="1:17" x14ac:dyDescent="0.2">
      <c r="A280" s="214" t="s">
        <v>525</v>
      </c>
      <c r="B280" s="215" t="s">
        <v>526</v>
      </c>
      <c r="C280" s="185">
        <f t="shared" si="4"/>
        <v>0</v>
      </c>
      <c r="D280" s="186"/>
      <c r="E280" s="187"/>
      <c r="F280" s="188"/>
      <c r="G280" s="188"/>
      <c r="H280" s="188"/>
      <c r="I280" s="33"/>
      <c r="J280" s="5"/>
      <c r="K280" s="5"/>
      <c r="N280" s="171"/>
      <c r="O280" s="6"/>
      <c r="Q280" s="5"/>
    </row>
    <row r="281" spans="1:17" x14ac:dyDescent="0.2">
      <c r="A281" s="214" t="s">
        <v>527</v>
      </c>
      <c r="B281" s="215" t="s">
        <v>528</v>
      </c>
      <c r="C281" s="185">
        <f t="shared" si="4"/>
        <v>0</v>
      </c>
      <c r="D281" s="186"/>
      <c r="E281" s="187"/>
      <c r="F281" s="188"/>
      <c r="G281" s="188"/>
      <c r="H281" s="188"/>
      <c r="I281" s="33"/>
      <c r="J281" s="5"/>
      <c r="K281" s="5"/>
      <c r="N281" s="171"/>
      <c r="O281" s="6"/>
      <c r="Q281" s="5"/>
    </row>
    <row r="282" spans="1:17" ht="23.25" x14ac:dyDescent="0.2">
      <c r="A282" s="214" t="s">
        <v>529</v>
      </c>
      <c r="B282" s="208" t="s">
        <v>530</v>
      </c>
      <c r="C282" s="185">
        <f t="shared" si="4"/>
        <v>0</v>
      </c>
      <c r="D282" s="186"/>
      <c r="E282" s="187"/>
      <c r="F282" s="188"/>
      <c r="G282" s="188"/>
      <c r="H282" s="188"/>
      <c r="I282" s="33"/>
      <c r="J282" s="5"/>
      <c r="K282" s="5"/>
      <c r="N282" s="171"/>
      <c r="O282" s="6"/>
      <c r="Q282" s="5"/>
    </row>
    <row r="283" spans="1:17" x14ac:dyDescent="0.2">
      <c r="A283" s="214" t="s">
        <v>531</v>
      </c>
      <c r="B283" s="215" t="s">
        <v>532</v>
      </c>
      <c r="C283" s="185">
        <f t="shared" si="4"/>
        <v>0</v>
      </c>
      <c r="D283" s="186"/>
      <c r="E283" s="187"/>
      <c r="F283" s="188"/>
      <c r="G283" s="188"/>
      <c r="H283" s="188"/>
      <c r="I283" s="33"/>
      <c r="J283" s="5"/>
      <c r="K283" s="5"/>
      <c r="N283" s="171"/>
      <c r="O283" s="6"/>
      <c r="Q283" s="5"/>
    </row>
    <row r="284" spans="1:17" x14ac:dyDescent="0.2">
      <c r="A284" s="214" t="s">
        <v>533</v>
      </c>
      <c r="B284" s="215" t="s">
        <v>534</v>
      </c>
      <c r="C284" s="185">
        <f t="shared" si="4"/>
        <v>0</v>
      </c>
      <c r="D284" s="186"/>
      <c r="E284" s="187"/>
      <c r="F284" s="188"/>
      <c r="G284" s="188"/>
      <c r="H284" s="188"/>
      <c r="I284" s="33"/>
      <c r="J284" s="5"/>
      <c r="K284" s="5"/>
      <c r="N284" s="171"/>
      <c r="O284" s="6"/>
      <c r="Q284" s="5"/>
    </row>
    <row r="285" spans="1:17" x14ac:dyDescent="0.2">
      <c r="A285" s="214" t="s">
        <v>535</v>
      </c>
      <c r="B285" s="215" t="s">
        <v>536</v>
      </c>
      <c r="C285" s="185">
        <f t="shared" si="4"/>
        <v>0</v>
      </c>
      <c r="D285" s="186"/>
      <c r="E285" s="187"/>
      <c r="F285" s="188"/>
      <c r="G285" s="188"/>
      <c r="H285" s="188"/>
      <c r="I285" s="33"/>
      <c r="J285" s="5"/>
      <c r="K285" s="5"/>
      <c r="N285" s="171"/>
      <c r="O285" s="6"/>
      <c r="Q285" s="5"/>
    </row>
    <row r="286" spans="1:17" x14ac:dyDescent="0.2">
      <c r="A286" s="214" t="s">
        <v>537</v>
      </c>
      <c r="B286" s="215" t="s">
        <v>538</v>
      </c>
      <c r="C286" s="185">
        <f t="shared" si="4"/>
        <v>0</v>
      </c>
      <c r="D286" s="186"/>
      <c r="E286" s="187"/>
      <c r="F286" s="188"/>
      <c r="G286" s="188"/>
      <c r="H286" s="188"/>
      <c r="I286" s="33"/>
      <c r="J286" s="5"/>
      <c r="K286" s="5"/>
      <c r="N286" s="171"/>
      <c r="O286" s="6"/>
      <c r="Q286" s="5"/>
    </row>
    <row r="287" spans="1:17" ht="23.25" x14ac:dyDescent="0.2">
      <c r="A287" s="214" t="s">
        <v>539</v>
      </c>
      <c r="B287" s="208" t="s">
        <v>540</v>
      </c>
      <c r="C287" s="185">
        <f t="shared" si="4"/>
        <v>0</v>
      </c>
      <c r="D287" s="186"/>
      <c r="E287" s="187"/>
      <c r="F287" s="188"/>
      <c r="G287" s="188"/>
      <c r="H287" s="188"/>
      <c r="I287" s="33"/>
      <c r="J287" s="5"/>
      <c r="K287" s="5"/>
      <c r="N287" s="171"/>
      <c r="O287" s="6"/>
      <c r="Q287" s="5"/>
    </row>
    <row r="288" spans="1:17" ht="34.5" x14ac:dyDescent="0.2">
      <c r="A288" s="214" t="s">
        <v>541</v>
      </c>
      <c r="B288" s="208" t="s">
        <v>542</v>
      </c>
      <c r="C288" s="185">
        <f t="shared" si="4"/>
        <v>1</v>
      </c>
      <c r="D288" s="186">
        <v>1</v>
      </c>
      <c r="E288" s="187"/>
      <c r="F288" s="188"/>
      <c r="G288" s="188"/>
      <c r="H288" s="188"/>
      <c r="I288" s="33"/>
      <c r="J288" s="5"/>
      <c r="K288" s="5"/>
      <c r="N288" s="171"/>
      <c r="O288" s="6"/>
      <c r="Q288" s="5"/>
    </row>
    <row r="289" spans="1:17" x14ac:dyDescent="0.2">
      <c r="A289" s="214" t="s">
        <v>543</v>
      </c>
      <c r="B289" s="215" t="s">
        <v>544</v>
      </c>
      <c r="C289" s="185">
        <f t="shared" si="4"/>
        <v>1</v>
      </c>
      <c r="D289" s="186">
        <v>1</v>
      </c>
      <c r="E289" s="187"/>
      <c r="F289" s="198"/>
      <c r="G289" s="188"/>
      <c r="H289" s="188"/>
      <c r="I289" s="33"/>
      <c r="J289" s="5"/>
      <c r="K289" s="5"/>
      <c r="N289" s="171"/>
      <c r="O289" s="6"/>
      <c r="Q289" s="5"/>
    </row>
    <row r="290" spans="1:17" x14ac:dyDescent="0.2">
      <c r="A290" s="216" t="s">
        <v>545</v>
      </c>
      <c r="B290" s="217" t="s">
        <v>546</v>
      </c>
      <c r="C290" s="218">
        <f t="shared" si="4"/>
        <v>0</v>
      </c>
      <c r="D290" s="196"/>
      <c r="E290" s="197"/>
      <c r="F290" s="198"/>
      <c r="G290" s="198"/>
      <c r="H290" s="198"/>
      <c r="I290" s="33"/>
      <c r="J290" s="5"/>
      <c r="K290" s="5"/>
      <c r="N290" s="171"/>
      <c r="O290" s="6"/>
      <c r="Q290" s="5"/>
    </row>
    <row r="291" spans="1:17" x14ac:dyDescent="0.2">
      <c r="A291" s="174"/>
      <c r="B291" s="222"/>
      <c r="C291" s="93"/>
      <c r="D291" s="94"/>
      <c r="E291" s="94"/>
      <c r="F291" s="94"/>
      <c r="G291" s="94"/>
      <c r="H291" s="94"/>
      <c r="I291" s="33"/>
      <c r="J291" s="5"/>
      <c r="K291" s="5"/>
      <c r="N291" s="171"/>
      <c r="O291" s="6"/>
      <c r="Q291" s="5"/>
    </row>
    <row r="292" spans="1:17" x14ac:dyDescent="0.2">
      <c r="A292" s="289" t="s">
        <v>547</v>
      </c>
      <c r="B292" s="290"/>
      <c r="C292" s="178">
        <f t="shared" si="4"/>
        <v>119</v>
      </c>
      <c r="D292" s="225">
        <f>+SUM(D293:D313)</f>
        <v>55</v>
      </c>
      <c r="E292" s="225">
        <f>+SUM(E293:E313)</f>
        <v>23</v>
      </c>
      <c r="F292" s="225">
        <f>+SUM(F293:F313)</f>
        <v>41</v>
      </c>
      <c r="G292" s="225">
        <f>+SUM(G293:G313)</f>
        <v>0</v>
      </c>
      <c r="H292" s="225">
        <f>+SUM(H293:H313)</f>
        <v>0</v>
      </c>
      <c r="I292" s="33"/>
      <c r="J292" s="5"/>
      <c r="K292" s="5"/>
      <c r="N292" s="171"/>
      <c r="O292" s="6"/>
      <c r="Q292" s="5"/>
    </row>
    <row r="293" spans="1:17" x14ac:dyDescent="0.2">
      <c r="A293" s="211" t="s">
        <v>548</v>
      </c>
      <c r="B293" s="226" t="s">
        <v>549</v>
      </c>
      <c r="C293" s="203">
        <f t="shared" si="4"/>
        <v>0</v>
      </c>
      <c r="D293" s="204"/>
      <c r="E293" s="205"/>
      <c r="F293" s="206"/>
      <c r="G293" s="206"/>
      <c r="H293" s="206"/>
      <c r="I293" s="33"/>
      <c r="J293" s="5"/>
      <c r="K293" s="5"/>
      <c r="N293" s="171"/>
      <c r="O293" s="6"/>
      <c r="Q293" s="5"/>
    </row>
    <row r="294" spans="1:17" x14ac:dyDescent="0.2">
      <c r="A294" s="214" t="s">
        <v>550</v>
      </c>
      <c r="B294" s="215" t="s">
        <v>551</v>
      </c>
      <c r="C294" s="185">
        <f t="shared" si="4"/>
        <v>0</v>
      </c>
      <c r="D294" s="186"/>
      <c r="E294" s="187"/>
      <c r="F294" s="188"/>
      <c r="G294" s="188"/>
      <c r="H294" s="188"/>
      <c r="I294" s="33"/>
      <c r="J294" s="5"/>
      <c r="K294" s="5"/>
      <c r="N294" s="171"/>
      <c r="O294" s="6"/>
      <c r="Q294" s="5"/>
    </row>
    <row r="295" spans="1:17" x14ac:dyDescent="0.2">
      <c r="A295" s="214" t="s">
        <v>552</v>
      </c>
      <c r="B295" s="215" t="s">
        <v>553</v>
      </c>
      <c r="C295" s="185">
        <f t="shared" si="4"/>
        <v>27</v>
      </c>
      <c r="D295" s="186">
        <v>8</v>
      </c>
      <c r="E295" s="187">
        <v>19</v>
      </c>
      <c r="F295" s="188"/>
      <c r="G295" s="188"/>
      <c r="H295" s="188"/>
      <c r="I295" s="33"/>
      <c r="J295" s="5"/>
      <c r="K295" s="5"/>
      <c r="N295" s="171"/>
      <c r="O295" s="6"/>
      <c r="Q295" s="5"/>
    </row>
    <row r="296" spans="1:17" x14ac:dyDescent="0.2">
      <c r="A296" s="214" t="s">
        <v>554</v>
      </c>
      <c r="B296" s="215" t="s">
        <v>555</v>
      </c>
      <c r="C296" s="185">
        <f t="shared" si="4"/>
        <v>0</v>
      </c>
      <c r="D296" s="186"/>
      <c r="E296" s="187"/>
      <c r="F296" s="188"/>
      <c r="G296" s="188"/>
      <c r="H296" s="188"/>
      <c r="I296" s="33"/>
      <c r="J296" s="5"/>
      <c r="K296" s="5"/>
      <c r="N296" s="171"/>
      <c r="O296" s="6"/>
      <c r="Q296" s="5"/>
    </row>
    <row r="297" spans="1:17" x14ac:dyDescent="0.2">
      <c r="A297" s="214" t="s">
        <v>556</v>
      </c>
      <c r="B297" s="215" t="s">
        <v>557</v>
      </c>
      <c r="C297" s="185">
        <f t="shared" si="4"/>
        <v>7</v>
      </c>
      <c r="D297" s="186">
        <v>4</v>
      </c>
      <c r="E297" s="187">
        <v>3</v>
      </c>
      <c r="F297" s="188"/>
      <c r="G297" s="188"/>
      <c r="H297" s="188"/>
      <c r="I297" s="33"/>
      <c r="J297" s="5"/>
      <c r="K297" s="5"/>
      <c r="N297" s="171"/>
      <c r="O297" s="6"/>
      <c r="Q297" s="5"/>
    </row>
    <row r="298" spans="1:17" x14ac:dyDescent="0.2">
      <c r="A298" s="214" t="s">
        <v>558</v>
      </c>
      <c r="B298" s="215" t="s">
        <v>559</v>
      </c>
      <c r="C298" s="185">
        <f t="shared" si="4"/>
        <v>0</v>
      </c>
      <c r="D298" s="186"/>
      <c r="E298" s="187"/>
      <c r="F298" s="188"/>
      <c r="G298" s="188"/>
      <c r="H298" s="188"/>
      <c r="I298" s="33"/>
      <c r="J298" s="5"/>
      <c r="K298" s="5"/>
      <c r="N298" s="171"/>
      <c r="O298" s="6"/>
      <c r="Q298" s="5"/>
    </row>
    <row r="299" spans="1:17" x14ac:dyDescent="0.2">
      <c r="A299" s="214" t="s">
        <v>560</v>
      </c>
      <c r="B299" s="215" t="s">
        <v>561</v>
      </c>
      <c r="C299" s="185">
        <f t="shared" si="4"/>
        <v>0</v>
      </c>
      <c r="D299" s="186"/>
      <c r="E299" s="187"/>
      <c r="F299" s="188"/>
      <c r="G299" s="188"/>
      <c r="H299" s="188"/>
      <c r="I299" s="33"/>
      <c r="J299" s="5"/>
      <c r="K299" s="5"/>
      <c r="N299" s="171"/>
      <c r="O299" s="6"/>
      <c r="Q299" s="5"/>
    </row>
    <row r="300" spans="1:17" x14ac:dyDescent="0.2">
      <c r="A300" s="214" t="s">
        <v>562</v>
      </c>
      <c r="B300" s="215" t="s">
        <v>563</v>
      </c>
      <c r="C300" s="185">
        <f t="shared" si="4"/>
        <v>0</v>
      </c>
      <c r="D300" s="186"/>
      <c r="E300" s="187"/>
      <c r="F300" s="188"/>
      <c r="G300" s="188"/>
      <c r="H300" s="188"/>
      <c r="I300" s="33"/>
      <c r="J300" s="5"/>
      <c r="K300" s="5"/>
      <c r="N300" s="171"/>
      <c r="O300" s="6"/>
      <c r="Q300" s="5"/>
    </row>
    <row r="301" spans="1:17" x14ac:dyDescent="0.2">
      <c r="A301" s="214" t="s">
        <v>564</v>
      </c>
      <c r="B301" s="215" t="s">
        <v>565</v>
      </c>
      <c r="C301" s="185">
        <f t="shared" si="4"/>
        <v>0</v>
      </c>
      <c r="D301" s="186"/>
      <c r="E301" s="187"/>
      <c r="F301" s="188"/>
      <c r="G301" s="188"/>
      <c r="H301" s="188"/>
      <c r="I301" s="33"/>
      <c r="J301" s="5"/>
      <c r="K301" s="5"/>
      <c r="N301" s="171"/>
      <c r="O301" s="6"/>
      <c r="Q301" s="5"/>
    </row>
    <row r="302" spans="1:17" x14ac:dyDescent="0.2">
      <c r="A302" s="214" t="s">
        <v>566</v>
      </c>
      <c r="B302" s="215" t="s">
        <v>567</v>
      </c>
      <c r="C302" s="185">
        <f t="shared" si="4"/>
        <v>0</v>
      </c>
      <c r="D302" s="186"/>
      <c r="E302" s="187"/>
      <c r="F302" s="188"/>
      <c r="G302" s="188"/>
      <c r="H302" s="188"/>
      <c r="I302" s="33"/>
      <c r="J302" s="5"/>
      <c r="K302" s="5"/>
      <c r="N302" s="171"/>
      <c r="O302" s="6"/>
      <c r="Q302" s="5"/>
    </row>
    <row r="303" spans="1:17" x14ac:dyDescent="0.2">
      <c r="A303" s="214" t="s">
        <v>568</v>
      </c>
      <c r="B303" s="215" t="s">
        <v>569</v>
      </c>
      <c r="C303" s="185">
        <f t="shared" si="4"/>
        <v>0</v>
      </c>
      <c r="D303" s="186"/>
      <c r="E303" s="187"/>
      <c r="F303" s="188"/>
      <c r="G303" s="188"/>
      <c r="H303" s="188"/>
      <c r="I303" s="33"/>
      <c r="J303" s="5"/>
      <c r="K303" s="5"/>
      <c r="N303" s="171"/>
      <c r="O303" s="6"/>
      <c r="Q303" s="5"/>
    </row>
    <row r="304" spans="1:17" x14ac:dyDescent="0.2">
      <c r="A304" s="214" t="s">
        <v>570</v>
      </c>
      <c r="B304" s="215" t="s">
        <v>571</v>
      </c>
      <c r="C304" s="185">
        <f t="shared" si="4"/>
        <v>0</v>
      </c>
      <c r="D304" s="186"/>
      <c r="E304" s="187"/>
      <c r="F304" s="188"/>
      <c r="G304" s="188"/>
      <c r="H304" s="188"/>
      <c r="I304" s="33"/>
      <c r="J304" s="5"/>
      <c r="K304" s="5"/>
      <c r="N304" s="171"/>
      <c r="O304" s="6"/>
      <c r="Q304" s="5"/>
    </row>
    <row r="305" spans="1:17" x14ac:dyDescent="0.2">
      <c r="A305" s="214" t="s">
        <v>572</v>
      </c>
      <c r="B305" s="215" t="s">
        <v>573</v>
      </c>
      <c r="C305" s="185">
        <f t="shared" si="4"/>
        <v>0</v>
      </c>
      <c r="D305" s="186"/>
      <c r="E305" s="187"/>
      <c r="F305" s="188"/>
      <c r="G305" s="188"/>
      <c r="H305" s="188"/>
      <c r="I305" s="33"/>
      <c r="J305" s="5"/>
      <c r="K305" s="5"/>
      <c r="N305" s="171"/>
      <c r="O305" s="6"/>
      <c r="Q305" s="5"/>
    </row>
    <row r="306" spans="1:17" x14ac:dyDescent="0.2">
      <c r="A306" s="214" t="s">
        <v>574</v>
      </c>
      <c r="B306" s="215" t="s">
        <v>575</v>
      </c>
      <c r="C306" s="185">
        <f t="shared" si="4"/>
        <v>0</v>
      </c>
      <c r="D306" s="186"/>
      <c r="E306" s="187"/>
      <c r="F306" s="188"/>
      <c r="G306" s="188"/>
      <c r="H306" s="188"/>
      <c r="I306" s="33"/>
      <c r="J306" s="5"/>
      <c r="K306" s="5"/>
      <c r="N306" s="171"/>
      <c r="O306" s="6"/>
      <c r="Q306" s="5"/>
    </row>
    <row r="307" spans="1:17" x14ac:dyDescent="0.2">
      <c r="A307" s="214" t="s">
        <v>576</v>
      </c>
      <c r="B307" s="215" t="s">
        <v>577</v>
      </c>
      <c r="C307" s="185">
        <f t="shared" si="4"/>
        <v>0</v>
      </c>
      <c r="D307" s="186"/>
      <c r="E307" s="187"/>
      <c r="F307" s="188"/>
      <c r="G307" s="188"/>
      <c r="H307" s="188"/>
      <c r="I307" s="33"/>
      <c r="J307" s="5"/>
      <c r="K307" s="5"/>
      <c r="N307" s="171"/>
      <c r="O307" s="6"/>
      <c r="Q307" s="5"/>
    </row>
    <row r="308" spans="1:17" x14ac:dyDescent="0.2">
      <c r="A308" s="214" t="s">
        <v>578</v>
      </c>
      <c r="B308" s="215" t="s">
        <v>579</v>
      </c>
      <c r="C308" s="185">
        <f t="shared" si="4"/>
        <v>0</v>
      </c>
      <c r="D308" s="186"/>
      <c r="E308" s="187"/>
      <c r="F308" s="188"/>
      <c r="G308" s="188"/>
      <c r="H308" s="188"/>
      <c r="I308" s="33"/>
      <c r="J308" s="5"/>
      <c r="K308" s="5"/>
      <c r="N308" s="171"/>
      <c r="O308" s="6"/>
      <c r="Q308" s="5"/>
    </row>
    <row r="309" spans="1:17" x14ac:dyDescent="0.2">
      <c r="A309" s="214" t="s">
        <v>580</v>
      </c>
      <c r="B309" s="215" t="s">
        <v>581</v>
      </c>
      <c r="C309" s="185">
        <f t="shared" si="4"/>
        <v>1</v>
      </c>
      <c r="D309" s="186"/>
      <c r="E309" s="187">
        <v>1</v>
      </c>
      <c r="F309" s="188"/>
      <c r="G309" s="188"/>
      <c r="H309" s="188"/>
      <c r="I309" s="33"/>
      <c r="J309" s="5"/>
      <c r="K309" s="5"/>
      <c r="N309" s="171"/>
      <c r="O309" s="6"/>
      <c r="Q309" s="5"/>
    </row>
    <row r="310" spans="1:17" x14ac:dyDescent="0.2">
      <c r="A310" s="214" t="s">
        <v>582</v>
      </c>
      <c r="B310" s="215" t="s">
        <v>583</v>
      </c>
      <c r="C310" s="185">
        <f t="shared" si="4"/>
        <v>16</v>
      </c>
      <c r="D310" s="186">
        <v>16</v>
      </c>
      <c r="E310" s="187"/>
      <c r="F310" s="188"/>
      <c r="G310" s="188"/>
      <c r="H310" s="188"/>
      <c r="I310" s="33"/>
      <c r="J310" s="5"/>
      <c r="K310" s="5"/>
      <c r="N310" s="171"/>
      <c r="O310" s="6"/>
      <c r="Q310" s="5"/>
    </row>
    <row r="311" spans="1:17" x14ac:dyDescent="0.2">
      <c r="A311" s="214" t="s">
        <v>584</v>
      </c>
      <c r="B311" s="215" t="s">
        <v>585</v>
      </c>
      <c r="C311" s="185">
        <f t="shared" si="4"/>
        <v>0</v>
      </c>
      <c r="D311" s="186"/>
      <c r="E311" s="187"/>
      <c r="F311" s="188"/>
      <c r="G311" s="188"/>
      <c r="H311" s="188"/>
      <c r="I311" s="33"/>
      <c r="J311" s="5"/>
      <c r="K311" s="5"/>
      <c r="N311" s="171"/>
      <c r="O311" s="6"/>
      <c r="Q311" s="5"/>
    </row>
    <row r="312" spans="1:17" x14ac:dyDescent="0.2">
      <c r="A312" s="214" t="s">
        <v>586</v>
      </c>
      <c r="B312" s="215" t="s">
        <v>587</v>
      </c>
      <c r="C312" s="185">
        <f t="shared" si="4"/>
        <v>0</v>
      </c>
      <c r="D312" s="186"/>
      <c r="E312" s="187"/>
      <c r="F312" s="188"/>
      <c r="G312" s="188"/>
      <c r="H312" s="188"/>
      <c r="I312" s="33"/>
      <c r="J312" s="5"/>
      <c r="K312" s="5"/>
      <c r="N312" s="171"/>
      <c r="O312" s="6"/>
      <c r="Q312" s="5"/>
    </row>
    <row r="313" spans="1:17" x14ac:dyDescent="0.2">
      <c r="A313" s="216" t="s">
        <v>588</v>
      </c>
      <c r="B313" s="217" t="s">
        <v>589</v>
      </c>
      <c r="C313" s="218">
        <f t="shared" si="4"/>
        <v>68</v>
      </c>
      <c r="D313" s="237">
        <v>27</v>
      </c>
      <c r="E313" s="220"/>
      <c r="F313" s="221">
        <v>41</v>
      </c>
      <c r="G313" s="221"/>
      <c r="H313" s="221"/>
      <c r="I313" s="33"/>
      <c r="J313" s="5"/>
      <c r="K313" s="5"/>
      <c r="N313" s="171"/>
      <c r="O313" s="6"/>
      <c r="Q313" s="5"/>
    </row>
    <row r="314" spans="1:17" x14ac:dyDescent="0.2">
      <c r="A314" s="245"/>
      <c r="B314" s="222"/>
      <c r="C314" s="246"/>
      <c r="D314" s="70"/>
      <c r="E314" s="70"/>
      <c r="F314" s="70"/>
      <c r="G314" s="70"/>
      <c r="H314" s="70"/>
      <c r="I314" s="33"/>
      <c r="J314" s="5"/>
      <c r="K314" s="5"/>
      <c r="N314" s="171"/>
      <c r="O314" s="6"/>
      <c r="Q314" s="5"/>
    </row>
    <row r="315" spans="1:17" x14ac:dyDescent="0.2">
      <c r="A315" s="289" t="s">
        <v>590</v>
      </c>
      <c r="B315" s="290"/>
      <c r="C315" s="178">
        <f t="shared" si="4"/>
        <v>96</v>
      </c>
      <c r="D315" s="238">
        <f>+SUM(D316:D331)</f>
        <v>4</v>
      </c>
      <c r="E315" s="180">
        <f>+SUM(E316:E331)</f>
        <v>92</v>
      </c>
      <c r="F315" s="239">
        <f>+SUM(F316:F331)</f>
        <v>0</v>
      </c>
      <c r="G315" s="178">
        <f>+SUM(G316:G331)</f>
        <v>0</v>
      </c>
      <c r="H315" s="178">
        <f>+SUM(H316:H331)</f>
        <v>0</v>
      </c>
      <c r="I315" s="33"/>
      <c r="J315" s="5"/>
      <c r="K315" s="5"/>
      <c r="N315" s="171"/>
      <c r="O315" s="6"/>
      <c r="Q315" s="5"/>
    </row>
    <row r="316" spans="1:17" x14ac:dyDescent="0.2">
      <c r="A316" s="247" t="s">
        <v>591</v>
      </c>
      <c r="B316" s="248" t="s">
        <v>592</v>
      </c>
      <c r="C316" s="203">
        <f t="shared" si="4"/>
        <v>15</v>
      </c>
      <c r="D316" s="186">
        <v>2</v>
      </c>
      <c r="E316" s="187">
        <v>13</v>
      </c>
      <c r="F316" s="188"/>
      <c r="G316" s="188"/>
      <c r="H316" s="188"/>
      <c r="I316" s="33"/>
      <c r="J316" s="5"/>
      <c r="K316" s="5"/>
      <c r="N316" s="171"/>
      <c r="O316" s="6"/>
      <c r="Q316" s="5"/>
    </row>
    <row r="317" spans="1:17" ht="23.25" x14ac:dyDescent="0.2">
      <c r="A317" s="214" t="s">
        <v>593</v>
      </c>
      <c r="B317" s="208" t="s">
        <v>594</v>
      </c>
      <c r="C317" s="185">
        <f t="shared" si="4"/>
        <v>2</v>
      </c>
      <c r="D317" s="186">
        <v>2</v>
      </c>
      <c r="E317" s="187"/>
      <c r="F317" s="188"/>
      <c r="G317" s="188"/>
      <c r="H317" s="188"/>
      <c r="I317" s="33"/>
      <c r="J317" s="5"/>
      <c r="K317" s="5"/>
      <c r="N317" s="171"/>
      <c r="O317" s="6"/>
      <c r="Q317" s="5"/>
    </row>
    <row r="318" spans="1:17" x14ac:dyDescent="0.2">
      <c r="A318" s="214" t="s">
        <v>595</v>
      </c>
      <c r="B318" s="215" t="s">
        <v>596</v>
      </c>
      <c r="C318" s="185">
        <f t="shared" si="4"/>
        <v>0</v>
      </c>
      <c r="D318" s="186"/>
      <c r="E318" s="187"/>
      <c r="F318" s="188"/>
      <c r="G318" s="188"/>
      <c r="H318" s="188"/>
      <c r="I318" s="33"/>
      <c r="J318" s="5"/>
      <c r="K318" s="5"/>
      <c r="N318" s="171"/>
      <c r="O318" s="6"/>
      <c r="Q318" s="5"/>
    </row>
    <row r="319" spans="1:17" x14ac:dyDescent="0.2">
      <c r="A319" s="214" t="s">
        <v>597</v>
      </c>
      <c r="B319" s="215" t="s">
        <v>598</v>
      </c>
      <c r="C319" s="185">
        <f t="shared" si="4"/>
        <v>0</v>
      </c>
      <c r="D319" s="186"/>
      <c r="E319" s="187"/>
      <c r="F319" s="188"/>
      <c r="G319" s="188"/>
      <c r="H319" s="188"/>
      <c r="I319" s="33"/>
      <c r="J319" s="5"/>
      <c r="K319" s="5"/>
      <c r="N319" s="171"/>
      <c r="O319" s="6"/>
      <c r="Q319" s="5"/>
    </row>
    <row r="320" spans="1:17" x14ac:dyDescent="0.2">
      <c r="A320" s="214" t="s">
        <v>599</v>
      </c>
      <c r="B320" s="215" t="s">
        <v>600</v>
      </c>
      <c r="C320" s="185">
        <f t="shared" si="4"/>
        <v>0</v>
      </c>
      <c r="D320" s="186"/>
      <c r="E320" s="187"/>
      <c r="F320" s="188"/>
      <c r="G320" s="188"/>
      <c r="H320" s="188"/>
      <c r="I320" s="33"/>
      <c r="J320" s="5"/>
      <c r="K320" s="5"/>
      <c r="N320" s="171"/>
      <c r="O320" s="6"/>
      <c r="Q320" s="5"/>
    </row>
    <row r="321" spans="1:17" x14ac:dyDescent="0.2">
      <c r="A321" s="214" t="s">
        <v>601</v>
      </c>
      <c r="B321" s="215" t="s">
        <v>602</v>
      </c>
      <c r="C321" s="185">
        <f t="shared" si="4"/>
        <v>0</v>
      </c>
      <c r="D321" s="186"/>
      <c r="E321" s="187"/>
      <c r="F321" s="188"/>
      <c r="G321" s="188"/>
      <c r="H321" s="188"/>
      <c r="I321" s="33"/>
      <c r="J321" s="5"/>
      <c r="K321" s="5"/>
      <c r="N321" s="171"/>
      <c r="O321" s="6"/>
      <c r="Q321" s="5"/>
    </row>
    <row r="322" spans="1:17" x14ac:dyDescent="0.2">
      <c r="A322" s="214" t="s">
        <v>603</v>
      </c>
      <c r="B322" s="215" t="s">
        <v>604</v>
      </c>
      <c r="C322" s="185">
        <f t="shared" si="4"/>
        <v>21</v>
      </c>
      <c r="D322" s="186"/>
      <c r="E322" s="187">
        <v>21</v>
      </c>
      <c r="F322" s="188"/>
      <c r="G322" s="188"/>
      <c r="H322" s="188"/>
      <c r="I322" s="33"/>
      <c r="J322" s="5"/>
      <c r="K322" s="5"/>
      <c r="N322" s="171"/>
      <c r="O322" s="6"/>
      <c r="Q322" s="5"/>
    </row>
    <row r="323" spans="1:17" x14ac:dyDescent="0.2">
      <c r="A323" s="214" t="s">
        <v>605</v>
      </c>
      <c r="B323" s="215" t="s">
        <v>606</v>
      </c>
      <c r="C323" s="185">
        <f t="shared" si="4"/>
        <v>6</v>
      </c>
      <c r="D323" s="186"/>
      <c r="E323" s="187">
        <v>6</v>
      </c>
      <c r="F323" s="188"/>
      <c r="G323" s="188"/>
      <c r="H323" s="188"/>
      <c r="I323" s="33"/>
      <c r="J323" s="5"/>
      <c r="K323" s="5"/>
      <c r="N323" s="171"/>
      <c r="O323" s="6"/>
      <c r="Q323" s="5"/>
    </row>
    <row r="324" spans="1:17" x14ac:dyDescent="0.2">
      <c r="A324" s="214" t="s">
        <v>607</v>
      </c>
      <c r="B324" s="215" t="s">
        <v>608</v>
      </c>
      <c r="C324" s="185">
        <f t="shared" si="4"/>
        <v>36</v>
      </c>
      <c r="D324" s="186"/>
      <c r="E324" s="187">
        <v>36</v>
      </c>
      <c r="F324" s="188"/>
      <c r="G324" s="188"/>
      <c r="H324" s="188"/>
      <c r="I324" s="33"/>
      <c r="J324" s="5"/>
      <c r="K324" s="5"/>
      <c r="N324" s="171"/>
      <c r="O324" s="6"/>
      <c r="Q324" s="5"/>
    </row>
    <row r="325" spans="1:17" x14ac:dyDescent="0.2">
      <c r="A325" s="214" t="s">
        <v>609</v>
      </c>
      <c r="B325" s="215" t="s">
        <v>610</v>
      </c>
      <c r="C325" s="185">
        <f t="shared" si="4"/>
        <v>15</v>
      </c>
      <c r="D325" s="186"/>
      <c r="E325" s="187">
        <v>15</v>
      </c>
      <c r="F325" s="188"/>
      <c r="G325" s="188"/>
      <c r="H325" s="188"/>
      <c r="I325" s="33"/>
      <c r="J325" s="5"/>
      <c r="K325" s="5"/>
      <c r="N325" s="171"/>
      <c r="O325" s="6"/>
      <c r="Q325" s="5"/>
    </row>
    <row r="326" spans="1:17" x14ac:dyDescent="0.2">
      <c r="A326" s="214" t="s">
        <v>611</v>
      </c>
      <c r="B326" s="215" t="s">
        <v>612</v>
      </c>
      <c r="C326" s="185">
        <f t="shared" si="4"/>
        <v>0</v>
      </c>
      <c r="D326" s="186"/>
      <c r="E326" s="187"/>
      <c r="F326" s="188"/>
      <c r="G326" s="188"/>
      <c r="H326" s="188"/>
      <c r="I326" s="33"/>
      <c r="J326" s="5"/>
      <c r="K326" s="5"/>
      <c r="N326" s="171"/>
      <c r="O326" s="6"/>
      <c r="Q326" s="5"/>
    </row>
    <row r="327" spans="1:17" x14ac:dyDescent="0.2">
      <c r="A327" s="214" t="s">
        <v>613</v>
      </c>
      <c r="B327" s="215" t="s">
        <v>614</v>
      </c>
      <c r="C327" s="185">
        <f t="shared" si="4"/>
        <v>0</v>
      </c>
      <c r="D327" s="186"/>
      <c r="E327" s="187"/>
      <c r="F327" s="188"/>
      <c r="G327" s="188"/>
      <c r="H327" s="188"/>
      <c r="I327" s="33"/>
      <c r="J327" s="5"/>
      <c r="K327" s="5"/>
      <c r="N327" s="171"/>
      <c r="O327" s="6"/>
      <c r="Q327" s="5"/>
    </row>
    <row r="328" spans="1:17" x14ac:dyDescent="0.2">
      <c r="A328" s="214" t="s">
        <v>615</v>
      </c>
      <c r="B328" s="215" t="s">
        <v>616</v>
      </c>
      <c r="C328" s="185">
        <f t="shared" si="4"/>
        <v>1</v>
      </c>
      <c r="D328" s="186"/>
      <c r="E328" s="187">
        <v>1</v>
      </c>
      <c r="F328" s="188"/>
      <c r="G328" s="188"/>
      <c r="H328" s="188"/>
      <c r="I328" s="33"/>
      <c r="J328" s="5"/>
      <c r="K328" s="5"/>
      <c r="N328" s="171"/>
      <c r="O328" s="6"/>
      <c r="Q328" s="5"/>
    </row>
    <row r="329" spans="1:17" x14ac:dyDescent="0.2">
      <c r="A329" s="214" t="s">
        <v>617</v>
      </c>
      <c r="B329" s="215" t="s">
        <v>618</v>
      </c>
      <c r="C329" s="185">
        <f t="shared" si="4"/>
        <v>0</v>
      </c>
      <c r="D329" s="186"/>
      <c r="E329" s="187"/>
      <c r="F329" s="188"/>
      <c r="G329" s="188"/>
      <c r="H329" s="188"/>
      <c r="I329" s="33"/>
      <c r="J329" s="5"/>
      <c r="K329" s="5"/>
      <c r="N329" s="171"/>
      <c r="O329" s="6"/>
      <c r="Q329" s="5"/>
    </row>
    <row r="330" spans="1:17" x14ac:dyDescent="0.2">
      <c r="A330" s="214" t="s">
        <v>619</v>
      </c>
      <c r="B330" s="215" t="s">
        <v>620</v>
      </c>
      <c r="C330" s="185">
        <f t="shared" si="4"/>
        <v>0</v>
      </c>
      <c r="D330" s="186"/>
      <c r="E330" s="187"/>
      <c r="F330" s="188"/>
      <c r="G330" s="188"/>
      <c r="H330" s="188"/>
      <c r="I330" s="33"/>
      <c r="J330" s="5"/>
      <c r="K330" s="5"/>
      <c r="N330" s="171"/>
      <c r="O330" s="6"/>
      <c r="Q330" s="5"/>
    </row>
    <row r="331" spans="1:17" x14ac:dyDescent="0.2">
      <c r="A331" s="235" t="s">
        <v>621</v>
      </c>
      <c r="B331" s="236" t="s">
        <v>622</v>
      </c>
      <c r="C331" s="218">
        <f t="shared" si="4"/>
        <v>0</v>
      </c>
      <c r="D331" s="237"/>
      <c r="E331" s="220"/>
      <c r="F331" s="221"/>
      <c r="G331" s="221"/>
      <c r="H331" s="221"/>
      <c r="I331" s="33"/>
      <c r="J331" s="5"/>
      <c r="K331" s="5"/>
      <c r="N331" s="171"/>
      <c r="O331" s="6"/>
      <c r="Q331" s="5"/>
    </row>
    <row r="332" spans="1:17" x14ac:dyDescent="0.2">
      <c r="A332" s="289" t="s">
        <v>623</v>
      </c>
      <c r="B332" s="290"/>
      <c r="C332" s="178">
        <f t="shared" si="4"/>
        <v>0</v>
      </c>
      <c r="D332" s="238">
        <f>+SUM(D333:D340)</f>
        <v>0</v>
      </c>
      <c r="E332" s="180">
        <f>+SUM(E333:E340)</f>
        <v>0</v>
      </c>
      <c r="F332" s="239">
        <f>+SUM(F333:F340)</f>
        <v>0</v>
      </c>
      <c r="G332" s="178">
        <f>+SUM(G333:G340)</f>
        <v>0</v>
      </c>
      <c r="H332" s="178">
        <f>+SUM(H333:H340)</f>
        <v>0</v>
      </c>
      <c r="I332" s="33"/>
      <c r="J332" s="5"/>
      <c r="K332" s="5"/>
      <c r="N332" s="171"/>
      <c r="O332" s="6"/>
      <c r="Q332" s="5"/>
    </row>
    <row r="333" spans="1:17" x14ac:dyDescent="0.2">
      <c r="A333" s="249" t="s">
        <v>624</v>
      </c>
      <c r="B333" s="209" t="s">
        <v>625</v>
      </c>
      <c r="C333" s="210">
        <f t="shared" si="4"/>
        <v>0</v>
      </c>
      <c r="D333" s="196"/>
      <c r="E333" s="197"/>
      <c r="F333" s="198"/>
      <c r="G333" s="198"/>
      <c r="H333" s="198"/>
      <c r="I333" s="33"/>
      <c r="J333" s="5"/>
      <c r="K333" s="5"/>
      <c r="N333" s="171"/>
      <c r="O333" s="6"/>
      <c r="Q333" s="5"/>
    </row>
    <row r="334" spans="1:17" x14ac:dyDescent="0.2">
      <c r="A334" s="249" t="s">
        <v>626</v>
      </c>
      <c r="B334" s="209" t="s">
        <v>627</v>
      </c>
      <c r="C334" s="210">
        <f t="shared" si="4"/>
        <v>0</v>
      </c>
      <c r="D334" s="196"/>
      <c r="E334" s="197"/>
      <c r="F334" s="198"/>
      <c r="G334" s="198"/>
      <c r="H334" s="198"/>
      <c r="I334" s="33"/>
      <c r="J334" s="5"/>
      <c r="K334" s="5"/>
      <c r="N334" s="171"/>
      <c r="O334" s="6"/>
      <c r="Q334" s="5"/>
    </row>
    <row r="335" spans="1:17" x14ac:dyDescent="0.2">
      <c r="A335" s="214" t="s">
        <v>628</v>
      </c>
      <c r="B335" s="208" t="s">
        <v>629</v>
      </c>
      <c r="C335" s="185">
        <f t="shared" si="4"/>
        <v>0</v>
      </c>
      <c r="D335" s="186"/>
      <c r="E335" s="187"/>
      <c r="F335" s="188"/>
      <c r="G335" s="188"/>
      <c r="H335" s="188"/>
      <c r="I335" s="33"/>
      <c r="J335" s="5"/>
      <c r="K335" s="5"/>
      <c r="N335" s="171"/>
      <c r="O335" s="6"/>
      <c r="Q335" s="5"/>
    </row>
    <row r="336" spans="1:17" x14ac:dyDescent="0.2">
      <c r="A336" s="250" t="s">
        <v>630</v>
      </c>
      <c r="B336" s="251" t="s">
        <v>631</v>
      </c>
      <c r="C336" s="203">
        <f t="shared" si="4"/>
        <v>0</v>
      </c>
      <c r="D336" s="204"/>
      <c r="E336" s="205"/>
      <c r="F336" s="206"/>
      <c r="G336" s="206"/>
      <c r="H336" s="206"/>
      <c r="I336" s="33"/>
      <c r="J336" s="5"/>
      <c r="K336" s="5"/>
      <c r="N336" s="171"/>
      <c r="O336" s="6"/>
      <c r="Q336" s="5"/>
    </row>
    <row r="337" spans="1:17" x14ac:dyDescent="0.2">
      <c r="A337" s="214" t="s">
        <v>632</v>
      </c>
      <c r="B337" s="208" t="s">
        <v>633</v>
      </c>
      <c r="C337" s="185">
        <f t="shared" si="4"/>
        <v>0</v>
      </c>
      <c r="D337" s="186"/>
      <c r="E337" s="187"/>
      <c r="F337" s="188"/>
      <c r="G337" s="188"/>
      <c r="H337" s="188"/>
      <c r="I337" s="33"/>
      <c r="J337" s="5"/>
      <c r="K337" s="5"/>
      <c r="N337" s="171"/>
      <c r="O337" s="6"/>
      <c r="Q337" s="5"/>
    </row>
    <row r="338" spans="1:17" x14ac:dyDescent="0.2">
      <c r="A338" s="214" t="s">
        <v>634</v>
      </c>
      <c r="B338" s="215" t="s">
        <v>635</v>
      </c>
      <c r="C338" s="185">
        <f t="shared" ref="C338:C401" si="5">+SUM(D338:F338)</f>
        <v>0</v>
      </c>
      <c r="D338" s="186"/>
      <c r="E338" s="187"/>
      <c r="F338" s="188"/>
      <c r="G338" s="188"/>
      <c r="H338" s="188"/>
      <c r="I338" s="33"/>
      <c r="J338" s="5"/>
      <c r="K338" s="5"/>
      <c r="N338" s="171"/>
      <c r="O338" s="6"/>
      <c r="Q338" s="5"/>
    </row>
    <row r="339" spans="1:17" x14ac:dyDescent="0.2">
      <c r="A339" s="214" t="s">
        <v>636</v>
      </c>
      <c r="B339" s="215" t="s">
        <v>637</v>
      </c>
      <c r="C339" s="185">
        <f t="shared" si="5"/>
        <v>0</v>
      </c>
      <c r="D339" s="186"/>
      <c r="E339" s="187"/>
      <c r="F339" s="188"/>
      <c r="G339" s="188"/>
      <c r="H339" s="188"/>
      <c r="I339" s="33"/>
      <c r="J339" s="5"/>
      <c r="K339" s="5"/>
      <c r="N339" s="171"/>
      <c r="O339" s="6"/>
      <c r="Q339" s="5"/>
    </row>
    <row r="340" spans="1:17" x14ac:dyDescent="0.2">
      <c r="A340" s="235" t="s">
        <v>638</v>
      </c>
      <c r="B340" s="236" t="s">
        <v>639</v>
      </c>
      <c r="C340" s="218">
        <f t="shared" si="5"/>
        <v>0</v>
      </c>
      <c r="D340" s="237"/>
      <c r="E340" s="220"/>
      <c r="F340" s="221"/>
      <c r="G340" s="221"/>
      <c r="H340" s="221"/>
      <c r="I340" s="33"/>
      <c r="J340" s="5"/>
      <c r="K340" s="5"/>
      <c r="N340" s="171"/>
      <c r="O340" s="6"/>
      <c r="Q340" s="5"/>
    </row>
    <row r="341" spans="1:17" x14ac:dyDescent="0.2">
      <c r="A341" s="252" t="s">
        <v>640</v>
      </c>
      <c r="B341" s="253"/>
      <c r="C341" s="178">
        <f t="shared" si="5"/>
        <v>8391</v>
      </c>
      <c r="D341" s="179">
        <f>+SUM(D342:D527)</f>
        <v>5947</v>
      </c>
      <c r="E341" s="238">
        <f>+SUM(E342:E527)</f>
        <v>2081</v>
      </c>
      <c r="F341" s="254">
        <f>+SUM(F342:F527)</f>
        <v>363</v>
      </c>
      <c r="G341" s="178">
        <f>+SUM(G342:G527)</f>
        <v>0</v>
      </c>
      <c r="H341" s="178">
        <f>+SUM(H342:H527)</f>
        <v>0</v>
      </c>
      <c r="I341" s="33"/>
      <c r="J341" s="5"/>
      <c r="K341" s="5"/>
      <c r="N341" s="171"/>
      <c r="O341" s="6"/>
      <c r="Q341" s="5"/>
    </row>
    <row r="342" spans="1:17" x14ac:dyDescent="0.2">
      <c r="A342" s="247" t="s">
        <v>641</v>
      </c>
      <c r="B342" s="251" t="s">
        <v>642</v>
      </c>
      <c r="C342" s="185">
        <f t="shared" si="5"/>
        <v>3602</v>
      </c>
      <c r="D342" s="186">
        <v>1937</v>
      </c>
      <c r="E342" s="187">
        <v>1539</v>
      </c>
      <c r="F342" s="188">
        <v>126</v>
      </c>
      <c r="G342" s="188"/>
      <c r="H342" s="188"/>
      <c r="I342" s="33"/>
      <c r="J342" s="5"/>
      <c r="K342" s="5"/>
      <c r="N342" s="171"/>
      <c r="O342" s="6"/>
      <c r="Q342" s="5"/>
    </row>
    <row r="343" spans="1:17" x14ac:dyDescent="0.2">
      <c r="A343" s="250" t="s">
        <v>643</v>
      </c>
      <c r="B343" s="251" t="s">
        <v>644</v>
      </c>
      <c r="C343" s="185">
        <f t="shared" si="5"/>
        <v>306</v>
      </c>
      <c r="D343" s="186">
        <v>178</v>
      </c>
      <c r="E343" s="187">
        <v>106</v>
      </c>
      <c r="F343" s="188">
        <v>22</v>
      </c>
      <c r="G343" s="188"/>
      <c r="H343" s="188"/>
      <c r="I343" s="33"/>
      <c r="J343" s="5"/>
      <c r="K343" s="5"/>
      <c r="N343" s="171"/>
      <c r="O343" s="6"/>
      <c r="Q343" s="5"/>
    </row>
    <row r="344" spans="1:17" x14ac:dyDescent="0.2">
      <c r="A344" s="250" t="s">
        <v>645</v>
      </c>
      <c r="B344" s="255" t="s">
        <v>646</v>
      </c>
      <c r="C344" s="185">
        <f t="shared" si="5"/>
        <v>0</v>
      </c>
      <c r="D344" s="186"/>
      <c r="E344" s="187"/>
      <c r="F344" s="188"/>
      <c r="G344" s="188"/>
      <c r="H344" s="188"/>
      <c r="I344" s="33"/>
      <c r="J344" s="5"/>
      <c r="K344" s="5"/>
      <c r="N344" s="171"/>
      <c r="O344" s="6"/>
      <c r="Q344" s="5"/>
    </row>
    <row r="345" spans="1:17" x14ac:dyDescent="0.2">
      <c r="A345" s="214" t="s">
        <v>647</v>
      </c>
      <c r="B345" s="256" t="s">
        <v>648</v>
      </c>
      <c r="C345" s="185">
        <f t="shared" si="5"/>
        <v>0</v>
      </c>
      <c r="D345" s="186"/>
      <c r="E345" s="187"/>
      <c r="F345" s="188"/>
      <c r="G345" s="188"/>
      <c r="H345" s="188"/>
      <c r="I345" s="33"/>
      <c r="J345" s="5"/>
      <c r="K345" s="5"/>
      <c r="N345" s="171"/>
      <c r="O345" s="6"/>
      <c r="Q345" s="5"/>
    </row>
    <row r="346" spans="1:17" x14ac:dyDescent="0.2">
      <c r="A346" s="214" t="s">
        <v>649</v>
      </c>
      <c r="B346" s="215" t="s">
        <v>650</v>
      </c>
      <c r="C346" s="185">
        <f t="shared" si="5"/>
        <v>0</v>
      </c>
      <c r="D346" s="186"/>
      <c r="E346" s="187"/>
      <c r="F346" s="188"/>
      <c r="G346" s="188"/>
      <c r="H346" s="188"/>
      <c r="I346" s="33"/>
      <c r="J346" s="5"/>
      <c r="K346" s="5"/>
      <c r="N346" s="171"/>
      <c r="O346" s="6"/>
      <c r="Q346" s="5"/>
    </row>
    <row r="347" spans="1:17" x14ac:dyDescent="0.2">
      <c r="A347" s="214" t="s">
        <v>651</v>
      </c>
      <c r="B347" s="215" t="s">
        <v>652</v>
      </c>
      <c r="C347" s="185">
        <f t="shared" si="5"/>
        <v>0</v>
      </c>
      <c r="D347" s="186"/>
      <c r="E347" s="187"/>
      <c r="F347" s="188"/>
      <c r="G347" s="188"/>
      <c r="H347" s="188"/>
      <c r="I347" s="33"/>
      <c r="J347" s="5"/>
      <c r="K347" s="5"/>
      <c r="N347" s="171"/>
      <c r="O347" s="6"/>
      <c r="Q347" s="5"/>
    </row>
    <row r="348" spans="1:17" x14ac:dyDescent="0.2">
      <c r="A348" s="214" t="s">
        <v>653</v>
      </c>
      <c r="B348" s="215" t="s">
        <v>654</v>
      </c>
      <c r="C348" s="185">
        <f t="shared" si="5"/>
        <v>0</v>
      </c>
      <c r="D348" s="186"/>
      <c r="E348" s="187"/>
      <c r="F348" s="188"/>
      <c r="G348" s="188"/>
      <c r="H348" s="188"/>
      <c r="I348" s="33"/>
      <c r="J348" s="5"/>
      <c r="K348" s="5"/>
      <c r="N348" s="171"/>
      <c r="O348" s="6"/>
      <c r="Q348" s="5"/>
    </row>
    <row r="349" spans="1:17" x14ac:dyDescent="0.2">
      <c r="A349" s="214" t="s">
        <v>655</v>
      </c>
      <c r="B349" s="215" t="s">
        <v>656</v>
      </c>
      <c r="C349" s="185">
        <f t="shared" si="5"/>
        <v>0</v>
      </c>
      <c r="D349" s="186"/>
      <c r="E349" s="187"/>
      <c r="F349" s="188"/>
      <c r="G349" s="188"/>
      <c r="H349" s="188"/>
      <c r="I349" s="33"/>
      <c r="J349" s="5"/>
      <c r="K349" s="5"/>
      <c r="N349" s="171"/>
      <c r="O349" s="6"/>
      <c r="Q349" s="5"/>
    </row>
    <row r="350" spans="1:17" x14ac:dyDescent="0.2">
      <c r="A350" s="249" t="s">
        <v>657</v>
      </c>
      <c r="B350" s="257" t="s">
        <v>658</v>
      </c>
      <c r="C350" s="210">
        <f t="shared" si="5"/>
        <v>0</v>
      </c>
      <c r="D350" s="196"/>
      <c r="E350" s="197"/>
      <c r="F350" s="198"/>
      <c r="G350" s="198"/>
      <c r="H350" s="198"/>
      <c r="I350" s="33"/>
      <c r="J350" s="5"/>
      <c r="K350" s="5"/>
      <c r="N350" s="171"/>
      <c r="O350" s="6"/>
      <c r="Q350" s="5"/>
    </row>
    <row r="351" spans="1:17" x14ac:dyDescent="0.2">
      <c r="A351" s="214" t="s">
        <v>659</v>
      </c>
      <c r="B351" s="257" t="s">
        <v>660</v>
      </c>
      <c r="C351" s="210">
        <f t="shared" si="5"/>
        <v>0</v>
      </c>
      <c r="D351" s="196"/>
      <c r="E351" s="197"/>
      <c r="F351" s="198"/>
      <c r="G351" s="198"/>
      <c r="H351" s="198"/>
      <c r="I351" s="33"/>
      <c r="J351" s="5"/>
      <c r="K351" s="5"/>
      <c r="N351" s="171"/>
      <c r="O351" s="6"/>
      <c r="Q351" s="5"/>
    </row>
    <row r="352" spans="1:17" x14ac:dyDescent="0.2">
      <c r="A352" s="214" t="s">
        <v>661</v>
      </c>
      <c r="B352" s="258" t="s">
        <v>662</v>
      </c>
      <c r="C352" s="185">
        <f t="shared" si="5"/>
        <v>0</v>
      </c>
      <c r="D352" s="186"/>
      <c r="E352" s="187"/>
      <c r="F352" s="188"/>
      <c r="G352" s="188"/>
      <c r="H352" s="188"/>
      <c r="I352" s="33"/>
      <c r="J352" s="5"/>
      <c r="K352" s="5"/>
      <c r="N352" s="171"/>
      <c r="O352" s="6"/>
      <c r="Q352" s="5"/>
    </row>
    <row r="353" spans="1:17" x14ac:dyDescent="0.2">
      <c r="A353" s="214" t="s">
        <v>663</v>
      </c>
      <c r="B353" s="258" t="s">
        <v>664</v>
      </c>
      <c r="C353" s="185">
        <f t="shared" si="5"/>
        <v>0</v>
      </c>
      <c r="D353" s="186"/>
      <c r="E353" s="187"/>
      <c r="F353" s="188"/>
      <c r="G353" s="188"/>
      <c r="H353" s="188"/>
      <c r="I353" s="33"/>
      <c r="J353" s="5"/>
      <c r="K353" s="5"/>
      <c r="N353" s="171"/>
      <c r="O353" s="6"/>
      <c r="Q353" s="5"/>
    </row>
    <row r="354" spans="1:17" x14ac:dyDescent="0.2">
      <c r="A354" s="214" t="s">
        <v>665</v>
      </c>
      <c r="B354" s="258" t="s">
        <v>666</v>
      </c>
      <c r="C354" s="185">
        <f t="shared" si="5"/>
        <v>0</v>
      </c>
      <c r="D354" s="186"/>
      <c r="E354" s="187"/>
      <c r="F354" s="188"/>
      <c r="G354" s="188"/>
      <c r="H354" s="188"/>
      <c r="I354" s="33"/>
      <c r="J354" s="5"/>
      <c r="K354" s="5"/>
      <c r="N354" s="171"/>
      <c r="O354" s="6"/>
      <c r="Q354" s="5"/>
    </row>
    <row r="355" spans="1:17" x14ac:dyDescent="0.2">
      <c r="A355" s="214" t="s">
        <v>667</v>
      </c>
      <c r="B355" s="258" t="s">
        <v>668</v>
      </c>
      <c r="C355" s="185">
        <f t="shared" si="5"/>
        <v>0</v>
      </c>
      <c r="D355" s="186"/>
      <c r="E355" s="187"/>
      <c r="F355" s="188"/>
      <c r="G355" s="188"/>
      <c r="H355" s="188"/>
      <c r="I355" s="33"/>
      <c r="J355" s="5"/>
      <c r="K355" s="5"/>
      <c r="N355" s="171"/>
      <c r="O355" s="6"/>
      <c r="Q355" s="5"/>
    </row>
    <row r="356" spans="1:17" x14ac:dyDescent="0.2">
      <c r="A356" s="214" t="s">
        <v>669</v>
      </c>
      <c r="B356" s="258" t="s">
        <v>670</v>
      </c>
      <c r="C356" s="185">
        <f t="shared" si="5"/>
        <v>0</v>
      </c>
      <c r="D356" s="186"/>
      <c r="E356" s="187"/>
      <c r="F356" s="188"/>
      <c r="G356" s="188"/>
      <c r="H356" s="188"/>
      <c r="I356" s="33"/>
      <c r="J356" s="5"/>
      <c r="K356" s="5"/>
      <c r="N356" s="171"/>
      <c r="O356" s="6"/>
      <c r="Q356" s="5"/>
    </row>
    <row r="357" spans="1:17" x14ac:dyDescent="0.2">
      <c r="A357" s="214" t="s">
        <v>671</v>
      </c>
      <c r="B357" s="258" t="s">
        <v>672</v>
      </c>
      <c r="C357" s="185">
        <f t="shared" si="5"/>
        <v>0</v>
      </c>
      <c r="D357" s="186"/>
      <c r="E357" s="187"/>
      <c r="F357" s="188"/>
      <c r="G357" s="188"/>
      <c r="H357" s="188"/>
      <c r="I357" s="33"/>
      <c r="J357" s="5"/>
      <c r="K357" s="5"/>
      <c r="N357" s="171"/>
      <c r="O357" s="6"/>
      <c r="Q357" s="5"/>
    </row>
    <row r="358" spans="1:17" x14ac:dyDescent="0.2">
      <c r="A358" s="214" t="s">
        <v>673</v>
      </c>
      <c r="B358" s="258" t="s">
        <v>674</v>
      </c>
      <c r="C358" s="185">
        <f t="shared" si="5"/>
        <v>0</v>
      </c>
      <c r="D358" s="186"/>
      <c r="E358" s="187"/>
      <c r="F358" s="188"/>
      <c r="G358" s="188"/>
      <c r="H358" s="188"/>
      <c r="I358" s="33"/>
      <c r="J358" s="5"/>
      <c r="K358" s="5"/>
      <c r="N358" s="171"/>
      <c r="O358" s="6"/>
      <c r="Q358" s="5"/>
    </row>
    <row r="359" spans="1:17" x14ac:dyDescent="0.2">
      <c r="A359" s="214" t="s">
        <v>675</v>
      </c>
      <c r="B359" s="258" t="s">
        <v>676</v>
      </c>
      <c r="C359" s="185">
        <f t="shared" si="5"/>
        <v>0</v>
      </c>
      <c r="D359" s="186"/>
      <c r="E359" s="187"/>
      <c r="F359" s="188"/>
      <c r="G359" s="188"/>
      <c r="H359" s="188"/>
      <c r="I359" s="33"/>
      <c r="J359" s="5"/>
      <c r="K359" s="5"/>
      <c r="N359" s="171"/>
      <c r="O359" s="6"/>
      <c r="Q359" s="5"/>
    </row>
    <row r="360" spans="1:17" x14ac:dyDescent="0.2">
      <c r="A360" s="214" t="s">
        <v>677</v>
      </c>
      <c r="B360" s="258" t="s">
        <v>678</v>
      </c>
      <c r="C360" s="185">
        <f t="shared" si="5"/>
        <v>0</v>
      </c>
      <c r="D360" s="186"/>
      <c r="E360" s="187"/>
      <c r="F360" s="188"/>
      <c r="G360" s="188"/>
      <c r="H360" s="188"/>
      <c r="I360" s="33"/>
      <c r="J360" s="5"/>
      <c r="K360" s="5"/>
      <c r="N360" s="171"/>
      <c r="O360" s="6"/>
      <c r="Q360" s="5"/>
    </row>
    <row r="361" spans="1:17" x14ac:dyDescent="0.2">
      <c r="A361" s="214" t="s">
        <v>679</v>
      </c>
      <c r="B361" s="258" t="s">
        <v>680</v>
      </c>
      <c r="C361" s="185">
        <f t="shared" si="5"/>
        <v>0</v>
      </c>
      <c r="D361" s="186"/>
      <c r="E361" s="187"/>
      <c r="F361" s="188"/>
      <c r="G361" s="188"/>
      <c r="H361" s="188"/>
      <c r="I361" s="33"/>
      <c r="J361" s="5"/>
      <c r="K361" s="5"/>
      <c r="N361" s="171"/>
      <c r="O361" s="6"/>
      <c r="Q361" s="5"/>
    </row>
    <row r="362" spans="1:17" s="6" customFormat="1" x14ac:dyDescent="0.2">
      <c r="A362" s="214" t="s">
        <v>681</v>
      </c>
      <c r="B362" s="215" t="s">
        <v>682</v>
      </c>
      <c r="C362" s="185">
        <f t="shared" si="5"/>
        <v>0</v>
      </c>
      <c r="D362" s="186"/>
      <c r="E362" s="187"/>
      <c r="F362" s="188"/>
      <c r="G362" s="188"/>
      <c r="H362" s="201"/>
      <c r="I362" s="47"/>
      <c r="N362" s="202"/>
    </row>
    <row r="363" spans="1:17" x14ac:dyDescent="0.2">
      <c r="A363" s="249" t="s">
        <v>683</v>
      </c>
      <c r="B363" s="215" t="s">
        <v>684</v>
      </c>
      <c r="C363" s="203">
        <f t="shared" si="5"/>
        <v>0</v>
      </c>
      <c r="D363" s="204"/>
      <c r="E363" s="205"/>
      <c r="F363" s="206"/>
      <c r="G363" s="206"/>
      <c r="H363" s="206"/>
      <c r="I363" s="33"/>
      <c r="J363" s="5"/>
      <c r="K363" s="5"/>
      <c r="N363" s="171"/>
      <c r="O363" s="6"/>
      <c r="Q363" s="5"/>
    </row>
    <row r="364" spans="1:17" x14ac:dyDescent="0.2">
      <c r="A364" s="214" t="s">
        <v>685</v>
      </c>
      <c r="B364" s="215" t="s">
        <v>686</v>
      </c>
      <c r="C364" s="185">
        <f t="shared" si="5"/>
        <v>0</v>
      </c>
      <c r="D364" s="186"/>
      <c r="E364" s="187"/>
      <c r="F364" s="188"/>
      <c r="G364" s="188"/>
      <c r="H364" s="188"/>
      <c r="I364" s="33"/>
      <c r="J364" s="5"/>
      <c r="K364" s="5"/>
      <c r="N364" s="171"/>
      <c r="O364" s="6"/>
      <c r="Q364" s="5"/>
    </row>
    <row r="365" spans="1:17" x14ac:dyDescent="0.2">
      <c r="A365" s="249" t="s">
        <v>687</v>
      </c>
      <c r="B365" s="215" t="s">
        <v>688</v>
      </c>
      <c r="C365" s="185">
        <f t="shared" si="5"/>
        <v>0</v>
      </c>
      <c r="D365" s="186"/>
      <c r="E365" s="187"/>
      <c r="F365" s="188"/>
      <c r="G365" s="188"/>
      <c r="H365" s="188"/>
      <c r="I365" s="33"/>
      <c r="J365" s="5"/>
      <c r="K365" s="5"/>
      <c r="N365" s="171"/>
      <c r="O365" s="6"/>
      <c r="Q365" s="5"/>
    </row>
    <row r="366" spans="1:17" x14ac:dyDescent="0.2">
      <c r="A366" s="214" t="s">
        <v>689</v>
      </c>
      <c r="B366" s="258" t="s">
        <v>690</v>
      </c>
      <c r="C366" s="185">
        <f t="shared" si="5"/>
        <v>0</v>
      </c>
      <c r="D366" s="186"/>
      <c r="E366" s="187"/>
      <c r="F366" s="188"/>
      <c r="G366" s="188"/>
      <c r="H366" s="188"/>
      <c r="I366" s="33"/>
      <c r="J366" s="5"/>
      <c r="K366" s="5"/>
      <c r="N366" s="171"/>
      <c r="O366" s="6"/>
      <c r="Q366" s="5"/>
    </row>
    <row r="367" spans="1:17" x14ac:dyDescent="0.2">
      <c r="A367" s="214" t="s">
        <v>691</v>
      </c>
      <c r="B367" s="258" t="s">
        <v>692</v>
      </c>
      <c r="C367" s="185">
        <f t="shared" si="5"/>
        <v>0</v>
      </c>
      <c r="D367" s="186"/>
      <c r="E367" s="187"/>
      <c r="F367" s="188"/>
      <c r="G367" s="188"/>
      <c r="H367" s="188"/>
      <c r="I367" s="33"/>
      <c r="J367" s="5"/>
      <c r="K367" s="5"/>
      <c r="N367" s="171"/>
      <c r="O367" s="6"/>
      <c r="Q367" s="5"/>
    </row>
    <row r="368" spans="1:17" x14ac:dyDescent="0.2">
      <c r="A368" s="214" t="s">
        <v>693</v>
      </c>
      <c r="B368" s="258" t="s">
        <v>694</v>
      </c>
      <c r="C368" s="185">
        <f t="shared" si="5"/>
        <v>0</v>
      </c>
      <c r="D368" s="186"/>
      <c r="E368" s="187"/>
      <c r="F368" s="188"/>
      <c r="G368" s="188"/>
      <c r="H368" s="188"/>
      <c r="I368" s="33"/>
      <c r="J368" s="5"/>
      <c r="K368" s="5"/>
      <c r="N368" s="171"/>
      <c r="O368" s="6"/>
      <c r="Q368" s="5"/>
    </row>
    <row r="369" spans="1:17" x14ac:dyDescent="0.2">
      <c r="A369" s="214" t="s">
        <v>695</v>
      </c>
      <c r="B369" s="258" t="s">
        <v>696</v>
      </c>
      <c r="C369" s="185">
        <f t="shared" si="5"/>
        <v>0</v>
      </c>
      <c r="D369" s="186"/>
      <c r="E369" s="187"/>
      <c r="F369" s="188"/>
      <c r="G369" s="188"/>
      <c r="H369" s="188"/>
      <c r="I369" s="33"/>
      <c r="J369" s="5"/>
      <c r="K369" s="5"/>
      <c r="N369" s="171"/>
      <c r="O369" s="6"/>
      <c r="Q369" s="5"/>
    </row>
    <row r="370" spans="1:17" x14ac:dyDescent="0.2">
      <c r="A370" s="214" t="s">
        <v>697</v>
      </c>
      <c r="B370" s="258" t="s">
        <v>698</v>
      </c>
      <c r="C370" s="185">
        <f t="shared" si="5"/>
        <v>0</v>
      </c>
      <c r="D370" s="186"/>
      <c r="E370" s="187"/>
      <c r="F370" s="188"/>
      <c r="G370" s="188"/>
      <c r="H370" s="188"/>
      <c r="I370" s="33"/>
      <c r="J370" s="5"/>
      <c r="K370" s="5"/>
      <c r="N370" s="171"/>
      <c r="O370" s="6"/>
      <c r="Q370" s="5"/>
    </row>
    <row r="371" spans="1:17" x14ac:dyDescent="0.2">
      <c r="A371" s="214" t="s">
        <v>699</v>
      </c>
      <c r="B371" s="258" t="s">
        <v>700</v>
      </c>
      <c r="C371" s="185">
        <f t="shared" si="5"/>
        <v>0</v>
      </c>
      <c r="D371" s="186"/>
      <c r="E371" s="187"/>
      <c r="F371" s="188"/>
      <c r="G371" s="188"/>
      <c r="H371" s="188"/>
      <c r="I371" s="33"/>
      <c r="J371" s="5"/>
      <c r="K371" s="5"/>
      <c r="N371" s="171"/>
      <c r="O371" s="6"/>
      <c r="Q371" s="5"/>
    </row>
    <row r="372" spans="1:17" x14ac:dyDescent="0.2">
      <c r="A372" s="214" t="s">
        <v>701</v>
      </c>
      <c r="B372" s="258" t="s">
        <v>702</v>
      </c>
      <c r="C372" s="185">
        <f t="shared" si="5"/>
        <v>0</v>
      </c>
      <c r="D372" s="186"/>
      <c r="E372" s="187"/>
      <c r="F372" s="188"/>
      <c r="G372" s="188"/>
      <c r="H372" s="188"/>
      <c r="I372" s="33"/>
      <c r="J372" s="5"/>
      <c r="K372" s="5"/>
      <c r="N372" s="171"/>
      <c r="O372" s="6"/>
      <c r="Q372" s="5"/>
    </row>
    <row r="373" spans="1:17" x14ac:dyDescent="0.2">
      <c r="A373" s="214" t="s">
        <v>703</v>
      </c>
      <c r="B373" s="258" t="s">
        <v>704</v>
      </c>
      <c r="C373" s="185">
        <f t="shared" si="5"/>
        <v>0</v>
      </c>
      <c r="D373" s="186"/>
      <c r="E373" s="187"/>
      <c r="F373" s="188"/>
      <c r="G373" s="188"/>
      <c r="H373" s="188"/>
      <c r="I373" s="33"/>
      <c r="J373" s="5"/>
      <c r="K373" s="5"/>
      <c r="N373" s="171"/>
      <c r="O373" s="6"/>
      <c r="Q373" s="5"/>
    </row>
    <row r="374" spans="1:17" x14ac:dyDescent="0.2">
      <c r="A374" s="214" t="s">
        <v>705</v>
      </c>
      <c r="B374" s="258" t="s">
        <v>706</v>
      </c>
      <c r="C374" s="185">
        <f t="shared" si="5"/>
        <v>0</v>
      </c>
      <c r="D374" s="186"/>
      <c r="E374" s="187"/>
      <c r="F374" s="188"/>
      <c r="G374" s="188"/>
      <c r="H374" s="188"/>
      <c r="I374" s="33"/>
      <c r="J374" s="5"/>
      <c r="K374" s="5"/>
      <c r="N374" s="171"/>
      <c r="O374" s="6"/>
      <c r="Q374" s="5"/>
    </row>
    <row r="375" spans="1:17" x14ac:dyDescent="0.2">
      <c r="A375" s="214" t="s">
        <v>707</v>
      </c>
      <c r="B375" s="258" t="s">
        <v>708</v>
      </c>
      <c r="C375" s="185">
        <f t="shared" si="5"/>
        <v>0</v>
      </c>
      <c r="D375" s="186"/>
      <c r="E375" s="187"/>
      <c r="F375" s="188"/>
      <c r="G375" s="188"/>
      <c r="H375" s="188"/>
      <c r="I375" s="33"/>
      <c r="J375" s="5"/>
      <c r="K375" s="5"/>
      <c r="N375" s="171"/>
      <c r="O375" s="6"/>
      <c r="Q375" s="5"/>
    </row>
    <row r="376" spans="1:17" x14ac:dyDescent="0.2">
      <c r="A376" s="214" t="s">
        <v>709</v>
      </c>
      <c r="B376" s="258" t="s">
        <v>710</v>
      </c>
      <c r="C376" s="185">
        <f t="shared" si="5"/>
        <v>0</v>
      </c>
      <c r="D376" s="186"/>
      <c r="E376" s="187"/>
      <c r="F376" s="188"/>
      <c r="G376" s="188"/>
      <c r="H376" s="188"/>
      <c r="I376" s="33"/>
      <c r="J376" s="5"/>
      <c r="K376" s="5"/>
      <c r="N376" s="171"/>
      <c r="O376" s="6"/>
      <c r="Q376" s="5"/>
    </row>
    <row r="377" spans="1:17" x14ac:dyDescent="0.2">
      <c r="A377" s="214" t="s">
        <v>711</v>
      </c>
      <c r="B377" s="258" t="s">
        <v>712</v>
      </c>
      <c r="C377" s="185">
        <f t="shared" si="5"/>
        <v>0</v>
      </c>
      <c r="D377" s="186"/>
      <c r="E377" s="187"/>
      <c r="F377" s="188"/>
      <c r="G377" s="188"/>
      <c r="H377" s="188"/>
      <c r="I377" s="33"/>
      <c r="J377" s="5"/>
      <c r="K377" s="5"/>
      <c r="N377" s="171"/>
      <c r="O377" s="6"/>
      <c r="Q377" s="5"/>
    </row>
    <row r="378" spans="1:17" x14ac:dyDescent="0.2">
      <c r="A378" s="214" t="s">
        <v>713</v>
      </c>
      <c r="B378" s="258" t="s">
        <v>714</v>
      </c>
      <c r="C378" s="185">
        <f t="shared" si="5"/>
        <v>0</v>
      </c>
      <c r="D378" s="186"/>
      <c r="E378" s="187"/>
      <c r="F378" s="188"/>
      <c r="G378" s="188"/>
      <c r="H378" s="188"/>
      <c r="I378" s="33"/>
      <c r="J378" s="5"/>
      <c r="K378" s="5"/>
      <c r="N378" s="171"/>
      <c r="O378" s="6"/>
      <c r="Q378" s="5"/>
    </row>
    <row r="379" spans="1:17" x14ac:dyDescent="0.2">
      <c r="A379" s="214" t="s">
        <v>715</v>
      </c>
      <c r="B379" s="258" t="s">
        <v>716</v>
      </c>
      <c r="C379" s="185">
        <f t="shared" si="5"/>
        <v>0</v>
      </c>
      <c r="D379" s="186"/>
      <c r="E379" s="187"/>
      <c r="F379" s="188"/>
      <c r="G379" s="188"/>
      <c r="H379" s="188"/>
      <c r="I379" s="33"/>
      <c r="J379" s="5"/>
      <c r="K379" s="5"/>
      <c r="N379" s="171"/>
      <c r="O379" s="6"/>
      <c r="Q379" s="5"/>
    </row>
    <row r="380" spans="1:17" x14ac:dyDescent="0.2">
      <c r="A380" s="214" t="s">
        <v>717</v>
      </c>
      <c r="B380" s="258" t="s">
        <v>718</v>
      </c>
      <c r="C380" s="185">
        <f t="shared" si="5"/>
        <v>0</v>
      </c>
      <c r="D380" s="186"/>
      <c r="E380" s="187"/>
      <c r="F380" s="188"/>
      <c r="G380" s="188"/>
      <c r="H380" s="188"/>
      <c r="I380" s="33"/>
      <c r="J380" s="5"/>
      <c r="K380" s="5"/>
      <c r="N380" s="171"/>
      <c r="O380" s="6"/>
      <c r="Q380" s="5"/>
    </row>
    <row r="381" spans="1:17" x14ac:dyDescent="0.2">
      <c r="A381" s="214" t="s">
        <v>719</v>
      </c>
      <c r="B381" s="258" t="s">
        <v>720</v>
      </c>
      <c r="C381" s="185">
        <f t="shared" si="5"/>
        <v>0</v>
      </c>
      <c r="D381" s="186"/>
      <c r="E381" s="187"/>
      <c r="F381" s="188"/>
      <c r="G381" s="188"/>
      <c r="H381" s="188"/>
      <c r="I381" s="33"/>
      <c r="J381" s="5"/>
      <c r="K381" s="5"/>
      <c r="N381" s="171"/>
      <c r="O381" s="6"/>
      <c r="Q381" s="5"/>
    </row>
    <row r="382" spans="1:17" x14ac:dyDescent="0.2">
      <c r="A382" s="214" t="s">
        <v>721</v>
      </c>
      <c r="B382" s="258" t="s">
        <v>722</v>
      </c>
      <c r="C382" s="185">
        <f t="shared" si="5"/>
        <v>0</v>
      </c>
      <c r="D382" s="186"/>
      <c r="E382" s="187"/>
      <c r="F382" s="188"/>
      <c r="G382" s="188"/>
      <c r="H382" s="188"/>
      <c r="I382" s="33"/>
      <c r="J382" s="5"/>
      <c r="K382" s="5"/>
      <c r="N382" s="171"/>
      <c r="O382" s="6"/>
      <c r="Q382" s="5"/>
    </row>
    <row r="383" spans="1:17" x14ac:dyDescent="0.2">
      <c r="A383" s="214" t="s">
        <v>723</v>
      </c>
      <c r="B383" s="258" t="s">
        <v>724</v>
      </c>
      <c r="C383" s="185">
        <f t="shared" si="5"/>
        <v>0</v>
      </c>
      <c r="D383" s="186"/>
      <c r="E383" s="187"/>
      <c r="F383" s="188"/>
      <c r="G383" s="188"/>
      <c r="H383" s="188"/>
      <c r="I383" s="33"/>
      <c r="J383" s="5"/>
      <c r="K383" s="5"/>
      <c r="N383" s="171"/>
      <c r="O383" s="6"/>
      <c r="Q383" s="5"/>
    </row>
    <row r="384" spans="1:17" x14ac:dyDescent="0.2">
      <c r="A384" s="214" t="s">
        <v>725</v>
      </c>
      <c r="B384" s="258" t="s">
        <v>726</v>
      </c>
      <c r="C384" s="185">
        <f t="shared" si="5"/>
        <v>0</v>
      </c>
      <c r="D384" s="186"/>
      <c r="E384" s="187"/>
      <c r="F384" s="188"/>
      <c r="G384" s="188"/>
      <c r="H384" s="188"/>
      <c r="I384" s="33"/>
      <c r="J384" s="5"/>
      <c r="K384" s="5"/>
      <c r="N384" s="171"/>
      <c r="O384" s="6"/>
      <c r="Q384" s="5"/>
    </row>
    <row r="385" spans="1:17" x14ac:dyDescent="0.2">
      <c r="A385" s="214" t="s">
        <v>727</v>
      </c>
      <c r="B385" s="258" t="s">
        <v>728</v>
      </c>
      <c r="C385" s="185">
        <f t="shared" si="5"/>
        <v>0</v>
      </c>
      <c r="D385" s="186"/>
      <c r="E385" s="187"/>
      <c r="F385" s="188"/>
      <c r="G385" s="188"/>
      <c r="H385" s="188"/>
      <c r="I385" s="33"/>
      <c r="J385" s="5"/>
      <c r="K385" s="5"/>
      <c r="N385" s="171"/>
      <c r="O385" s="6"/>
      <c r="Q385" s="5"/>
    </row>
    <row r="386" spans="1:17" x14ac:dyDescent="0.2">
      <c r="A386" s="214" t="s">
        <v>729</v>
      </c>
      <c r="B386" s="258" t="s">
        <v>730</v>
      </c>
      <c r="C386" s="185">
        <f t="shared" si="5"/>
        <v>0</v>
      </c>
      <c r="D386" s="186"/>
      <c r="E386" s="187"/>
      <c r="F386" s="188"/>
      <c r="G386" s="188"/>
      <c r="H386" s="188"/>
      <c r="I386" s="33"/>
      <c r="J386" s="5"/>
      <c r="K386" s="5"/>
      <c r="N386" s="171"/>
      <c r="O386" s="6"/>
      <c r="Q386" s="5"/>
    </row>
    <row r="387" spans="1:17" x14ac:dyDescent="0.2">
      <c r="A387" s="214" t="s">
        <v>731</v>
      </c>
      <c r="B387" s="258" t="s">
        <v>732</v>
      </c>
      <c r="C387" s="185">
        <f t="shared" si="5"/>
        <v>0</v>
      </c>
      <c r="D387" s="186"/>
      <c r="E387" s="187"/>
      <c r="F387" s="188"/>
      <c r="G387" s="188"/>
      <c r="H387" s="188"/>
      <c r="I387" s="33"/>
      <c r="J387" s="5"/>
      <c r="K387" s="5"/>
      <c r="N387" s="171"/>
      <c r="O387" s="6"/>
      <c r="Q387" s="5"/>
    </row>
    <row r="388" spans="1:17" x14ac:dyDescent="0.2">
      <c r="A388" s="214" t="s">
        <v>733</v>
      </c>
      <c r="B388" s="258" t="s">
        <v>734</v>
      </c>
      <c r="C388" s="185">
        <f t="shared" si="5"/>
        <v>0</v>
      </c>
      <c r="D388" s="186"/>
      <c r="E388" s="187"/>
      <c r="F388" s="188"/>
      <c r="G388" s="188"/>
      <c r="H388" s="188"/>
      <c r="I388" s="33"/>
      <c r="J388" s="5"/>
      <c r="K388" s="5"/>
      <c r="N388" s="171"/>
      <c r="O388" s="6"/>
      <c r="Q388" s="5"/>
    </row>
    <row r="389" spans="1:17" x14ac:dyDescent="0.2">
      <c r="A389" s="214" t="s">
        <v>735</v>
      </c>
      <c r="B389" s="258" t="s">
        <v>736</v>
      </c>
      <c r="C389" s="185">
        <f t="shared" si="5"/>
        <v>0</v>
      </c>
      <c r="D389" s="186"/>
      <c r="E389" s="187"/>
      <c r="F389" s="188"/>
      <c r="G389" s="188"/>
      <c r="H389" s="188"/>
      <c r="I389" s="33"/>
      <c r="J389" s="5"/>
      <c r="K389" s="5"/>
      <c r="N389" s="171"/>
      <c r="O389" s="6"/>
      <c r="Q389" s="5"/>
    </row>
    <row r="390" spans="1:17" x14ac:dyDescent="0.2">
      <c r="A390" s="214" t="s">
        <v>737</v>
      </c>
      <c r="B390" s="258" t="s">
        <v>738</v>
      </c>
      <c r="C390" s="185">
        <f t="shared" si="5"/>
        <v>0</v>
      </c>
      <c r="D390" s="186"/>
      <c r="E390" s="187"/>
      <c r="F390" s="188"/>
      <c r="G390" s="188"/>
      <c r="H390" s="188"/>
      <c r="I390" s="33"/>
      <c r="J390" s="5"/>
      <c r="K390" s="5"/>
      <c r="N390" s="171"/>
      <c r="O390" s="6"/>
      <c r="Q390" s="5"/>
    </row>
    <row r="391" spans="1:17" x14ac:dyDescent="0.2">
      <c r="A391" s="214" t="s">
        <v>739</v>
      </c>
      <c r="B391" s="258" t="s">
        <v>740</v>
      </c>
      <c r="C391" s="185">
        <f t="shared" si="5"/>
        <v>0</v>
      </c>
      <c r="D391" s="186"/>
      <c r="E391" s="187"/>
      <c r="F391" s="188"/>
      <c r="G391" s="188"/>
      <c r="H391" s="188"/>
      <c r="I391" s="33"/>
      <c r="J391" s="5"/>
      <c r="K391" s="5"/>
      <c r="N391" s="171"/>
      <c r="O391" s="6"/>
      <c r="Q391" s="5"/>
    </row>
    <row r="392" spans="1:17" x14ac:dyDescent="0.2">
      <c r="A392" s="214" t="s">
        <v>741</v>
      </c>
      <c r="B392" s="258" t="s">
        <v>742</v>
      </c>
      <c r="C392" s="185">
        <f t="shared" si="5"/>
        <v>0</v>
      </c>
      <c r="D392" s="186"/>
      <c r="E392" s="187"/>
      <c r="F392" s="188"/>
      <c r="G392" s="188"/>
      <c r="H392" s="188"/>
      <c r="I392" s="33"/>
      <c r="J392" s="5"/>
      <c r="K392" s="5"/>
      <c r="N392" s="171"/>
      <c r="O392" s="6"/>
      <c r="Q392" s="5"/>
    </row>
    <row r="393" spans="1:17" x14ac:dyDescent="0.2">
      <c r="A393" s="214" t="s">
        <v>743</v>
      </c>
      <c r="B393" s="258" t="s">
        <v>744</v>
      </c>
      <c r="C393" s="185">
        <f t="shared" si="5"/>
        <v>0</v>
      </c>
      <c r="D393" s="186"/>
      <c r="E393" s="187"/>
      <c r="F393" s="188"/>
      <c r="G393" s="188"/>
      <c r="H393" s="188"/>
      <c r="I393" s="33"/>
      <c r="J393" s="5"/>
      <c r="K393" s="5"/>
      <c r="N393" s="171"/>
      <c r="O393" s="6"/>
      <c r="Q393" s="5"/>
    </row>
    <row r="394" spans="1:17" x14ac:dyDescent="0.2">
      <c r="A394" s="214" t="s">
        <v>745</v>
      </c>
      <c r="B394" s="258" t="s">
        <v>746</v>
      </c>
      <c r="C394" s="185">
        <f t="shared" si="5"/>
        <v>0</v>
      </c>
      <c r="D394" s="186"/>
      <c r="E394" s="187"/>
      <c r="F394" s="188"/>
      <c r="G394" s="188"/>
      <c r="H394" s="188"/>
      <c r="I394" s="33"/>
      <c r="J394" s="5"/>
      <c r="K394" s="5"/>
      <c r="N394" s="171"/>
      <c r="O394" s="6"/>
      <c r="Q394" s="5"/>
    </row>
    <row r="395" spans="1:17" x14ac:dyDescent="0.2">
      <c r="A395" s="214" t="s">
        <v>747</v>
      </c>
      <c r="B395" s="258" t="s">
        <v>748</v>
      </c>
      <c r="C395" s="185">
        <f t="shared" si="5"/>
        <v>0</v>
      </c>
      <c r="D395" s="186"/>
      <c r="E395" s="187"/>
      <c r="F395" s="188"/>
      <c r="G395" s="188"/>
      <c r="H395" s="188"/>
      <c r="I395" s="33"/>
      <c r="J395" s="5"/>
      <c r="K395" s="5"/>
      <c r="N395" s="171"/>
      <c r="O395" s="6"/>
      <c r="Q395" s="5"/>
    </row>
    <row r="396" spans="1:17" x14ac:dyDescent="0.2">
      <c r="A396" s="214" t="s">
        <v>749</v>
      </c>
      <c r="B396" s="215" t="s">
        <v>750</v>
      </c>
      <c r="C396" s="185">
        <f t="shared" si="5"/>
        <v>0</v>
      </c>
      <c r="D396" s="186"/>
      <c r="E396" s="187"/>
      <c r="F396" s="188"/>
      <c r="G396" s="188"/>
      <c r="H396" s="188"/>
      <c r="I396" s="33"/>
      <c r="J396" s="5"/>
      <c r="K396" s="5"/>
      <c r="N396" s="171"/>
      <c r="O396" s="6"/>
      <c r="Q396" s="5"/>
    </row>
    <row r="397" spans="1:17" x14ac:dyDescent="0.2">
      <c r="A397" s="249" t="s">
        <v>751</v>
      </c>
      <c r="B397" s="215" t="s">
        <v>752</v>
      </c>
      <c r="C397" s="185">
        <f t="shared" si="5"/>
        <v>0</v>
      </c>
      <c r="D397" s="186"/>
      <c r="E397" s="187"/>
      <c r="F397" s="188"/>
      <c r="G397" s="188"/>
      <c r="H397" s="188"/>
      <c r="I397" s="33"/>
      <c r="J397" s="5"/>
      <c r="K397" s="5"/>
      <c r="N397" s="171"/>
      <c r="O397" s="6"/>
      <c r="Q397" s="5"/>
    </row>
    <row r="398" spans="1:17" x14ac:dyDescent="0.2">
      <c r="A398" s="214" t="s">
        <v>753</v>
      </c>
      <c r="B398" s="215" t="s">
        <v>754</v>
      </c>
      <c r="C398" s="185">
        <f t="shared" si="5"/>
        <v>187</v>
      </c>
      <c r="D398" s="186"/>
      <c r="E398" s="187">
        <v>187</v>
      </c>
      <c r="F398" s="188"/>
      <c r="G398" s="188"/>
      <c r="H398" s="188"/>
      <c r="I398" s="33"/>
      <c r="J398" s="5"/>
      <c r="K398" s="5"/>
      <c r="N398" s="171"/>
      <c r="O398" s="6"/>
      <c r="Q398" s="5"/>
    </row>
    <row r="399" spans="1:17" x14ac:dyDescent="0.2">
      <c r="A399" s="249" t="s">
        <v>755</v>
      </c>
      <c r="B399" s="215" t="s">
        <v>756</v>
      </c>
      <c r="C399" s="210">
        <f t="shared" si="5"/>
        <v>187</v>
      </c>
      <c r="D399" s="196"/>
      <c r="E399" s="197">
        <v>187</v>
      </c>
      <c r="F399" s="198"/>
      <c r="G399" s="198"/>
      <c r="H399" s="198"/>
      <c r="I399" s="33"/>
      <c r="J399" s="5"/>
      <c r="K399" s="5"/>
      <c r="N399" s="171"/>
      <c r="O399" s="6"/>
      <c r="Q399" s="5"/>
    </row>
    <row r="400" spans="1:17" x14ac:dyDescent="0.2">
      <c r="A400" s="214" t="s">
        <v>757</v>
      </c>
      <c r="B400" s="215" t="s">
        <v>758</v>
      </c>
      <c r="C400" s="210">
        <f t="shared" si="5"/>
        <v>0</v>
      </c>
      <c r="D400" s="196"/>
      <c r="E400" s="197"/>
      <c r="F400" s="198"/>
      <c r="G400" s="198"/>
      <c r="H400" s="198"/>
      <c r="I400" s="33"/>
      <c r="J400" s="5"/>
      <c r="K400" s="5"/>
      <c r="N400" s="171"/>
      <c r="O400" s="6"/>
      <c r="Q400" s="5"/>
    </row>
    <row r="401" spans="1:17" x14ac:dyDescent="0.2">
      <c r="A401" s="214" t="s">
        <v>759</v>
      </c>
      <c r="B401" s="258" t="s">
        <v>760</v>
      </c>
      <c r="C401" s="185">
        <f t="shared" si="5"/>
        <v>0</v>
      </c>
      <c r="D401" s="186"/>
      <c r="E401" s="187"/>
      <c r="F401" s="188"/>
      <c r="G401" s="188"/>
      <c r="H401" s="188"/>
      <c r="I401" s="33"/>
      <c r="J401" s="5"/>
      <c r="K401" s="5"/>
      <c r="N401" s="171"/>
      <c r="O401" s="6"/>
      <c r="Q401" s="5"/>
    </row>
    <row r="402" spans="1:17" x14ac:dyDescent="0.2">
      <c r="A402" s="214" t="s">
        <v>761</v>
      </c>
      <c r="B402" s="258" t="s">
        <v>762</v>
      </c>
      <c r="C402" s="185">
        <f t="shared" ref="C402:C465" si="6">+SUM(D402:F402)</f>
        <v>0</v>
      </c>
      <c r="D402" s="186"/>
      <c r="E402" s="187"/>
      <c r="F402" s="188"/>
      <c r="G402" s="188"/>
      <c r="H402" s="188"/>
      <c r="I402" s="33"/>
      <c r="J402" s="5"/>
      <c r="K402" s="5"/>
      <c r="N402" s="171"/>
      <c r="O402" s="6"/>
      <c r="Q402" s="5"/>
    </row>
    <row r="403" spans="1:17" x14ac:dyDescent="0.2">
      <c r="A403" s="214" t="s">
        <v>763</v>
      </c>
      <c r="B403" s="258" t="s">
        <v>764</v>
      </c>
      <c r="C403" s="185">
        <f t="shared" si="6"/>
        <v>0</v>
      </c>
      <c r="D403" s="186"/>
      <c r="E403" s="187"/>
      <c r="F403" s="188"/>
      <c r="G403" s="188"/>
      <c r="H403" s="188"/>
      <c r="I403" s="33"/>
      <c r="J403" s="5"/>
      <c r="K403" s="5"/>
      <c r="N403" s="171"/>
      <c r="O403" s="6"/>
      <c r="Q403" s="5"/>
    </row>
    <row r="404" spans="1:17" x14ac:dyDescent="0.2">
      <c r="A404" s="214" t="s">
        <v>765</v>
      </c>
      <c r="B404" s="258" t="s">
        <v>766</v>
      </c>
      <c r="C404" s="185">
        <f t="shared" si="6"/>
        <v>0</v>
      </c>
      <c r="D404" s="186"/>
      <c r="E404" s="187"/>
      <c r="F404" s="188"/>
      <c r="G404" s="188"/>
      <c r="H404" s="188"/>
      <c r="I404" s="33"/>
      <c r="J404" s="5"/>
      <c r="K404" s="5"/>
      <c r="N404" s="171"/>
      <c r="O404" s="6"/>
      <c r="Q404" s="5"/>
    </row>
    <row r="405" spans="1:17" x14ac:dyDescent="0.2">
      <c r="A405" s="249" t="s">
        <v>767</v>
      </c>
      <c r="B405" s="215" t="s">
        <v>768</v>
      </c>
      <c r="C405" s="210">
        <f t="shared" si="6"/>
        <v>0</v>
      </c>
      <c r="D405" s="196"/>
      <c r="E405" s="197"/>
      <c r="F405" s="198"/>
      <c r="G405" s="198"/>
      <c r="H405" s="198"/>
      <c r="I405" s="33"/>
      <c r="J405" s="5"/>
      <c r="K405" s="5"/>
      <c r="N405" s="171"/>
      <c r="O405" s="6"/>
      <c r="Q405" s="5"/>
    </row>
    <row r="406" spans="1:17" x14ac:dyDescent="0.2">
      <c r="A406" s="214" t="s">
        <v>769</v>
      </c>
      <c r="B406" s="258" t="s">
        <v>770</v>
      </c>
      <c r="C406" s="185">
        <f t="shared" si="6"/>
        <v>0</v>
      </c>
      <c r="D406" s="186"/>
      <c r="E406" s="187"/>
      <c r="F406" s="188"/>
      <c r="G406" s="188"/>
      <c r="H406" s="188"/>
      <c r="I406" s="33"/>
      <c r="J406" s="5"/>
      <c r="K406" s="5"/>
      <c r="N406" s="171"/>
      <c r="O406" s="6"/>
      <c r="Q406" s="5"/>
    </row>
    <row r="407" spans="1:17" x14ac:dyDescent="0.2">
      <c r="A407" s="214" t="s">
        <v>771</v>
      </c>
      <c r="B407" s="257" t="s">
        <v>772</v>
      </c>
      <c r="C407" s="210">
        <f t="shared" si="6"/>
        <v>0</v>
      </c>
      <c r="D407" s="196"/>
      <c r="E407" s="197"/>
      <c r="F407" s="198"/>
      <c r="G407" s="198"/>
      <c r="H407" s="198"/>
      <c r="I407" s="33"/>
      <c r="J407" s="5"/>
      <c r="K407" s="5"/>
      <c r="N407" s="171"/>
      <c r="O407" s="6"/>
      <c r="Q407" s="5"/>
    </row>
    <row r="408" spans="1:17" x14ac:dyDescent="0.2">
      <c r="A408" s="249" t="s">
        <v>773</v>
      </c>
      <c r="B408" s="257" t="s">
        <v>774</v>
      </c>
      <c r="C408" s="210">
        <f t="shared" si="6"/>
        <v>0</v>
      </c>
      <c r="D408" s="196"/>
      <c r="E408" s="197"/>
      <c r="F408" s="198"/>
      <c r="G408" s="198"/>
      <c r="H408" s="198"/>
      <c r="I408" s="33"/>
      <c r="J408" s="5"/>
      <c r="K408" s="5"/>
      <c r="N408" s="171"/>
      <c r="O408" s="6"/>
      <c r="Q408" s="5"/>
    </row>
    <row r="409" spans="1:17" x14ac:dyDescent="0.2">
      <c r="A409" s="214" t="s">
        <v>775</v>
      </c>
      <c r="B409" s="258" t="s">
        <v>776</v>
      </c>
      <c r="C409" s="185">
        <f t="shared" si="6"/>
        <v>3</v>
      </c>
      <c r="D409" s="186">
        <v>3</v>
      </c>
      <c r="E409" s="187"/>
      <c r="F409" s="188"/>
      <c r="G409" s="188"/>
      <c r="H409" s="188"/>
      <c r="I409" s="33"/>
      <c r="J409" s="5"/>
      <c r="K409" s="5"/>
      <c r="N409" s="171"/>
      <c r="O409" s="6"/>
      <c r="Q409" s="5"/>
    </row>
    <row r="410" spans="1:17" x14ac:dyDescent="0.2">
      <c r="A410" s="249" t="s">
        <v>777</v>
      </c>
      <c r="B410" s="257" t="s">
        <v>778</v>
      </c>
      <c r="C410" s="210">
        <f t="shared" si="6"/>
        <v>0</v>
      </c>
      <c r="D410" s="196"/>
      <c r="E410" s="197"/>
      <c r="F410" s="198"/>
      <c r="G410" s="198"/>
      <c r="H410" s="198"/>
      <c r="I410" s="33"/>
      <c r="J410" s="5"/>
      <c r="K410" s="5"/>
      <c r="N410" s="171"/>
      <c r="O410" s="6"/>
      <c r="Q410" s="5"/>
    </row>
    <row r="411" spans="1:17" x14ac:dyDescent="0.2">
      <c r="A411" s="214" t="s">
        <v>779</v>
      </c>
      <c r="B411" s="258" t="s">
        <v>780</v>
      </c>
      <c r="C411" s="185">
        <f t="shared" si="6"/>
        <v>197</v>
      </c>
      <c r="D411" s="186">
        <v>197</v>
      </c>
      <c r="E411" s="187"/>
      <c r="F411" s="188"/>
      <c r="G411" s="188"/>
      <c r="H411" s="188"/>
      <c r="I411" s="33"/>
      <c r="J411" s="5"/>
      <c r="K411" s="5"/>
      <c r="N411" s="171"/>
      <c r="O411" s="6"/>
      <c r="Q411" s="5"/>
    </row>
    <row r="412" spans="1:17" x14ac:dyDescent="0.2">
      <c r="A412" s="214" t="s">
        <v>781</v>
      </c>
      <c r="B412" s="257" t="s">
        <v>782</v>
      </c>
      <c r="C412" s="210">
        <f t="shared" si="6"/>
        <v>0</v>
      </c>
      <c r="D412" s="196"/>
      <c r="E412" s="197"/>
      <c r="F412" s="198"/>
      <c r="G412" s="198"/>
      <c r="H412" s="198"/>
      <c r="I412" s="33"/>
      <c r="J412" s="5"/>
      <c r="K412" s="5"/>
      <c r="N412" s="171"/>
      <c r="O412" s="6"/>
      <c r="Q412" s="5"/>
    </row>
    <row r="413" spans="1:17" x14ac:dyDescent="0.2">
      <c r="A413" s="249" t="s">
        <v>783</v>
      </c>
      <c r="B413" s="257" t="s">
        <v>784</v>
      </c>
      <c r="C413" s="210">
        <f t="shared" si="6"/>
        <v>0</v>
      </c>
      <c r="D413" s="196"/>
      <c r="E413" s="197"/>
      <c r="F413" s="198"/>
      <c r="G413" s="198"/>
      <c r="H413" s="198"/>
      <c r="I413" s="33"/>
      <c r="J413" s="5"/>
      <c r="K413" s="5"/>
      <c r="N413" s="171"/>
      <c r="O413" s="6"/>
      <c r="Q413" s="5"/>
    </row>
    <row r="414" spans="1:17" x14ac:dyDescent="0.2">
      <c r="A414" s="214" t="s">
        <v>785</v>
      </c>
      <c r="B414" s="257" t="s">
        <v>786</v>
      </c>
      <c r="C414" s="210">
        <f t="shared" si="6"/>
        <v>0</v>
      </c>
      <c r="D414" s="196"/>
      <c r="E414" s="197"/>
      <c r="F414" s="198"/>
      <c r="G414" s="198"/>
      <c r="H414" s="198"/>
      <c r="I414" s="33"/>
      <c r="J414" s="5"/>
      <c r="K414" s="5"/>
      <c r="N414" s="171"/>
      <c r="O414" s="6"/>
      <c r="Q414" s="5"/>
    </row>
    <row r="415" spans="1:17" x14ac:dyDescent="0.2">
      <c r="A415" s="249" t="s">
        <v>787</v>
      </c>
      <c r="B415" s="257" t="s">
        <v>788</v>
      </c>
      <c r="C415" s="210">
        <f t="shared" si="6"/>
        <v>0</v>
      </c>
      <c r="D415" s="196"/>
      <c r="E415" s="197"/>
      <c r="F415" s="198"/>
      <c r="G415" s="198"/>
      <c r="H415" s="198"/>
      <c r="I415" s="33"/>
      <c r="J415" s="5"/>
      <c r="K415" s="5"/>
      <c r="N415" s="171"/>
      <c r="O415" s="6"/>
      <c r="Q415" s="5"/>
    </row>
    <row r="416" spans="1:17" x14ac:dyDescent="0.2">
      <c r="A416" s="214" t="s">
        <v>789</v>
      </c>
      <c r="B416" s="257" t="s">
        <v>790</v>
      </c>
      <c r="C416" s="210">
        <f t="shared" si="6"/>
        <v>0</v>
      </c>
      <c r="D416" s="196"/>
      <c r="E416" s="197"/>
      <c r="F416" s="198"/>
      <c r="G416" s="198"/>
      <c r="H416" s="198"/>
      <c r="I416" s="33"/>
      <c r="J416" s="5"/>
      <c r="K416" s="5"/>
      <c r="N416" s="171"/>
      <c r="O416" s="6"/>
      <c r="Q416" s="5"/>
    </row>
    <row r="417" spans="1:17" x14ac:dyDescent="0.2">
      <c r="A417" s="214" t="s">
        <v>791</v>
      </c>
      <c r="B417" s="209" t="s">
        <v>792</v>
      </c>
      <c r="C417" s="210">
        <f t="shared" si="6"/>
        <v>0</v>
      </c>
      <c r="D417" s="196"/>
      <c r="E417" s="197"/>
      <c r="F417" s="198"/>
      <c r="G417" s="198"/>
      <c r="H417" s="198"/>
      <c r="I417" s="33"/>
      <c r="J417" s="5"/>
      <c r="K417" s="5"/>
      <c r="N417" s="171"/>
      <c r="O417" s="6"/>
      <c r="Q417" s="5"/>
    </row>
    <row r="418" spans="1:17" ht="17.25" customHeight="1" x14ac:dyDescent="0.2">
      <c r="A418" s="249" t="s">
        <v>793</v>
      </c>
      <c r="B418" s="209" t="s">
        <v>794</v>
      </c>
      <c r="C418" s="210">
        <f t="shared" si="6"/>
        <v>0</v>
      </c>
      <c r="D418" s="196"/>
      <c r="E418" s="197"/>
      <c r="F418" s="198"/>
      <c r="G418" s="198"/>
      <c r="H418" s="198"/>
      <c r="I418" s="33"/>
      <c r="J418" s="5"/>
      <c r="K418" s="5"/>
      <c r="N418" s="171"/>
      <c r="O418" s="6"/>
      <c r="Q418" s="5"/>
    </row>
    <row r="419" spans="1:17" x14ac:dyDescent="0.2">
      <c r="A419" s="214" t="s">
        <v>795</v>
      </c>
      <c r="B419" s="209" t="s">
        <v>796</v>
      </c>
      <c r="C419" s="210">
        <f t="shared" si="6"/>
        <v>0</v>
      </c>
      <c r="D419" s="196"/>
      <c r="E419" s="197"/>
      <c r="F419" s="198"/>
      <c r="G419" s="198"/>
      <c r="H419" s="198"/>
      <c r="I419" s="33"/>
      <c r="J419" s="5"/>
      <c r="K419" s="5"/>
      <c r="N419" s="171"/>
      <c r="O419" s="6"/>
      <c r="Q419" s="5"/>
    </row>
    <row r="420" spans="1:17" x14ac:dyDescent="0.2">
      <c r="A420" s="249" t="s">
        <v>797</v>
      </c>
      <c r="B420" s="209" t="s">
        <v>798</v>
      </c>
      <c r="C420" s="210">
        <f t="shared" si="6"/>
        <v>0</v>
      </c>
      <c r="D420" s="196"/>
      <c r="E420" s="197"/>
      <c r="F420" s="198"/>
      <c r="G420" s="198"/>
      <c r="H420" s="198"/>
      <c r="I420" s="33"/>
      <c r="J420" s="5"/>
      <c r="K420" s="5"/>
      <c r="N420" s="171"/>
      <c r="O420" s="6"/>
      <c r="Q420" s="5"/>
    </row>
    <row r="421" spans="1:17" x14ac:dyDescent="0.2">
      <c r="A421" s="214" t="s">
        <v>799</v>
      </c>
      <c r="B421" s="257" t="s">
        <v>800</v>
      </c>
      <c r="C421" s="210">
        <f t="shared" si="6"/>
        <v>0</v>
      </c>
      <c r="D421" s="196"/>
      <c r="E421" s="197"/>
      <c r="F421" s="198"/>
      <c r="G421" s="198"/>
      <c r="H421" s="198"/>
      <c r="I421" s="33"/>
      <c r="J421" s="5"/>
      <c r="K421" s="5"/>
      <c r="N421" s="171"/>
      <c r="O421" s="6"/>
      <c r="Q421" s="5"/>
    </row>
    <row r="422" spans="1:17" x14ac:dyDescent="0.2">
      <c r="A422" s="249" t="s">
        <v>801</v>
      </c>
      <c r="B422" s="257" t="s">
        <v>802</v>
      </c>
      <c r="C422" s="210">
        <f t="shared" si="6"/>
        <v>0</v>
      </c>
      <c r="D422" s="196"/>
      <c r="E422" s="197"/>
      <c r="F422" s="198"/>
      <c r="G422" s="198"/>
      <c r="H422" s="198"/>
      <c r="I422" s="33"/>
      <c r="J422" s="5"/>
      <c r="K422" s="5"/>
      <c r="N422" s="171"/>
      <c r="O422" s="6"/>
      <c r="Q422" s="5"/>
    </row>
    <row r="423" spans="1:17" x14ac:dyDescent="0.2">
      <c r="A423" s="214" t="s">
        <v>803</v>
      </c>
      <c r="B423" s="209" t="s">
        <v>804</v>
      </c>
      <c r="C423" s="210">
        <f t="shared" si="6"/>
        <v>0</v>
      </c>
      <c r="D423" s="196"/>
      <c r="E423" s="197"/>
      <c r="F423" s="198"/>
      <c r="G423" s="198"/>
      <c r="H423" s="198"/>
      <c r="I423" s="33"/>
      <c r="J423" s="5"/>
      <c r="K423" s="5"/>
      <c r="N423" s="171"/>
      <c r="O423" s="6"/>
      <c r="Q423" s="5"/>
    </row>
    <row r="424" spans="1:17" x14ac:dyDescent="0.2">
      <c r="A424" s="249" t="s">
        <v>805</v>
      </c>
      <c r="B424" s="209" t="s">
        <v>806</v>
      </c>
      <c r="C424" s="210">
        <f t="shared" si="6"/>
        <v>0</v>
      </c>
      <c r="D424" s="196"/>
      <c r="E424" s="197"/>
      <c r="F424" s="198"/>
      <c r="G424" s="198"/>
      <c r="H424" s="198"/>
      <c r="I424" s="33"/>
      <c r="J424" s="5"/>
      <c r="K424" s="5"/>
      <c r="N424" s="171"/>
      <c r="O424" s="6"/>
      <c r="Q424" s="5"/>
    </row>
    <row r="425" spans="1:17" x14ac:dyDescent="0.2">
      <c r="A425" s="214" t="s">
        <v>807</v>
      </c>
      <c r="B425" s="209" t="s">
        <v>808</v>
      </c>
      <c r="C425" s="210">
        <f t="shared" si="6"/>
        <v>0</v>
      </c>
      <c r="D425" s="196"/>
      <c r="E425" s="197"/>
      <c r="F425" s="198"/>
      <c r="G425" s="198"/>
      <c r="H425" s="198"/>
      <c r="I425" s="33"/>
      <c r="J425" s="5"/>
      <c r="K425" s="5"/>
      <c r="N425" s="171"/>
      <c r="O425" s="6"/>
      <c r="Q425" s="5"/>
    </row>
    <row r="426" spans="1:17" x14ac:dyDescent="0.2">
      <c r="A426" s="249" t="s">
        <v>809</v>
      </c>
      <c r="B426" s="209" t="s">
        <v>810</v>
      </c>
      <c r="C426" s="210">
        <f t="shared" si="6"/>
        <v>0</v>
      </c>
      <c r="D426" s="196"/>
      <c r="E426" s="197"/>
      <c r="F426" s="198"/>
      <c r="G426" s="198"/>
      <c r="H426" s="198"/>
      <c r="I426" s="33"/>
      <c r="J426" s="5"/>
      <c r="K426" s="5"/>
      <c r="N426" s="171"/>
      <c r="O426" s="6"/>
      <c r="Q426" s="5"/>
    </row>
    <row r="427" spans="1:17" x14ac:dyDescent="0.2">
      <c r="A427" s="214" t="s">
        <v>811</v>
      </c>
      <c r="B427" s="209" t="s">
        <v>812</v>
      </c>
      <c r="C427" s="210">
        <f t="shared" si="6"/>
        <v>0</v>
      </c>
      <c r="D427" s="196"/>
      <c r="E427" s="197"/>
      <c r="F427" s="198"/>
      <c r="G427" s="198"/>
      <c r="H427" s="198"/>
      <c r="I427" s="33"/>
      <c r="J427" s="5"/>
      <c r="K427" s="5"/>
      <c r="N427" s="171"/>
      <c r="O427" s="6"/>
      <c r="Q427" s="5"/>
    </row>
    <row r="428" spans="1:17" ht="12.75" customHeight="1" x14ac:dyDescent="0.2">
      <c r="A428" s="249" t="s">
        <v>813</v>
      </c>
      <c r="B428" s="209" t="s">
        <v>814</v>
      </c>
      <c r="C428" s="210">
        <f t="shared" si="6"/>
        <v>0</v>
      </c>
      <c r="D428" s="196"/>
      <c r="E428" s="197"/>
      <c r="F428" s="198"/>
      <c r="G428" s="198"/>
      <c r="H428" s="198"/>
      <c r="I428" s="33"/>
      <c r="J428" s="5"/>
      <c r="K428" s="5"/>
      <c r="N428" s="171"/>
      <c r="O428" s="6"/>
      <c r="Q428" s="5"/>
    </row>
    <row r="429" spans="1:17" x14ac:dyDescent="0.2">
      <c r="A429" s="249" t="s">
        <v>815</v>
      </c>
      <c r="B429" s="257" t="s">
        <v>816</v>
      </c>
      <c r="C429" s="210">
        <f t="shared" si="6"/>
        <v>0</v>
      </c>
      <c r="D429" s="196"/>
      <c r="E429" s="197"/>
      <c r="F429" s="198"/>
      <c r="G429" s="198"/>
      <c r="H429" s="198"/>
      <c r="I429" s="33"/>
      <c r="J429" s="5"/>
      <c r="K429" s="5"/>
      <c r="N429" s="171"/>
      <c r="O429" s="6"/>
      <c r="Q429" s="5"/>
    </row>
    <row r="430" spans="1:17" x14ac:dyDescent="0.2">
      <c r="A430" s="214" t="s">
        <v>817</v>
      </c>
      <c r="B430" s="257" t="s">
        <v>818</v>
      </c>
      <c r="C430" s="210">
        <f t="shared" si="6"/>
        <v>0</v>
      </c>
      <c r="D430" s="196"/>
      <c r="E430" s="197"/>
      <c r="F430" s="198"/>
      <c r="G430" s="198"/>
      <c r="H430" s="198"/>
      <c r="I430" s="33"/>
      <c r="J430" s="5"/>
      <c r="K430" s="5"/>
      <c r="N430" s="171"/>
      <c r="O430" s="6"/>
      <c r="Q430" s="5"/>
    </row>
    <row r="431" spans="1:17" x14ac:dyDescent="0.2">
      <c r="A431" s="249" t="s">
        <v>819</v>
      </c>
      <c r="B431" s="257" t="s">
        <v>820</v>
      </c>
      <c r="C431" s="210">
        <f t="shared" si="6"/>
        <v>0</v>
      </c>
      <c r="D431" s="196"/>
      <c r="E431" s="197"/>
      <c r="F431" s="198"/>
      <c r="G431" s="198"/>
      <c r="H431" s="198"/>
      <c r="I431" s="33"/>
      <c r="J431" s="5"/>
      <c r="K431" s="5"/>
      <c r="N431" s="171"/>
      <c r="O431" s="6"/>
      <c r="Q431" s="5"/>
    </row>
    <row r="432" spans="1:17" x14ac:dyDescent="0.2">
      <c r="A432" s="214" t="s">
        <v>821</v>
      </c>
      <c r="B432" s="258" t="s">
        <v>822</v>
      </c>
      <c r="C432" s="185">
        <f t="shared" si="6"/>
        <v>0</v>
      </c>
      <c r="D432" s="186"/>
      <c r="E432" s="187"/>
      <c r="F432" s="188"/>
      <c r="G432" s="188"/>
      <c r="H432" s="188"/>
      <c r="I432" s="33"/>
      <c r="J432" s="5"/>
      <c r="K432" s="5"/>
      <c r="N432" s="171"/>
      <c r="O432" s="6"/>
      <c r="Q432" s="5"/>
    </row>
    <row r="433" spans="1:17" x14ac:dyDescent="0.2">
      <c r="A433" s="214" t="s">
        <v>823</v>
      </c>
      <c r="B433" s="258" t="s">
        <v>824</v>
      </c>
      <c r="C433" s="185">
        <f t="shared" si="6"/>
        <v>0</v>
      </c>
      <c r="D433" s="186"/>
      <c r="E433" s="187"/>
      <c r="F433" s="188"/>
      <c r="G433" s="188"/>
      <c r="H433" s="188"/>
      <c r="I433" s="33"/>
      <c r="J433" s="5"/>
      <c r="K433" s="5"/>
      <c r="N433" s="171"/>
      <c r="O433" s="6"/>
      <c r="Q433" s="5"/>
    </row>
    <row r="434" spans="1:17" x14ac:dyDescent="0.2">
      <c r="A434" s="214" t="s">
        <v>825</v>
      </c>
      <c r="B434" s="258" t="s">
        <v>826</v>
      </c>
      <c r="C434" s="185">
        <f t="shared" si="6"/>
        <v>0</v>
      </c>
      <c r="D434" s="186"/>
      <c r="E434" s="187"/>
      <c r="F434" s="188"/>
      <c r="G434" s="188"/>
      <c r="H434" s="188"/>
      <c r="I434" s="33"/>
      <c r="J434" s="5"/>
      <c r="K434" s="5"/>
      <c r="N434" s="171"/>
      <c r="O434" s="6"/>
      <c r="Q434" s="5"/>
    </row>
    <row r="435" spans="1:17" x14ac:dyDescent="0.2">
      <c r="A435" s="214" t="s">
        <v>827</v>
      </c>
      <c r="B435" s="258" t="s">
        <v>828</v>
      </c>
      <c r="C435" s="185">
        <f t="shared" si="6"/>
        <v>0</v>
      </c>
      <c r="D435" s="186"/>
      <c r="E435" s="187"/>
      <c r="F435" s="188"/>
      <c r="G435" s="188"/>
      <c r="H435" s="188"/>
      <c r="I435" s="33"/>
      <c r="J435" s="5"/>
      <c r="K435" s="5"/>
      <c r="N435" s="171"/>
      <c r="O435" s="6"/>
      <c r="Q435" s="5"/>
    </row>
    <row r="436" spans="1:17" x14ac:dyDescent="0.2">
      <c r="A436" s="214" t="s">
        <v>829</v>
      </c>
      <c r="B436" s="258" t="s">
        <v>830</v>
      </c>
      <c r="C436" s="185">
        <f t="shared" si="6"/>
        <v>0</v>
      </c>
      <c r="D436" s="186"/>
      <c r="E436" s="187"/>
      <c r="F436" s="188"/>
      <c r="G436" s="188"/>
      <c r="H436" s="188"/>
      <c r="I436" s="33"/>
      <c r="J436" s="5"/>
      <c r="K436" s="5"/>
      <c r="N436" s="171"/>
      <c r="O436" s="6"/>
      <c r="Q436" s="5"/>
    </row>
    <row r="437" spans="1:17" x14ac:dyDescent="0.2">
      <c r="A437" s="249" t="s">
        <v>831</v>
      </c>
      <c r="B437" s="257" t="s">
        <v>832</v>
      </c>
      <c r="C437" s="210">
        <f t="shared" si="6"/>
        <v>0</v>
      </c>
      <c r="D437" s="196"/>
      <c r="E437" s="197"/>
      <c r="F437" s="198"/>
      <c r="G437" s="198"/>
      <c r="H437" s="198"/>
      <c r="I437" s="33"/>
      <c r="J437" s="5"/>
      <c r="K437" s="5"/>
      <c r="N437" s="171"/>
      <c r="O437" s="6"/>
      <c r="Q437" s="5"/>
    </row>
    <row r="438" spans="1:17" x14ac:dyDescent="0.2">
      <c r="A438" s="214" t="s">
        <v>833</v>
      </c>
      <c r="B438" s="257" t="s">
        <v>834</v>
      </c>
      <c r="C438" s="210">
        <f t="shared" si="6"/>
        <v>0</v>
      </c>
      <c r="D438" s="196"/>
      <c r="E438" s="197"/>
      <c r="F438" s="198"/>
      <c r="G438" s="198"/>
      <c r="H438" s="198"/>
      <c r="I438" s="33"/>
      <c r="J438" s="5"/>
      <c r="K438" s="5"/>
      <c r="N438" s="171"/>
      <c r="O438" s="6"/>
      <c r="Q438" s="5"/>
    </row>
    <row r="439" spans="1:17" x14ac:dyDescent="0.2">
      <c r="A439" s="259" t="s">
        <v>835</v>
      </c>
      <c r="B439" s="260" t="s">
        <v>836</v>
      </c>
      <c r="C439" s="210">
        <f t="shared" si="6"/>
        <v>0</v>
      </c>
      <c r="D439" s="196"/>
      <c r="E439" s="197"/>
      <c r="F439" s="198"/>
      <c r="G439" s="198"/>
      <c r="H439" s="198"/>
      <c r="I439" s="33"/>
      <c r="J439" s="5"/>
      <c r="K439" s="5"/>
      <c r="N439" s="171"/>
      <c r="O439" s="6"/>
      <c r="Q439" s="5"/>
    </row>
    <row r="440" spans="1:17" x14ac:dyDescent="0.2">
      <c r="A440" s="214" t="s">
        <v>837</v>
      </c>
      <c r="B440" s="258" t="s">
        <v>838</v>
      </c>
      <c r="C440" s="210">
        <f t="shared" si="6"/>
        <v>3624</v>
      </c>
      <c r="D440" s="196">
        <v>3347</v>
      </c>
      <c r="E440" s="197">
        <v>62</v>
      </c>
      <c r="F440" s="198">
        <v>215</v>
      </c>
      <c r="G440" s="198"/>
      <c r="H440" s="198"/>
      <c r="I440" s="33"/>
      <c r="J440" s="5"/>
      <c r="K440" s="5"/>
      <c r="N440" s="171"/>
      <c r="O440" s="6"/>
      <c r="Q440" s="5"/>
    </row>
    <row r="441" spans="1:17" x14ac:dyDescent="0.2">
      <c r="A441" s="214" t="s">
        <v>839</v>
      </c>
      <c r="B441" s="258" t="s">
        <v>840</v>
      </c>
      <c r="C441" s="210">
        <f t="shared" si="6"/>
        <v>7</v>
      </c>
      <c r="D441" s="196">
        <v>7</v>
      </c>
      <c r="E441" s="197"/>
      <c r="F441" s="198"/>
      <c r="G441" s="198"/>
      <c r="H441" s="198"/>
      <c r="I441" s="33"/>
      <c r="J441" s="5"/>
      <c r="K441" s="5"/>
      <c r="N441" s="171"/>
      <c r="O441" s="6"/>
      <c r="Q441" s="5"/>
    </row>
    <row r="442" spans="1:17" x14ac:dyDescent="0.2">
      <c r="A442" s="214" t="s">
        <v>841</v>
      </c>
      <c r="B442" s="258" t="s">
        <v>842</v>
      </c>
      <c r="C442" s="210">
        <f t="shared" si="6"/>
        <v>0</v>
      </c>
      <c r="D442" s="196"/>
      <c r="E442" s="197"/>
      <c r="F442" s="198"/>
      <c r="G442" s="198"/>
      <c r="H442" s="198"/>
      <c r="I442" s="33"/>
      <c r="J442" s="5"/>
      <c r="K442" s="5"/>
      <c r="N442" s="171"/>
      <c r="O442" s="6"/>
      <c r="Q442" s="5"/>
    </row>
    <row r="443" spans="1:17" x14ac:dyDescent="0.2">
      <c r="A443" s="214" t="s">
        <v>843</v>
      </c>
      <c r="B443" s="258" t="s">
        <v>844</v>
      </c>
      <c r="C443" s="210">
        <f t="shared" si="6"/>
        <v>0</v>
      </c>
      <c r="D443" s="196"/>
      <c r="E443" s="197"/>
      <c r="F443" s="198"/>
      <c r="G443" s="198"/>
      <c r="H443" s="198"/>
      <c r="I443" s="33"/>
      <c r="J443" s="5"/>
      <c r="K443" s="5"/>
      <c r="N443" s="171"/>
      <c r="O443" s="6"/>
      <c r="Q443" s="5"/>
    </row>
    <row r="444" spans="1:17" x14ac:dyDescent="0.2">
      <c r="A444" s="214" t="s">
        <v>845</v>
      </c>
      <c r="B444" s="258" t="s">
        <v>846</v>
      </c>
      <c r="C444" s="210">
        <f t="shared" si="6"/>
        <v>0</v>
      </c>
      <c r="D444" s="196"/>
      <c r="E444" s="197"/>
      <c r="F444" s="198"/>
      <c r="G444" s="198"/>
      <c r="H444" s="198"/>
      <c r="I444" s="33"/>
      <c r="J444" s="5"/>
      <c r="K444" s="5"/>
      <c r="N444" s="171"/>
      <c r="O444" s="6"/>
      <c r="Q444" s="5"/>
    </row>
    <row r="445" spans="1:17" x14ac:dyDescent="0.2">
      <c r="A445" s="214" t="s">
        <v>847</v>
      </c>
      <c r="B445" s="258" t="s">
        <v>848</v>
      </c>
      <c r="C445" s="210">
        <f t="shared" si="6"/>
        <v>2</v>
      </c>
      <c r="D445" s="196">
        <v>2</v>
      </c>
      <c r="E445" s="197"/>
      <c r="F445" s="198"/>
      <c r="G445" s="198"/>
      <c r="H445" s="198"/>
      <c r="I445" s="33"/>
      <c r="J445" s="5"/>
      <c r="K445" s="5"/>
      <c r="N445" s="171"/>
      <c r="O445" s="6"/>
      <c r="Q445" s="5"/>
    </row>
    <row r="446" spans="1:17" x14ac:dyDescent="0.2">
      <c r="A446" s="214" t="s">
        <v>849</v>
      </c>
      <c r="B446" s="258" t="s">
        <v>850</v>
      </c>
      <c r="C446" s="210">
        <f t="shared" si="6"/>
        <v>0</v>
      </c>
      <c r="D446" s="196"/>
      <c r="E446" s="197"/>
      <c r="F446" s="198"/>
      <c r="G446" s="198"/>
      <c r="H446" s="198"/>
      <c r="I446" s="33"/>
      <c r="J446" s="5"/>
      <c r="K446" s="5"/>
      <c r="N446" s="171"/>
      <c r="O446" s="6"/>
      <c r="Q446" s="5"/>
    </row>
    <row r="447" spans="1:17" x14ac:dyDescent="0.2">
      <c r="A447" s="214" t="s">
        <v>851</v>
      </c>
      <c r="B447" s="258" t="s">
        <v>852</v>
      </c>
      <c r="C447" s="210">
        <f t="shared" si="6"/>
        <v>0</v>
      </c>
      <c r="D447" s="196"/>
      <c r="E447" s="197"/>
      <c r="F447" s="198"/>
      <c r="G447" s="198"/>
      <c r="H447" s="198"/>
      <c r="I447" s="33"/>
      <c r="J447" s="5"/>
      <c r="K447" s="5"/>
      <c r="N447" s="171"/>
      <c r="O447" s="6"/>
      <c r="Q447" s="5"/>
    </row>
    <row r="448" spans="1:17" x14ac:dyDescent="0.2">
      <c r="A448" s="214" t="s">
        <v>853</v>
      </c>
      <c r="B448" s="258" t="s">
        <v>854</v>
      </c>
      <c r="C448" s="210">
        <f t="shared" si="6"/>
        <v>0</v>
      </c>
      <c r="D448" s="196"/>
      <c r="E448" s="197"/>
      <c r="F448" s="198"/>
      <c r="G448" s="198"/>
      <c r="H448" s="198"/>
      <c r="I448" s="33"/>
      <c r="J448" s="5"/>
      <c r="K448" s="5"/>
      <c r="N448" s="171"/>
      <c r="O448" s="6"/>
      <c r="Q448" s="5"/>
    </row>
    <row r="449" spans="1:17" x14ac:dyDescent="0.2">
      <c r="A449" s="214" t="s">
        <v>855</v>
      </c>
      <c r="B449" s="258" t="s">
        <v>856</v>
      </c>
      <c r="C449" s="210">
        <f t="shared" si="6"/>
        <v>276</v>
      </c>
      <c r="D449" s="196">
        <v>276</v>
      </c>
      <c r="E449" s="197"/>
      <c r="F449" s="198"/>
      <c r="G449" s="198"/>
      <c r="H449" s="198"/>
      <c r="I449" s="33"/>
      <c r="J449" s="5"/>
      <c r="K449" s="5"/>
      <c r="N449" s="171"/>
      <c r="O449" s="6"/>
      <c r="Q449" s="5"/>
    </row>
    <row r="450" spans="1:17" x14ac:dyDescent="0.2">
      <c r="A450" s="214" t="s">
        <v>857</v>
      </c>
      <c r="B450" s="258" t="s">
        <v>858</v>
      </c>
      <c r="C450" s="210">
        <f t="shared" si="6"/>
        <v>0</v>
      </c>
      <c r="D450" s="196"/>
      <c r="E450" s="197"/>
      <c r="F450" s="198"/>
      <c r="G450" s="198"/>
      <c r="H450" s="198"/>
      <c r="I450" s="33"/>
      <c r="J450" s="5"/>
      <c r="K450" s="5"/>
      <c r="N450" s="171"/>
      <c r="O450" s="6"/>
      <c r="Q450" s="5"/>
    </row>
    <row r="451" spans="1:17" x14ac:dyDescent="0.2">
      <c r="A451" s="214" t="s">
        <v>859</v>
      </c>
      <c r="B451" s="258" t="s">
        <v>860</v>
      </c>
      <c r="C451" s="210">
        <f t="shared" si="6"/>
        <v>0</v>
      </c>
      <c r="D451" s="196"/>
      <c r="E451" s="197"/>
      <c r="F451" s="198"/>
      <c r="G451" s="198"/>
      <c r="H451" s="198"/>
      <c r="I451" s="33"/>
      <c r="J451" s="5"/>
      <c r="K451" s="5"/>
      <c r="N451" s="171"/>
      <c r="O451" s="6"/>
      <c r="Q451" s="5"/>
    </row>
    <row r="452" spans="1:17" ht="15" customHeight="1" x14ac:dyDescent="0.2">
      <c r="A452" s="214" t="s">
        <v>861</v>
      </c>
      <c r="B452" s="258" t="s">
        <v>862</v>
      </c>
      <c r="C452" s="210">
        <f t="shared" si="6"/>
        <v>0</v>
      </c>
      <c r="D452" s="196"/>
      <c r="E452" s="197"/>
      <c r="F452" s="198"/>
      <c r="G452" s="198"/>
      <c r="H452" s="198"/>
      <c r="I452" s="33"/>
      <c r="J452" s="5"/>
      <c r="K452" s="5"/>
      <c r="N452" s="171"/>
      <c r="O452" s="6"/>
      <c r="Q452" s="5"/>
    </row>
    <row r="453" spans="1:17" ht="16.5" customHeight="1" x14ac:dyDescent="0.2">
      <c r="A453" s="249" t="s">
        <v>863</v>
      </c>
      <c r="B453" s="261" t="s">
        <v>864</v>
      </c>
      <c r="C453" s="210">
        <f t="shared" si="6"/>
        <v>0</v>
      </c>
      <c r="D453" s="196"/>
      <c r="E453" s="197"/>
      <c r="F453" s="198"/>
      <c r="G453" s="198"/>
      <c r="H453" s="198"/>
      <c r="I453" s="33"/>
      <c r="J453" s="5"/>
      <c r="K453" s="5"/>
      <c r="N453" s="171"/>
      <c r="O453" s="6"/>
      <c r="Q453" s="5"/>
    </row>
    <row r="454" spans="1:17" x14ac:dyDescent="0.2">
      <c r="A454" s="259" t="s">
        <v>865</v>
      </c>
      <c r="B454" s="262" t="s">
        <v>866</v>
      </c>
      <c r="C454" s="210">
        <f t="shared" si="6"/>
        <v>0</v>
      </c>
      <c r="D454" s="196"/>
      <c r="E454" s="197"/>
      <c r="F454" s="198"/>
      <c r="G454" s="198"/>
      <c r="H454" s="198"/>
      <c r="I454" s="33"/>
      <c r="J454" s="5"/>
      <c r="K454" s="5"/>
      <c r="N454" s="171"/>
      <c r="O454" s="6"/>
      <c r="Q454" s="5"/>
    </row>
    <row r="455" spans="1:17" x14ac:dyDescent="0.2">
      <c r="A455" s="214" t="s">
        <v>867</v>
      </c>
      <c r="B455" s="262" t="s">
        <v>868</v>
      </c>
      <c r="C455" s="210">
        <f t="shared" si="6"/>
        <v>0</v>
      </c>
      <c r="D455" s="196"/>
      <c r="E455" s="197"/>
      <c r="F455" s="198"/>
      <c r="G455" s="198"/>
      <c r="H455" s="198"/>
      <c r="I455" s="33"/>
      <c r="J455" s="5"/>
      <c r="K455" s="5"/>
      <c r="N455" s="171"/>
      <c r="O455" s="6"/>
      <c r="Q455" s="5"/>
    </row>
    <row r="456" spans="1:17" x14ac:dyDescent="0.2">
      <c r="A456" s="249" t="s">
        <v>869</v>
      </c>
      <c r="B456" s="262" t="s">
        <v>870</v>
      </c>
      <c r="C456" s="210">
        <f t="shared" si="6"/>
        <v>0</v>
      </c>
      <c r="D456" s="196"/>
      <c r="E456" s="197"/>
      <c r="F456" s="198"/>
      <c r="G456" s="198"/>
      <c r="H456" s="198"/>
      <c r="I456" s="33"/>
      <c r="J456" s="5"/>
      <c r="K456" s="5"/>
      <c r="N456" s="171"/>
      <c r="O456" s="6"/>
      <c r="Q456" s="5"/>
    </row>
    <row r="457" spans="1:17" x14ac:dyDescent="0.2">
      <c r="A457" s="259" t="s">
        <v>871</v>
      </c>
      <c r="B457" s="262" t="s">
        <v>872</v>
      </c>
      <c r="C457" s="210">
        <f t="shared" si="6"/>
        <v>0</v>
      </c>
      <c r="D457" s="196"/>
      <c r="E457" s="197"/>
      <c r="F457" s="198"/>
      <c r="G457" s="198"/>
      <c r="H457" s="198"/>
      <c r="I457" s="33"/>
      <c r="J457" s="5"/>
      <c r="K457" s="5"/>
      <c r="N457" s="171"/>
      <c r="O457" s="6"/>
      <c r="Q457" s="5"/>
    </row>
    <row r="458" spans="1:17" x14ac:dyDescent="0.2">
      <c r="A458" s="214" t="s">
        <v>873</v>
      </c>
      <c r="B458" s="262" t="s">
        <v>874</v>
      </c>
      <c r="C458" s="210">
        <f t="shared" si="6"/>
        <v>0</v>
      </c>
      <c r="D458" s="196"/>
      <c r="E458" s="197"/>
      <c r="F458" s="198"/>
      <c r="G458" s="198"/>
      <c r="H458" s="198"/>
      <c r="I458" s="33"/>
      <c r="J458" s="5"/>
      <c r="K458" s="5"/>
      <c r="N458" s="171"/>
      <c r="O458" s="6"/>
      <c r="Q458" s="5"/>
    </row>
    <row r="459" spans="1:17" x14ac:dyDescent="0.2">
      <c r="A459" s="249" t="s">
        <v>875</v>
      </c>
      <c r="B459" s="262" t="s">
        <v>876</v>
      </c>
      <c r="C459" s="210">
        <f t="shared" si="6"/>
        <v>0</v>
      </c>
      <c r="D459" s="196"/>
      <c r="E459" s="197"/>
      <c r="F459" s="198"/>
      <c r="G459" s="198"/>
      <c r="H459" s="198"/>
      <c r="I459" s="33"/>
      <c r="J459" s="5"/>
      <c r="K459" s="5"/>
      <c r="N459" s="171"/>
      <c r="O459" s="6"/>
      <c r="Q459" s="5"/>
    </row>
    <row r="460" spans="1:17" x14ac:dyDescent="0.2">
      <c r="A460" s="259" t="s">
        <v>877</v>
      </c>
      <c r="B460" s="262" t="s">
        <v>878</v>
      </c>
      <c r="C460" s="210">
        <f t="shared" si="6"/>
        <v>0</v>
      </c>
      <c r="D460" s="196"/>
      <c r="E460" s="197"/>
      <c r="F460" s="198"/>
      <c r="G460" s="198"/>
      <c r="H460" s="198"/>
      <c r="I460" s="33"/>
      <c r="J460" s="5"/>
      <c r="K460" s="5"/>
      <c r="N460" s="171"/>
      <c r="O460" s="6"/>
      <c r="Q460" s="5"/>
    </row>
    <row r="461" spans="1:17" x14ac:dyDescent="0.2">
      <c r="A461" s="214" t="s">
        <v>879</v>
      </c>
      <c r="B461" s="262" t="s">
        <v>880</v>
      </c>
      <c r="C461" s="210">
        <f t="shared" si="6"/>
        <v>0</v>
      </c>
      <c r="D461" s="196"/>
      <c r="E461" s="197"/>
      <c r="F461" s="198"/>
      <c r="G461" s="198"/>
      <c r="H461" s="198"/>
      <c r="I461" s="33"/>
      <c r="J461" s="5"/>
      <c r="K461" s="5"/>
      <c r="N461" s="171"/>
      <c r="O461" s="6"/>
      <c r="Q461" s="5"/>
    </row>
    <row r="462" spans="1:17" x14ac:dyDescent="0.2">
      <c r="A462" s="249" t="s">
        <v>881</v>
      </c>
      <c r="B462" s="262" t="s">
        <v>882</v>
      </c>
      <c r="C462" s="210">
        <f t="shared" si="6"/>
        <v>0</v>
      </c>
      <c r="D462" s="196"/>
      <c r="E462" s="197"/>
      <c r="F462" s="198"/>
      <c r="G462" s="198"/>
      <c r="H462" s="198"/>
      <c r="I462" s="33"/>
      <c r="J462" s="5"/>
      <c r="K462" s="5"/>
      <c r="N462" s="171"/>
      <c r="O462" s="6"/>
      <c r="Q462" s="5"/>
    </row>
    <row r="463" spans="1:17" x14ac:dyDescent="0.2">
      <c r="A463" s="259" t="s">
        <v>883</v>
      </c>
      <c r="B463" s="262" t="s">
        <v>884</v>
      </c>
      <c r="C463" s="210">
        <f t="shared" si="6"/>
        <v>0</v>
      </c>
      <c r="D463" s="196"/>
      <c r="E463" s="197"/>
      <c r="F463" s="198"/>
      <c r="G463" s="198"/>
      <c r="H463" s="198"/>
      <c r="I463" s="33"/>
      <c r="J463" s="5"/>
      <c r="K463" s="5"/>
      <c r="N463" s="171"/>
      <c r="O463" s="6"/>
      <c r="Q463" s="5"/>
    </row>
    <row r="464" spans="1:17" x14ac:dyDescent="0.2">
      <c r="A464" s="214" t="s">
        <v>885</v>
      </c>
      <c r="B464" s="262" t="s">
        <v>886</v>
      </c>
      <c r="C464" s="210">
        <f t="shared" si="6"/>
        <v>0</v>
      </c>
      <c r="D464" s="196"/>
      <c r="E464" s="197"/>
      <c r="F464" s="198"/>
      <c r="G464" s="198"/>
      <c r="H464" s="198"/>
      <c r="I464" s="33"/>
      <c r="J464" s="5"/>
      <c r="K464" s="5"/>
      <c r="N464" s="171"/>
      <c r="O464" s="6"/>
      <c r="Q464" s="5"/>
    </row>
    <row r="465" spans="1:17" ht="23.25" x14ac:dyDescent="0.2">
      <c r="A465" s="249" t="s">
        <v>887</v>
      </c>
      <c r="B465" s="262" t="s">
        <v>888</v>
      </c>
      <c r="C465" s="210">
        <f t="shared" si="6"/>
        <v>0</v>
      </c>
      <c r="D465" s="196"/>
      <c r="E465" s="197"/>
      <c r="F465" s="198"/>
      <c r="G465" s="198"/>
      <c r="H465" s="198"/>
      <c r="I465" s="33"/>
      <c r="J465" s="5"/>
      <c r="K465" s="5"/>
      <c r="N465" s="171"/>
      <c r="O465" s="6"/>
      <c r="Q465" s="5"/>
    </row>
    <row r="466" spans="1:17" x14ac:dyDescent="0.2">
      <c r="A466" s="259" t="s">
        <v>889</v>
      </c>
      <c r="B466" s="262" t="s">
        <v>890</v>
      </c>
      <c r="C466" s="210">
        <f t="shared" ref="C466:C527" si="7">+SUM(D466:F466)</f>
        <v>0</v>
      </c>
      <c r="D466" s="196"/>
      <c r="E466" s="197"/>
      <c r="F466" s="198"/>
      <c r="G466" s="198"/>
      <c r="H466" s="198"/>
      <c r="I466" s="33"/>
      <c r="J466" s="5"/>
      <c r="K466" s="5"/>
      <c r="N466" s="171"/>
      <c r="O466" s="6"/>
      <c r="Q466" s="5"/>
    </row>
    <row r="467" spans="1:17" x14ac:dyDescent="0.2">
      <c r="A467" s="214" t="s">
        <v>891</v>
      </c>
      <c r="B467" s="262" t="s">
        <v>892</v>
      </c>
      <c r="C467" s="210">
        <f t="shared" si="7"/>
        <v>0</v>
      </c>
      <c r="D467" s="196"/>
      <c r="E467" s="197"/>
      <c r="F467" s="198"/>
      <c r="G467" s="198"/>
      <c r="H467" s="198"/>
      <c r="I467" s="33"/>
      <c r="J467" s="5"/>
      <c r="K467" s="5"/>
      <c r="N467" s="171"/>
      <c r="O467" s="6"/>
      <c r="Q467" s="5"/>
    </row>
    <row r="468" spans="1:17" x14ac:dyDescent="0.2">
      <c r="A468" s="249" t="s">
        <v>893</v>
      </c>
      <c r="B468" s="262" t="s">
        <v>894</v>
      </c>
      <c r="C468" s="210">
        <f t="shared" si="7"/>
        <v>0</v>
      </c>
      <c r="D468" s="196"/>
      <c r="E468" s="197"/>
      <c r="F468" s="198"/>
      <c r="G468" s="198"/>
      <c r="H468" s="198"/>
      <c r="I468" s="33"/>
      <c r="J468" s="5"/>
      <c r="K468" s="5"/>
      <c r="N468" s="171"/>
      <c r="O468" s="6"/>
      <c r="Q468" s="5"/>
    </row>
    <row r="469" spans="1:17" x14ac:dyDescent="0.2">
      <c r="A469" s="259" t="s">
        <v>895</v>
      </c>
      <c r="B469" s="262" t="s">
        <v>896</v>
      </c>
      <c r="C469" s="210">
        <f t="shared" si="7"/>
        <v>0</v>
      </c>
      <c r="D469" s="196"/>
      <c r="E469" s="197"/>
      <c r="F469" s="198"/>
      <c r="G469" s="198"/>
      <c r="H469" s="198"/>
      <c r="I469" s="33"/>
      <c r="J469" s="5"/>
      <c r="K469" s="5"/>
      <c r="N469" s="171"/>
      <c r="O469" s="6"/>
      <c r="Q469" s="5"/>
    </row>
    <row r="470" spans="1:17" x14ac:dyDescent="0.2">
      <c r="A470" s="214" t="s">
        <v>897</v>
      </c>
      <c r="B470" s="262" t="s">
        <v>898</v>
      </c>
      <c r="C470" s="210">
        <f t="shared" si="7"/>
        <v>0</v>
      </c>
      <c r="D470" s="196"/>
      <c r="E470" s="197"/>
      <c r="F470" s="198"/>
      <c r="G470" s="198"/>
      <c r="H470" s="198"/>
      <c r="I470" s="33"/>
      <c r="J470" s="5"/>
      <c r="K470" s="5"/>
      <c r="N470" s="171"/>
      <c r="O470" s="6"/>
      <c r="Q470" s="5"/>
    </row>
    <row r="471" spans="1:17" x14ac:dyDescent="0.2">
      <c r="A471" s="249" t="s">
        <v>899</v>
      </c>
      <c r="B471" s="262" t="s">
        <v>900</v>
      </c>
      <c r="C471" s="210">
        <f t="shared" si="7"/>
        <v>0</v>
      </c>
      <c r="D471" s="196"/>
      <c r="E471" s="197"/>
      <c r="F471" s="198"/>
      <c r="G471" s="198"/>
      <c r="H471" s="198"/>
      <c r="I471" s="33"/>
      <c r="J471" s="5"/>
      <c r="K471" s="5"/>
      <c r="N471" s="171"/>
      <c r="O471" s="6"/>
      <c r="Q471" s="5"/>
    </row>
    <row r="472" spans="1:17" x14ac:dyDescent="0.2">
      <c r="A472" s="259" t="s">
        <v>901</v>
      </c>
      <c r="B472" s="262" t="s">
        <v>902</v>
      </c>
      <c r="C472" s="210">
        <f t="shared" si="7"/>
        <v>0</v>
      </c>
      <c r="D472" s="196"/>
      <c r="E472" s="197"/>
      <c r="F472" s="198"/>
      <c r="G472" s="198"/>
      <c r="H472" s="198"/>
      <c r="I472" s="33"/>
      <c r="J472" s="5"/>
      <c r="K472" s="5"/>
      <c r="N472" s="171"/>
      <c r="O472" s="6"/>
      <c r="Q472" s="5"/>
    </row>
    <row r="473" spans="1:17" x14ac:dyDescent="0.2">
      <c r="A473" s="214" t="s">
        <v>903</v>
      </c>
      <c r="B473" s="262" t="s">
        <v>904</v>
      </c>
      <c r="C473" s="210">
        <f t="shared" si="7"/>
        <v>0</v>
      </c>
      <c r="D473" s="196"/>
      <c r="E473" s="197"/>
      <c r="F473" s="198"/>
      <c r="G473" s="198"/>
      <c r="H473" s="198"/>
      <c r="I473" s="33"/>
      <c r="J473" s="5"/>
      <c r="K473" s="5"/>
      <c r="N473" s="171"/>
      <c r="O473" s="6"/>
      <c r="Q473" s="5"/>
    </row>
    <row r="474" spans="1:17" x14ac:dyDescent="0.2">
      <c r="A474" s="249" t="s">
        <v>905</v>
      </c>
      <c r="B474" s="262" t="s">
        <v>906</v>
      </c>
      <c r="C474" s="210">
        <f t="shared" si="7"/>
        <v>0</v>
      </c>
      <c r="D474" s="196"/>
      <c r="E474" s="197"/>
      <c r="F474" s="198"/>
      <c r="G474" s="198"/>
      <c r="H474" s="198"/>
      <c r="I474" s="33"/>
      <c r="J474" s="5"/>
      <c r="K474" s="5"/>
      <c r="N474" s="171"/>
      <c r="O474" s="6"/>
      <c r="Q474" s="5"/>
    </row>
    <row r="475" spans="1:17" x14ac:dyDescent="0.2">
      <c r="A475" s="259" t="s">
        <v>907</v>
      </c>
      <c r="B475" s="262" t="s">
        <v>908</v>
      </c>
      <c r="C475" s="210">
        <f t="shared" si="7"/>
        <v>0</v>
      </c>
      <c r="D475" s="196"/>
      <c r="E475" s="197"/>
      <c r="F475" s="198"/>
      <c r="G475" s="198"/>
      <c r="H475" s="198"/>
      <c r="I475" s="33"/>
      <c r="J475" s="5"/>
      <c r="K475" s="5"/>
      <c r="N475" s="171"/>
      <c r="O475" s="6"/>
      <c r="Q475" s="5"/>
    </row>
    <row r="476" spans="1:17" x14ac:dyDescent="0.2">
      <c r="A476" s="214" t="s">
        <v>909</v>
      </c>
      <c r="B476" s="262" t="s">
        <v>910</v>
      </c>
      <c r="C476" s="210">
        <f t="shared" si="7"/>
        <v>0</v>
      </c>
      <c r="D476" s="196"/>
      <c r="E476" s="197"/>
      <c r="F476" s="198"/>
      <c r="G476" s="198"/>
      <c r="H476" s="198"/>
      <c r="I476" s="33"/>
      <c r="J476" s="5"/>
      <c r="K476" s="5"/>
      <c r="N476" s="171"/>
      <c r="O476" s="6"/>
      <c r="Q476" s="5"/>
    </row>
    <row r="477" spans="1:17" x14ac:dyDescent="0.2">
      <c r="A477" s="249" t="s">
        <v>911</v>
      </c>
      <c r="B477" s="262" t="s">
        <v>912</v>
      </c>
      <c r="C477" s="210">
        <f t="shared" si="7"/>
        <v>0</v>
      </c>
      <c r="D477" s="196"/>
      <c r="E477" s="197"/>
      <c r="F477" s="198"/>
      <c r="G477" s="198"/>
      <c r="H477" s="198"/>
      <c r="I477" s="33"/>
      <c r="J477" s="5"/>
      <c r="K477" s="5"/>
      <c r="N477" s="171"/>
      <c r="O477" s="6"/>
      <c r="Q477" s="5"/>
    </row>
    <row r="478" spans="1:17" x14ac:dyDescent="0.2">
      <c r="A478" s="259" t="s">
        <v>913</v>
      </c>
      <c r="B478" s="262" t="s">
        <v>914</v>
      </c>
      <c r="C478" s="210">
        <f t="shared" si="7"/>
        <v>0</v>
      </c>
      <c r="D478" s="196"/>
      <c r="E478" s="197"/>
      <c r="F478" s="198"/>
      <c r="G478" s="198"/>
      <c r="H478" s="198"/>
      <c r="I478" s="33"/>
      <c r="J478" s="5"/>
      <c r="K478" s="5"/>
      <c r="N478" s="171"/>
      <c r="O478" s="6"/>
      <c r="Q478" s="5"/>
    </row>
    <row r="479" spans="1:17" x14ac:dyDescent="0.2">
      <c r="A479" s="214" t="s">
        <v>915</v>
      </c>
      <c r="B479" s="262" t="s">
        <v>916</v>
      </c>
      <c r="C479" s="210">
        <f t="shared" si="7"/>
        <v>0</v>
      </c>
      <c r="D479" s="196"/>
      <c r="E479" s="197"/>
      <c r="F479" s="198"/>
      <c r="G479" s="198"/>
      <c r="H479" s="198"/>
      <c r="I479" s="33"/>
      <c r="J479" s="5"/>
      <c r="K479" s="5"/>
      <c r="N479" s="171"/>
      <c r="O479" s="6"/>
      <c r="Q479" s="5"/>
    </row>
    <row r="480" spans="1:17" x14ac:dyDescent="0.2">
      <c r="A480" s="249" t="s">
        <v>917</v>
      </c>
      <c r="B480" s="262" t="s">
        <v>918</v>
      </c>
      <c r="C480" s="210">
        <f t="shared" si="7"/>
        <v>0</v>
      </c>
      <c r="D480" s="196"/>
      <c r="E480" s="197"/>
      <c r="F480" s="198"/>
      <c r="G480" s="198"/>
      <c r="H480" s="198"/>
      <c r="I480" s="33"/>
      <c r="J480" s="5"/>
      <c r="K480" s="5"/>
      <c r="N480" s="171"/>
      <c r="O480" s="6"/>
      <c r="Q480" s="5"/>
    </row>
    <row r="481" spans="1:17" x14ac:dyDescent="0.2">
      <c r="A481" s="259" t="s">
        <v>919</v>
      </c>
      <c r="B481" s="262" t="s">
        <v>920</v>
      </c>
      <c r="C481" s="210">
        <f t="shared" si="7"/>
        <v>0</v>
      </c>
      <c r="D481" s="196"/>
      <c r="E481" s="197"/>
      <c r="F481" s="198"/>
      <c r="G481" s="198"/>
      <c r="H481" s="198"/>
      <c r="I481" s="33"/>
      <c r="J481" s="5"/>
      <c r="K481" s="5"/>
      <c r="N481" s="171"/>
      <c r="O481" s="6"/>
      <c r="Q481" s="5"/>
    </row>
    <row r="482" spans="1:17" x14ac:dyDescent="0.2">
      <c r="A482" s="214" t="s">
        <v>921</v>
      </c>
      <c r="B482" s="262" t="s">
        <v>922</v>
      </c>
      <c r="C482" s="210">
        <f t="shared" si="7"/>
        <v>0</v>
      </c>
      <c r="D482" s="196"/>
      <c r="E482" s="197"/>
      <c r="F482" s="198"/>
      <c r="G482" s="198"/>
      <c r="H482" s="198"/>
      <c r="I482" s="33"/>
      <c r="J482" s="5"/>
      <c r="K482" s="5"/>
      <c r="N482" s="171"/>
      <c r="O482" s="6"/>
      <c r="Q482" s="5"/>
    </row>
    <row r="483" spans="1:17" x14ac:dyDescent="0.2">
      <c r="A483" s="249" t="s">
        <v>923</v>
      </c>
      <c r="B483" s="262" t="s">
        <v>924</v>
      </c>
      <c r="C483" s="210">
        <f t="shared" si="7"/>
        <v>0</v>
      </c>
      <c r="D483" s="196"/>
      <c r="E483" s="197"/>
      <c r="F483" s="198"/>
      <c r="G483" s="198"/>
      <c r="H483" s="198"/>
      <c r="I483" s="33"/>
      <c r="J483" s="5"/>
      <c r="K483" s="5"/>
      <c r="N483" s="171"/>
      <c r="O483" s="6"/>
      <c r="Q483" s="5"/>
    </row>
    <row r="484" spans="1:17" x14ac:dyDescent="0.2">
      <c r="A484" s="259" t="s">
        <v>925</v>
      </c>
      <c r="B484" s="262" t="s">
        <v>926</v>
      </c>
      <c r="C484" s="210">
        <f t="shared" si="7"/>
        <v>0</v>
      </c>
      <c r="D484" s="196"/>
      <c r="E484" s="197"/>
      <c r="F484" s="198"/>
      <c r="G484" s="198"/>
      <c r="H484" s="198"/>
      <c r="I484" s="33"/>
      <c r="J484" s="5"/>
      <c r="K484" s="5"/>
      <c r="N484" s="171"/>
      <c r="O484" s="6"/>
      <c r="Q484" s="5"/>
    </row>
    <row r="485" spans="1:17" x14ac:dyDescent="0.2">
      <c r="A485" s="214" t="s">
        <v>927</v>
      </c>
      <c r="B485" s="262" t="s">
        <v>928</v>
      </c>
      <c r="C485" s="210">
        <f t="shared" si="7"/>
        <v>0</v>
      </c>
      <c r="D485" s="196"/>
      <c r="E485" s="197"/>
      <c r="F485" s="198"/>
      <c r="G485" s="198"/>
      <c r="H485" s="198"/>
      <c r="I485" s="33"/>
      <c r="J485" s="5"/>
      <c r="K485" s="5"/>
      <c r="N485" s="171"/>
      <c r="O485" s="6"/>
      <c r="Q485" s="5"/>
    </row>
    <row r="486" spans="1:17" x14ac:dyDescent="0.2">
      <c r="A486" s="249" t="s">
        <v>929</v>
      </c>
      <c r="B486" s="262" t="s">
        <v>930</v>
      </c>
      <c r="C486" s="210">
        <f t="shared" si="7"/>
        <v>0</v>
      </c>
      <c r="D486" s="196"/>
      <c r="E486" s="197"/>
      <c r="F486" s="198"/>
      <c r="G486" s="198"/>
      <c r="H486" s="198"/>
      <c r="I486" s="33"/>
      <c r="J486" s="5"/>
      <c r="K486" s="5"/>
      <c r="N486" s="171"/>
      <c r="O486" s="6"/>
      <c r="Q486" s="5"/>
    </row>
    <row r="487" spans="1:17" x14ac:dyDescent="0.2">
      <c r="A487" s="259" t="s">
        <v>931</v>
      </c>
      <c r="B487" s="262" t="s">
        <v>932</v>
      </c>
      <c r="C487" s="210">
        <f t="shared" si="7"/>
        <v>0</v>
      </c>
      <c r="D487" s="196"/>
      <c r="E487" s="197"/>
      <c r="F487" s="198"/>
      <c r="G487" s="198"/>
      <c r="H487" s="198"/>
      <c r="I487" s="33"/>
      <c r="J487" s="5"/>
      <c r="K487" s="5"/>
      <c r="N487" s="171"/>
      <c r="O487" s="6"/>
      <c r="Q487" s="5"/>
    </row>
    <row r="488" spans="1:17" x14ac:dyDescent="0.2">
      <c r="A488" s="214" t="s">
        <v>933</v>
      </c>
      <c r="B488" s="262" t="s">
        <v>934</v>
      </c>
      <c r="C488" s="210">
        <f t="shared" si="7"/>
        <v>0</v>
      </c>
      <c r="D488" s="196"/>
      <c r="E488" s="197"/>
      <c r="F488" s="198"/>
      <c r="G488" s="198"/>
      <c r="H488" s="198"/>
      <c r="I488" s="33"/>
      <c r="J488" s="5"/>
      <c r="K488" s="5"/>
      <c r="N488" s="171"/>
      <c r="O488" s="6"/>
      <c r="Q488" s="5"/>
    </row>
    <row r="489" spans="1:17" x14ac:dyDescent="0.2">
      <c r="A489" s="249" t="s">
        <v>935</v>
      </c>
      <c r="B489" s="262" t="s">
        <v>936</v>
      </c>
      <c r="C489" s="210">
        <f t="shared" si="7"/>
        <v>0</v>
      </c>
      <c r="D489" s="196"/>
      <c r="E489" s="197"/>
      <c r="F489" s="198"/>
      <c r="G489" s="198"/>
      <c r="H489" s="198"/>
      <c r="I489" s="33"/>
      <c r="J489" s="5"/>
      <c r="K489" s="5"/>
      <c r="N489" s="171"/>
      <c r="O489" s="6"/>
      <c r="Q489" s="5"/>
    </row>
    <row r="490" spans="1:17" x14ac:dyDescent="0.2">
      <c r="A490" s="259" t="s">
        <v>937</v>
      </c>
      <c r="B490" s="262" t="s">
        <v>938</v>
      </c>
      <c r="C490" s="210">
        <f t="shared" si="7"/>
        <v>0</v>
      </c>
      <c r="D490" s="196"/>
      <c r="E490" s="197"/>
      <c r="F490" s="198"/>
      <c r="G490" s="198"/>
      <c r="H490" s="198"/>
      <c r="I490" s="33"/>
      <c r="J490" s="5"/>
      <c r="K490" s="5"/>
      <c r="N490" s="171"/>
      <c r="O490" s="6"/>
      <c r="Q490" s="5"/>
    </row>
    <row r="491" spans="1:17" x14ac:dyDescent="0.2">
      <c r="A491" s="214" t="s">
        <v>939</v>
      </c>
      <c r="B491" s="262" t="s">
        <v>940</v>
      </c>
      <c r="C491" s="210">
        <f t="shared" si="7"/>
        <v>0</v>
      </c>
      <c r="D491" s="196"/>
      <c r="E491" s="197"/>
      <c r="F491" s="198"/>
      <c r="G491" s="198"/>
      <c r="H491" s="198"/>
      <c r="I491" s="33"/>
      <c r="J491" s="5"/>
      <c r="K491" s="5"/>
      <c r="N491" s="171"/>
      <c r="O491" s="6"/>
      <c r="Q491" s="5"/>
    </row>
    <row r="492" spans="1:17" x14ac:dyDescent="0.2">
      <c r="A492" s="249" t="s">
        <v>941</v>
      </c>
      <c r="B492" s="262" t="s">
        <v>942</v>
      </c>
      <c r="C492" s="210">
        <f t="shared" si="7"/>
        <v>0</v>
      </c>
      <c r="D492" s="196"/>
      <c r="E492" s="197"/>
      <c r="F492" s="198"/>
      <c r="G492" s="198"/>
      <c r="H492" s="198"/>
      <c r="I492" s="33"/>
      <c r="J492" s="5"/>
      <c r="K492" s="5"/>
      <c r="N492" s="171"/>
      <c r="O492" s="6"/>
      <c r="Q492" s="5"/>
    </row>
    <row r="493" spans="1:17" x14ac:dyDescent="0.2">
      <c r="A493" s="259" t="s">
        <v>943</v>
      </c>
      <c r="B493" s="262" t="s">
        <v>944</v>
      </c>
      <c r="C493" s="210">
        <f t="shared" si="7"/>
        <v>0</v>
      </c>
      <c r="D493" s="196"/>
      <c r="E493" s="197"/>
      <c r="F493" s="198"/>
      <c r="G493" s="198"/>
      <c r="H493" s="198"/>
      <c r="I493" s="33"/>
      <c r="J493" s="5"/>
      <c r="K493" s="5"/>
      <c r="N493" s="171"/>
      <c r="O493" s="6"/>
      <c r="Q493" s="5"/>
    </row>
    <row r="494" spans="1:17" x14ac:dyDescent="0.2">
      <c r="A494" s="214" t="s">
        <v>945</v>
      </c>
      <c r="B494" s="262" t="s">
        <v>946</v>
      </c>
      <c r="C494" s="210">
        <f t="shared" si="7"/>
        <v>0</v>
      </c>
      <c r="D494" s="196"/>
      <c r="E494" s="197"/>
      <c r="F494" s="198"/>
      <c r="G494" s="198"/>
      <c r="H494" s="198"/>
      <c r="I494" s="33"/>
      <c r="J494" s="5"/>
      <c r="K494" s="5"/>
      <c r="N494" s="171"/>
      <c r="O494" s="6"/>
      <c r="Q494" s="5"/>
    </row>
    <row r="495" spans="1:17" x14ac:dyDescent="0.2">
      <c r="A495" s="249" t="s">
        <v>947</v>
      </c>
      <c r="B495" s="262" t="s">
        <v>948</v>
      </c>
      <c r="C495" s="210">
        <f t="shared" si="7"/>
        <v>0</v>
      </c>
      <c r="D495" s="196"/>
      <c r="E495" s="197"/>
      <c r="F495" s="198"/>
      <c r="G495" s="198"/>
      <c r="H495" s="198"/>
      <c r="I495" s="33"/>
      <c r="J495" s="5"/>
      <c r="K495" s="5"/>
      <c r="N495" s="171"/>
      <c r="O495" s="6"/>
      <c r="Q495" s="5"/>
    </row>
    <row r="496" spans="1:17" x14ac:dyDescent="0.2">
      <c r="A496" s="259" t="s">
        <v>949</v>
      </c>
      <c r="B496" s="262" t="s">
        <v>950</v>
      </c>
      <c r="C496" s="210">
        <f t="shared" si="7"/>
        <v>0</v>
      </c>
      <c r="D496" s="196"/>
      <c r="E496" s="197"/>
      <c r="F496" s="198"/>
      <c r="G496" s="198"/>
      <c r="H496" s="198"/>
      <c r="I496" s="33"/>
      <c r="J496" s="5"/>
      <c r="K496" s="5"/>
      <c r="N496" s="171"/>
      <c r="O496" s="6"/>
      <c r="Q496" s="5"/>
    </row>
    <row r="497" spans="1:17" x14ac:dyDescent="0.2">
      <c r="A497" s="214" t="s">
        <v>951</v>
      </c>
      <c r="B497" s="262" t="s">
        <v>952</v>
      </c>
      <c r="C497" s="210">
        <f t="shared" si="7"/>
        <v>0</v>
      </c>
      <c r="D497" s="196"/>
      <c r="E497" s="197"/>
      <c r="F497" s="198"/>
      <c r="G497" s="198"/>
      <c r="H497" s="198"/>
      <c r="I497" s="33"/>
      <c r="J497" s="5"/>
      <c r="K497" s="5"/>
      <c r="N497" s="171"/>
      <c r="O497" s="6"/>
      <c r="Q497" s="5"/>
    </row>
    <row r="498" spans="1:17" x14ac:dyDescent="0.2">
      <c r="A498" s="249" t="s">
        <v>953</v>
      </c>
      <c r="B498" s="262" t="s">
        <v>954</v>
      </c>
      <c r="C498" s="210">
        <f t="shared" si="7"/>
        <v>0</v>
      </c>
      <c r="D498" s="196"/>
      <c r="E498" s="197"/>
      <c r="F498" s="198"/>
      <c r="G498" s="198"/>
      <c r="H498" s="198"/>
      <c r="I498" s="33"/>
      <c r="J498" s="5"/>
      <c r="K498" s="5"/>
      <c r="N498" s="171"/>
      <c r="O498" s="6"/>
      <c r="Q498" s="5"/>
    </row>
    <row r="499" spans="1:17" x14ac:dyDescent="0.2">
      <c r="A499" s="259" t="s">
        <v>955</v>
      </c>
      <c r="B499" s="262" t="s">
        <v>956</v>
      </c>
      <c r="C499" s="210">
        <f t="shared" si="7"/>
        <v>0</v>
      </c>
      <c r="D499" s="196"/>
      <c r="E499" s="197"/>
      <c r="F499" s="198"/>
      <c r="G499" s="198"/>
      <c r="H499" s="198"/>
      <c r="I499" s="33"/>
      <c r="J499" s="5"/>
      <c r="K499" s="5"/>
      <c r="N499" s="171"/>
      <c r="O499" s="6"/>
      <c r="Q499" s="5"/>
    </row>
    <row r="500" spans="1:17" x14ac:dyDescent="0.2">
      <c r="A500" s="214" t="s">
        <v>957</v>
      </c>
      <c r="B500" s="262" t="s">
        <v>958</v>
      </c>
      <c r="C500" s="210">
        <f t="shared" si="7"/>
        <v>0</v>
      </c>
      <c r="D500" s="196"/>
      <c r="E500" s="197"/>
      <c r="F500" s="198"/>
      <c r="G500" s="198"/>
      <c r="H500" s="198"/>
      <c r="I500" s="33"/>
      <c r="J500" s="5"/>
      <c r="K500" s="5"/>
      <c r="N500" s="171"/>
      <c r="O500" s="6"/>
      <c r="Q500" s="5"/>
    </row>
    <row r="501" spans="1:17" x14ac:dyDescent="0.2">
      <c r="A501" s="249" t="s">
        <v>959</v>
      </c>
      <c r="B501" s="262" t="s">
        <v>960</v>
      </c>
      <c r="C501" s="210">
        <f t="shared" si="7"/>
        <v>0</v>
      </c>
      <c r="D501" s="196"/>
      <c r="E501" s="197"/>
      <c r="F501" s="198"/>
      <c r="G501" s="198"/>
      <c r="H501" s="198"/>
      <c r="I501" s="33"/>
      <c r="J501" s="5"/>
      <c r="K501" s="5"/>
      <c r="N501" s="171"/>
      <c r="O501" s="6"/>
      <c r="Q501" s="5"/>
    </row>
    <row r="502" spans="1:17" x14ac:dyDescent="0.2">
      <c r="A502" s="259" t="s">
        <v>961</v>
      </c>
      <c r="B502" s="262" t="s">
        <v>962</v>
      </c>
      <c r="C502" s="210">
        <f t="shared" si="7"/>
        <v>0</v>
      </c>
      <c r="D502" s="196"/>
      <c r="E502" s="197"/>
      <c r="F502" s="198"/>
      <c r="G502" s="198"/>
      <c r="H502" s="198"/>
      <c r="I502" s="33"/>
      <c r="J502" s="5"/>
      <c r="K502" s="5"/>
      <c r="N502" s="171"/>
      <c r="O502" s="6"/>
      <c r="Q502" s="5"/>
    </row>
    <row r="503" spans="1:17" x14ac:dyDescent="0.2">
      <c r="A503" s="214" t="s">
        <v>963</v>
      </c>
      <c r="B503" s="262" t="s">
        <v>964</v>
      </c>
      <c r="C503" s="210">
        <f t="shared" si="7"/>
        <v>0</v>
      </c>
      <c r="D503" s="196"/>
      <c r="E503" s="197"/>
      <c r="F503" s="198"/>
      <c r="G503" s="198"/>
      <c r="H503" s="198"/>
      <c r="I503" s="33"/>
      <c r="J503" s="5"/>
      <c r="K503" s="5"/>
      <c r="N503" s="171"/>
      <c r="O503" s="6"/>
      <c r="Q503" s="5"/>
    </row>
    <row r="504" spans="1:17" x14ac:dyDescent="0.2">
      <c r="A504" s="249" t="s">
        <v>965</v>
      </c>
      <c r="B504" s="258" t="s">
        <v>966</v>
      </c>
      <c r="C504" s="210">
        <f t="shared" si="7"/>
        <v>0</v>
      </c>
      <c r="D504" s="196"/>
      <c r="E504" s="197"/>
      <c r="F504" s="198"/>
      <c r="G504" s="198"/>
      <c r="H504" s="198"/>
      <c r="I504" s="33"/>
      <c r="J504" s="5"/>
      <c r="K504" s="5"/>
      <c r="N504" s="171"/>
      <c r="O504" s="6"/>
      <c r="Q504" s="5"/>
    </row>
    <row r="505" spans="1:17" x14ac:dyDescent="0.2">
      <c r="A505" s="259" t="s">
        <v>967</v>
      </c>
      <c r="B505" s="260" t="s">
        <v>968</v>
      </c>
      <c r="C505" s="210">
        <f t="shared" si="7"/>
        <v>0</v>
      </c>
      <c r="D505" s="196"/>
      <c r="E505" s="197"/>
      <c r="F505" s="198"/>
      <c r="G505" s="198"/>
      <c r="H505" s="198"/>
      <c r="I505" s="33"/>
      <c r="J505" s="5"/>
      <c r="K505" s="5"/>
      <c r="N505" s="171"/>
      <c r="O505" s="6"/>
      <c r="Q505" s="5"/>
    </row>
    <row r="506" spans="1:17" x14ac:dyDescent="0.2">
      <c r="A506" s="214" t="s">
        <v>969</v>
      </c>
      <c r="B506" s="258" t="s">
        <v>970</v>
      </c>
      <c r="C506" s="210">
        <f t="shared" si="7"/>
        <v>0</v>
      </c>
      <c r="D506" s="196"/>
      <c r="E506" s="197"/>
      <c r="F506" s="198"/>
      <c r="G506" s="198"/>
      <c r="H506" s="198"/>
      <c r="I506" s="33"/>
      <c r="J506" s="5"/>
      <c r="K506" s="5"/>
      <c r="N506" s="171"/>
      <c r="O506" s="6"/>
      <c r="Q506" s="5"/>
    </row>
    <row r="507" spans="1:17" x14ac:dyDescent="0.2">
      <c r="A507" s="249" t="s">
        <v>971</v>
      </c>
      <c r="B507" s="258" t="s">
        <v>972</v>
      </c>
      <c r="C507" s="210">
        <f t="shared" si="7"/>
        <v>0</v>
      </c>
      <c r="D507" s="196"/>
      <c r="E507" s="197"/>
      <c r="F507" s="198"/>
      <c r="G507" s="198"/>
      <c r="H507" s="198"/>
      <c r="I507" s="33"/>
      <c r="J507" s="5"/>
      <c r="K507" s="5"/>
      <c r="N507" s="171"/>
      <c r="O507" s="6"/>
      <c r="Q507" s="5"/>
    </row>
    <row r="508" spans="1:17" ht="23.25" x14ac:dyDescent="0.2">
      <c r="A508" s="259" t="s">
        <v>973</v>
      </c>
      <c r="B508" s="262" t="s">
        <v>974</v>
      </c>
      <c r="C508" s="210">
        <f t="shared" si="7"/>
        <v>0</v>
      </c>
      <c r="D508" s="196"/>
      <c r="E508" s="197"/>
      <c r="F508" s="198"/>
      <c r="G508" s="198"/>
      <c r="H508" s="198"/>
      <c r="I508" s="33"/>
      <c r="J508" s="5"/>
      <c r="K508" s="5"/>
      <c r="N508" s="171"/>
      <c r="O508" s="6"/>
      <c r="Q508" s="5"/>
    </row>
    <row r="509" spans="1:17" x14ac:dyDescent="0.2">
      <c r="A509" s="259" t="s">
        <v>975</v>
      </c>
      <c r="B509" s="258" t="s">
        <v>976</v>
      </c>
      <c r="C509" s="210">
        <f t="shared" si="7"/>
        <v>0</v>
      </c>
      <c r="D509" s="196"/>
      <c r="E509" s="197"/>
      <c r="F509" s="198"/>
      <c r="G509" s="198"/>
      <c r="H509" s="198"/>
      <c r="I509" s="33"/>
      <c r="J509" s="5"/>
      <c r="K509" s="5"/>
      <c r="N509" s="171"/>
      <c r="O509" s="6"/>
      <c r="Q509" s="5"/>
    </row>
    <row r="510" spans="1:17" x14ac:dyDescent="0.2">
      <c r="A510" s="259" t="s">
        <v>977</v>
      </c>
      <c r="B510" s="258" t="s">
        <v>978</v>
      </c>
      <c r="C510" s="210">
        <f t="shared" si="7"/>
        <v>0</v>
      </c>
      <c r="D510" s="196"/>
      <c r="E510" s="197"/>
      <c r="F510" s="198"/>
      <c r="G510" s="198"/>
      <c r="H510" s="198"/>
      <c r="I510" s="33"/>
      <c r="J510" s="5"/>
      <c r="K510" s="5"/>
      <c r="N510" s="171"/>
      <c r="O510" s="6"/>
      <c r="Q510" s="5"/>
    </row>
    <row r="511" spans="1:17" x14ac:dyDescent="0.2">
      <c r="A511" s="214" t="s">
        <v>979</v>
      </c>
      <c r="B511" s="258" t="s">
        <v>980</v>
      </c>
      <c r="C511" s="210">
        <f t="shared" si="7"/>
        <v>0</v>
      </c>
      <c r="D511" s="196"/>
      <c r="E511" s="197"/>
      <c r="F511" s="198"/>
      <c r="G511" s="198"/>
      <c r="H511" s="198"/>
      <c r="I511" s="33"/>
      <c r="J511" s="5"/>
      <c r="K511" s="5"/>
      <c r="N511" s="171"/>
      <c r="O511" s="6"/>
      <c r="Q511" s="5"/>
    </row>
    <row r="512" spans="1:17" x14ac:dyDescent="0.2">
      <c r="A512" s="249" t="s">
        <v>981</v>
      </c>
      <c r="B512" s="258" t="s">
        <v>982</v>
      </c>
      <c r="C512" s="210">
        <f t="shared" si="7"/>
        <v>0</v>
      </c>
      <c r="D512" s="196"/>
      <c r="E512" s="197"/>
      <c r="F512" s="198"/>
      <c r="G512" s="198"/>
      <c r="H512" s="198"/>
      <c r="I512" s="33"/>
      <c r="J512" s="5"/>
      <c r="K512" s="5"/>
      <c r="N512" s="171"/>
      <c r="O512" s="6"/>
      <c r="Q512" s="5"/>
    </row>
    <row r="513" spans="1:17" x14ac:dyDescent="0.2">
      <c r="A513" s="259" t="s">
        <v>983</v>
      </c>
      <c r="B513" s="258" t="s">
        <v>984</v>
      </c>
      <c r="C513" s="210">
        <f t="shared" si="7"/>
        <v>0</v>
      </c>
      <c r="D513" s="196"/>
      <c r="E513" s="197"/>
      <c r="F513" s="198"/>
      <c r="G513" s="198"/>
      <c r="H513" s="198"/>
      <c r="I513" s="33"/>
      <c r="J513" s="5"/>
      <c r="K513" s="5"/>
      <c r="N513" s="171"/>
      <c r="O513" s="6"/>
      <c r="Q513" s="5"/>
    </row>
    <row r="514" spans="1:17" x14ac:dyDescent="0.2">
      <c r="A514" s="214" t="s">
        <v>985</v>
      </c>
      <c r="B514" s="258" t="s">
        <v>986</v>
      </c>
      <c r="C514" s="210">
        <f t="shared" si="7"/>
        <v>0</v>
      </c>
      <c r="D514" s="196"/>
      <c r="E514" s="197"/>
      <c r="F514" s="198"/>
      <c r="G514" s="198"/>
      <c r="H514" s="198"/>
      <c r="I514" s="33"/>
      <c r="J514" s="5"/>
      <c r="K514" s="5"/>
      <c r="N514" s="171"/>
      <c r="O514" s="6"/>
      <c r="Q514" s="5"/>
    </row>
    <row r="515" spans="1:17" x14ac:dyDescent="0.2">
      <c r="A515" s="249" t="s">
        <v>987</v>
      </c>
      <c r="B515" s="258" t="s">
        <v>988</v>
      </c>
      <c r="C515" s="210">
        <f t="shared" si="7"/>
        <v>0</v>
      </c>
      <c r="D515" s="196"/>
      <c r="E515" s="197"/>
      <c r="F515" s="198"/>
      <c r="G515" s="198"/>
      <c r="H515" s="198"/>
      <c r="I515" s="33"/>
      <c r="J515" s="5"/>
      <c r="K515" s="5"/>
      <c r="N515" s="171"/>
      <c r="O515" s="6"/>
      <c r="Q515" s="5"/>
    </row>
    <row r="516" spans="1:17" x14ac:dyDescent="0.2">
      <c r="A516" s="259" t="s">
        <v>989</v>
      </c>
      <c r="B516" s="258" t="s">
        <v>990</v>
      </c>
      <c r="C516" s="210">
        <f t="shared" si="7"/>
        <v>0</v>
      </c>
      <c r="D516" s="196"/>
      <c r="E516" s="197"/>
      <c r="F516" s="198"/>
      <c r="G516" s="198"/>
      <c r="H516" s="198"/>
      <c r="I516" s="33"/>
      <c r="J516" s="5"/>
      <c r="K516" s="5"/>
      <c r="N516" s="171"/>
      <c r="O516" s="6"/>
      <c r="Q516" s="5"/>
    </row>
    <row r="517" spans="1:17" x14ac:dyDescent="0.2">
      <c r="A517" s="214" t="s">
        <v>991</v>
      </c>
      <c r="B517" s="258" t="s">
        <v>992</v>
      </c>
      <c r="C517" s="210">
        <f t="shared" si="7"/>
        <v>0</v>
      </c>
      <c r="D517" s="196"/>
      <c r="E517" s="197"/>
      <c r="F517" s="198"/>
      <c r="G517" s="198"/>
      <c r="H517" s="198"/>
      <c r="I517" s="33"/>
      <c r="J517" s="5"/>
      <c r="K517" s="5"/>
      <c r="N517" s="171"/>
      <c r="O517" s="6"/>
      <c r="Q517" s="5"/>
    </row>
    <row r="518" spans="1:17" x14ac:dyDescent="0.2">
      <c r="A518" s="249" t="s">
        <v>993</v>
      </c>
      <c r="B518" s="258" t="s">
        <v>994</v>
      </c>
      <c r="C518" s="210">
        <f t="shared" si="7"/>
        <v>0</v>
      </c>
      <c r="D518" s="196"/>
      <c r="E518" s="197"/>
      <c r="F518" s="198"/>
      <c r="G518" s="198"/>
      <c r="H518" s="198"/>
      <c r="I518" s="33"/>
      <c r="J518" s="5"/>
      <c r="K518" s="5"/>
      <c r="N518" s="171"/>
      <c r="O518" s="6"/>
      <c r="Q518" s="5"/>
    </row>
    <row r="519" spans="1:17" x14ac:dyDescent="0.2">
      <c r="A519" s="259" t="s">
        <v>995</v>
      </c>
      <c r="B519" s="258" t="s">
        <v>996</v>
      </c>
      <c r="C519" s="210">
        <f t="shared" si="7"/>
        <v>0</v>
      </c>
      <c r="D519" s="196"/>
      <c r="E519" s="197"/>
      <c r="F519" s="198"/>
      <c r="G519" s="198"/>
      <c r="H519" s="198"/>
      <c r="I519" s="33"/>
      <c r="J519" s="5"/>
      <c r="K519" s="5"/>
      <c r="N519" s="171"/>
      <c r="O519" s="6"/>
      <c r="Q519" s="5"/>
    </row>
    <row r="520" spans="1:17" x14ac:dyDescent="0.2">
      <c r="A520" s="259" t="s">
        <v>997</v>
      </c>
      <c r="B520" s="258" t="s">
        <v>998</v>
      </c>
      <c r="C520" s="210">
        <f t="shared" si="7"/>
        <v>0</v>
      </c>
      <c r="D520" s="196"/>
      <c r="E520" s="197"/>
      <c r="F520" s="198"/>
      <c r="G520" s="198"/>
      <c r="H520" s="198"/>
      <c r="I520" s="33"/>
      <c r="J520" s="5"/>
      <c r="K520" s="5"/>
      <c r="N520" s="171"/>
      <c r="O520" s="6"/>
      <c r="Q520" s="5"/>
    </row>
    <row r="521" spans="1:17" x14ac:dyDescent="0.2">
      <c r="A521" s="259" t="s">
        <v>999</v>
      </c>
      <c r="B521" s="258" t="s">
        <v>1000</v>
      </c>
      <c r="C521" s="210">
        <f t="shared" si="7"/>
        <v>0</v>
      </c>
      <c r="D521" s="196"/>
      <c r="E521" s="197"/>
      <c r="F521" s="198"/>
      <c r="G521" s="198"/>
      <c r="H521" s="198"/>
      <c r="I521" s="33"/>
      <c r="J521" s="5"/>
      <c r="K521" s="5"/>
      <c r="N521" s="171"/>
      <c r="O521" s="6"/>
      <c r="Q521" s="5"/>
    </row>
    <row r="522" spans="1:17" x14ac:dyDescent="0.2">
      <c r="A522" s="214" t="s">
        <v>1001</v>
      </c>
      <c r="B522" s="258" t="s">
        <v>1002</v>
      </c>
      <c r="C522" s="210">
        <f t="shared" si="7"/>
        <v>0</v>
      </c>
      <c r="D522" s="196"/>
      <c r="E522" s="197"/>
      <c r="F522" s="198"/>
      <c r="G522" s="198"/>
      <c r="H522" s="198"/>
      <c r="I522" s="33"/>
      <c r="J522" s="5"/>
      <c r="K522" s="5"/>
      <c r="N522" s="171"/>
      <c r="O522" s="6"/>
      <c r="Q522" s="5"/>
    </row>
    <row r="523" spans="1:17" x14ac:dyDescent="0.2">
      <c r="A523" s="249" t="s">
        <v>1003</v>
      </c>
      <c r="B523" s="258" t="s">
        <v>1004</v>
      </c>
      <c r="C523" s="210">
        <f t="shared" si="7"/>
        <v>0</v>
      </c>
      <c r="D523" s="196"/>
      <c r="E523" s="197"/>
      <c r="F523" s="198"/>
      <c r="G523" s="198"/>
      <c r="H523" s="198"/>
      <c r="I523" s="33"/>
      <c r="J523" s="5"/>
      <c r="K523" s="5"/>
      <c r="N523" s="171"/>
      <c r="O523" s="6"/>
      <c r="Q523" s="5"/>
    </row>
    <row r="524" spans="1:17" x14ac:dyDescent="0.2">
      <c r="A524" s="259" t="s">
        <v>1005</v>
      </c>
      <c r="B524" s="258" t="s">
        <v>1006</v>
      </c>
      <c r="C524" s="210">
        <f t="shared" si="7"/>
        <v>0</v>
      </c>
      <c r="D524" s="196"/>
      <c r="E524" s="197"/>
      <c r="F524" s="198"/>
      <c r="G524" s="198"/>
      <c r="H524" s="198"/>
      <c r="I524" s="33"/>
      <c r="J524" s="5"/>
      <c r="K524" s="5"/>
      <c r="N524" s="171"/>
      <c r="O524" s="6"/>
      <c r="Q524" s="5"/>
    </row>
    <row r="525" spans="1:17" x14ac:dyDescent="0.2">
      <c r="A525" s="214" t="s">
        <v>1007</v>
      </c>
      <c r="B525" s="258" t="s">
        <v>1008</v>
      </c>
      <c r="C525" s="210">
        <f t="shared" si="7"/>
        <v>0</v>
      </c>
      <c r="D525" s="196"/>
      <c r="E525" s="197"/>
      <c r="F525" s="198"/>
      <c r="G525" s="198"/>
      <c r="H525" s="198"/>
      <c r="I525" s="33"/>
      <c r="J525" s="5"/>
      <c r="K525" s="5"/>
      <c r="N525" s="171"/>
      <c r="O525" s="6"/>
      <c r="Q525" s="5"/>
    </row>
    <row r="526" spans="1:17" x14ac:dyDescent="0.2">
      <c r="A526" s="249" t="s">
        <v>1009</v>
      </c>
      <c r="B526" s="258" t="s">
        <v>1010</v>
      </c>
      <c r="C526" s="210">
        <f t="shared" si="7"/>
        <v>0</v>
      </c>
      <c r="D526" s="196"/>
      <c r="E526" s="197"/>
      <c r="F526" s="198"/>
      <c r="G526" s="198"/>
      <c r="H526" s="198"/>
      <c r="I526" s="33"/>
      <c r="J526" s="5"/>
      <c r="K526" s="5"/>
      <c r="N526" s="171"/>
      <c r="O526" s="6"/>
      <c r="Q526" s="5"/>
    </row>
    <row r="527" spans="1:17" x14ac:dyDescent="0.2">
      <c r="A527" s="263" t="s">
        <v>1011</v>
      </c>
      <c r="B527" s="264" t="s">
        <v>1012</v>
      </c>
      <c r="C527" s="218">
        <f t="shared" si="7"/>
        <v>0</v>
      </c>
      <c r="D527" s="237"/>
      <c r="E527" s="220"/>
      <c r="F527" s="221"/>
      <c r="G527" s="221"/>
      <c r="H527" s="221"/>
      <c r="I527" s="33"/>
      <c r="J527" s="5"/>
      <c r="K527" s="5"/>
      <c r="N527" s="171"/>
      <c r="O527" s="6"/>
      <c r="Q527" s="5"/>
    </row>
    <row r="528" spans="1:17" x14ac:dyDescent="0.2">
      <c r="A528" s="265"/>
      <c r="B528" s="266"/>
      <c r="C528" s="202"/>
      <c r="D528" s="202"/>
      <c r="E528" s="202"/>
      <c r="F528" s="202"/>
      <c r="G528" s="202"/>
      <c r="H528" s="202"/>
      <c r="I528" s="14"/>
      <c r="J528" s="171"/>
      <c r="K528" s="171"/>
      <c r="L528" s="171"/>
      <c r="M528" s="171"/>
      <c r="N528" s="171"/>
      <c r="O528" s="6"/>
      <c r="Q528" s="5"/>
    </row>
    <row r="529" spans="1:17" x14ac:dyDescent="0.2">
      <c r="A529" s="291" t="s">
        <v>1013</v>
      </c>
      <c r="B529" s="292"/>
      <c r="C529" s="267" t="s">
        <v>1014</v>
      </c>
      <c r="D529" s="268"/>
      <c r="E529" s="269"/>
      <c r="F529" s="171"/>
      <c r="G529" s="202"/>
      <c r="H529" s="202"/>
      <c r="I529" s="14"/>
      <c r="J529" s="171"/>
      <c r="K529" s="171"/>
      <c r="L529" s="171"/>
      <c r="M529" s="171"/>
      <c r="N529" s="171"/>
      <c r="O529" s="6"/>
      <c r="Q529" s="5"/>
    </row>
    <row r="530" spans="1:17" x14ac:dyDescent="0.2">
      <c r="A530" s="293"/>
      <c r="B530" s="294"/>
      <c r="C530" s="297" t="s">
        <v>3</v>
      </c>
      <c r="D530" s="268" t="s">
        <v>1015</v>
      </c>
      <c r="E530" s="269"/>
      <c r="F530" s="171"/>
      <c r="G530" s="202"/>
      <c r="H530" s="202"/>
      <c r="I530" s="14"/>
      <c r="J530" s="171"/>
      <c r="K530" s="171"/>
      <c r="L530" s="171"/>
      <c r="M530" s="171"/>
      <c r="N530" s="171"/>
      <c r="O530" s="6"/>
      <c r="Q530" s="5"/>
    </row>
    <row r="531" spans="1:17" ht="33.75" customHeight="1" x14ac:dyDescent="0.2">
      <c r="A531" s="295"/>
      <c r="B531" s="296"/>
      <c r="C531" s="298"/>
      <c r="D531" s="270" t="s">
        <v>1016</v>
      </c>
      <c r="E531" s="271" t="s">
        <v>1017</v>
      </c>
      <c r="F531" s="171"/>
      <c r="G531" s="202"/>
      <c r="H531" s="202"/>
      <c r="I531" s="14"/>
      <c r="J531" s="171"/>
      <c r="K531" s="171"/>
      <c r="L531" s="171"/>
      <c r="M531" s="171"/>
      <c r="N531" s="171"/>
      <c r="O531" s="6"/>
      <c r="Q531" s="5"/>
    </row>
    <row r="532" spans="1:17" x14ac:dyDescent="0.2">
      <c r="A532" s="272" t="s">
        <v>1018</v>
      </c>
      <c r="B532" s="273" t="s">
        <v>1019</v>
      </c>
      <c r="C532" s="274">
        <f>+SUM(D532:E532)</f>
        <v>0</v>
      </c>
      <c r="D532" s="275"/>
      <c r="E532" s="276"/>
      <c r="F532" s="171"/>
      <c r="G532" s="202"/>
      <c r="H532" s="202"/>
      <c r="I532" s="14"/>
      <c r="J532" s="171"/>
      <c r="K532" s="171"/>
      <c r="L532" s="171"/>
      <c r="M532" s="171"/>
      <c r="N532" s="171"/>
      <c r="O532" s="6"/>
      <c r="Q532" s="5"/>
    </row>
    <row r="533" spans="1:17" x14ac:dyDescent="0.2">
      <c r="A533" s="272" t="s">
        <v>1020</v>
      </c>
      <c r="B533" s="273" t="s">
        <v>1021</v>
      </c>
      <c r="C533" s="277">
        <f>+SUM(D533:E533)</f>
        <v>0</v>
      </c>
      <c r="D533" s="275"/>
      <c r="E533" s="276"/>
      <c r="F533" s="171"/>
      <c r="G533" s="202"/>
      <c r="H533" s="202"/>
      <c r="I533" s="14"/>
      <c r="J533" s="171"/>
      <c r="K533" s="171"/>
      <c r="L533" s="171"/>
      <c r="M533" s="171"/>
      <c r="N533" s="171"/>
      <c r="O533" s="6"/>
      <c r="Q533" s="5"/>
    </row>
    <row r="534" spans="1:17" ht="18" customHeight="1" x14ac:dyDescent="0.2">
      <c r="A534" s="128"/>
      <c r="B534" s="129"/>
      <c r="C534" s="130"/>
    </row>
    <row r="535" spans="1:17" ht="24" customHeight="1" x14ac:dyDescent="0.2">
      <c r="A535" s="291" t="s">
        <v>1022</v>
      </c>
      <c r="B535" s="292"/>
      <c r="C535" s="297" t="s">
        <v>3</v>
      </c>
      <c r="D535" s="286" t="s">
        <v>1023</v>
      </c>
      <c r="E535" s="286" t="s">
        <v>1024</v>
      </c>
      <c r="F535" s="202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295"/>
      <c r="B536" s="296"/>
      <c r="C536" s="299"/>
      <c r="D536" s="286"/>
      <c r="E536" s="286"/>
      <c r="F536" s="202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287" t="s">
        <v>1025</v>
      </c>
      <c r="B537" s="288"/>
      <c r="C537" s="131"/>
      <c r="D537" s="132"/>
      <c r="E537" s="133"/>
      <c r="F537" s="202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134" t="s">
        <v>1026</v>
      </c>
      <c r="B538" s="135"/>
      <c r="C538" s="278">
        <f t="shared" ref="C538:C544" si="8">SUM(D538:E538)</f>
        <v>0</v>
      </c>
      <c r="D538" s="279"/>
      <c r="E538" s="280"/>
      <c r="F538" s="202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139" t="s">
        <v>1027</v>
      </c>
      <c r="B539" s="140"/>
      <c r="C539" s="281">
        <f t="shared" si="8"/>
        <v>0</v>
      </c>
      <c r="D539" s="282"/>
      <c r="E539" s="283"/>
      <c r="F539" s="202"/>
      <c r="G539" s="6"/>
      <c r="H539" s="6"/>
      <c r="I539" s="7"/>
      <c r="J539" s="5"/>
      <c r="K539" s="5"/>
      <c r="O539" s="6"/>
      <c r="Q539" s="5"/>
    </row>
    <row r="540" spans="1:17" s="147" customFormat="1" ht="13.5" customHeight="1" x14ac:dyDescent="0.2">
      <c r="A540" s="139" t="s">
        <v>1028</v>
      </c>
      <c r="B540" s="140"/>
      <c r="C540" s="281">
        <f t="shared" si="8"/>
        <v>0</v>
      </c>
      <c r="D540" s="144"/>
      <c r="E540" s="145"/>
      <c r="F540" s="146"/>
      <c r="G540" s="146"/>
    </row>
    <row r="541" spans="1:17" s="147" customFormat="1" x14ac:dyDescent="0.2">
      <c r="A541" s="139" t="s">
        <v>1029</v>
      </c>
      <c r="B541" s="140"/>
      <c r="C541" s="281">
        <f t="shared" si="8"/>
        <v>0</v>
      </c>
      <c r="D541" s="144"/>
      <c r="E541" s="145"/>
      <c r="F541" s="146"/>
      <c r="G541" s="146"/>
    </row>
    <row r="542" spans="1:17" s="147" customFormat="1" x14ac:dyDescent="0.2">
      <c r="A542" s="139" t="s">
        <v>1030</v>
      </c>
      <c r="B542" s="140"/>
      <c r="C542" s="281">
        <f t="shared" si="8"/>
        <v>0</v>
      </c>
      <c r="D542" s="144"/>
      <c r="E542" s="145"/>
      <c r="F542" s="146"/>
      <c r="G542" s="146"/>
    </row>
    <row r="543" spans="1:17" x14ac:dyDescent="0.2">
      <c r="A543" s="148" t="s">
        <v>1031</v>
      </c>
      <c r="B543" s="149"/>
      <c r="C543" s="150">
        <f t="shared" si="8"/>
        <v>0</v>
      </c>
      <c r="D543" s="151"/>
      <c r="E543" s="152"/>
      <c r="H543" s="6"/>
      <c r="J543" s="7"/>
      <c r="K543" s="5"/>
      <c r="P543" s="6"/>
      <c r="Q543" s="5"/>
    </row>
    <row r="544" spans="1:17" ht="19.5" customHeight="1" x14ac:dyDescent="0.2">
      <c r="A544" s="153" t="s">
        <v>1032</v>
      </c>
      <c r="B544" s="131"/>
      <c r="C544" s="154">
        <f t="shared" si="8"/>
        <v>0</v>
      </c>
      <c r="D544" s="155">
        <f>SUM(D538:D543)</f>
        <v>0</v>
      </c>
      <c r="E544" s="156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153" t="s">
        <v>1033</v>
      </c>
      <c r="B545" s="157"/>
      <c r="C545" s="131"/>
      <c r="D545" s="131"/>
      <c r="E545" s="158"/>
      <c r="F545" s="202"/>
      <c r="G545" s="6"/>
      <c r="H545" s="6"/>
      <c r="I545" s="7"/>
      <c r="J545" s="5"/>
      <c r="K545" s="5"/>
      <c r="O545" s="6"/>
      <c r="Q545" s="5"/>
    </row>
    <row r="546" spans="1:17" x14ac:dyDescent="0.2">
      <c r="A546" s="159" t="s">
        <v>1026</v>
      </c>
      <c r="B546" s="160"/>
      <c r="C546" s="278">
        <f t="shared" ref="C546:C552" si="9">SUM(D546:E546)</f>
        <v>0</v>
      </c>
      <c r="D546" s="279"/>
      <c r="E546" s="280"/>
      <c r="F546" s="202"/>
      <c r="G546" s="6"/>
      <c r="H546" s="6"/>
      <c r="I546" s="7"/>
      <c r="J546" s="5"/>
      <c r="K546" s="5"/>
      <c r="O546" s="6"/>
      <c r="Q546" s="5"/>
    </row>
    <row r="547" spans="1:17" x14ac:dyDescent="0.2">
      <c r="A547" s="161" t="s">
        <v>1027</v>
      </c>
      <c r="B547" s="162"/>
      <c r="C547" s="281">
        <f t="shared" si="9"/>
        <v>0</v>
      </c>
      <c r="D547" s="282"/>
      <c r="E547" s="283"/>
      <c r="F547" s="202"/>
      <c r="G547" s="6"/>
      <c r="H547" s="6"/>
      <c r="I547" s="7"/>
      <c r="J547" s="5"/>
      <c r="K547" s="5"/>
      <c r="O547" s="6"/>
      <c r="Q547" s="5"/>
    </row>
    <row r="548" spans="1:17" s="147" customFormat="1" x14ac:dyDescent="0.2">
      <c r="A548" s="161" t="s">
        <v>1028</v>
      </c>
      <c r="B548" s="162"/>
      <c r="C548" s="281">
        <f t="shared" si="9"/>
        <v>0</v>
      </c>
      <c r="D548" s="144"/>
      <c r="E548" s="145"/>
      <c r="F548" s="146"/>
      <c r="G548" s="146"/>
    </row>
    <row r="549" spans="1:17" s="147" customFormat="1" x14ac:dyDescent="0.2">
      <c r="A549" s="161" t="s">
        <v>1029</v>
      </c>
      <c r="B549" s="162"/>
      <c r="C549" s="281">
        <f t="shared" si="9"/>
        <v>0</v>
      </c>
      <c r="D549" s="144"/>
      <c r="E549" s="145"/>
      <c r="F549" s="146"/>
      <c r="G549" s="146"/>
    </row>
    <row r="550" spans="1:17" s="147" customFormat="1" x14ac:dyDescent="0.2">
      <c r="A550" s="161" t="s">
        <v>1030</v>
      </c>
      <c r="B550" s="162"/>
      <c r="C550" s="281">
        <f t="shared" si="9"/>
        <v>0</v>
      </c>
      <c r="D550" s="144"/>
      <c r="E550" s="145"/>
      <c r="F550" s="146"/>
      <c r="G550" s="146"/>
    </row>
    <row r="551" spans="1:17" x14ac:dyDescent="0.2">
      <c r="A551" s="163" t="s">
        <v>1031</v>
      </c>
      <c r="B551" s="164"/>
      <c r="C551" s="150">
        <f t="shared" si="9"/>
        <v>0</v>
      </c>
      <c r="D551" s="151"/>
      <c r="E551" s="152"/>
      <c r="H551" s="6"/>
      <c r="J551" s="7"/>
      <c r="K551" s="5"/>
      <c r="P551" s="6"/>
      <c r="Q551" s="5"/>
    </row>
    <row r="552" spans="1:17" ht="19.5" customHeight="1" x14ac:dyDescent="0.2">
      <c r="A552" s="165" t="s">
        <v>1034</v>
      </c>
      <c r="B552" s="132"/>
      <c r="C552" s="154">
        <f t="shared" si="9"/>
        <v>0</v>
      </c>
      <c r="D552" s="166">
        <f>SUM(D546:D551)</f>
        <v>0</v>
      </c>
      <c r="E552" s="167">
        <f>SUM(E546:E551)</f>
        <v>0</v>
      </c>
      <c r="H552" s="6"/>
      <c r="J552" s="7"/>
      <c r="K552" s="5"/>
      <c r="P552" s="6"/>
      <c r="Q552" s="5"/>
    </row>
  </sheetData>
  <mergeCells count="24"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  <mergeCell ref="A6:F7"/>
    <mergeCell ref="C10:C12"/>
    <mergeCell ref="D10:F10"/>
    <mergeCell ref="G10:G12"/>
    <mergeCell ref="A44:B44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E29" sqref="E29"/>
    </sheetView>
  </sheetViews>
  <sheetFormatPr baseColWidth="10" defaultRowHeight="12.75" x14ac:dyDescent="0.2"/>
  <cols>
    <col min="1" max="1" width="12.7109375" style="168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",[6]NOMBRE!B2," - ","( ",[6]NOMBRE!C2,[6]NOMBRE!D2,[6]NOMBRE!E2,[6]NOMBRE!F2,[6]NOMBRE!G2," )")</f>
        <v>COMUNA: LINARES  - ( 07401 )</v>
      </c>
      <c r="I2" s="5"/>
    </row>
    <row r="3" spans="1:19" x14ac:dyDescent="0.2">
      <c r="A3" s="1" t="str">
        <f>CONCATENATE("ESTABLECIMIENTO/ESTRATEGIA: ",[6]NOMBRE!B3," - ","( ",[6]NOMBRE!C3,[6]NOMBRE!D3,[6]NOMBRE!E3,[6]NOMBRE!F3,[6]NOMBRE!G3,[6]NOMBRE!H3," )")</f>
        <v>ESTABLECIMIENTO/ESTRATEGIA: HOSPITAL DE LINARES  - ( 116108 )</v>
      </c>
      <c r="I3" s="8"/>
    </row>
    <row r="4" spans="1:19" x14ac:dyDescent="0.2">
      <c r="A4" s="1" t="str">
        <f>CONCATENATE("MES: ",[6]NOMBRE!B6," - ","( ",[6]NOMBRE!C6,[6]NOMBRE!D6," )")</f>
        <v>MES: MAYO - ( 05 )</v>
      </c>
      <c r="I4" s="9"/>
    </row>
    <row r="5" spans="1:19" ht="12.75" customHeight="1" x14ac:dyDescent="0.2">
      <c r="A5" s="1" t="str">
        <f>CONCATENATE("AÑO: ",[6]NOMBRE!B7)</f>
        <v>AÑO: 2015</v>
      </c>
      <c r="I5" s="5"/>
    </row>
    <row r="6" spans="1:19" ht="12.75" customHeight="1" x14ac:dyDescent="0.15">
      <c r="A6" s="300" t="s">
        <v>1</v>
      </c>
      <c r="B6" s="300"/>
      <c r="C6" s="300"/>
      <c r="D6" s="300"/>
      <c r="E6" s="300"/>
      <c r="F6" s="300"/>
      <c r="I6" s="5"/>
    </row>
    <row r="7" spans="1:19" ht="12.75" customHeight="1" x14ac:dyDescent="0.15">
      <c r="A7" s="300"/>
      <c r="B7" s="300"/>
      <c r="C7" s="300"/>
      <c r="D7" s="300"/>
      <c r="E7" s="300"/>
      <c r="F7" s="300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69" t="s">
        <v>2</v>
      </c>
      <c r="B10" s="170"/>
      <c r="C10" s="301" t="s">
        <v>3</v>
      </c>
      <c r="D10" s="304" t="s">
        <v>4</v>
      </c>
      <c r="E10" s="305"/>
      <c r="F10" s="306"/>
      <c r="G10" s="307" t="s">
        <v>5</v>
      </c>
      <c r="H10" s="301" t="s">
        <v>6</v>
      </c>
      <c r="I10" s="14"/>
      <c r="J10" s="5"/>
      <c r="K10" s="5"/>
      <c r="N10" s="171"/>
      <c r="O10" s="6"/>
      <c r="Q10" s="5"/>
    </row>
    <row r="11" spans="1:19" ht="15.75" customHeight="1" x14ac:dyDescent="0.2">
      <c r="A11" s="172"/>
      <c r="B11" s="173"/>
      <c r="C11" s="302"/>
      <c r="D11" s="311" t="s">
        <v>7</v>
      </c>
      <c r="E11" s="313" t="s">
        <v>8</v>
      </c>
      <c r="F11" s="315" t="s">
        <v>9</v>
      </c>
      <c r="G11" s="308"/>
      <c r="H11" s="302"/>
      <c r="I11" s="14"/>
      <c r="J11" s="5"/>
      <c r="K11" s="5"/>
      <c r="N11" s="171"/>
      <c r="O11" s="6"/>
      <c r="Q11" s="5"/>
    </row>
    <row r="12" spans="1:19" ht="14.25" customHeight="1" x14ac:dyDescent="0.2">
      <c r="A12" s="174" t="s">
        <v>10</v>
      </c>
      <c r="B12" s="175" t="s">
        <v>11</v>
      </c>
      <c r="C12" s="303"/>
      <c r="D12" s="312"/>
      <c r="E12" s="314"/>
      <c r="F12" s="316"/>
      <c r="G12" s="309"/>
      <c r="H12" s="303"/>
      <c r="I12" s="14"/>
      <c r="J12" s="5"/>
      <c r="K12" s="5"/>
      <c r="N12" s="171"/>
      <c r="O12" s="6"/>
      <c r="Q12" s="5"/>
    </row>
    <row r="13" spans="1:19" x14ac:dyDescent="0.2">
      <c r="A13" s="176" t="s">
        <v>12</v>
      </c>
      <c r="B13" s="177"/>
      <c r="C13" s="178">
        <f>+SUM(D13:F13)</f>
        <v>3981</v>
      </c>
      <c r="D13" s="179">
        <f>+SUM(D14:D43)</f>
        <v>1920</v>
      </c>
      <c r="E13" s="180">
        <f>+SUM(E14:E43)</f>
        <v>2061</v>
      </c>
      <c r="F13" s="181">
        <f>+SUM(F14:F43)</f>
        <v>0</v>
      </c>
      <c r="G13" s="182">
        <f>+SUM(G14:G43)</f>
        <v>0</v>
      </c>
      <c r="H13" s="178">
        <f>+SUM(H14:H43)</f>
        <v>0</v>
      </c>
      <c r="I13" s="14"/>
      <c r="J13" s="5"/>
      <c r="K13" s="5"/>
      <c r="N13" s="171"/>
      <c r="O13" s="6"/>
      <c r="Q13" s="5"/>
    </row>
    <row r="14" spans="1:19" ht="27" customHeight="1" x14ac:dyDescent="0.2">
      <c r="A14" s="183" t="s">
        <v>13</v>
      </c>
      <c r="B14" s="184" t="s">
        <v>14</v>
      </c>
      <c r="C14" s="185">
        <f>+SUM(D14:F14)</f>
        <v>999</v>
      </c>
      <c r="D14" s="186">
        <v>408</v>
      </c>
      <c r="E14" s="187">
        <v>591</v>
      </c>
      <c r="F14" s="188"/>
      <c r="G14" s="188"/>
      <c r="H14" s="188"/>
      <c r="I14" s="33"/>
      <c r="J14" s="5"/>
      <c r="K14" s="5"/>
      <c r="N14" s="171"/>
      <c r="O14" s="6"/>
      <c r="Q14" s="5"/>
    </row>
    <row r="15" spans="1:19" x14ac:dyDescent="0.2">
      <c r="A15" s="189" t="s">
        <v>15</v>
      </c>
      <c r="B15" s="190" t="s">
        <v>16</v>
      </c>
      <c r="C15" s="185">
        <f t="shared" ref="C15:C78" si="0">+SUM(D15:F15)</f>
        <v>0</v>
      </c>
      <c r="D15" s="186"/>
      <c r="E15" s="187"/>
      <c r="F15" s="188"/>
      <c r="G15" s="188"/>
      <c r="H15" s="188"/>
      <c r="I15" s="33"/>
      <c r="J15" s="5"/>
      <c r="K15" s="5"/>
      <c r="N15" s="171"/>
      <c r="O15" s="6"/>
      <c r="Q15" s="5"/>
    </row>
    <row r="16" spans="1:19" x14ac:dyDescent="0.2">
      <c r="A16" s="189" t="s">
        <v>17</v>
      </c>
      <c r="B16" s="190" t="s">
        <v>18</v>
      </c>
      <c r="C16" s="185">
        <f t="shared" si="0"/>
        <v>1</v>
      </c>
      <c r="D16" s="186"/>
      <c r="E16" s="187">
        <v>1</v>
      </c>
      <c r="F16" s="188"/>
      <c r="G16" s="188"/>
      <c r="H16" s="188"/>
      <c r="I16" s="33"/>
      <c r="J16" s="5"/>
      <c r="K16" s="5"/>
      <c r="N16" s="171"/>
      <c r="O16" s="6"/>
      <c r="Q16" s="5"/>
    </row>
    <row r="17" spans="1:17" x14ac:dyDescent="0.2">
      <c r="A17" s="191" t="s">
        <v>19</v>
      </c>
      <c r="B17" s="192" t="s">
        <v>20</v>
      </c>
      <c r="C17" s="185">
        <f t="shared" si="0"/>
        <v>84</v>
      </c>
      <c r="D17" s="186"/>
      <c r="E17" s="187">
        <v>84</v>
      </c>
      <c r="F17" s="188"/>
      <c r="G17" s="188"/>
      <c r="H17" s="188"/>
      <c r="I17" s="33"/>
      <c r="J17" s="5"/>
      <c r="K17" s="5"/>
      <c r="N17" s="171"/>
      <c r="O17" s="6"/>
      <c r="Q17" s="5"/>
    </row>
    <row r="18" spans="1:17" x14ac:dyDescent="0.2">
      <c r="A18" s="191" t="s">
        <v>21</v>
      </c>
      <c r="B18" s="192" t="s">
        <v>22</v>
      </c>
      <c r="C18" s="185">
        <f t="shared" si="0"/>
        <v>0</v>
      </c>
      <c r="D18" s="186"/>
      <c r="E18" s="187"/>
      <c r="F18" s="188"/>
      <c r="G18" s="188"/>
      <c r="H18" s="188"/>
      <c r="I18" s="33"/>
      <c r="J18" s="5"/>
      <c r="K18" s="5"/>
      <c r="N18" s="171"/>
      <c r="O18" s="6"/>
      <c r="Q18" s="5"/>
    </row>
    <row r="19" spans="1:17" x14ac:dyDescent="0.2">
      <c r="A19" s="191" t="s">
        <v>23</v>
      </c>
      <c r="B19" s="193" t="s">
        <v>24</v>
      </c>
      <c r="C19" s="185">
        <f t="shared" si="0"/>
        <v>137</v>
      </c>
      <c r="D19" s="186"/>
      <c r="E19" s="187">
        <v>137</v>
      </c>
      <c r="F19" s="188"/>
      <c r="G19" s="188"/>
      <c r="H19" s="188"/>
      <c r="I19" s="33"/>
      <c r="J19" s="5"/>
      <c r="K19" s="5"/>
      <c r="N19" s="171"/>
      <c r="O19" s="6"/>
      <c r="Q19" s="5"/>
    </row>
    <row r="20" spans="1:17" x14ac:dyDescent="0.2">
      <c r="A20" s="191" t="s">
        <v>25</v>
      </c>
      <c r="B20" s="193" t="s">
        <v>26</v>
      </c>
      <c r="C20" s="185">
        <f t="shared" si="0"/>
        <v>0</v>
      </c>
      <c r="D20" s="186"/>
      <c r="E20" s="187"/>
      <c r="F20" s="188"/>
      <c r="G20" s="188"/>
      <c r="H20" s="188"/>
      <c r="I20" s="33"/>
      <c r="J20" s="5"/>
      <c r="K20" s="5"/>
      <c r="N20" s="171"/>
      <c r="O20" s="6"/>
      <c r="Q20" s="5"/>
    </row>
    <row r="21" spans="1:17" x14ac:dyDescent="0.2">
      <c r="A21" s="191" t="s">
        <v>27</v>
      </c>
      <c r="B21" s="194" t="s">
        <v>28</v>
      </c>
      <c r="C21" s="185">
        <f t="shared" si="0"/>
        <v>288</v>
      </c>
      <c r="D21" s="186"/>
      <c r="E21" s="187">
        <v>288</v>
      </c>
      <c r="F21" s="188"/>
      <c r="G21" s="188"/>
      <c r="H21" s="188"/>
      <c r="I21" s="33"/>
      <c r="J21" s="5"/>
      <c r="K21" s="5"/>
      <c r="N21" s="171"/>
      <c r="O21" s="6"/>
      <c r="Q21" s="5"/>
    </row>
    <row r="22" spans="1:17" x14ac:dyDescent="0.2">
      <c r="A22" s="191" t="s">
        <v>29</v>
      </c>
      <c r="B22" s="194" t="s">
        <v>30</v>
      </c>
      <c r="C22" s="185">
        <f t="shared" si="0"/>
        <v>0</v>
      </c>
      <c r="D22" s="186"/>
      <c r="E22" s="187"/>
      <c r="F22" s="188"/>
      <c r="G22" s="188"/>
      <c r="H22" s="188"/>
      <c r="I22" s="33"/>
      <c r="J22" s="5"/>
      <c r="K22" s="5"/>
      <c r="N22" s="171"/>
      <c r="O22" s="6"/>
      <c r="Q22" s="5"/>
    </row>
    <row r="23" spans="1:17" x14ac:dyDescent="0.2">
      <c r="A23" s="191" t="s">
        <v>31</v>
      </c>
      <c r="B23" s="194" t="s">
        <v>32</v>
      </c>
      <c r="C23" s="185">
        <f t="shared" si="0"/>
        <v>0</v>
      </c>
      <c r="D23" s="186"/>
      <c r="E23" s="187"/>
      <c r="F23" s="188"/>
      <c r="G23" s="188"/>
      <c r="H23" s="188"/>
      <c r="I23" s="33"/>
      <c r="J23" s="5"/>
      <c r="K23" s="5"/>
      <c r="N23" s="171"/>
      <c r="O23" s="6"/>
      <c r="Q23" s="5"/>
    </row>
    <row r="24" spans="1:17" x14ac:dyDescent="0.2">
      <c r="A24" s="191" t="s">
        <v>33</v>
      </c>
      <c r="B24" s="194" t="s">
        <v>34</v>
      </c>
      <c r="C24" s="185">
        <f t="shared" si="0"/>
        <v>138</v>
      </c>
      <c r="D24" s="186"/>
      <c r="E24" s="187">
        <v>138</v>
      </c>
      <c r="F24" s="188"/>
      <c r="G24" s="188"/>
      <c r="H24" s="188"/>
      <c r="I24" s="33"/>
      <c r="J24" s="5"/>
      <c r="K24" s="5"/>
      <c r="N24" s="171"/>
      <c r="O24" s="6"/>
      <c r="Q24" s="5"/>
    </row>
    <row r="25" spans="1:17" ht="23.25" x14ac:dyDescent="0.2">
      <c r="A25" s="191" t="s">
        <v>35</v>
      </c>
      <c r="B25" s="195" t="s">
        <v>36</v>
      </c>
      <c r="C25" s="185">
        <f t="shared" si="0"/>
        <v>31</v>
      </c>
      <c r="D25" s="196"/>
      <c r="E25" s="197">
        <v>31</v>
      </c>
      <c r="F25" s="198"/>
      <c r="G25" s="188"/>
      <c r="H25" s="198"/>
      <c r="I25" s="33"/>
      <c r="J25" s="5"/>
      <c r="K25" s="5"/>
      <c r="N25" s="171"/>
      <c r="O25" s="6"/>
      <c r="Q25" s="5"/>
    </row>
    <row r="26" spans="1:17" x14ac:dyDescent="0.2">
      <c r="A26" s="191" t="s">
        <v>37</v>
      </c>
      <c r="B26" s="195" t="s">
        <v>38</v>
      </c>
      <c r="C26" s="185">
        <f t="shared" si="0"/>
        <v>0</v>
      </c>
      <c r="D26" s="196"/>
      <c r="E26" s="197"/>
      <c r="F26" s="198"/>
      <c r="G26" s="188"/>
      <c r="H26" s="198"/>
      <c r="I26" s="33"/>
      <c r="J26" s="5"/>
      <c r="K26" s="5"/>
      <c r="N26" s="171"/>
      <c r="O26" s="6"/>
      <c r="Q26" s="5"/>
    </row>
    <row r="27" spans="1:17" x14ac:dyDescent="0.2">
      <c r="A27" s="191" t="s">
        <v>39</v>
      </c>
      <c r="B27" s="195" t="s">
        <v>40</v>
      </c>
      <c r="C27" s="185">
        <f t="shared" si="0"/>
        <v>0</v>
      </c>
      <c r="D27" s="196"/>
      <c r="E27" s="197"/>
      <c r="F27" s="198"/>
      <c r="G27" s="188"/>
      <c r="H27" s="198"/>
      <c r="I27" s="33"/>
      <c r="J27" s="5"/>
      <c r="K27" s="5"/>
      <c r="N27" s="171"/>
      <c r="O27" s="6"/>
      <c r="Q27" s="5"/>
    </row>
    <row r="28" spans="1:17" x14ac:dyDescent="0.2">
      <c r="A28" s="191" t="s">
        <v>41</v>
      </c>
      <c r="B28" s="195" t="s">
        <v>42</v>
      </c>
      <c r="C28" s="185">
        <f t="shared" si="0"/>
        <v>0</v>
      </c>
      <c r="D28" s="196"/>
      <c r="E28" s="197"/>
      <c r="F28" s="198"/>
      <c r="G28" s="188"/>
      <c r="H28" s="198"/>
      <c r="I28" s="33"/>
      <c r="J28" s="5"/>
      <c r="K28" s="5"/>
      <c r="N28" s="171"/>
      <c r="O28" s="6"/>
      <c r="Q28" s="5"/>
    </row>
    <row r="29" spans="1:17" ht="23.25" x14ac:dyDescent="0.2">
      <c r="A29" s="191" t="s">
        <v>43</v>
      </c>
      <c r="B29" s="195" t="s">
        <v>44</v>
      </c>
      <c r="C29" s="185">
        <f t="shared" si="0"/>
        <v>0</v>
      </c>
      <c r="D29" s="196"/>
      <c r="E29" s="197"/>
      <c r="F29" s="198"/>
      <c r="G29" s="188"/>
      <c r="H29" s="198"/>
      <c r="I29" s="33"/>
      <c r="J29" s="5"/>
      <c r="K29" s="5"/>
      <c r="N29" s="171"/>
      <c r="O29" s="6"/>
      <c r="Q29" s="5"/>
    </row>
    <row r="30" spans="1:17" x14ac:dyDescent="0.2">
      <c r="A30" s="191" t="s">
        <v>45</v>
      </c>
      <c r="B30" s="195" t="s">
        <v>46</v>
      </c>
      <c r="C30" s="185">
        <f t="shared" si="0"/>
        <v>6</v>
      </c>
      <c r="D30" s="196"/>
      <c r="E30" s="197">
        <v>6</v>
      </c>
      <c r="F30" s="198"/>
      <c r="G30" s="188"/>
      <c r="H30" s="198"/>
      <c r="I30" s="33"/>
      <c r="J30" s="5"/>
      <c r="K30" s="5"/>
      <c r="N30" s="171"/>
      <c r="O30" s="6"/>
      <c r="Q30" s="5"/>
    </row>
    <row r="31" spans="1:17" x14ac:dyDescent="0.2">
      <c r="A31" s="199" t="s">
        <v>47</v>
      </c>
      <c r="B31" s="195" t="s">
        <v>48</v>
      </c>
      <c r="C31" s="185">
        <f t="shared" si="0"/>
        <v>0</v>
      </c>
      <c r="D31" s="196"/>
      <c r="E31" s="197"/>
      <c r="F31" s="198"/>
      <c r="G31" s="188"/>
      <c r="H31" s="198"/>
      <c r="I31" s="33"/>
      <c r="J31" s="5"/>
      <c r="K31" s="5"/>
      <c r="N31" s="171"/>
      <c r="O31" s="6"/>
      <c r="Q31" s="5"/>
    </row>
    <row r="32" spans="1:17" x14ac:dyDescent="0.2">
      <c r="A32" s="191" t="s">
        <v>49</v>
      </c>
      <c r="B32" s="195" t="s">
        <v>50</v>
      </c>
      <c r="C32" s="185">
        <f t="shared" si="0"/>
        <v>408</v>
      </c>
      <c r="D32" s="196">
        <v>408</v>
      </c>
      <c r="E32" s="197"/>
      <c r="F32" s="198"/>
      <c r="G32" s="188"/>
      <c r="H32" s="198"/>
      <c r="I32" s="33"/>
      <c r="J32" s="5"/>
      <c r="K32" s="5"/>
      <c r="N32" s="171"/>
      <c r="O32" s="6"/>
      <c r="Q32" s="5"/>
    </row>
    <row r="33" spans="1:17" x14ac:dyDescent="0.2">
      <c r="A33" s="191" t="s">
        <v>51</v>
      </c>
      <c r="B33" s="194" t="s">
        <v>52</v>
      </c>
      <c r="C33" s="185">
        <f t="shared" si="0"/>
        <v>0</v>
      </c>
      <c r="D33" s="196"/>
      <c r="E33" s="197"/>
      <c r="F33" s="198"/>
      <c r="G33" s="188"/>
      <c r="H33" s="198"/>
      <c r="I33" s="33"/>
      <c r="J33" s="5"/>
      <c r="K33" s="5"/>
      <c r="N33" s="171"/>
      <c r="O33" s="6"/>
      <c r="Q33" s="5"/>
    </row>
    <row r="34" spans="1:17" x14ac:dyDescent="0.2">
      <c r="A34" s="191" t="s">
        <v>53</v>
      </c>
      <c r="B34" s="195" t="s">
        <v>54</v>
      </c>
      <c r="C34" s="185">
        <f t="shared" si="0"/>
        <v>20</v>
      </c>
      <c r="D34" s="196"/>
      <c r="E34" s="197">
        <v>20</v>
      </c>
      <c r="F34" s="198"/>
      <c r="G34" s="188"/>
      <c r="H34" s="198"/>
      <c r="I34" s="33"/>
      <c r="J34" s="5"/>
      <c r="K34" s="5"/>
      <c r="N34" s="171"/>
      <c r="O34" s="6"/>
      <c r="Q34" s="5"/>
    </row>
    <row r="35" spans="1:17" x14ac:dyDescent="0.2">
      <c r="A35" s="191" t="s">
        <v>55</v>
      </c>
      <c r="B35" s="195" t="s">
        <v>56</v>
      </c>
      <c r="C35" s="185">
        <f t="shared" si="0"/>
        <v>0</v>
      </c>
      <c r="D35" s="196"/>
      <c r="E35" s="197"/>
      <c r="F35" s="198"/>
      <c r="G35" s="188"/>
      <c r="H35" s="200"/>
      <c r="I35" s="33"/>
      <c r="J35" s="5"/>
      <c r="K35" s="5"/>
      <c r="N35" s="171"/>
      <c r="O35" s="6"/>
      <c r="Q35" s="5"/>
    </row>
    <row r="36" spans="1:17" x14ac:dyDescent="0.2">
      <c r="A36" s="191" t="s">
        <v>57</v>
      </c>
      <c r="B36" s="195" t="s">
        <v>58</v>
      </c>
      <c r="C36" s="185">
        <f t="shared" si="0"/>
        <v>0</v>
      </c>
      <c r="D36" s="196"/>
      <c r="E36" s="197"/>
      <c r="F36" s="198"/>
      <c r="G36" s="188"/>
      <c r="H36" s="200"/>
      <c r="I36" s="33"/>
      <c r="J36" s="5"/>
      <c r="K36" s="5"/>
      <c r="N36" s="171"/>
      <c r="O36" s="6"/>
      <c r="Q36" s="5"/>
    </row>
    <row r="37" spans="1:17" s="6" customFormat="1" x14ac:dyDescent="0.2">
      <c r="A37" s="191" t="s">
        <v>59</v>
      </c>
      <c r="B37" s="194" t="s">
        <v>60</v>
      </c>
      <c r="C37" s="185">
        <f t="shared" si="0"/>
        <v>5</v>
      </c>
      <c r="D37" s="186"/>
      <c r="E37" s="187">
        <v>5</v>
      </c>
      <c r="F37" s="188"/>
      <c r="G37" s="188"/>
      <c r="H37" s="201"/>
      <c r="I37" s="47"/>
      <c r="N37" s="202"/>
    </row>
    <row r="38" spans="1:17" x14ac:dyDescent="0.2">
      <c r="A38" s="191" t="s">
        <v>61</v>
      </c>
      <c r="B38" s="194" t="s">
        <v>62</v>
      </c>
      <c r="C38" s="203">
        <f t="shared" si="0"/>
        <v>49</v>
      </c>
      <c r="D38" s="204">
        <v>24</v>
      </c>
      <c r="E38" s="205">
        <v>25</v>
      </c>
      <c r="F38" s="206"/>
      <c r="G38" s="188"/>
      <c r="H38" s="206"/>
      <c r="I38" s="33"/>
      <c r="J38" s="5"/>
      <c r="K38" s="5"/>
      <c r="N38" s="171"/>
      <c r="O38" s="6"/>
      <c r="Q38" s="5"/>
    </row>
    <row r="39" spans="1:17" ht="34.5" x14ac:dyDescent="0.2">
      <c r="A39" s="207" t="s">
        <v>63</v>
      </c>
      <c r="B39" s="208" t="s">
        <v>64</v>
      </c>
      <c r="C39" s="185">
        <f t="shared" si="0"/>
        <v>1063</v>
      </c>
      <c r="D39" s="186">
        <v>406</v>
      </c>
      <c r="E39" s="187">
        <v>657</v>
      </c>
      <c r="F39" s="188"/>
      <c r="G39" s="188"/>
      <c r="H39" s="188"/>
      <c r="I39" s="33"/>
      <c r="J39" s="5"/>
      <c r="K39" s="5"/>
      <c r="N39" s="171"/>
      <c r="O39" s="6"/>
      <c r="Q39" s="5"/>
    </row>
    <row r="40" spans="1:17" x14ac:dyDescent="0.2">
      <c r="A40" s="207" t="s">
        <v>65</v>
      </c>
      <c r="B40" s="208" t="s">
        <v>66</v>
      </c>
      <c r="C40" s="185">
        <f t="shared" si="0"/>
        <v>44</v>
      </c>
      <c r="D40" s="186">
        <v>2</v>
      </c>
      <c r="E40" s="187">
        <v>42</v>
      </c>
      <c r="F40" s="188"/>
      <c r="G40" s="188"/>
      <c r="H40" s="188"/>
      <c r="I40" s="33"/>
      <c r="J40" s="5"/>
      <c r="K40" s="5"/>
      <c r="N40" s="171"/>
      <c r="O40" s="6"/>
      <c r="Q40" s="5"/>
    </row>
    <row r="41" spans="1:17" x14ac:dyDescent="0.2">
      <c r="A41" s="207" t="s">
        <v>67</v>
      </c>
      <c r="B41" s="208" t="s">
        <v>68</v>
      </c>
      <c r="C41" s="185">
        <f t="shared" si="0"/>
        <v>142</v>
      </c>
      <c r="D41" s="186">
        <v>118</v>
      </c>
      <c r="E41" s="187">
        <v>24</v>
      </c>
      <c r="F41" s="188"/>
      <c r="G41" s="188"/>
      <c r="H41" s="188"/>
      <c r="I41" s="33"/>
      <c r="J41" s="5"/>
      <c r="K41" s="5"/>
      <c r="N41" s="171"/>
      <c r="O41" s="6"/>
      <c r="Q41" s="5"/>
    </row>
    <row r="42" spans="1:17" x14ac:dyDescent="0.2">
      <c r="A42" s="207" t="s">
        <v>69</v>
      </c>
      <c r="B42" s="208" t="s">
        <v>70</v>
      </c>
      <c r="C42" s="185">
        <f t="shared" si="0"/>
        <v>436</v>
      </c>
      <c r="D42" s="186">
        <v>436</v>
      </c>
      <c r="E42" s="187"/>
      <c r="F42" s="188"/>
      <c r="G42" s="188"/>
      <c r="H42" s="188"/>
      <c r="I42" s="33"/>
      <c r="J42" s="5"/>
      <c r="K42" s="5"/>
      <c r="N42" s="171"/>
      <c r="O42" s="6"/>
      <c r="Q42" s="5"/>
    </row>
    <row r="43" spans="1:17" x14ac:dyDescent="0.2">
      <c r="A43" s="207" t="s">
        <v>71</v>
      </c>
      <c r="B43" s="209" t="s">
        <v>72</v>
      </c>
      <c r="C43" s="210">
        <f t="shared" si="0"/>
        <v>130</v>
      </c>
      <c r="D43" s="196">
        <v>118</v>
      </c>
      <c r="E43" s="197">
        <v>12</v>
      </c>
      <c r="F43" s="198"/>
      <c r="G43" s="188"/>
      <c r="H43" s="198"/>
      <c r="I43" s="33"/>
      <c r="J43" s="5"/>
      <c r="K43" s="5"/>
      <c r="N43" s="171"/>
      <c r="O43" s="6"/>
      <c r="Q43" s="5"/>
    </row>
    <row r="44" spans="1:17" x14ac:dyDescent="0.2">
      <c r="A44" s="289" t="s">
        <v>73</v>
      </c>
      <c r="B44" s="310"/>
      <c r="C44" s="178">
        <f t="shared" si="0"/>
        <v>0</v>
      </c>
      <c r="D44" s="182">
        <f>SUM(D45:D78)</f>
        <v>0</v>
      </c>
      <c r="E44" s="180">
        <f>SUM(E45:E78)</f>
        <v>0</v>
      </c>
      <c r="F44" s="182">
        <f>SUM(F45:F78)</f>
        <v>0</v>
      </c>
      <c r="G44" s="178">
        <f>SUM(G45:G78)</f>
        <v>0</v>
      </c>
      <c r="H44" s="178">
        <f>SUM(H45:H78)</f>
        <v>0</v>
      </c>
      <c r="I44" s="33"/>
      <c r="J44" s="5"/>
      <c r="K44" s="5"/>
      <c r="N44" s="171"/>
      <c r="O44" s="6"/>
      <c r="Q44" s="5"/>
    </row>
    <row r="45" spans="1:17" x14ac:dyDescent="0.2">
      <c r="A45" s="211" t="s">
        <v>74</v>
      </c>
      <c r="B45" s="212" t="s">
        <v>75</v>
      </c>
      <c r="C45" s="213">
        <f t="shared" si="0"/>
        <v>0</v>
      </c>
      <c r="D45" s="188"/>
      <c r="E45" s="205"/>
      <c r="F45" s="206"/>
      <c r="G45" s="188"/>
      <c r="H45" s="206"/>
      <c r="I45" s="33"/>
      <c r="J45" s="5"/>
      <c r="K45" s="5"/>
      <c r="N45" s="171"/>
      <c r="O45" s="6"/>
      <c r="Q45" s="5"/>
    </row>
    <row r="46" spans="1:17" x14ac:dyDescent="0.2">
      <c r="A46" s="214" t="s">
        <v>76</v>
      </c>
      <c r="B46" s="215" t="s">
        <v>77</v>
      </c>
      <c r="C46" s="185">
        <f t="shared" si="0"/>
        <v>0</v>
      </c>
      <c r="D46" s="188"/>
      <c r="E46" s="187"/>
      <c r="F46" s="188"/>
      <c r="G46" s="188"/>
      <c r="H46" s="188"/>
      <c r="I46" s="33"/>
      <c r="J46" s="5"/>
      <c r="K46" s="5"/>
      <c r="N46" s="171"/>
      <c r="O46" s="6"/>
      <c r="Q46" s="5"/>
    </row>
    <row r="47" spans="1:17" x14ac:dyDescent="0.2">
      <c r="A47" s="214" t="s">
        <v>78</v>
      </c>
      <c r="B47" s="215" t="s">
        <v>79</v>
      </c>
      <c r="C47" s="185">
        <f t="shared" si="0"/>
        <v>0</v>
      </c>
      <c r="D47" s="188"/>
      <c r="E47" s="187"/>
      <c r="F47" s="188"/>
      <c r="G47" s="188"/>
      <c r="H47" s="188"/>
      <c r="I47" s="33"/>
      <c r="J47" s="5"/>
      <c r="K47" s="5"/>
      <c r="N47" s="171"/>
      <c r="O47" s="6"/>
      <c r="Q47" s="5"/>
    </row>
    <row r="48" spans="1:17" x14ac:dyDescent="0.2">
      <c r="A48" s="214" t="s">
        <v>80</v>
      </c>
      <c r="B48" s="215" t="s">
        <v>81</v>
      </c>
      <c r="C48" s="185">
        <f t="shared" si="0"/>
        <v>0</v>
      </c>
      <c r="D48" s="188"/>
      <c r="E48" s="187"/>
      <c r="F48" s="188"/>
      <c r="G48" s="188"/>
      <c r="H48" s="188"/>
      <c r="I48" s="33"/>
      <c r="J48" s="5"/>
      <c r="K48" s="5"/>
      <c r="N48" s="171"/>
      <c r="O48" s="6"/>
      <c r="Q48" s="5"/>
    </row>
    <row r="49" spans="1:17" x14ac:dyDescent="0.2">
      <c r="A49" s="214" t="s">
        <v>82</v>
      </c>
      <c r="B49" s="215" t="s">
        <v>83</v>
      </c>
      <c r="C49" s="185">
        <f t="shared" si="0"/>
        <v>0</v>
      </c>
      <c r="D49" s="188"/>
      <c r="E49" s="187"/>
      <c r="F49" s="188"/>
      <c r="G49" s="188"/>
      <c r="H49" s="188"/>
      <c r="I49" s="33"/>
      <c r="J49" s="5"/>
      <c r="K49" s="5"/>
      <c r="N49" s="171"/>
      <c r="O49" s="6"/>
      <c r="Q49" s="5"/>
    </row>
    <row r="50" spans="1:17" x14ac:dyDescent="0.2">
      <c r="A50" s="214" t="s">
        <v>84</v>
      </c>
      <c r="B50" s="215" t="s">
        <v>85</v>
      </c>
      <c r="C50" s="185">
        <f t="shared" si="0"/>
        <v>0</v>
      </c>
      <c r="D50" s="188"/>
      <c r="E50" s="187"/>
      <c r="F50" s="188"/>
      <c r="G50" s="188"/>
      <c r="H50" s="188"/>
      <c r="I50" s="33"/>
      <c r="J50" s="5"/>
      <c r="K50" s="5"/>
      <c r="N50" s="171"/>
      <c r="O50" s="6"/>
      <c r="Q50" s="5"/>
    </row>
    <row r="51" spans="1:17" x14ac:dyDescent="0.2">
      <c r="A51" s="214" t="s">
        <v>86</v>
      </c>
      <c r="B51" s="215" t="s">
        <v>87</v>
      </c>
      <c r="C51" s="185">
        <f t="shared" si="0"/>
        <v>0</v>
      </c>
      <c r="D51" s="188"/>
      <c r="E51" s="187"/>
      <c r="F51" s="188"/>
      <c r="G51" s="188"/>
      <c r="H51" s="188"/>
      <c r="I51" s="33"/>
      <c r="J51" s="5"/>
      <c r="K51" s="5"/>
      <c r="N51" s="171"/>
      <c r="O51" s="6"/>
      <c r="Q51" s="5"/>
    </row>
    <row r="52" spans="1:17" x14ac:dyDescent="0.2">
      <c r="A52" s="214" t="s">
        <v>88</v>
      </c>
      <c r="B52" s="215" t="s">
        <v>89</v>
      </c>
      <c r="C52" s="185">
        <f t="shared" si="0"/>
        <v>0</v>
      </c>
      <c r="D52" s="188"/>
      <c r="E52" s="187"/>
      <c r="F52" s="188"/>
      <c r="G52" s="188"/>
      <c r="H52" s="188"/>
      <c r="I52" s="33"/>
      <c r="J52" s="5"/>
      <c r="K52" s="5"/>
      <c r="N52" s="171"/>
      <c r="O52" s="6"/>
      <c r="Q52" s="5"/>
    </row>
    <row r="53" spans="1:17" x14ac:dyDescent="0.2">
      <c r="A53" s="214" t="s">
        <v>90</v>
      </c>
      <c r="B53" s="215" t="s">
        <v>91</v>
      </c>
      <c r="C53" s="185">
        <f t="shared" si="0"/>
        <v>0</v>
      </c>
      <c r="D53" s="188"/>
      <c r="E53" s="187"/>
      <c r="F53" s="188"/>
      <c r="G53" s="188"/>
      <c r="H53" s="188"/>
      <c r="I53" s="33"/>
      <c r="J53" s="5"/>
      <c r="K53" s="5"/>
      <c r="N53" s="171"/>
      <c r="O53" s="6"/>
      <c r="Q53" s="5"/>
    </row>
    <row r="54" spans="1:17" x14ac:dyDescent="0.2">
      <c r="A54" s="214" t="s">
        <v>92</v>
      </c>
      <c r="B54" s="215" t="s">
        <v>93</v>
      </c>
      <c r="C54" s="185">
        <f t="shared" si="0"/>
        <v>0</v>
      </c>
      <c r="D54" s="188"/>
      <c r="E54" s="187"/>
      <c r="F54" s="188"/>
      <c r="G54" s="188"/>
      <c r="H54" s="188"/>
      <c r="I54" s="33"/>
      <c r="J54" s="5"/>
      <c r="K54" s="5"/>
      <c r="N54" s="171"/>
      <c r="O54" s="6"/>
      <c r="Q54" s="5"/>
    </row>
    <row r="55" spans="1:17" x14ac:dyDescent="0.2">
      <c r="A55" s="214" t="s">
        <v>94</v>
      </c>
      <c r="B55" s="215" t="s">
        <v>95</v>
      </c>
      <c r="C55" s="185">
        <f t="shared" si="0"/>
        <v>0</v>
      </c>
      <c r="D55" s="188"/>
      <c r="E55" s="187"/>
      <c r="F55" s="188"/>
      <c r="G55" s="188"/>
      <c r="H55" s="188"/>
      <c r="I55" s="33"/>
      <c r="J55" s="5"/>
      <c r="K55" s="5"/>
      <c r="N55" s="171"/>
      <c r="O55" s="6"/>
      <c r="Q55" s="5"/>
    </row>
    <row r="56" spans="1:17" x14ac:dyDescent="0.2">
      <c r="A56" s="214" t="s">
        <v>96</v>
      </c>
      <c r="B56" s="215" t="s">
        <v>97</v>
      </c>
      <c r="C56" s="185">
        <f t="shared" si="0"/>
        <v>0</v>
      </c>
      <c r="D56" s="188"/>
      <c r="E56" s="187"/>
      <c r="F56" s="188"/>
      <c r="G56" s="188"/>
      <c r="H56" s="188"/>
      <c r="I56" s="33"/>
      <c r="J56" s="5"/>
      <c r="K56" s="5"/>
      <c r="N56" s="171"/>
      <c r="O56" s="6"/>
      <c r="Q56" s="5"/>
    </row>
    <row r="57" spans="1:17" x14ac:dyDescent="0.2">
      <c r="A57" s="214" t="s">
        <v>98</v>
      </c>
      <c r="B57" s="215" t="s">
        <v>99</v>
      </c>
      <c r="C57" s="185">
        <f t="shared" si="0"/>
        <v>0</v>
      </c>
      <c r="D57" s="188"/>
      <c r="E57" s="187"/>
      <c r="F57" s="188"/>
      <c r="G57" s="188"/>
      <c r="H57" s="188"/>
      <c r="I57" s="33"/>
      <c r="J57" s="5"/>
      <c r="K57" s="5"/>
      <c r="N57" s="171"/>
      <c r="O57" s="6"/>
      <c r="Q57" s="5"/>
    </row>
    <row r="58" spans="1:17" x14ac:dyDescent="0.2">
      <c r="A58" s="214" t="s">
        <v>100</v>
      </c>
      <c r="B58" s="215" t="s">
        <v>101</v>
      </c>
      <c r="C58" s="185">
        <f t="shared" si="0"/>
        <v>0</v>
      </c>
      <c r="D58" s="188"/>
      <c r="E58" s="187"/>
      <c r="F58" s="188"/>
      <c r="G58" s="188"/>
      <c r="H58" s="188"/>
      <c r="I58" s="33"/>
      <c r="J58" s="5"/>
      <c r="K58" s="5"/>
      <c r="N58" s="171"/>
      <c r="O58" s="6"/>
      <c r="Q58" s="5"/>
    </row>
    <row r="59" spans="1:17" ht="34.5" x14ac:dyDescent="0.2">
      <c r="A59" s="214" t="s">
        <v>102</v>
      </c>
      <c r="B59" s="208" t="s">
        <v>103</v>
      </c>
      <c r="C59" s="185">
        <f t="shared" si="0"/>
        <v>0</v>
      </c>
      <c r="D59" s="188"/>
      <c r="E59" s="187"/>
      <c r="F59" s="188"/>
      <c r="G59" s="188"/>
      <c r="H59" s="188"/>
      <c r="I59" s="33"/>
      <c r="J59" s="5"/>
      <c r="K59" s="5"/>
      <c r="N59" s="171"/>
      <c r="O59" s="6"/>
      <c r="Q59" s="5"/>
    </row>
    <row r="60" spans="1:17" x14ac:dyDescent="0.2">
      <c r="A60" s="214" t="s">
        <v>104</v>
      </c>
      <c r="B60" s="215" t="s">
        <v>105</v>
      </c>
      <c r="C60" s="185">
        <f t="shared" si="0"/>
        <v>0</v>
      </c>
      <c r="D60" s="188"/>
      <c r="E60" s="187"/>
      <c r="F60" s="188"/>
      <c r="G60" s="188"/>
      <c r="H60" s="188"/>
      <c r="I60" s="33"/>
      <c r="J60" s="5"/>
      <c r="K60" s="5"/>
      <c r="N60" s="171"/>
      <c r="O60" s="6"/>
      <c r="Q60" s="5"/>
    </row>
    <row r="61" spans="1:17" x14ac:dyDescent="0.2">
      <c r="A61" s="214" t="s">
        <v>106</v>
      </c>
      <c r="B61" s="215" t="s">
        <v>107</v>
      </c>
      <c r="C61" s="185">
        <f t="shared" si="0"/>
        <v>0</v>
      </c>
      <c r="D61" s="188"/>
      <c r="E61" s="187"/>
      <c r="F61" s="188"/>
      <c r="G61" s="188"/>
      <c r="H61" s="188"/>
      <c r="I61" s="33"/>
      <c r="J61" s="5"/>
      <c r="K61" s="5"/>
      <c r="N61" s="171"/>
      <c r="O61" s="6"/>
      <c r="Q61" s="5"/>
    </row>
    <row r="62" spans="1:17" x14ac:dyDescent="0.2">
      <c r="A62" s="214" t="s">
        <v>108</v>
      </c>
      <c r="B62" s="208" t="s">
        <v>109</v>
      </c>
      <c r="C62" s="185">
        <f t="shared" si="0"/>
        <v>0</v>
      </c>
      <c r="D62" s="188"/>
      <c r="E62" s="187"/>
      <c r="F62" s="188"/>
      <c r="G62" s="188"/>
      <c r="H62" s="188"/>
      <c r="I62" s="33"/>
      <c r="J62" s="5"/>
      <c r="K62" s="5"/>
      <c r="N62" s="171"/>
      <c r="O62" s="6"/>
      <c r="Q62" s="5"/>
    </row>
    <row r="63" spans="1:17" x14ac:dyDescent="0.2">
      <c r="A63" s="214" t="s">
        <v>110</v>
      </c>
      <c r="B63" s="215" t="s">
        <v>111</v>
      </c>
      <c r="C63" s="185">
        <f t="shared" si="0"/>
        <v>0</v>
      </c>
      <c r="D63" s="188"/>
      <c r="E63" s="187"/>
      <c r="F63" s="188"/>
      <c r="G63" s="188"/>
      <c r="H63" s="188"/>
      <c r="I63" s="33"/>
      <c r="J63" s="5"/>
      <c r="K63" s="5"/>
      <c r="N63" s="171"/>
      <c r="O63" s="6"/>
      <c r="Q63" s="5"/>
    </row>
    <row r="64" spans="1:17" x14ac:dyDescent="0.2">
      <c r="A64" s="214" t="s">
        <v>112</v>
      </c>
      <c r="B64" s="215" t="s">
        <v>113</v>
      </c>
      <c r="C64" s="185">
        <f t="shared" si="0"/>
        <v>0</v>
      </c>
      <c r="D64" s="188"/>
      <c r="E64" s="187"/>
      <c r="F64" s="188"/>
      <c r="G64" s="188"/>
      <c r="H64" s="188"/>
      <c r="I64" s="33"/>
      <c r="J64" s="5"/>
      <c r="K64" s="5"/>
      <c r="N64" s="171"/>
      <c r="O64" s="6"/>
      <c r="Q64" s="5"/>
    </row>
    <row r="65" spans="1:17" x14ac:dyDescent="0.2">
      <c r="A65" s="214" t="s">
        <v>114</v>
      </c>
      <c r="B65" s="215" t="s">
        <v>115</v>
      </c>
      <c r="C65" s="185">
        <f t="shared" si="0"/>
        <v>0</v>
      </c>
      <c r="D65" s="188"/>
      <c r="E65" s="187"/>
      <c r="F65" s="188"/>
      <c r="G65" s="188"/>
      <c r="H65" s="188"/>
      <c r="I65" s="33"/>
      <c r="J65" s="5"/>
      <c r="K65" s="5"/>
      <c r="N65" s="171"/>
      <c r="O65" s="6"/>
      <c r="Q65" s="5"/>
    </row>
    <row r="66" spans="1:17" x14ac:dyDescent="0.2">
      <c r="A66" s="214" t="s">
        <v>116</v>
      </c>
      <c r="B66" s="215" t="s">
        <v>117</v>
      </c>
      <c r="C66" s="185">
        <f t="shared" si="0"/>
        <v>0</v>
      </c>
      <c r="D66" s="188"/>
      <c r="E66" s="187"/>
      <c r="F66" s="188"/>
      <c r="G66" s="188"/>
      <c r="H66" s="188"/>
      <c r="I66" s="33"/>
      <c r="J66" s="5"/>
      <c r="K66" s="5"/>
      <c r="N66" s="171"/>
      <c r="O66" s="6"/>
      <c r="Q66" s="5"/>
    </row>
    <row r="67" spans="1:17" ht="25.5" customHeight="1" x14ac:dyDescent="0.2">
      <c r="A67" s="214" t="s">
        <v>118</v>
      </c>
      <c r="B67" s="208" t="s">
        <v>119</v>
      </c>
      <c r="C67" s="185">
        <f t="shared" si="0"/>
        <v>0</v>
      </c>
      <c r="D67" s="188"/>
      <c r="E67" s="187"/>
      <c r="F67" s="188"/>
      <c r="G67" s="188"/>
      <c r="H67" s="188"/>
      <c r="I67" s="33"/>
      <c r="J67" s="5"/>
      <c r="K67" s="5"/>
      <c r="N67" s="171"/>
      <c r="O67" s="6"/>
      <c r="Q67" s="5"/>
    </row>
    <row r="68" spans="1:17" x14ac:dyDescent="0.2">
      <c r="A68" s="214" t="s">
        <v>120</v>
      </c>
      <c r="B68" s="215" t="s">
        <v>121</v>
      </c>
      <c r="C68" s="185">
        <f t="shared" si="0"/>
        <v>0</v>
      </c>
      <c r="D68" s="188"/>
      <c r="E68" s="187"/>
      <c r="F68" s="188"/>
      <c r="G68" s="188"/>
      <c r="H68" s="188"/>
      <c r="I68" s="33"/>
      <c r="J68" s="5"/>
      <c r="K68" s="5"/>
      <c r="N68" s="171"/>
      <c r="O68" s="6"/>
      <c r="Q68" s="5"/>
    </row>
    <row r="69" spans="1:17" x14ac:dyDescent="0.2">
      <c r="A69" s="214" t="s">
        <v>122</v>
      </c>
      <c r="B69" s="215" t="s">
        <v>123</v>
      </c>
      <c r="C69" s="185">
        <f t="shared" si="0"/>
        <v>0</v>
      </c>
      <c r="D69" s="188"/>
      <c r="E69" s="187"/>
      <c r="F69" s="188"/>
      <c r="G69" s="188"/>
      <c r="H69" s="188"/>
      <c r="I69" s="33"/>
      <c r="J69" s="5"/>
      <c r="K69" s="5"/>
      <c r="N69" s="171"/>
      <c r="O69" s="6"/>
      <c r="Q69" s="5"/>
    </row>
    <row r="70" spans="1:17" x14ac:dyDescent="0.2">
      <c r="A70" s="214" t="s">
        <v>124</v>
      </c>
      <c r="B70" s="215" t="s">
        <v>125</v>
      </c>
      <c r="C70" s="185">
        <f t="shared" si="0"/>
        <v>0</v>
      </c>
      <c r="D70" s="188"/>
      <c r="E70" s="187"/>
      <c r="F70" s="188"/>
      <c r="G70" s="188"/>
      <c r="H70" s="188"/>
      <c r="I70" s="33"/>
      <c r="J70" s="5"/>
      <c r="K70" s="5"/>
      <c r="N70" s="171"/>
      <c r="O70" s="6"/>
      <c r="Q70" s="5"/>
    </row>
    <row r="71" spans="1:17" x14ac:dyDescent="0.2">
      <c r="A71" s="214" t="s">
        <v>126</v>
      </c>
      <c r="B71" s="215" t="s">
        <v>127</v>
      </c>
      <c r="C71" s="185">
        <f t="shared" si="0"/>
        <v>0</v>
      </c>
      <c r="D71" s="188"/>
      <c r="E71" s="187"/>
      <c r="F71" s="188"/>
      <c r="G71" s="188"/>
      <c r="H71" s="188"/>
      <c r="I71" s="33"/>
      <c r="J71" s="5"/>
      <c r="K71" s="5"/>
      <c r="N71" s="171"/>
      <c r="O71" s="6"/>
      <c r="Q71" s="5"/>
    </row>
    <row r="72" spans="1:17" x14ac:dyDescent="0.2">
      <c r="A72" s="214" t="s">
        <v>128</v>
      </c>
      <c r="B72" s="215" t="s">
        <v>129</v>
      </c>
      <c r="C72" s="185">
        <f t="shared" si="0"/>
        <v>0</v>
      </c>
      <c r="D72" s="188"/>
      <c r="E72" s="187"/>
      <c r="F72" s="188"/>
      <c r="G72" s="188"/>
      <c r="H72" s="188"/>
      <c r="I72" s="33"/>
      <c r="J72" s="5"/>
      <c r="K72" s="5"/>
      <c r="N72" s="171"/>
      <c r="O72" s="6"/>
      <c r="Q72" s="5"/>
    </row>
    <row r="73" spans="1:17" x14ac:dyDescent="0.2">
      <c r="A73" s="214" t="s">
        <v>130</v>
      </c>
      <c r="B73" s="215" t="s">
        <v>131</v>
      </c>
      <c r="C73" s="185">
        <f t="shared" si="0"/>
        <v>0</v>
      </c>
      <c r="D73" s="188"/>
      <c r="E73" s="187"/>
      <c r="F73" s="188"/>
      <c r="G73" s="188"/>
      <c r="H73" s="188"/>
      <c r="I73" s="33"/>
      <c r="J73" s="5"/>
      <c r="K73" s="5"/>
      <c r="N73" s="171"/>
      <c r="O73" s="6"/>
      <c r="Q73" s="5"/>
    </row>
    <row r="74" spans="1:17" x14ac:dyDescent="0.2">
      <c r="A74" s="214" t="s">
        <v>132</v>
      </c>
      <c r="B74" s="215" t="s">
        <v>133</v>
      </c>
      <c r="C74" s="185">
        <f t="shared" si="0"/>
        <v>0</v>
      </c>
      <c r="D74" s="188"/>
      <c r="E74" s="187"/>
      <c r="F74" s="188"/>
      <c r="G74" s="188"/>
      <c r="H74" s="188"/>
      <c r="I74" s="33"/>
      <c r="J74" s="5"/>
      <c r="K74" s="5"/>
      <c r="N74" s="171"/>
      <c r="O74" s="6"/>
      <c r="Q74" s="5"/>
    </row>
    <row r="75" spans="1:17" x14ac:dyDescent="0.2">
      <c r="A75" s="214" t="s">
        <v>134</v>
      </c>
      <c r="B75" s="215" t="s">
        <v>135</v>
      </c>
      <c r="C75" s="185">
        <f t="shared" si="0"/>
        <v>0</v>
      </c>
      <c r="D75" s="188"/>
      <c r="E75" s="187"/>
      <c r="F75" s="188"/>
      <c r="G75" s="188"/>
      <c r="H75" s="188"/>
      <c r="I75" s="33"/>
      <c r="J75" s="5"/>
      <c r="K75" s="5"/>
      <c r="N75" s="171"/>
      <c r="O75" s="6"/>
      <c r="Q75" s="5"/>
    </row>
    <row r="76" spans="1:17" x14ac:dyDescent="0.2">
      <c r="A76" s="214" t="s">
        <v>136</v>
      </c>
      <c r="B76" s="215" t="s">
        <v>137</v>
      </c>
      <c r="C76" s="185">
        <f t="shared" si="0"/>
        <v>0</v>
      </c>
      <c r="D76" s="188"/>
      <c r="E76" s="187"/>
      <c r="F76" s="188"/>
      <c r="G76" s="188"/>
      <c r="H76" s="188"/>
      <c r="I76" s="33"/>
      <c r="J76" s="5"/>
      <c r="K76" s="5"/>
      <c r="N76" s="171"/>
      <c r="O76" s="6"/>
      <c r="Q76" s="5"/>
    </row>
    <row r="77" spans="1:17" x14ac:dyDescent="0.2">
      <c r="A77" s="214" t="s">
        <v>138</v>
      </c>
      <c r="B77" s="215" t="s">
        <v>139</v>
      </c>
      <c r="C77" s="185">
        <f t="shared" si="0"/>
        <v>0</v>
      </c>
      <c r="D77" s="188"/>
      <c r="E77" s="187"/>
      <c r="F77" s="188"/>
      <c r="G77" s="188"/>
      <c r="H77" s="188"/>
      <c r="I77" s="33"/>
      <c r="J77" s="5"/>
      <c r="K77" s="5"/>
      <c r="N77" s="171"/>
      <c r="O77" s="6"/>
      <c r="Q77" s="5"/>
    </row>
    <row r="78" spans="1:17" x14ac:dyDescent="0.2">
      <c r="A78" s="216" t="s">
        <v>140</v>
      </c>
      <c r="B78" s="217" t="s">
        <v>141</v>
      </c>
      <c r="C78" s="218">
        <f t="shared" si="0"/>
        <v>0</v>
      </c>
      <c r="D78" s="219"/>
      <c r="E78" s="220"/>
      <c r="F78" s="221"/>
      <c r="G78" s="219"/>
      <c r="H78" s="221"/>
      <c r="I78" s="33"/>
      <c r="J78" s="5"/>
      <c r="K78" s="5"/>
      <c r="N78" s="171"/>
      <c r="O78" s="6"/>
      <c r="Q78" s="5"/>
    </row>
    <row r="79" spans="1:17" x14ac:dyDescent="0.2">
      <c r="A79" s="174"/>
      <c r="B79" s="222"/>
      <c r="C79" s="69"/>
      <c r="D79" s="70"/>
      <c r="E79" s="70"/>
      <c r="F79" s="70"/>
      <c r="G79" s="70"/>
      <c r="H79" s="70"/>
      <c r="I79" s="33"/>
      <c r="J79" s="5"/>
      <c r="K79" s="5"/>
      <c r="N79" s="171"/>
      <c r="O79" s="6"/>
      <c r="Q79" s="5"/>
    </row>
    <row r="80" spans="1:17" x14ac:dyDescent="0.2">
      <c r="A80" s="289" t="s">
        <v>142</v>
      </c>
      <c r="B80" s="290"/>
      <c r="C80" s="178">
        <f t="shared" ref="C80:C145" si="1">+SUM(D80:F80)</f>
        <v>1215</v>
      </c>
      <c r="D80" s="223">
        <f>+SUM(D81:D120)</f>
        <v>0</v>
      </c>
      <c r="E80" s="223">
        <f>+SUM(E81:E120)</f>
        <v>1177</v>
      </c>
      <c r="F80" s="224">
        <f>+SUM(F81:F120)</f>
        <v>38</v>
      </c>
      <c r="G80" s="225">
        <f>+SUM(G81:G120)</f>
        <v>0</v>
      </c>
      <c r="H80" s="225">
        <f>+SUM(H81:H120)</f>
        <v>0</v>
      </c>
      <c r="I80" s="33"/>
      <c r="J80" s="5"/>
      <c r="K80" s="5"/>
      <c r="N80" s="171"/>
      <c r="O80" s="6"/>
      <c r="Q80" s="5"/>
    </row>
    <row r="81" spans="1:17" x14ac:dyDescent="0.2">
      <c r="A81" s="211" t="s">
        <v>143</v>
      </c>
      <c r="B81" s="226" t="s">
        <v>144</v>
      </c>
      <c r="C81" s="203">
        <f t="shared" si="1"/>
        <v>0</v>
      </c>
      <c r="D81" s="186"/>
      <c r="E81" s="186"/>
      <c r="F81" s="186"/>
      <c r="G81" s="186"/>
      <c r="H81" s="186"/>
      <c r="I81" s="33"/>
      <c r="J81" s="5"/>
      <c r="K81" s="5"/>
      <c r="N81" s="171"/>
      <c r="O81" s="6"/>
      <c r="Q81" s="5"/>
    </row>
    <row r="82" spans="1:17" x14ac:dyDescent="0.2">
      <c r="A82" s="214" t="s">
        <v>145</v>
      </c>
      <c r="B82" s="215" t="s">
        <v>146</v>
      </c>
      <c r="C82" s="185">
        <f t="shared" si="1"/>
        <v>128</v>
      </c>
      <c r="D82" s="186"/>
      <c r="E82" s="186">
        <v>128</v>
      </c>
      <c r="F82" s="186"/>
      <c r="G82" s="186"/>
      <c r="H82" s="186"/>
      <c r="I82" s="33"/>
      <c r="J82" s="5"/>
      <c r="K82" s="5"/>
      <c r="N82" s="171"/>
      <c r="O82" s="6"/>
      <c r="Q82" s="5"/>
    </row>
    <row r="83" spans="1:17" x14ac:dyDescent="0.2">
      <c r="A83" s="214" t="s">
        <v>147</v>
      </c>
      <c r="B83" s="215" t="s">
        <v>148</v>
      </c>
      <c r="C83" s="185">
        <f t="shared" si="1"/>
        <v>0</v>
      </c>
      <c r="D83" s="186"/>
      <c r="E83" s="186"/>
      <c r="F83" s="186"/>
      <c r="G83" s="186"/>
      <c r="H83" s="186"/>
      <c r="I83" s="33"/>
      <c r="J83" s="5"/>
      <c r="K83" s="5"/>
      <c r="N83" s="171"/>
      <c r="O83" s="6"/>
      <c r="Q83" s="5"/>
    </row>
    <row r="84" spans="1:17" x14ac:dyDescent="0.2">
      <c r="A84" s="214" t="s">
        <v>149</v>
      </c>
      <c r="B84" s="215" t="s">
        <v>150</v>
      </c>
      <c r="C84" s="185">
        <f t="shared" si="1"/>
        <v>0</v>
      </c>
      <c r="D84" s="186"/>
      <c r="E84" s="186"/>
      <c r="F84" s="186"/>
      <c r="G84" s="186"/>
      <c r="H84" s="186"/>
      <c r="I84" s="33"/>
      <c r="J84" s="5"/>
      <c r="K84" s="5"/>
      <c r="N84" s="171"/>
      <c r="O84" s="6"/>
      <c r="Q84" s="5"/>
    </row>
    <row r="85" spans="1:17" x14ac:dyDescent="0.2">
      <c r="A85" s="214" t="s">
        <v>151</v>
      </c>
      <c r="B85" s="215" t="s">
        <v>152</v>
      </c>
      <c r="C85" s="185">
        <f t="shared" si="1"/>
        <v>169</v>
      </c>
      <c r="D85" s="186"/>
      <c r="E85" s="186">
        <v>169</v>
      </c>
      <c r="F85" s="186"/>
      <c r="G85" s="186"/>
      <c r="H85" s="186"/>
      <c r="I85" s="33"/>
      <c r="J85" s="5"/>
      <c r="K85" s="5"/>
      <c r="N85" s="171"/>
      <c r="O85" s="6"/>
      <c r="Q85" s="5"/>
    </row>
    <row r="86" spans="1:17" x14ac:dyDescent="0.2">
      <c r="A86" s="214" t="s">
        <v>153</v>
      </c>
      <c r="B86" s="215" t="s">
        <v>154</v>
      </c>
      <c r="C86" s="185">
        <f t="shared" si="1"/>
        <v>0</v>
      </c>
      <c r="D86" s="186"/>
      <c r="E86" s="186"/>
      <c r="F86" s="186"/>
      <c r="G86" s="186"/>
      <c r="H86" s="186"/>
      <c r="I86" s="33"/>
      <c r="J86" s="5"/>
      <c r="K86" s="5"/>
      <c r="N86" s="171"/>
      <c r="O86" s="6"/>
      <c r="Q86" s="5"/>
    </row>
    <row r="87" spans="1:17" x14ac:dyDescent="0.2">
      <c r="A87" s="214" t="s">
        <v>155</v>
      </c>
      <c r="B87" s="215" t="s">
        <v>156</v>
      </c>
      <c r="C87" s="185">
        <f t="shared" si="1"/>
        <v>0</v>
      </c>
      <c r="D87" s="186"/>
      <c r="E87" s="186"/>
      <c r="F87" s="186"/>
      <c r="G87" s="186"/>
      <c r="H87" s="186"/>
      <c r="I87" s="33"/>
      <c r="J87" s="5"/>
      <c r="K87" s="5"/>
      <c r="N87" s="171"/>
      <c r="O87" s="6"/>
      <c r="Q87" s="5"/>
    </row>
    <row r="88" spans="1:17" x14ac:dyDescent="0.2">
      <c r="A88" s="214" t="s">
        <v>157</v>
      </c>
      <c r="B88" s="215" t="s">
        <v>158</v>
      </c>
      <c r="C88" s="185">
        <f t="shared" si="1"/>
        <v>0</v>
      </c>
      <c r="D88" s="186"/>
      <c r="E88" s="186"/>
      <c r="F88" s="186"/>
      <c r="G88" s="186"/>
      <c r="H88" s="186"/>
      <c r="I88" s="33"/>
      <c r="J88" s="5"/>
      <c r="K88" s="5"/>
      <c r="N88" s="171"/>
      <c r="O88" s="6"/>
      <c r="Q88" s="5"/>
    </row>
    <row r="89" spans="1:17" x14ac:dyDescent="0.2">
      <c r="A89" s="214" t="s">
        <v>159</v>
      </c>
      <c r="B89" s="215" t="s">
        <v>160</v>
      </c>
      <c r="C89" s="185">
        <f t="shared" si="1"/>
        <v>0</v>
      </c>
      <c r="D89" s="186"/>
      <c r="E89" s="186"/>
      <c r="F89" s="186"/>
      <c r="G89" s="186"/>
      <c r="H89" s="186"/>
      <c r="I89" s="33"/>
      <c r="J89" s="5"/>
      <c r="K89" s="5"/>
      <c r="N89" s="171"/>
      <c r="O89" s="6"/>
      <c r="Q89" s="5"/>
    </row>
    <row r="90" spans="1:17" x14ac:dyDescent="0.2">
      <c r="A90" s="214" t="s">
        <v>161</v>
      </c>
      <c r="B90" s="215" t="s">
        <v>162</v>
      </c>
      <c r="C90" s="185">
        <f t="shared" si="1"/>
        <v>27</v>
      </c>
      <c r="D90" s="186"/>
      <c r="E90" s="186">
        <v>27</v>
      </c>
      <c r="F90" s="186"/>
      <c r="G90" s="186"/>
      <c r="H90" s="186"/>
      <c r="I90" s="33"/>
      <c r="J90" s="5"/>
      <c r="K90" s="5"/>
      <c r="N90" s="171"/>
      <c r="O90" s="6"/>
      <c r="Q90" s="5"/>
    </row>
    <row r="91" spans="1:17" x14ac:dyDescent="0.2">
      <c r="A91" s="214" t="s">
        <v>163</v>
      </c>
      <c r="B91" s="215" t="s">
        <v>164</v>
      </c>
      <c r="C91" s="185">
        <f t="shared" si="1"/>
        <v>0</v>
      </c>
      <c r="D91" s="186"/>
      <c r="E91" s="186"/>
      <c r="F91" s="186"/>
      <c r="G91" s="186"/>
      <c r="H91" s="186"/>
      <c r="I91" s="33"/>
      <c r="J91" s="5"/>
      <c r="K91" s="5"/>
      <c r="N91" s="171"/>
      <c r="O91" s="6"/>
      <c r="Q91" s="5"/>
    </row>
    <row r="92" spans="1:17" x14ac:dyDescent="0.2">
      <c r="A92" s="214" t="s">
        <v>165</v>
      </c>
      <c r="B92" s="215" t="s">
        <v>166</v>
      </c>
      <c r="C92" s="185">
        <f t="shared" si="1"/>
        <v>0</v>
      </c>
      <c r="D92" s="186"/>
      <c r="E92" s="186"/>
      <c r="F92" s="186"/>
      <c r="G92" s="186"/>
      <c r="H92" s="186"/>
      <c r="I92" s="33"/>
      <c r="J92" s="5"/>
      <c r="K92" s="5"/>
      <c r="N92" s="171"/>
      <c r="O92" s="6"/>
      <c r="Q92" s="5"/>
    </row>
    <row r="93" spans="1:17" x14ac:dyDescent="0.2">
      <c r="A93" s="214" t="s">
        <v>167</v>
      </c>
      <c r="B93" s="215" t="s">
        <v>168</v>
      </c>
      <c r="C93" s="185">
        <f t="shared" si="1"/>
        <v>0</v>
      </c>
      <c r="D93" s="186"/>
      <c r="E93" s="186"/>
      <c r="F93" s="186"/>
      <c r="G93" s="186"/>
      <c r="H93" s="186"/>
      <c r="I93" s="33"/>
      <c r="J93" s="5"/>
      <c r="K93" s="5"/>
      <c r="N93" s="171"/>
      <c r="O93" s="6"/>
      <c r="Q93" s="5"/>
    </row>
    <row r="94" spans="1:17" x14ac:dyDescent="0.2">
      <c r="A94" s="214" t="s">
        <v>169</v>
      </c>
      <c r="B94" s="215" t="s">
        <v>170</v>
      </c>
      <c r="C94" s="185">
        <f t="shared" si="1"/>
        <v>0</v>
      </c>
      <c r="D94" s="186"/>
      <c r="E94" s="186"/>
      <c r="F94" s="186"/>
      <c r="G94" s="186"/>
      <c r="H94" s="186"/>
      <c r="I94" s="33"/>
      <c r="J94" s="5"/>
      <c r="K94" s="5"/>
      <c r="N94" s="171"/>
      <c r="O94" s="6"/>
      <c r="Q94" s="5"/>
    </row>
    <row r="95" spans="1:17" x14ac:dyDescent="0.2">
      <c r="A95" s="214" t="s">
        <v>171</v>
      </c>
      <c r="B95" s="215" t="s">
        <v>172</v>
      </c>
      <c r="C95" s="185">
        <f t="shared" si="1"/>
        <v>593</v>
      </c>
      <c r="D95" s="186"/>
      <c r="E95" s="186">
        <v>593</v>
      </c>
      <c r="F95" s="186"/>
      <c r="G95" s="186"/>
      <c r="H95" s="186"/>
      <c r="I95" s="33"/>
      <c r="J95" s="5"/>
      <c r="K95" s="5"/>
      <c r="N95" s="171"/>
      <c r="O95" s="6"/>
      <c r="Q95" s="5"/>
    </row>
    <row r="96" spans="1:17" x14ac:dyDescent="0.2">
      <c r="A96" s="214" t="s">
        <v>173</v>
      </c>
      <c r="B96" s="215" t="s">
        <v>174</v>
      </c>
      <c r="C96" s="185">
        <f t="shared" si="1"/>
        <v>44</v>
      </c>
      <c r="D96" s="186"/>
      <c r="E96" s="186">
        <v>44</v>
      </c>
      <c r="F96" s="186"/>
      <c r="G96" s="186"/>
      <c r="H96" s="186"/>
      <c r="I96" s="33"/>
      <c r="J96" s="5"/>
      <c r="K96" s="5"/>
      <c r="N96" s="171"/>
      <c r="O96" s="6"/>
      <c r="Q96" s="5"/>
    </row>
    <row r="97" spans="1:17" x14ac:dyDescent="0.2">
      <c r="A97" s="214" t="s">
        <v>175</v>
      </c>
      <c r="B97" s="215" t="s">
        <v>176</v>
      </c>
      <c r="C97" s="185">
        <f t="shared" si="1"/>
        <v>0</v>
      </c>
      <c r="D97" s="186"/>
      <c r="E97" s="186"/>
      <c r="F97" s="186"/>
      <c r="G97" s="186"/>
      <c r="H97" s="186"/>
      <c r="I97" s="33"/>
      <c r="J97" s="5"/>
      <c r="K97" s="5"/>
      <c r="N97" s="171"/>
      <c r="O97" s="6"/>
      <c r="Q97" s="5"/>
    </row>
    <row r="98" spans="1:17" x14ac:dyDescent="0.2">
      <c r="A98" s="214" t="s">
        <v>177</v>
      </c>
      <c r="B98" s="215" t="s">
        <v>178</v>
      </c>
      <c r="C98" s="185">
        <f t="shared" si="1"/>
        <v>0</v>
      </c>
      <c r="D98" s="186"/>
      <c r="E98" s="186"/>
      <c r="F98" s="186"/>
      <c r="G98" s="186"/>
      <c r="H98" s="186"/>
      <c r="I98" s="33"/>
      <c r="J98" s="5"/>
      <c r="K98" s="5"/>
      <c r="N98" s="171"/>
      <c r="O98" s="6"/>
      <c r="Q98" s="5"/>
    </row>
    <row r="99" spans="1:17" x14ac:dyDescent="0.2">
      <c r="A99" s="214" t="s">
        <v>179</v>
      </c>
      <c r="B99" s="215" t="s">
        <v>180</v>
      </c>
      <c r="C99" s="185">
        <f t="shared" si="1"/>
        <v>0</v>
      </c>
      <c r="D99" s="186"/>
      <c r="E99" s="186"/>
      <c r="F99" s="186"/>
      <c r="G99" s="186"/>
      <c r="H99" s="186"/>
      <c r="I99" s="33"/>
      <c r="J99" s="5"/>
      <c r="K99" s="5"/>
      <c r="N99" s="171"/>
      <c r="O99" s="6"/>
      <c r="Q99" s="5"/>
    </row>
    <row r="100" spans="1:17" x14ac:dyDescent="0.2">
      <c r="A100" s="214" t="s">
        <v>181</v>
      </c>
      <c r="B100" s="215" t="s">
        <v>182</v>
      </c>
      <c r="C100" s="185">
        <f t="shared" si="1"/>
        <v>207</v>
      </c>
      <c r="D100" s="186"/>
      <c r="E100" s="186">
        <v>207</v>
      </c>
      <c r="F100" s="186"/>
      <c r="G100" s="186"/>
      <c r="H100" s="186"/>
      <c r="I100" s="33"/>
      <c r="J100" s="5"/>
      <c r="K100" s="5"/>
      <c r="N100" s="171"/>
      <c r="O100" s="6"/>
      <c r="Q100" s="5"/>
    </row>
    <row r="101" spans="1:17" x14ac:dyDescent="0.2">
      <c r="A101" s="214" t="s">
        <v>183</v>
      </c>
      <c r="B101" s="215" t="s">
        <v>184</v>
      </c>
      <c r="C101" s="185">
        <f t="shared" si="1"/>
        <v>9</v>
      </c>
      <c r="D101" s="186"/>
      <c r="E101" s="186">
        <v>9</v>
      </c>
      <c r="F101" s="186"/>
      <c r="G101" s="186"/>
      <c r="H101" s="186"/>
      <c r="I101" s="33"/>
      <c r="J101" s="5"/>
      <c r="K101" s="5"/>
      <c r="N101" s="171"/>
      <c r="O101" s="6"/>
      <c r="Q101" s="5"/>
    </row>
    <row r="102" spans="1:17" x14ac:dyDescent="0.2">
      <c r="A102" s="214" t="s">
        <v>185</v>
      </c>
      <c r="B102" s="215" t="s">
        <v>186</v>
      </c>
      <c r="C102" s="185">
        <f t="shared" si="1"/>
        <v>0</v>
      </c>
      <c r="D102" s="186"/>
      <c r="E102" s="186"/>
      <c r="F102" s="186"/>
      <c r="G102" s="186"/>
      <c r="H102" s="186"/>
      <c r="I102" s="33"/>
      <c r="J102" s="5"/>
      <c r="K102" s="5"/>
      <c r="N102" s="171"/>
      <c r="O102" s="6"/>
      <c r="Q102" s="5"/>
    </row>
    <row r="103" spans="1:17" x14ac:dyDescent="0.2">
      <c r="A103" s="214" t="s">
        <v>187</v>
      </c>
      <c r="B103" s="215" t="s">
        <v>188</v>
      </c>
      <c r="C103" s="185">
        <f t="shared" si="1"/>
        <v>0</v>
      </c>
      <c r="D103" s="186"/>
      <c r="E103" s="186"/>
      <c r="F103" s="186"/>
      <c r="G103" s="186"/>
      <c r="H103" s="186"/>
      <c r="I103" s="33"/>
      <c r="J103" s="5"/>
      <c r="K103" s="5"/>
      <c r="N103" s="171"/>
      <c r="O103" s="6"/>
      <c r="Q103" s="5"/>
    </row>
    <row r="104" spans="1:17" x14ac:dyDescent="0.2">
      <c r="A104" s="214" t="s">
        <v>189</v>
      </c>
      <c r="B104" s="215" t="s">
        <v>190</v>
      </c>
      <c r="C104" s="185">
        <f t="shared" si="1"/>
        <v>0</v>
      </c>
      <c r="D104" s="186"/>
      <c r="E104" s="186"/>
      <c r="F104" s="186"/>
      <c r="G104" s="186"/>
      <c r="H104" s="186"/>
      <c r="I104" s="33"/>
      <c r="J104" s="5"/>
      <c r="K104" s="5"/>
      <c r="N104" s="171"/>
      <c r="O104" s="6"/>
      <c r="Q104" s="5"/>
    </row>
    <row r="105" spans="1:17" x14ac:dyDescent="0.2">
      <c r="A105" s="214" t="s">
        <v>191</v>
      </c>
      <c r="B105" s="215" t="s">
        <v>192</v>
      </c>
      <c r="C105" s="185">
        <f t="shared" si="1"/>
        <v>0</v>
      </c>
      <c r="D105" s="186"/>
      <c r="E105" s="186"/>
      <c r="F105" s="186"/>
      <c r="G105" s="186"/>
      <c r="H105" s="186"/>
      <c r="I105" s="33"/>
      <c r="J105" s="5"/>
      <c r="K105" s="5"/>
      <c r="N105" s="171"/>
      <c r="O105" s="6"/>
      <c r="Q105" s="5"/>
    </row>
    <row r="106" spans="1:17" x14ac:dyDescent="0.2">
      <c r="A106" s="214" t="s">
        <v>193</v>
      </c>
      <c r="B106" s="215" t="s">
        <v>194</v>
      </c>
      <c r="C106" s="185">
        <f t="shared" si="1"/>
        <v>37</v>
      </c>
      <c r="D106" s="186"/>
      <c r="E106" s="186"/>
      <c r="F106" s="186">
        <v>37</v>
      </c>
      <c r="G106" s="186"/>
      <c r="H106" s="186"/>
      <c r="I106" s="33"/>
      <c r="J106" s="5"/>
      <c r="K106" s="5"/>
      <c r="N106" s="171"/>
      <c r="O106" s="6"/>
      <c r="Q106" s="5"/>
    </row>
    <row r="107" spans="1:17" x14ac:dyDescent="0.2">
      <c r="A107" s="214" t="s">
        <v>195</v>
      </c>
      <c r="B107" s="215" t="s">
        <v>196</v>
      </c>
      <c r="C107" s="185">
        <f t="shared" si="1"/>
        <v>1</v>
      </c>
      <c r="D107" s="186"/>
      <c r="E107" s="186"/>
      <c r="F107" s="186">
        <v>1</v>
      </c>
      <c r="G107" s="186"/>
      <c r="H107" s="186"/>
      <c r="I107" s="33"/>
      <c r="J107" s="5"/>
      <c r="K107" s="5"/>
      <c r="N107" s="171"/>
      <c r="O107" s="6"/>
      <c r="Q107" s="5"/>
    </row>
    <row r="108" spans="1:17" x14ac:dyDescent="0.2">
      <c r="A108" s="214" t="s">
        <v>197</v>
      </c>
      <c r="B108" s="215" t="s">
        <v>198</v>
      </c>
      <c r="C108" s="185">
        <f t="shared" si="1"/>
        <v>0</v>
      </c>
      <c r="D108" s="186"/>
      <c r="E108" s="186"/>
      <c r="F108" s="186"/>
      <c r="G108" s="186"/>
      <c r="H108" s="186"/>
      <c r="I108" s="33"/>
      <c r="J108" s="5"/>
      <c r="K108" s="5"/>
      <c r="N108" s="171"/>
      <c r="O108" s="6"/>
      <c r="Q108" s="5"/>
    </row>
    <row r="109" spans="1:17" x14ac:dyDescent="0.2">
      <c r="A109" s="214" t="s">
        <v>199</v>
      </c>
      <c r="B109" s="215" t="s">
        <v>200</v>
      </c>
      <c r="C109" s="185">
        <f t="shared" si="1"/>
        <v>0</v>
      </c>
      <c r="D109" s="186"/>
      <c r="E109" s="186"/>
      <c r="F109" s="186"/>
      <c r="G109" s="186"/>
      <c r="H109" s="186"/>
      <c r="I109" s="33"/>
      <c r="J109" s="5"/>
      <c r="K109" s="5"/>
      <c r="N109" s="171"/>
      <c r="O109" s="6"/>
      <c r="Q109" s="5"/>
    </row>
    <row r="110" spans="1:17" x14ac:dyDescent="0.2">
      <c r="A110" s="214" t="s">
        <v>201</v>
      </c>
      <c r="B110" s="215" t="s">
        <v>202</v>
      </c>
      <c r="C110" s="185">
        <f t="shared" si="1"/>
        <v>0</v>
      </c>
      <c r="D110" s="186"/>
      <c r="E110" s="186"/>
      <c r="F110" s="186"/>
      <c r="G110" s="186"/>
      <c r="H110" s="186"/>
      <c r="I110" s="33"/>
      <c r="J110" s="5"/>
      <c r="K110" s="5"/>
      <c r="N110" s="171"/>
      <c r="O110" s="6"/>
      <c r="Q110" s="5"/>
    </row>
    <row r="111" spans="1:17" x14ac:dyDescent="0.2">
      <c r="A111" s="214" t="s">
        <v>203</v>
      </c>
      <c r="B111" s="215" t="s">
        <v>204</v>
      </c>
      <c r="C111" s="185">
        <f t="shared" si="1"/>
        <v>0</v>
      </c>
      <c r="D111" s="186"/>
      <c r="E111" s="186"/>
      <c r="F111" s="186"/>
      <c r="G111" s="186"/>
      <c r="H111" s="186"/>
      <c r="I111" s="33"/>
      <c r="J111" s="5"/>
      <c r="K111" s="5"/>
      <c r="N111" s="171"/>
      <c r="O111" s="6"/>
      <c r="Q111" s="5"/>
    </row>
    <row r="112" spans="1:17" x14ac:dyDescent="0.2">
      <c r="A112" s="214" t="s">
        <v>205</v>
      </c>
      <c r="B112" s="215" t="s">
        <v>206</v>
      </c>
      <c r="C112" s="185">
        <f t="shared" si="1"/>
        <v>0</v>
      </c>
      <c r="D112" s="186"/>
      <c r="E112" s="186"/>
      <c r="F112" s="186"/>
      <c r="G112" s="186"/>
      <c r="H112" s="186"/>
      <c r="I112" s="33"/>
      <c r="J112" s="5"/>
      <c r="K112" s="5"/>
      <c r="N112" s="171"/>
      <c r="O112" s="6"/>
      <c r="Q112" s="5"/>
    </row>
    <row r="113" spans="1:17" x14ac:dyDescent="0.2">
      <c r="A113" s="214" t="s">
        <v>207</v>
      </c>
      <c r="B113" s="215" t="s">
        <v>208</v>
      </c>
      <c r="C113" s="185">
        <f t="shared" si="1"/>
        <v>0</v>
      </c>
      <c r="D113" s="186"/>
      <c r="E113" s="186"/>
      <c r="F113" s="186"/>
      <c r="G113" s="186"/>
      <c r="H113" s="186"/>
      <c r="I113" s="33"/>
      <c r="J113" s="5"/>
      <c r="K113" s="5"/>
      <c r="N113" s="171"/>
      <c r="O113" s="6"/>
      <c r="Q113" s="5"/>
    </row>
    <row r="114" spans="1:17" x14ac:dyDescent="0.2">
      <c r="A114" s="214" t="s">
        <v>209</v>
      </c>
      <c r="B114" s="215" t="s">
        <v>210</v>
      </c>
      <c r="C114" s="185">
        <f t="shared" si="1"/>
        <v>0</v>
      </c>
      <c r="D114" s="186"/>
      <c r="E114" s="186"/>
      <c r="F114" s="186"/>
      <c r="G114" s="186"/>
      <c r="H114" s="186"/>
      <c r="I114" s="33"/>
      <c r="J114" s="5"/>
      <c r="K114" s="5"/>
      <c r="N114" s="171"/>
      <c r="O114" s="6"/>
      <c r="Q114" s="5"/>
    </row>
    <row r="115" spans="1:17" x14ac:dyDescent="0.2">
      <c r="A115" s="214" t="s">
        <v>211</v>
      </c>
      <c r="B115" s="215" t="s">
        <v>212</v>
      </c>
      <c r="C115" s="185">
        <f t="shared" si="1"/>
        <v>0</v>
      </c>
      <c r="D115" s="186"/>
      <c r="E115" s="186"/>
      <c r="F115" s="186"/>
      <c r="G115" s="186"/>
      <c r="H115" s="186"/>
      <c r="I115" s="33"/>
      <c r="J115" s="5"/>
      <c r="K115" s="5"/>
      <c r="N115" s="171"/>
      <c r="O115" s="6"/>
      <c r="Q115" s="5"/>
    </row>
    <row r="116" spans="1:17" x14ac:dyDescent="0.2">
      <c r="A116" s="214" t="s">
        <v>213</v>
      </c>
      <c r="B116" s="215" t="s">
        <v>214</v>
      </c>
      <c r="C116" s="185">
        <f t="shared" si="1"/>
        <v>0</v>
      </c>
      <c r="D116" s="186"/>
      <c r="E116" s="186"/>
      <c r="F116" s="186"/>
      <c r="G116" s="186"/>
      <c r="H116" s="186"/>
      <c r="I116" s="33"/>
      <c r="J116" s="5"/>
      <c r="K116" s="5"/>
      <c r="N116" s="171"/>
      <c r="O116" s="6"/>
      <c r="Q116" s="5"/>
    </row>
    <row r="117" spans="1:17" x14ac:dyDescent="0.2">
      <c r="A117" s="214" t="s">
        <v>215</v>
      </c>
      <c r="B117" s="215" t="s">
        <v>216</v>
      </c>
      <c r="C117" s="185">
        <f t="shared" si="1"/>
        <v>0</v>
      </c>
      <c r="D117" s="186"/>
      <c r="E117" s="186"/>
      <c r="F117" s="186"/>
      <c r="G117" s="186"/>
      <c r="H117" s="186"/>
      <c r="I117" s="33"/>
      <c r="J117" s="5"/>
      <c r="K117" s="5"/>
      <c r="N117" s="171"/>
      <c r="O117" s="6"/>
      <c r="Q117" s="5"/>
    </row>
    <row r="118" spans="1:17" x14ac:dyDescent="0.2">
      <c r="A118" s="214" t="s">
        <v>217</v>
      </c>
      <c r="B118" s="215" t="s">
        <v>218</v>
      </c>
      <c r="C118" s="185">
        <f>+SUM(D118:F118)</f>
        <v>0</v>
      </c>
      <c r="D118" s="186"/>
      <c r="E118" s="186"/>
      <c r="F118" s="186"/>
      <c r="G118" s="186"/>
      <c r="H118" s="186"/>
      <c r="I118" s="33"/>
      <c r="J118" s="5"/>
      <c r="K118" s="5"/>
      <c r="N118" s="171"/>
      <c r="O118" s="6"/>
      <c r="Q118" s="5"/>
    </row>
    <row r="119" spans="1:17" x14ac:dyDescent="0.2">
      <c r="A119" s="214" t="s">
        <v>145</v>
      </c>
      <c r="B119" s="215" t="s">
        <v>219</v>
      </c>
      <c r="C119" s="185">
        <f>+SUM(D119:F119)</f>
        <v>0</v>
      </c>
      <c r="D119" s="186"/>
      <c r="E119" s="186"/>
      <c r="F119" s="186"/>
      <c r="G119" s="186"/>
      <c r="H119" s="186"/>
      <c r="I119" s="33"/>
      <c r="J119" s="5"/>
      <c r="K119" s="5"/>
      <c r="N119" s="171"/>
      <c r="O119" s="6"/>
      <c r="Q119" s="5"/>
    </row>
    <row r="120" spans="1:17" x14ac:dyDescent="0.2">
      <c r="A120" s="216" t="s">
        <v>145</v>
      </c>
      <c r="B120" s="217" t="s">
        <v>220</v>
      </c>
      <c r="C120" s="218">
        <f t="shared" si="1"/>
        <v>0</v>
      </c>
      <c r="D120" s="186"/>
      <c r="E120" s="186"/>
      <c r="F120" s="186"/>
      <c r="G120" s="186"/>
      <c r="H120" s="186"/>
      <c r="I120" s="33"/>
      <c r="J120" s="5"/>
      <c r="K120" s="5"/>
      <c r="N120" s="171"/>
      <c r="O120" s="6"/>
      <c r="Q120" s="5"/>
    </row>
    <row r="121" spans="1:17" x14ac:dyDescent="0.2">
      <c r="A121" s="174"/>
      <c r="B121" s="222"/>
      <c r="C121" s="69"/>
      <c r="D121" s="70"/>
      <c r="E121" s="70"/>
      <c r="F121" s="70"/>
      <c r="G121" s="70"/>
      <c r="H121" s="70"/>
      <c r="I121" s="33"/>
      <c r="J121" s="5"/>
      <c r="K121" s="5"/>
      <c r="N121" s="171"/>
      <c r="O121" s="6"/>
      <c r="Q121" s="5"/>
    </row>
    <row r="122" spans="1:17" x14ac:dyDescent="0.2">
      <c r="A122" s="289" t="s">
        <v>221</v>
      </c>
      <c r="B122" s="290"/>
      <c r="C122" s="178">
        <f t="shared" si="1"/>
        <v>360</v>
      </c>
      <c r="D122" s="223">
        <f>+SUM(D123:D162)</f>
        <v>0</v>
      </c>
      <c r="E122" s="227">
        <f>+SUM(E123:E162)</f>
        <v>349</v>
      </c>
      <c r="F122" s="228">
        <f>+SUM(F123:F162)</f>
        <v>11</v>
      </c>
      <c r="G122" s="228">
        <f>+SUM(G123:G162)</f>
        <v>0</v>
      </c>
      <c r="H122" s="228">
        <f>+SUM(H123:H162)</f>
        <v>0</v>
      </c>
      <c r="I122" s="33"/>
      <c r="J122" s="5"/>
      <c r="K122" s="5"/>
      <c r="N122" s="171"/>
      <c r="O122" s="6"/>
      <c r="Q122" s="5"/>
    </row>
    <row r="123" spans="1:17" x14ac:dyDescent="0.2">
      <c r="A123" s="211" t="s">
        <v>222</v>
      </c>
      <c r="B123" s="226" t="s">
        <v>223</v>
      </c>
      <c r="C123" s="203">
        <f t="shared" si="1"/>
        <v>0</v>
      </c>
      <c r="D123" s="188"/>
      <c r="E123" s="205"/>
      <c r="F123" s="206"/>
      <c r="G123" s="188"/>
      <c r="H123" s="206"/>
      <c r="I123" s="33"/>
      <c r="J123" s="5"/>
      <c r="K123" s="5"/>
      <c r="N123" s="171"/>
      <c r="O123" s="6"/>
      <c r="Q123" s="5"/>
    </row>
    <row r="124" spans="1:17" x14ac:dyDescent="0.2">
      <c r="A124" s="214" t="s">
        <v>224</v>
      </c>
      <c r="B124" s="215" t="s">
        <v>225</v>
      </c>
      <c r="C124" s="185">
        <f t="shared" si="1"/>
        <v>0</v>
      </c>
      <c r="D124" s="188"/>
      <c r="E124" s="187"/>
      <c r="F124" s="188"/>
      <c r="G124" s="188"/>
      <c r="H124" s="188"/>
      <c r="I124" s="33"/>
      <c r="J124" s="5"/>
      <c r="K124" s="5"/>
      <c r="N124" s="171"/>
      <c r="O124" s="6"/>
      <c r="Q124" s="5"/>
    </row>
    <row r="125" spans="1:17" x14ac:dyDescent="0.2">
      <c r="A125" s="214" t="s">
        <v>226</v>
      </c>
      <c r="B125" s="215" t="s">
        <v>227</v>
      </c>
      <c r="C125" s="185">
        <f t="shared" si="1"/>
        <v>5</v>
      </c>
      <c r="D125" s="188"/>
      <c r="E125" s="187">
        <v>5</v>
      </c>
      <c r="F125" s="188"/>
      <c r="G125" s="188"/>
      <c r="H125" s="188"/>
      <c r="I125" s="33"/>
      <c r="J125" s="5"/>
      <c r="K125" s="5"/>
      <c r="N125" s="171"/>
      <c r="O125" s="6"/>
      <c r="Q125" s="5"/>
    </row>
    <row r="126" spans="1:17" x14ac:dyDescent="0.2">
      <c r="A126" s="214" t="s">
        <v>228</v>
      </c>
      <c r="B126" s="215" t="s">
        <v>229</v>
      </c>
      <c r="C126" s="185">
        <f t="shared" si="1"/>
        <v>0</v>
      </c>
      <c r="D126" s="188"/>
      <c r="E126" s="187"/>
      <c r="F126" s="188"/>
      <c r="G126" s="188"/>
      <c r="H126" s="188"/>
      <c r="I126" s="33"/>
      <c r="J126" s="5"/>
      <c r="K126" s="5"/>
      <c r="N126" s="171"/>
      <c r="O126" s="6"/>
      <c r="Q126" s="5"/>
    </row>
    <row r="127" spans="1:17" x14ac:dyDescent="0.2">
      <c r="A127" s="214" t="s">
        <v>230</v>
      </c>
      <c r="B127" s="215" t="s">
        <v>231</v>
      </c>
      <c r="C127" s="185">
        <f t="shared" si="1"/>
        <v>0</v>
      </c>
      <c r="D127" s="188"/>
      <c r="E127" s="187"/>
      <c r="F127" s="188"/>
      <c r="G127" s="188"/>
      <c r="H127" s="188"/>
      <c r="I127" s="33"/>
      <c r="J127" s="5"/>
      <c r="K127" s="5"/>
      <c r="N127" s="171"/>
      <c r="O127" s="6"/>
      <c r="Q127" s="5"/>
    </row>
    <row r="128" spans="1:17" x14ac:dyDescent="0.2">
      <c r="A128" s="214" t="s">
        <v>232</v>
      </c>
      <c r="B128" s="215" t="s">
        <v>233</v>
      </c>
      <c r="C128" s="185">
        <f t="shared" si="1"/>
        <v>0</v>
      </c>
      <c r="D128" s="188"/>
      <c r="E128" s="187"/>
      <c r="F128" s="188"/>
      <c r="G128" s="188"/>
      <c r="H128" s="188"/>
      <c r="I128" s="33"/>
      <c r="J128" s="5"/>
      <c r="K128" s="5"/>
      <c r="N128" s="171"/>
      <c r="O128" s="6"/>
      <c r="Q128" s="5"/>
    </row>
    <row r="129" spans="1:17" x14ac:dyDescent="0.2">
      <c r="A129" s="214" t="s">
        <v>234</v>
      </c>
      <c r="B129" s="215" t="s">
        <v>235</v>
      </c>
      <c r="C129" s="185">
        <f t="shared" si="1"/>
        <v>0</v>
      </c>
      <c r="D129" s="188"/>
      <c r="E129" s="187"/>
      <c r="F129" s="188"/>
      <c r="G129" s="188"/>
      <c r="H129" s="188"/>
      <c r="I129" s="33"/>
      <c r="J129" s="5"/>
      <c r="K129" s="5"/>
      <c r="N129" s="171"/>
      <c r="O129" s="6"/>
      <c r="Q129" s="5"/>
    </row>
    <row r="130" spans="1:17" x14ac:dyDescent="0.2">
      <c r="A130" s="214" t="s">
        <v>236</v>
      </c>
      <c r="B130" s="215" t="s">
        <v>237</v>
      </c>
      <c r="C130" s="185">
        <f t="shared" si="1"/>
        <v>31</v>
      </c>
      <c r="D130" s="188"/>
      <c r="E130" s="187">
        <v>31</v>
      </c>
      <c r="F130" s="188"/>
      <c r="G130" s="188"/>
      <c r="H130" s="188"/>
      <c r="I130" s="33"/>
      <c r="J130" s="5"/>
      <c r="K130" s="5"/>
      <c r="N130" s="171"/>
      <c r="O130" s="6"/>
      <c r="Q130" s="5"/>
    </row>
    <row r="131" spans="1:17" x14ac:dyDescent="0.2">
      <c r="A131" s="214" t="s">
        <v>238</v>
      </c>
      <c r="B131" s="215" t="s">
        <v>239</v>
      </c>
      <c r="C131" s="185">
        <f t="shared" si="1"/>
        <v>186</v>
      </c>
      <c r="D131" s="188"/>
      <c r="E131" s="187">
        <v>186</v>
      </c>
      <c r="F131" s="188"/>
      <c r="G131" s="188"/>
      <c r="H131" s="188"/>
      <c r="I131" s="33"/>
      <c r="J131" s="5"/>
      <c r="K131" s="5"/>
      <c r="N131" s="171"/>
      <c r="O131" s="6"/>
      <c r="Q131" s="5"/>
    </row>
    <row r="132" spans="1:17" x14ac:dyDescent="0.2">
      <c r="A132" s="214" t="s">
        <v>240</v>
      </c>
      <c r="B132" s="215" t="s">
        <v>241</v>
      </c>
      <c r="C132" s="185">
        <f t="shared" si="1"/>
        <v>6</v>
      </c>
      <c r="D132" s="188"/>
      <c r="E132" s="187">
        <v>6</v>
      </c>
      <c r="F132" s="188"/>
      <c r="G132" s="188"/>
      <c r="H132" s="188"/>
      <c r="I132" s="33"/>
      <c r="J132" s="5"/>
      <c r="K132" s="5"/>
      <c r="N132" s="171"/>
      <c r="O132" s="6"/>
      <c r="Q132" s="5"/>
    </row>
    <row r="133" spans="1:17" x14ac:dyDescent="0.2">
      <c r="A133" s="214" t="s">
        <v>242</v>
      </c>
      <c r="B133" s="215" t="s">
        <v>243</v>
      </c>
      <c r="C133" s="185">
        <f t="shared" si="1"/>
        <v>5</v>
      </c>
      <c r="D133" s="188"/>
      <c r="E133" s="187">
        <v>5</v>
      </c>
      <c r="F133" s="188"/>
      <c r="G133" s="188"/>
      <c r="H133" s="188"/>
      <c r="I133" s="33"/>
      <c r="J133" s="5"/>
      <c r="K133" s="5"/>
      <c r="N133" s="171"/>
      <c r="O133" s="6"/>
      <c r="Q133" s="5"/>
    </row>
    <row r="134" spans="1:17" x14ac:dyDescent="0.2">
      <c r="A134" s="214" t="s">
        <v>244</v>
      </c>
      <c r="B134" s="215" t="s">
        <v>245</v>
      </c>
      <c r="C134" s="185">
        <f t="shared" si="1"/>
        <v>0</v>
      </c>
      <c r="D134" s="188"/>
      <c r="E134" s="187"/>
      <c r="F134" s="188"/>
      <c r="G134" s="188"/>
      <c r="H134" s="188"/>
      <c r="I134" s="33"/>
      <c r="J134" s="5"/>
      <c r="K134" s="5"/>
      <c r="N134" s="171"/>
      <c r="O134" s="6"/>
      <c r="Q134" s="5"/>
    </row>
    <row r="135" spans="1:17" x14ac:dyDescent="0.2">
      <c r="A135" s="214" t="s">
        <v>246</v>
      </c>
      <c r="B135" s="215" t="s">
        <v>247</v>
      </c>
      <c r="C135" s="185">
        <f t="shared" si="1"/>
        <v>0</v>
      </c>
      <c r="D135" s="188"/>
      <c r="E135" s="187"/>
      <c r="F135" s="188"/>
      <c r="G135" s="188"/>
      <c r="H135" s="188"/>
      <c r="I135" s="33"/>
      <c r="J135" s="5"/>
      <c r="K135" s="5"/>
      <c r="N135" s="171"/>
      <c r="O135" s="6"/>
      <c r="Q135" s="5"/>
    </row>
    <row r="136" spans="1:17" x14ac:dyDescent="0.2">
      <c r="A136" s="214" t="s">
        <v>248</v>
      </c>
      <c r="B136" s="215" t="s">
        <v>249</v>
      </c>
      <c r="C136" s="185">
        <f t="shared" si="1"/>
        <v>0</v>
      </c>
      <c r="D136" s="188"/>
      <c r="E136" s="187"/>
      <c r="F136" s="188"/>
      <c r="G136" s="188"/>
      <c r="H136" s="188"/>
      <c r="I136" s="33"/>
      <c r="J136" s="5"/>
      <c r="K136" s="5"/>
      <c r="N136" s="171"/>
      <c r="O136" s="6"/>
      <c r="Q136" s="5"/>
    </row>
    <row r="137" spans="1:17" x14ac:dyDescent="0.2">
      <c r="A137" s="214" t="s">
        <v>250</v>
      </c>
      <c r="B137" s="215" t="s">
        <v>251</v>
      </c>
      <c r="C137" s="185">
        <f t="shared" si="1"/>
        <v>0</v>
      </c>
      <c r="D137" s="188"/>
      <c r="E137" s="187"/>
      <c r="F137" s="188"/>
      <c r="G137" s="188"/>
      <c r="H137" s="188"/>
      <c r="I137" s="33"/>
      <c r="J137" s="5"/>
      <c r="K137" s="5"/>
      <c r="N137" s="171"/>
      <c r="O137" s="6"/>
      <c r="Q137" s="5"/>
    </row>
    <row r="138" spans="1:17" x14ac:dyDescent="0.2">
      <c r="A138" s="214" t="s">
        <v>252</v>
      </c>
      <c r="B138" s="215" t="s">
        <v>253</v>
      </c>
      <c r="C138" s="185">
        <f t="shared" si="1"/>
        <v>0</v>
      </c>
      <c r="D138" s="188"/>
      <c r="E138" s="187"/>
      <c r="F138" s="188"/>
      <c r="G138" s="188"/>
      <c r="H138" s="188"/>
      <c r="I138" s="33"/>
      <c r="J138" s="5"/>
      <c r="K138" s="5"/>
      <c r="N138" s="171"/>
      <c r="O138" s="6"/>
      <c r="Q138" s="5"/>
    </row>
    <row r="139" spans="1:17" x14ac:dyDescent="0.2">
      <c r="A139" s="214" t="s">
        <v>254</v>
      </c>
      <c r="B139" s="215" t="s">
        <v>255</v>
      </c>
      <c r="C139" s="185">
        <f t="shared" si="1"/>
        <v>0</v>
      </c>
      <c r="D139" s="188"/>
      <c r="E139" s="187"/>
      <c r="F139" s="188"/>
      <c r="G139" s="188"/>
      <c r="H139" s="188"/>
      <c r="I139" s="33"/>
      <c r="J139" s="5"/>
      <c r="K139" s="5"/>
      <c r="N139" s="171"/>
      <c r="O139" s="6"/>
      <c r="Q139" s="5"/>
    </row>
    <row r="140" spans="1:17" x14ac:dyDescent="0.2">
      <c r="A140" s="214" t="s">
        <v>256</v>
      </c>
      <c r="B140" s="215" t="s">
        <v>257</v>
      </c>
      <c r="C140" s="185">
        <f t="shared" si="1"/>
        <v>14</v>
      </c>
      <c r="D140" s="188"/>
      <c r="E140" s="187">
        <v>14</v>
      </c>
      <c r="F140" s="188"/>
      <c r="G140" s="188"/>
      <c r="H140" s="188"/>
      <c r="I140" s="33"/>
      <c r="J140" s="5"/>
      <c r="K140" s="5"/>
      <c r="N140" s="171"/>
      <c r="O140" s="6"/>
      <c r="Q140" s="5"/>
    </row>
    <row r="141" spans="1:17" x14ac:dyDescent="0.2">
      <c r="A141" s="214" t="s">
        <v>258</v>
      </c>
      <c r="B141" s="215" t="s">
        <v>259</v>
      </c>
      <c r="C141" s="185">
        <f t="shared" si="1"/>
        <v>0</v>
      </c>
      <c r="D141" s="188"/>
      <c r="E141" s="187"/>
      <c r="F141" s="188"/>
      <c r="G141" s="188"/>
      <c r="H141" s="188"/>
      <c r="I141" s="33"/>
      <c r="J141" s="5"/>
      <c r="K141" s="5"/>
      <c r="N141" s="171"/>
      <c r="O141" s="6"/>
      <c r="Q141" s="5"/>
    </row>
    <row r="142" spans="1:17" x14ac:dyDescent="0.2">
      <c r="A142" s="214" t="s">
        <v>260</v>
      </c>
      <c r="B142" s="215" t="s">
        <v>261</v>
      </c>
      <c r="C142" s="185">
        <f t="shared" si="1"/>
        <v>5</v>
      </c>
      <c r="D142" s="188"/>
      <c r="E142" s="187"/>
      <c r="F142" s="188">
        <v>5</v>
      </c>
      <c r="G142" s="188"/>
      <c r="H142" s="188"/>
      <c r="I142" s="33"/>
      <c r="J142" s="5"/>
      <c r="K142" s="5"/>
      <c r="N142" s="171"/>
      <c r="O142" s="6"/>
      <c r="Q142" s="5"/>
    </row>
    <row r="143" spans="1:17" x14ac:dyDescent="0.2">
      <c r="A143" s="214" t="s">
        <v>262</v>
      </c>
      <c r="B143" s="215" t="s">
        <v>263</v>
      </c>
      <c r="C143" s="185">
        <f t="shared" si="1"/>
        <v>0</v>
      </c>
      <c r="D143" s="188"/>
      <c r="E143" s="187"/>
      <c r="F143" s="188"/>
      <c r="G143" s="188"/>
      <c r="H143" s="188"/>
      <c r="I143" s="33"/>
      <c r="J143" s="5"/>
      <c r="K143" s="5"/>
      <c r="N143" s="171"/>
      <c r="O143" s="6"/>
      <c r="Q143" s="5"/>
    </row>
    <row r="144" spans="1:17" x14ac:dyDescent="0.2">
      <c r="A144" s="214" t="s">
        <v>264</v>
      </c>
      <c r="B144" s="215" t="s">
        <v>265</v>
      </c>
      <c r="C144" s="185">
        <f t="shared" si="1"/>
        <v>0</v>
      </c>
      <c r="D144" s="188"/>
      <c r="E144" s="187"/>
      <c r="F144" s="188"/>
      <c r="G144" s="188"/>
      <c r="H144" s="188"/>
      <c r="I144" s="33"/>
      <c r="J144" s="5"/>
      <c r="K144" s="5"/>
      <c r="N144" s="171"/>
      <c r="O144" s="6"/>
      <c r="Q144" s="5"/>
    </row>
    <row r="145" spans="1:17" x14ac:dyDescent="0.2">
      <c r="A145" s="214" t="s">
        <v>266</v>
      </c>
      <c r="B145" s="215" t="s">
        <v>267</v>
      </c>
      <c r="C145" s="185">
        <f t="shared" si="1"/>
        <v>1</v>
      </c>
      <c r="D145" s="188"/>
      <c r="E145" s="187">
        <v>1</v>
      </c>
      <c r="F145" s="188"/>
      <c r="G145" s="188"/>
      <c r="H145" s="188"/>
      <c r="I145" s="33"/>
      <c r="J145" s="5"/>
      <c r="K145" s="5"/>
      <c r="N145" s="171"/>
      <c r="O145" s="6"/>
      <c r="Q145" s="5"/>
    </row>
    <row r="146" spans="1:17" x14ac:dyDescent="0.2">
      <c r="A146" s="214" t="s">
        <v>268</v>
      </c>
      <c r="B146" s="215" t="s">
        <v>269</v>
      </c>
      <c r="C146" s="185">
        <f t="shared" ref="C146:C209" si="2">+SUM(D146:F146)</f>
        <v>1</v>
      </c>
      <c r="D146" s="188"/>
      <c r="E146" s="187"/>
      <c r="F146" s="188">
        <v>1</v>
      </c>
      <c r="G146" s="188"/>
      <c r="H146" s="188"/>
      <c r="I146" s="33"/>
      <c r="J146" s="5"/>
      <c r="K146" s="5"/>
      <c r="N146" s="171"/>
      <c r="O146" s="6"/>
      <c r="Q146" s="5"/>
    </row>
    <row r="147" spans="1:17" x14ac:dyDescent="0.2">
      <c r="A147" s="214" t="s">
        <v>270</v>
      </c>
      <c r="B147" s="215" t="s">
        <v>271</v>
      </c>
      <c r="C147" s="185">
        <f t="shared" si="2"/>
        <v>3</v>
      </c>
      <c r="D147" s="188"/>
      <c r="E147" s="187"/>
      <c r="F147" s="188">
        <v>3</v>
      </c>
      <c r="G147" s="188"/>
      <c r="H147" s="188"/>
      <c r="I147" s="33"/>
      <c r="J147" s="5"/>
      <c r="K147" s="5"/>
      <c r="N147" s="171"/>
      <c r="O147" s="6"/>
      <c r="Q147" s="5"/>
    </row>
    <row r="148" spans="1:17" x14ac:dyDescent="0.2">
      <c r="A148" s="214" t="s">
        <v>272</v>
      </c>
      <c r="B148" s="215" t="s">
        <v>273</v>
      </c>
      <c r="C148" s="185">
        <f t="shared" si="2"/>
        <v>0</v>
      </c>
      <c r="D148" s="188"/>
      <c r="E148" s="187"/>
      <c r="F148" s="188"/>
      <c r="G148" s="188"/>
      <c r="H148" s="188"/>
      <c r="I148" s="33"/>
      <c r="J148" s="5"/>
      <c r="K148" s="5"/>
      <c r="N148" s="171"/>
      <c r="O148" s="6"/>
      <c r="Q148" s="5"/>
    </row>
    <row r="149" spans="1:17" x14ac:dyDescent="0.2">
      <c r="A149" s="214" t="s">
        <v>274</v>
      </c>
      <c r="B149" s="215" t="s">
        <v>275</v>
      </c>
      <c r="C149" s="185">
        <f t="shared" si="2"/>
        <v>0</v>
      </c>
      <c r="D149" s="188"/>
      <c r="E149" s="187"/>
      <c r="F149" s="188"/>
      <c r="G149" s="188"/>
      <c r="H149" s="188"/>
      <c r="I149" s="33"/>
      <c r="J149" s="5"/>
      <c r="K149" s="5"/>
      <c r="N149" s="171"/>
      <c r="O149" s="6"/>
      <c r="Q149" s="5"/>
    </row>
    <row r="150" spans="1:17" x14ac:dyDescent="0.2">
      <c r="A150" s="214" t="s">
        <v>276</v>
      </c>
      <c r="B150" s="215" t="s">
        <v>277</v>
      </c>
      <c r="C150" s="185">
        <f t="shared" si="2"/>
        <v>0</v>
      </c>
      <c r="D150" s="188"/>
      <c r="E150" s="187"/>
      <c r="F150" s="188"/>
      <c r="G150" s="188"/>
      <c r="H150" s="188"/>
      <c r="I150" s="33"/>
      <c r="J150" s="5"/>
      <c r="K150" s="5"/>
      <c r="N150" s="171"/>
      <c r="O150" s="6"/>
      <c r="Q150" s="5"/>
    </row>
    <row r="151" spans="1:17" x14ac:dyDescent="0.2">
      <c r="A151" s="214" t="s">
        <v>278</v>
      </c>
      <c r="B151" s="215" t="s">
        <v>279</v>
      </c>
      <c r="C151" s="185">
        <f t="shared" si="2"/>
        <v>0</v>
      </c>
      <c r="D151" s="188"/>
      <c r="E151" s="187"/>
      <c r="F151" s="188"/>
      <c r="G151" s="188"/>
      <c r="H151" s="188"/>
      <c r="I151" s="33"/>
      <c r="J151" s="5"/>
      <c r="K151" s="5"/>
      <c r="N151" s="171"/>
      <c r="O151" s="6"/>
      <c r="Q151" s="5"/>
    </row>
    <row r="152" spans="1:17" x14ac:dyDescent="0.2">
      <c r="A152" s="214" t="s">
        <v>280</v>
      </c>
      <c r="B152" s="215" t="s">
        <v>281</v>
      </c>
      <c r="C152" s="185">
        <f t="shared" si="2"/>
        <v>0</v>
      </c>
      <c r="D152" s="188"/>
      <c r="E152" s="187"/>
      <c r="F152" s="188"/>
      <c r="G152" s="188"/>
      <c r="H152" s="188"/>
      <c r="I152" s="33"/>
      <c r="J152" s="5"/>
      <c r="K152" s="5"/>
      <c r="N152" s="171"/>
      <c r="O152" s="6"/>
      <c r="Q152" s="5"/>
    </row>
    <row r="153" spans="1:17" x14ac:dyDescent="0.2">
      <c r="A153" s="214" t="s">
        <v>282</v>
      </c>
      <c r="B153" s="215" t="s">
        <v>283</v>
      </c>
      <c r="C153" s="185">
        <f t="shared" si="2"/>
        <v>16</v>
      </c>
      <c r="D153" s="188"/>
      <c r="E153" s="187">
        <v>16</v>
      </c>
      <c r="F153" s="188"/>
      <c r="G153" s="188"/>
      <c r="H153" s="188"/>
      <c r="I153" s="33"/>
      <c r="J153" s="5"/>
      <c r="K153" s="5"/>
      <c r="N153" s="171"/>
      <c r="O153" s="6"/>
      <c r="Q153" s="5"/>
    </row>
    <row r="154" spans="1:17" x14ac:dyDescent="0.2">
      <c r="A154" s="214" t="s">
        <v>284</v>
      </c>
      <c r="B154" s="215" t="s">
        <v>285</v>
      </c>
      <c r="C154" s="185">
        <f t="shared" si="2"/>
        <v>0</v>
      </c>
      <c r="D154" s="188"/>
      <c r="E154" s="187"/>
      <c r="F154" s="188"/>
      <c r="G154" s="188"/>
      <c r="H154" s="188"/>
      <c r="I154" s="33"/>
      <c r="J154" s="5"/>
      <c r="K154" s="5"/>
      <c r="N154" s="171"/>
      <c r="O154" s="6"/>
      <c r="Q154" s="5"/>
    </row>
    <row r="155" spans="1:17" x14ac:dyDescent="0.2">
      <c r="A155" s="214" t="s">
        <v>286</v>
      </c>
      <c r="B155" s="215" t="s">
        <v>281</v>
      </c>
      <c r="C155" s="185">
        <f t="shared" si="2"/>
        <v>1</v>
      </c>
      <c r="D155" s="188"/>
      <c r="E155" s="187"/>
      <c r="F155" s="188">
        <v>1</v>
      </c>
      <c r="G155" s="188"/>
      <c r="H155" s="188"/>
      <c r="I155" s="33"/>
      <c r="J155" s="5"/>
      <c r="K155" s="5"/>
      <c r="N155" s="171"/>
      <c r="O155" s="6"/>
      <c r="Q155" s="5"/>
    </row>
    <row r="156" spans="1:17" x14ac:dyDescent="0.2">
      <c r="A156" s="214" t="s">
        <v>287</v>
      </c>
      <c r="B156" s="215" t="s">
        <v>279</v>
      </c>
      <c r="C156" s="185">
        <f t="shared" si="2"/>
        <v>2</v>
      </c>
      <c r="D156" s="188"/>
      <c r="E156" s="187">
        <v>1</v>
      </c>
      <c r="F156" s="188">
        <v>1</v>
      </c>
      <c r="G156" s="188"/>
      <c r="H156" s="188"/>
      <c r="I156" s="33"/>
      <c r="J156" s="5"/>
      <c r="K156" s="5"/>
      <c r="N156" s="171"/>
      <c r="O156" s="6"/>
      <c r="Q156" s="5"/>
    </row>
    <row r="157" spans="1:17" x14ac:dyDescent="0.2">
      <c r="A157" s="214" t="s">
        <v>288</v>
      </c>
      <c r="B157" s="215" t="s">
        <v>289</v>
      </c>
      <c r="C157" s="185">
        <f t="shared" si="2"/>
        <v>0</v>
      </c>
      <c r="D157" s="188"/>
      <c r="E157" s="187"/>
      <c r="F157" s="188"/>
      <c r="G157" s="188"/>
      <c r="H157" s="188"/>
      <c r="I157" s="33"/>
      <c r="J157" s="5"/>
      <c r="K157" s="5"/>
      <c r="N157" s="171"/>
      <c r="O157" s="6"/>
      <c r="Q157" s="5"/>
    </row>
    <row r="158" spans="1:17" x14ac:dyDescent="0.2">
      <c r="A158" s="214" t="s">
        <v>290</v>
      </c>
      <c r="B158" s="215" t="s">
        <v>291</v>
      </c>
      <c r="C158" s="185">
        <f t="shared" si="2"/>
        <v>0</v>
      </c>
      <c r="D158" s="188"/>
      <c r="E158" s="187"/>
      <c r="F158" s="188"/>
      <c r="G158" s="188"/>
      <c r="H158" s="188"/>
      <c r="I158" s="33"/>
      <c r="J158" s="5"/>
      <c r="K158" s="5"/>
      <c r="N158" s="171"/>
      <c r="O158" s="6"/>
      <c r="Q158" s="5"/>
    </row>
    <row r="159" spans="1:17" x14ac:dyDescent="0.2">
      <c r="A159" s="214" t="s">
        <v>292</v>
      </c>
      <c r="B159" s="215" t="s">
        <v>293</v>
      </c>
      <c r="C159" s="185">
        <f t="shared" si="2"/>
        <v>0</v>
      </c>
      <c r="D159" s="188"/>
      <c r="E159" s="187"/>
      <c r="F159" s="188"/>
      <c r="G159" s="188"/>
      <c r="H159" s="188"/>
      <c r="I159" s="33"/>
      <c r="J159" s="5"/>
      <c r="K159" s="5"/>
      <c r="N159" s="171"/>
      <c r="O159" s="6"/>
      <c r="Q159" s="5"/>
    </row>
    <row r="160" spans="1:17" x14ac:dyDescent="0.2">
      <c r="A160" s="214" t="s">
        <v>294</v>
      </c>
      <c r="B160" s="215" t="s">
        <v>295</v>
      </c>
      <c r="C160" s="185">
        <f t="shared" si="2"/>
        <v>65</v>
      </c>
      <c r="D160" s="188"/>
      <c r="E160" s="187">
        <v>65</v>
      </c>
      <c r="F160" s="188"/>
      <c r="G160" s="188"/>
      <c r="H160" s="188"/>
      <c r="I160" s="33"/>
      <c r="J160" s="5"/>
      <c r="K160" s="5"/>
      <c r="N160" s="171"/>
      <c r="O160" s="6"/>
      <c r="Q160" s="5"/>
    </row>
    <row r="161" spans="1:17" x14ac:dyDescent="0.2">
      <c r="A161" s="214" t="s">
        <v>296</v>
      </c>
      <c r="B161" s="208" t="s">
        <v>297</v>
      </c>
      <c r="C161" s="185">
        <f t="shared" si="2"/>
        <v>10</v>
      </c>
      <c r="D161" s="188"/>
      <c r="E161" s="187">
        <v>10</v>
      </c>
      <c r="F161" s="198"/>
      <c r="G161" s="188"/>
      <c r="H161" s="188"/>
      <c r="I161" s="33"/>
      <c r="J161" s="5"/>
      <c r="K161" s="5"/>
      <c r="N161" s="171"/>
      <c r="O161" s="6"/>
      <c r="Q161" s="5"/>
    </row>
    <row r="162" spans="1:17" x14ac:dyDescent="0.2">
      <c r="A162" s="216" t="s">
        <v>298</v>
      </c>
      <c r="B162" s="229" t="s">
        <v>299</v>
      </c>
      <c r="C162" s="218">
        <f t="shared" si="2"/>
        <v>9</v>
      </c>
      <c r="D162" s="219"/>
      <c r="E162" s="220">
        <v>9</v>
      </c>
      <c r="F162" s="221"/>
      <c r="G162" s="219"/>
      <c r="H162" s="221"/>
      <c r="I162" s="33"/>
      <c r="J162" s="5"/>
      <c r="K162" s="5"/>
      <c r="N162" s="171"/>
      <c r="O162" s="6"/>
      <c r="Q162" s="5"/>
    </row>
    <row r="163" spans="1:17" x14ac:dyDescent="0.2">
      <c r="A163" s="230"/>
      <c r="B163" s="231"/>
      <c r="C163" s="69"/>
      <c r="D163" s="70"/>
      <c r="E163" s="70"/>
      <c r="F163" s="70"/>
      <c r="G163" s="70"/>
      <c r="H163" s="70"/>
      <c r="I163" s="33"/>
      <c r="J163" s="5"/>
      <c r="K163" s="5"/>
      <c r="N163" s="171"/>
      <c r="O163" s="6"/>
      <c r="Q163" s="5"/>
    </row>
    <row r="164" spans="1:17" ht="15" customHeight="1" x14ac:dyDescent="0.2">
      <c r="A164" s="319" t="s">
        <v>300</v>
      </c>
      <c r="B164" s="320"/>
      <c r="C164" s="178">
        <f t="shared" si="2"/>
        <v>73</v>
      </c>
      <c r="D164" s="223">
        <f>+SUM(D165:D179)</f>
        <v>73</v>
      </c>
      <c r="E164" s="227">
        <f>+SUM(E165:E179)</f>
        <v>0</v>
      </c>
      <c r="F164" s="228">
        <f>+SUM(F165:F179)</f>
        <v>0</v>
      </c>
      <c r="G164" s="228">
        <f>+SUM(G165:G179)</f>
        <v>0</v>
      </c>
      <c r="H164" s="228">
        <f>+SUM(H165:H179)</f>
        <v>0</v>
      </c>
      <c r="I164" s="33"/>
      <c r="J164" s="5"/>
      <c r="K164" s="5"/>
      <c r="N164" s="171"/>
      <c r="O164" s="6"/>
      <c r="Q164" s="5"/>
    </row>
    <row r="165" spans="1:17" x14ac:dyDescent="0.2">
      <c r="A165" s="211" t="s">
        <v>301</v>
      </c>
      <c r="B165" s="226" t="s">
        <v>302</v>
      </c>
      <c r="C165" s="203">
        <f t="shared" si="2"/>
        <v>6</v>
      </c>
      <c r="D165" s="204">
        <v>6</v>
      </c>
      <c r="E165" s="205"/>
      <c r="F165" s="206"/>
      <c r="G165" s="232"/>
      <c r="H165" s="206"/>
      <c r="I165" s="33"/>
      <c r="J165" s="5"/>
      <c r="K165" s="5"/>
      <c r="N165" s="171"/>
      <c r="O165" s="6"/>
      <c r="Q165" s="5"/>
    </row>
    <row r="166" spans="1:17" x14ac:dyDescent="0.2">
      <c r="A166" s="214" t="s">
        <v>303</v>
      </c>
      <c r="B166" s="233" t="s">
        <v>304</v>
      </c>
      <c r="C166" s="185">
        <f t="shared" si="2"/>
        <v>0</v>
      </c>
      <c r="D166" s="186"/>
      <c r="E166" s="187"/>
      <c r="F166" s="188"/>
      <c r="G166" s="201"/>
      <c r="H166" s="188"/>
      <c r="I166" s="33"/>
      <c r="J166" s="5"/>
      <c r="K166" s="5"/>
      <c r="N166" s="171"/>
      <c r="O166" s="6"/>
      <c r="Q166" s="5"/>
    </row>
    <row r="167" spans="1:17" x14ac:dyDescent="0.2">
      <c r="A167" s="214" t="s">
        <v>305</v>
      </c>
      <c r="B167" s="208" t="s">
        <v>306</v>
      </c>
      <c r="C167" s="185">
        <f t="shared" si="2"/>
        <v>67</v>
      </c>
      <c r="D167" s="186">
        <v>67</v>
      </c>
      <c r="E167" s="187"/>
      <c r="F167" s="188"/>
      <c r="G167" s="201"/>
      <c r="H167" s="188"/>
      <c r="I167" s="33"/>
      <c r="J167" s="5"/>
      <c r="K167" s="5"/>
      <c r="N167" s="171"/>
      <c r="O167" s="6"/>
      <c r="Q167" s="5"/>
    </row>
    <row r="168" spans="1:17" x14ac:dyDescent="0.2">
      <c r="A168" s="234" t="s">
        <v>307</v>
      </c>
      <c r="B168" s="208" t="s">
        <v>308</v>
      </c>
      <c r="C168" s="185">
        <f t="shared" si="2"/>
        <v>0</v>
      </c>
      <c r="D168" s="186"/>
      <c r="E168" s="187"/>
      <c r="F168" s="188"/>
      <c r="G168" s="201"/>
      <c r="H168" s="188"/>
      <c r="I168" s="33"/>
      <c r="J168" s="5"/>
      <c r="K168" s="5"/>
      <c r="N168" s="171"/>
      <c r="O168" s="6"/>
      <c r="Q168" s="5"/>
    </row>
    <row r="169" spans="1:17" x14ac:dyDescent="0.2">
      <c r="A169" s="214" t="s">
        <v>309</v>
      </c>
      <c r="B169" s="215" t="s">
        <v>310</v>
      </c>
      <c r="C169" s="185">
        <f t="shared" si="2"/>
        <v>0</v>
      </c>
      <c r="D169" s="186"/>
      <c r="E169" s="187"/>
      <c r="F169" s="188"/>
      <c r="G169" s="201"/>
      <c r="H169" s="188"/>
      <c r="I169" s="33"/>
      <c r="J169" s="5"/>
      <c r="K169" s="5"/>
      <c r="N169" s="171"/>
      <c r="O169" s="6"/>
      <c r="Q169" s="5"/>
    </row>
    <row r="170" spans="1:17" x14ac:dyDescent="0.2">
      <c r="A170" s="214" t="s">
        <v>311</v>
      </c>
      <c r="B170" s="215" t="s">
        <v>312</v>
      </c>
      <c r="C170" s="185">
        <f t="shared" si="2"/>
        <v>0</v>
      </c>
      <c r="D170" s="186"/>
      <c r="E170" s="187"/>
      <c r="F170" s="188"/>
      <c r="G170" s="201"/>
      <c r="H170" s="188"/>
      <c r="I170" s="33"/>
      <c r="J170" s="5"/>
      <c r="K170" s="5"/>
      <c r="N170" s="171"/>
      <c r="O170" s="6"/>
      <c r="Q170" s="5"/>
    </row>
    <row r="171" spans="1:17" x14ac:dyDescent="0.2">
      <c r="A171" s="214" t="s">
        <v>313</v>
      </c>
      <c r="B171" s="215" t="s">
        <v>314</v>
      </c>
      <c r="C171" s="185">
        <f t="shared" si="2"/>
        <v>0</v>
      </c>
      <c r="D171" s="186"/>
      <c r="E171" s="187"/>
      <c r="F171" s="188"/>
      <c r="G171" s="201"/>
      <c r="H171" s="188"/>
      <c r="I171" s="33"/>
      <c r="J171" s="5"/>
      <c r="K171" s="5"/>
      <c r="N171" s="171"/>
      <c r="O171" s="6"/>
      <c r="Q171" s="5"/>
    </row>
    <row r="172" spans="1:17" x14ac:dyDescent="0.2">
      <c r="A172" s="214" t="s">
        <v>315</v>
      </c>
      <c r="B172" s="215" t="s">
        <v>316</v>
      </c>
      <c r="C172" s="185">
        <f t="shared" si="2"/>
        <v>0</v>
      </c>
      <c r="D172" s="186"/>
      <c r="E172" s="187"/>
      <c r="F172" s="188"/>
      <c r="G172" s="201"/>
      <c r="H172" s="188"/>
      <c r="I172" s="33"/>
      <c r="J172" s="5"/>
      <c r="K172" s="5"/>
      <c r="N172" s="171"/>
      <c r="O172" s="6"/>
      <c r="Q172" s="5"/>
    </row>
    <row r="173" spans="1:17" x14ac:dyDescent="0.2">
      <c r="A173" s="214" t="s">
        <v>317</v>
      </c>
      <c r="B173" s="215" t="s">
        <v>318</v>
      </c>
      <c r="C173" s="185">
        <f t="shared" si="2"/>
        <v>0</v>
      </c>
      <c r="D173" s="186"/>
      <c r="E173" s="187"/>
      <c r="F173" s="188"/>
      <c r="G173" s="201"/>
      <c r="H173" s="188"/>
      <c r="I173" s="33"/>
      <c r="J173" s="5"/>
      <c r="K173" s="5"/>
      <c r="N173" s="171"/>
      <c r="O173" s="6"/>
      <c r="Q173" s="5"/>
    </row>
    <row r="174" spans="1:17" x14ac:dyDescent="0.2">
      <c r="A174" s="214" t="s">
        <v>319</v>
      </c>
      <c r="B174" s="215" t="s">
        <v>320</v>
      </c>
      <c r="C174" s="185">
        <f t="shared" si="2"/>
        <v>0</v>
      </c>
      <c r="D174" s="186"/>
      <c r="E174" s="187"/>
      <c r="F174" s="188"/>
      <c r="G174" s="201"/>
      <c r="H174" s="188"/>
      <c r="I174" s="33"/>
      <c r="J174" s="5"/>
      <c r="K174" s="5"/>
      <c r="N174" s="171"/>
      <c r="O174" s="6"/>
      <c r="Q174" s="5"/>
    </row>
    <row r="175" spans="1:17" x14ac:dyDescent="0.2">
      <c r="A175" s="214" t="s">
        <v>321</v>
      </c>
      <c r="B175" s="215" t="s">
        <v>322</v>
      </c>
      <c r="C175" s="185">
        <f t="shared" si="2"/>
        <v>0</v>
      </c>
      <c r="D175" s="186"/>
      <c r="E175" s="187"/>
      <c r="F175" s="188"/>
      <c r="G175" s="201"/>
      <c r="H175" s="188"/>
      <c r="I175" s="33"/>
      <c r="J175" s="5"/>
      <c r="K175" s="5"/>
      <c r="N175" s="171"/>
      <c r="O175" s="6"/>
      <c r="Q175" s="5"/>
    </row>
    <row r="176" spans="1:17" x14ac:dyDescent="0.2">
      <c r="A176" s="214" t="s">
        <v>323</v>
      </c>
      <c r="B176" s="215" t="s">
        <v>324</v>
      </c>
      <c r="C176" s="185">
        <f t="shared" si="2"/>
        <v>0</v>
      </c>
      <c r="D176" s="186"/>
      <c r="E176" s="187"/>
      <c r="F176" s="188"/>
      <c r="G176" s="201"/>
      <c r="H176" s="188"/>
      <c r="I176" s="33"/>
      <c r="J176" s="5"/>
      <c r="K176" s="5"/>
      <c r="N176" s="171"/>
      <c r="O176" s="6"/>
      <c r="Q176" s="5"/>
    </row>
    <row r="177" spans="1:17" x14ac:dyDescent="0.2">
      <c r="A177" s="214" t="s">
        <v>325</v>
      </c>
      <c r="B177" s="215" t="s">
        <v>326</v>
      </c>
      <c r="C177" s="185">
        <f t="shared" si="2"/>
        <v>0</v>
      </c>
      <c r="D177" s="186"/>
      <c r="E177" s="187"/>
      <c r="F177" s="188"/>
      <c r="G177" s="201"/>
      <c r="H177" s="188"/>
      <c r="I177" s="33"/>
      <c r="J177" s="5"/>
      <c r="K177" s="5"/>
      <c r="N177" s="171"/>
      <c r="O177" s="6"/>
      <c r="Q177" s="5"/>
    </row>
    <row r="178" spans="1:17" x14ac:dyDescent="0.2">
      <c r="A178" s="214" t="s">
        <v>327</v>
      </c>
      <c r="B178" s="215" t="s">
        <v>328</v>
      </c>
      <c r="C178" s="185">
        <f t="shared" si="2"/>
        <v>0</v>
      </c>
      <c r="D178" s="186"/>
      <c r="E178" s="187"/>
      <c r="F178" s="188"/>
      <c r="G178" s="201"/>
      <c r="H178" s="188"/>
      <c r="I178" s="33"/>
      <c r="J178" s="5"/>
      <c r="K178" s="5"/>
      <c r="N178" s="171"/>
      <c r="O178" s="6"/>
      <c r="Q178" s="5"/>
    </row>
    <row r="179" spans="1:17" x14ac:dyDescent="0.2">
      <c r="A179" s="235" t="s">
        <v>329</v>
      </c>
      <c r="B179" s="236" t="s">
        <v>330</v>
      </c>
      <c r="C179" s="218">
        <f t="shared" si="2"/>
        <v>0</v>
      </c>
      <c r="D179" s="237"/>
      <c r="E179" s="220"/>
      <c r="F179" s="221"/>
      <c r="G179" s="219"/>
      <c r="H179" s="221"/>
      <c r="I179" s="33"/>
      <c r="J179" s="5"/>
      <c r="K179" s="5"/>
      <c r="N179" s="171"/>
      <c r="O179" s="6"/>
      <c r="Q179" s="5"/>
    </row>
    <row r="180" spans="1:17" x14ac:dyDescent="0.2">
      <c r="A180" s="174"/>
      <c r="B180" s="222"/>
      <c r="C180" s="69"/>
      <c r="D180" s="70"/>
      <c r="E180" s="70"/>
      <c r="F180" s="70"/>
      <c r="G180" s="70"/>
      <c r="H180" s="70"/>
      <c r="I180" s="33"/>
      <c r="J180" s="5"/>
      <c r="K180" s="5"/>
      <c r="N180" s="171"/>
      <c r="O180" s="6"/>
      <c r="Q180" s="5"/>
    </row>
    <row r="181" spans="1:17" x14ac:dyDescent="0.2">
      <c r="A181" s="289" t="s">
        <v>331</v>
      </c>
      <c r="B181" s="290"/>
      <c r="C181" s="178">
        <f t="shared" si="2"/>
        <v>7835</v>
      </c>
      <c r="D181" s="238">
        <f>+SUM(D182:D250)</f>
        <v>7259</v>
      </c>
      <c r="E181" s="180">
        <f>+SUM(E182:E250)</f>
        <v>19</v>
      </c>
      <c r="F181" s="239">
        <f>+SUM(F182:F250)</f>
        <v>557</v>
      </c>
      <c r="G181" s="178">
        <f>+SUM(G182:G250)</f>
        <v>0</v>
      </c>
      <c r="H181" s="178">
        <f>+SUM(H182:H250)</f>
        <v>0</v>
      </c>
      <c r="I181" s="33"/>
      <c r="J181" s="5"/>
      <c r="K181" s="5"/>
      <c r="N181" s="171"/>
      <c r="O181" s="6"/>
      <c r="Q181" s="5"/>
    </row>
    <row r="182" spans="1:17" x14ac:dyDescent="0.2">
      <c r="A182" s="214" t="s">
        <v>332</v>
      </c>
      <c r="B182" s="240" t="s">
        <v>333</v>
      </c>
      <c r="C182" s="185">
        <f t="shared" si="2"/>
        <v>0</v>
      </c>
      <c r="D182" s="186"/>
      <c r="E182" s="187"/>
      <c r="F182" s="188"/>
      <c r="G182" s="232"/>
      <c r="H182" s="188"/>
      <c r="I182" s="33"/>
      <c r="J182" s="5"/>
      <c r="K182" s="5"/>
      <c r="N182" s="171"/>
      <c r="O182" s="6"/>
      <c r="Q182" s="5"/>
    </row>
    <row r="183" spans="1:17" x14ac:dyDescent="0.2">
      <c r="A183" s="214" t="s">
        <v>334</v>
      </c>
      <c r="B183" s="241" t="s">
        <v>335</v>
      </c>
      <c r="C183" s="185">
        <f t="shared" si="2"/>
        <v>0</v>
      </c>
      <c r="D183" s="186"/>
      <c r="E183" s="187"/>
      <c r="F183" s="188"/>
      <c r="G183" s="201"/>
      <c r="H183" s="188"/>
      <c r="I183" s="33"/>
      <c r="J183" s="5"/>
      <c r="K183" s="5"/>
      <c r="N183" s="171"/>
      <c r="O183" s="6"/>
      <c r="Q183" s="5"/>
    </row>
    <row r="184" spans="1:17" x14ac:dyDescent="0.2">
      <c r="A184" s="214" t="s">
        <v>336</v>
      </c>
      <c r="B184" s="241" t="s">
        <v>337</v>
      </c>
      <c r="C184" s="185">
        <f t="shared" si="2"/>
        <v>0</v>
      </c>
      <c r="D184" s="186"/>
      <c r="E184" s="187"/>
      <c r="F184" s="188"/>
      <c r="G184" s="201"/>
      <c r="H184" s="188"/>
      <c r="I184" s="33"/>
      <c r="J184" s="5"/>
      <c r="K184" s="5"/>
      <c r="N184" s="171"/>
      <c r="O184" s="6"/>
      <c r="Q184" s="5"/>
    </row>
    <row r="185" spans="1:17" ht="13.5" customHeight="1" x14ac:dyDescent="0.2">
      <c r="A185" s="214" t="s">
        <v>338</v>
      </c>
      <c r="B185" s="241" t="s">
        <v>339</v>
      </c>
      <c r="C185" s="185">
        <f t="shared" si="2"/>
        <v>5</v>
      </c>
      <c r="D185" s="186">
        <v>2</v>
      </c>
      <c r="E185" s="187">
        <v>3</v>
      </c>
      <c r="F185" s="188"/>
      <c r="G185" s="201"/>
      <c r="H185" s="188"/>
      <c r="I185" s="33"/>
      <c r="J185" s="5"/>
      <c r="K185" s="5"/>
      <c r="N185" s="171"/>
      <c r="O185" s="6"/>
      <c r="Q185" s="5"/>
    </row>
    <row r="186" spans="1:17" x14ac:dyDescent="0.2">
      <c r="A186" s="214" t="s">
        <v>340</v>
      </c>
      <c r="B186" s="215" t="s">
        <v>341</v>
      </c>
      <c r="C186" s="185">
        <f t="shared" si="2"/>
        <v>108</v>
      </c>
      <c r="D186" s="186">
        <v>108</v>
      </c>
      <c r="E186" s="187"/>
      <c r="F186" s="188"/>
      <c r="G186" s="201"/>
      <c r="H186" s="188"/>
      <c r="I186" s="33"/>
      <c r="J186" s="5"/>
      <c r="K186" s="5"/>
      <c r="N186" s="171"/>
      <c r="O186" s="6"/>
      <c r="Q186" s="5"/>
    </row>
    <row r="187" spans="1:17" x14ac:dyDescent="0.2">
      <c r="A187" s="214" t="s">
        <v>342</v>
      </c>
      <c r="B187" s="215" t="s">
        <v>343</v>
      </c>
      <c r="C187" s="185">
        <f t="shared" si="2"/>
        <v>0</v>
      </c>
      <c r="D187" s="186"/>
      <c r="E187" s="187"/>
      <c r="F187" s="188"/>
      <c r="G187" s="201"/>
      <c r="H187" s="188"/>
      <c r="I187" s="33"/>
      <c r="J187" s="5"/>
      <c r="K187" s="5"/>
      <c r="N187" s="171"/>
      <c r="O187" s="6"/>
      <c r="Q187" s="5"/>
    </row>
    <row r="188" spans="1:17" x14ac:dyDescent="0.2">
      <c r="A188" s="214" t="s">
        <v>344</v>
      </c>
      <c r="B188" s="215" t="s">
        <v>345</v>
      </c>
      <c r="C188" s="185">
        <f t="shared" si="2"/>
        <v>6</v>
      </c>
      <c r="D188" s="186">
        <v>6</v>
      </c>
      <c r="E188" s="187"/>
      <c r="F188" s="188"/>
      <c r="G188" s="201"/>
      <c r="H188" s="188"/>
      <c r="I188" s="33"/>
      <c r="J188" s="5"/>
      <c r="K188" s="5"/>
      <c r="N188" s="171"/>
      <c r="O188" s="6"/>
      <c r="Q188" s="5"/>
    </row>
    <row r="189" spans="1:17" x14ac:dyDescent="0.2">
      <c r="A189" s="214" t="s">
        <v>346</v>
      </c>
      <c r="B189" s="215" t="s">
        <v>347</v>
      </c>
      <c r="C189" s="185">
        <f t="shared" si="2"/>
        <v>0</v>
      </c>
      <c r="D189" s="186"/>
      <c r="E189" s="187"/>
      <c r="F189" s="188"/>
      <c r="G189" s="201"/>
      <c r="H189" s="188"/>
      <c r="I189" s="33"/>
      <c r="J189" s="5"/>
      <c r="K189" s="5"/>
      <c r="N189" s="171"/>
      <c r="O189" s="6"/>
      <c r="Q189" s="5"/>
    </row>
    <row r="190" spans="1:17" x14ac:dyDescent="0.2">
      <c r="A190" s="214" t="s">
        <v>348</v>
      </c>
      <c r="B190" s="215" t="s">
        <v>349</v>
      </c>
      <c r="C190" s="185">
        <f t="shared" si="2"/>
        <v>3</v>
      </c>
      <c r="D190" s="186">
        <v>3</v>
      </c>
      <c r="E190" s="187"/>
      <c r="F190" s="188"/>
      <c r="G190" s="201"/>
      <c r="H190" s="188"/>
      <c r="I190" s="33"/>
      <c r="J190" s="5"/>
      <c r="K190" s="5"/>
      <c r="N190" s="171"/>
      <c r="O190" s="6"/>
      <c r="Q190" s="5"/>
    </row>
    <row r="191" spans="1:17" x14ac:dyDescent="0.2">
      <c r="A191" s="214" t="s">
        <v>350</v>
      </c>
      <c r="B191" s="215" t="s">
        <v>351</v>
      </c>
      <c r="C191" s="185">
        <f t="shared" si="2"/>
        <v>0</v>
      </c>
      <c r="D191" s="186"/>
      <c r="E191" s="187"/>
      <c r="F191" s="188"/>
      <c r="G191" s="201"/>
      <c r="H191" s="188"/>
      <c r="I191" s="33"/>
      <c r="J191" s="5"/>
      <c r="K191" s="5"/>
      <c r="N191" s="171"/>
      <c r="O191" s="6"/>
      <c r="Q191" s="5"/>
    </row>
    <row r="192" spans="1:17" x14ac:dyDescent="0.2">
      <c r="A192" s="214" t="s">
        <v>352</v>
      </c>
      <c r="B192" s="215" t="s">
        <v>353</v>
      </c>
      <c r="C192" s="185">
        <f t="shared" si="2"/>
        <v>0</v>
      </c>
      <c r="D192" s="186"/>
      <c r="E192" s="187"/>
      <c r="F192" s="188"/>
      <c r="G192" s="201"/>
      <c r="H192" s="188"/>
      <c r="I192" s="33"/>
      <c r="J192" s="5"/>
      <c r="K192" s="5"/>
      <c r="N192" s="171"/>
      <c r="O192" s="6"/>
      <c r="Q192" s="5"/>
    </row>
    <row r="193" spans="1:17" x14ac:dyDescent="0.2">
      <c r="A193" s="214" t="s">
        <v>354</v>
      </c>
      <c r="B193" s="215" t="s">
        <v>355</v>
      </c>
      <c r="C193" s="185">
        <f t="shared" si="2"/>
        <v>0</v>
      </c>
      <c r="D193" s="186"/>
      <c r="E193" s="187"/>
      <c r="F193" s="188"/>
      <c r="G193" s="201"/>
      <c r="H193" s="188"/>
      <c r="I193" s="33"/>
      <c r="J193" s="5"/>
      <c r="K193" s="5"/>
      <c r="N193" s="171"/>
      <c r="O193" s="6"/>
      <c r="Q193" s="5"/>
    </row>
    <row r="194" spans="1:17" x14ac:dyDescent="0.2">
      <c r="A194" s="214" t="s">
        <v>356</v>
      </c>
      <c r="B194" s="215" t="s">
        <v>357</v>
      </c>
      <c r="C194" s="185">
        <f t="shared" si="2"/>
        <v>0</v>
      </c>
      <c r="D194" s="186"/>
      <c r="E194" s="187"/>
      <c r="F194" s="188"/>
      <c r="G194" s="201"/>
      <c r="H194" s="188"/>
      <c r="I194" s="33"/>
      <c r="J194" s="5"/>
      <c r="K194" s="5"/>
      <c r="N194" s="171"/>
      <c r="O194" s="6"/>
      <c r="Q194" s="5"/>
    </row>
    <row r="195" spans="1:17" ht="23.25" x14ac:dyDescent="0.2">
      <c r="A195" s="214" t="s">
        <v>358</v>
      </c>
      <c r="B195" s="208" t="s">
        <v>359</v>
      </c>
      <c r="C195" s="185">
        <f t="shared" si="2"/>
        <v>0</v>
      </c>
      <c r="D195" s="186"/>
      <c r="E195" s="187"/>
      <c r="F195" s="188"/>
      <c r="G195" s="201"/>
      <c r="H195" s="188"/>
      <c r="I195" s="33"/>
      <c r="J195" s="5"/>
      <c r="K195" s="5"/>
      <c r="N195" s="171"/>
      <c r="O195" s="6"/>
      <c r="Q195" s="5"/>
    </row>
    <row r="196" spans="1:17" x14ac:dyDescent="0.2">
      <c r="A196" s="214" t="s">
        <v>360</v>
      </c>
      <c r="B196" s="208" t="s">
        <v>361</v>
      </c>
      <c r="C196" s="185">
        <f t="shared" si="2"/>
        <v>0</v>
      </c>
      <c r="D196" s="186"/>
      <c r="E196" s="187"/>
      <c r="F196" s="188"/>
      <c r="G196" s="201"/>
      <c r="H196" s="188"/>
      <c r="I196" s="33"/>
      <c r="J196" s="5"/>
      <c r="K196" s="5"/>
      <c r="N196" s="171"/>
      <c r="O196" s="6"/>
      <c r="Q196" s="5"/>
    </row>
    <row r="197" spans="1:17" x14ac:dyDescent="0.2">
      <c r="A197" s="214" t="s">
        <v>362</v>
      </c>
      <c r="B197" s="215" t="s">
        <v>363</v>
      </c>
      <c r="C197" s="185">
        <f t="shared" si="2"/>
        <v>0</v>
      </c>
      <c r="D197" s="186"/>
      <c r="E197" s="187"/>
      <c r="F197" s="188"/>
      <c r="G197" s="201"/>
      <c r="H197" s="188"/>
      <c r="I197" s="33"/>
      <c r="J197" s="5"/>
      <c r="K197" s="5"/>
      <c r="N197" s="171"/>
      <c r="O197" s="6"/>
      <c r="Q197" s="5"/>
    </row>
    <row r="198" spans="1:17" x14ac:dyDescent="0.2">
      <c r="A198" s="214" t="s">
        <v>364</v>
      </c>
      <c r="B198" s="215" t="s">
        <v>365</v>
      </c>
      <c r="C198" s="185">
        <f t="shared" si="2"/>
        <v>0</v>
      </c>
      <c r="D198" s="186"/>
      <c r="E198" s="187"/>
      <c r="F198" s="188"/>
      <c r="G198" s="201"/>
      <c r="H198" s="188"/>
      <c r="I198" s="33"/>
      <c r="J198" s="5"/>
      <c r="K198" s="5"/>
      <c r="N198" s="171"/>
      <c r="O198" s="6"/>
      <c r="Q198" s="5"/>
    </row>
    <row r="199" spans="1:17" x14ac:dyDescent="0.2">
      <c r="A199" s="214" t="s">
        <v>366</v>
      </c>
      <c r="B199" s="215" t="s">
        <v>367</v>
      </c>
      <c r="C199" s="185">
        <f t="shared" si="2"/>
        <v>3</v>
      </c>
      <c r="D199" s="186">
        <v>2</v>
      </c>
      <c r="E199" s="187"/>
      <c r="F199" s="188">
        <v>1</v>
      </c>
      <c r="G199" s="201"/>
      <c r="H199" s="188"/>
      <c r="I199" s="33"/>
      <c r="J199" s="5"/>
      <c r="K199" s="5"/>
      <c r="N199" s="171"/>
      <c r="O199" s="6"/>
      <c r="Q199" s="5"/>
    </row>
    <row r="200" spans="1:17" x14ac:dyDescent="0.2">
      <c r="A200" s="214" t="s">
        <v>368</v>
      </c>
      <c r="B200" s="215" t="s">
        <v>369</v>
      </c>
      <c r="C200" s="185">
        <f t="shared" si="2"/>
        <v>1</v>
      </c>
      <c r="D200" s="186">
        <v>1</v>
      </c>
      <c r="E200" s="187"/>
      <c r="F200" s="188"/>
      <c r="G200" s="201"/>
      <c r="H200" s="188"/>
      <c r="I200" s="33"/>
      <c r="J200" s="5"/>
      <c r="K200" s="5"/>
      <c r="N200" s="171"/>
      <c r="O200" s="6"/>
      <c r="Q200" s="5"/>
    </row>
    <row r="201" spans="1:17" x14ac:dyDescent="0.2">
      <c r="A201" s="214" t="s">
        <v>370</v>
      </c>
      <c r="B201" s="215" t="s">
        <v>371</v>
      </c>
      <c r="C201" s="185">
        <f t="shared" si="2"/>
        <v>31</v>
      </c>
      <c r="D201" s="186">
        <v>31</v>
      </c>
      <c r="E201" s="187"/>
      <c r="F201" s="188"/>
      <c r="G201" s="201"/>
      <c r="H201" s="188"/>
      <c r="I201" s="33"/>
      <c r="J201" s="5"/>
      <c r="K201" s="5"/>
      <c r="N201" s="171"/>
      <c r="O201" s="6"/>
      <c r="Q201" s="5"/>
    </row>
    <row r="202" spans="1:17" x14ac:dyDescent="0.2">
      <c r="A202" s="214" t="s">
        <v>372</v>
      </c>
      <c r="B202" s="215" t="s">
        <v>373</v>
      </c>
      <c r="C202" s="185">
        <f t="shared" si="2"/>
        <v>0</v>
      </c>
      <c r="D202" s="186"/>
      <c r="E202" s="187"/>
      <c r="F202" s="188"/>
      <c r="G202" s="201"/>
      <c r="H202" s="188"/>
      <c r="I202" s="33"/>
      <c r="J202" s="5"/>
      <c r="K202" s="5"/>
      <c r="N202" s="171"/>
      <c r="O202" s="6"/>
      <c r="Q202" s="5"/>
    </row>
    <row r="203" spans="1:17" x14ac:dyDescent="0.2">
      <c r="A203" s="214" t="s">
        <v>374</v>
      </c>
      <c r="B203" s="215" t="s">
        <v>375</v>
      </c>
      <c r="C203" s="185">
        <f t="shared" si="2"/>
        <v>0</v>
      </c>
      <c r="D203" s="186"/>
      <c r="E203" s="187"/>
      <c r="F203" s="188"/>
      <c r="G203" s="201"/>
      <c r="H203" s="188"/>
      <c r="I203" s="33"/>
      <c r="J203" s="5"/>
      <c r="K203" s="5"/>
      <c r="N203" s="171"/>
      <c r="O203" s="6"/>
      <c r="Q203" s="5"/>
    </row>
    <row r="204" spans="1:17" x14ac:dyDescent="0.2">
      <c r="A204" s="214" t="s">
        <v>376</v>
      </c>
      <c r="B204" s="215" t="s">
        <v>377</v>
      </c>
      <c r="C204" s="185">
        <f t="shared" si="2"/>
        <v>0</v>
      </c>
      <c r="D204" s="186"/>
      <c r="E204" s="187"/>
      <c r="F204" s="188"/>
      <c r="G204" s="201"/>
      <c r="H204" s="188"/>
      <c r="I204" s="33"/>
      <c r="J204" s="5"/>
      <c r="K204" s="5"/>
      <c r="N204" s="171"/>
      <c r="O204" s="6"/>
      <c r="Q204" s="5"/>
    </row>
    <row r="205" spans="1:17" x14ac:dyDescent="0.2">
      <c r="A205" s="214" t="s">
        <v>378</v>
      </c>
      <c r="B205" s="215" t="s">
        <v>379</v>
      </c>
      <c r="C205" s="185">
        <f t="shared" si="2"/>
        <v>0</v>
      </c>
      <c r="D205" s="186"/>
      <c r="E205" s="187"/>
      <c r="F205" s="188"/>
      <c r="G205" s="201"/>
      <c r="H205" s="188"/>
      <c r="I205" s="33"/>
      <c r="J205" s="5"/>
      <c r="K205" s="5"/>
      <c r="N205" s="171"/>
      <c r="O205" s="6"/>
      <c r="Q205" s="5"/>
    </row>
    <row r="206" spans="1:17" x14ac:dyDescent="0.2">
      <c r="A206" s="214" t="s">
        <v>380</v>
      </c>
      <c r="B206" s="215" t="s">
        <v>381</v>
      </c>
      <c r="C206" s="185">
        <f t="shared" si="2"/>
        <v>0</v>
      </c>
      <c r="D206" s="186"/>
      <c r="E206" s="187"/>
      <c r="F206" s="188"/>
      <c r="G206" s="201"/>
      <c r="H206" s="188"/>
      <c r="I206" s="33"/>
      <c r="J206" s="5"/>
      <c r="K206" s="5"/>
      <c r="N206" s="171"/>
      <c r="O206" s="6"/>
      <c r="Q206" s="5"/>
    </row>
    <row r="207" spans="1:17" x14ac:dyDescent="0.2">
      <c r="A207" s="214" t="s">
        <v>382</v>
      </c>
      <c r="B207" s="215" t="s">
        <v>383</v>
      </c>
      <c r="C207" s="185">
        <f t="shared" si="2"/>
        <v>0</v>
      </c>
      <c r="D207" s="186"/>
      <c r="E207" s="187"/>
      <c r="F207" s="188"/>
      <c r="G207" s="201"/>
      <c r="H207" s="188"/>
      <c r="I207" s="33"/>
      <c r="J207" s="5"/>
      <c r="K207" s="5"/>
      <c r="N207" s="171"/>
      <c r="O207" s="6"/>
      <c r="Q207" s="5"/>
    </row>
    <row r="208" spans="1:17" x14ac:dyDescent="0.2">
      <c r="A208" s="214" t="s">
        <v>384</v>
      </c>
      <c r="B208" s="208" t="s">
        <v>385</v>
      </c>
      <c r="C208" s="185">
        <f t="shared" si="2"/>
        <v>0</v>
      </c>
      <c r="D208" s="186"/>
      <c r="E208" s="187"/>
      <c r="F208" s="188"/>
      <c r="G208" s="201"/>
      <c r="H208" s="188"/>
      <c r="I208" s="33"/>
      <c r="J208" s="5"/>
      <c r="K208" s="5"/>
      <c r="N208" s="171"/>
      <c r="O208" s="6"/>
      <c r="Q208" s="5"/>
    </row>
    <row r="209" spans="1:17" x14ac:dyDescent="0.2">
      <c r="A209" s="214" t="s">
        <v>386</v>
      </c>
      <c r="B209" s="215" t="s">
        <v>387</v>
      </c>
      <c r="C209" s="185">
        <f t="shared" si="2"/>
        <v>16</v>
      </c>
      <c r="D209" s="186"/>
      <c r="E209" s="187">
        <v>16</v>
      </c>
      <c r="F209" s="188"/>
      <c r="G209" s="201"/>
      <c r="H209" s="188"/>
      <c r="I209" s="33"/>
      <c r="J209" s="5"/>
      <c r="K209" s="5"/>
      <c r="N209" s="171"/>
      <c r="O209" s="6"/>
      <c r="Q209" s="5"/>
    </row>
    <row r="210" spans="1:17" x14ac:dyDescent="0.2">
      <c r="A210" s="214" t="s">
        <v>388</v>
      </c>
      <c r="B210" s="215" t="s">
        <v>389</v>
      </c>
      <c r="C210" s="185">
        <f t="shared" ref="C210:C273" si="3">+SUM(D210:F210)</f>
        <v>0</v>
      </c>
      <c r="D210" s="186"/>
      <c r="E210" s="187"/>
      <c r="F210" s="188"/>
      <c r="G210" s="201"/>
      <c r="H210" s="188"/>
      <c r="I210" s="33"/>
      <c r="J210" s="5"/>
      <c r="K210" s="5"/>
      <c r="N210" s="171"/>
      <c r="O210" s="6"/>
      <c r="Q210" s="5"/>
    </row>
    <row r="211" spans="1:17" x14ac:dyDescent="0.2">
      <c r="A211" s="214" t="s">
        <v>390</v>
      </c>
      <c r="B211" s="215" t="s">
        <v>391</v>
      </c>
      <c r="C211" s="185">
        <f t="shared" si="3"/>
        <v>0</v>
      </c>
      <c r="D211" s="186"/>
      <c r="E211" s="187"/>
      <c r="F211" s="188"/>
      <c r="G211" s="201"/>
      <c r="H211" s="188"/>
      <c r="I211" s="33"/>
      <c r="J211" s="5"/>
      <c r="K211" s="5"/>
      <c r="N211" s="171"/>
      <c r="O211" s="6"/>
      <c r="Q211" s="5"/>
    </row>
    <row r="212" spans="1:17" x14ac:dyDescent="0.2">
      <c r="A212" s="214" t="s">
        <v>392</v>
      </c>
      <c r="B212" s="215" t="s">
        <v>393</v>
      </c>
      <c r="C212" s="185">
        <f t="shared" si="3"/>
        <v>0</v>
      </c>
      <c r="D212" s="186"/>
      <c r="E212" s="187"/>
      <c r="F212" s="188"/>
      <c r="G212" s="201"/>
      <c r="H212" s="188"/>
      <c r="I212" s="33"/>
      <c r="J212" s="5"/>
      <c r="K212" s="5"/>
      <c r="N212" s="171"/>
      <c r="O212" s="6"/>
      <c r="Q212" s="5"/>
    </row>
    <row r="213" spans="1:17" ht="23.25" x14ac:dyDescent="0.2">
      <c r="A213" s="214" t="s">
        <v>394</v>
      </c>
      <c r="B213" s="208" t="s">
        <v>395</v>
      </c>
      <c r="C213" s="185">
        <f t="shared" si="3"/>
        <v>0</v>
      </c>
      <c r="D213" s="186"/>
      <c r="E213" s="187"/>
      <c r="F213" s="188"/>
      <c r="G213" s="201"/>
      <c r="H213" s="188"/>
      <c r="I213" s="33"/>
      <c r="J213" s="5"/>
      <c r="K213" s="5"/>
      <c r="N213" s="171"/>
      <c r="O213" s="6"/>
      <c r="Q213" s="5"/>
    </row>
    <row r="214" spans="1:17" x14ac:dyDescent="0.2">
      <c r="A214" s="214" t="s">
        <v>396</v>
      </c>
      <c r="B214" s="215" t="s">
        <v>397</v>
      </c>
      <c r="C214" s="185">
        <f t="shared" si="3"/>
        <v>0</v>
      </c>
      <c r="D214" s="186"/>
      <c r="E214" s="187"/>
      <c r="F214" s="188"/>
      <c r="G214" s="201"/>
      <c r="H214" s="188"/>
      <c r="I214" s="33"/>
      <c r="J214" s="5"/>
      <c r="K214" s="5"/>
      <c r="N214" s="171"/>
      <c r="O214" s="6"/>
      <c r="Q214" s="5"/>
    </row>
    <row r="215" spans="1:17" x14ac:dyDescent="0.2">
      <c r="A215" s="214" t="s">
        <v>398</v>
      </c>
      <c r="B215" s="215" t="s">
        <v>399</v>
      </c>
      <c r="C215" s="185">
        <f t="shared" si="3"/>
        <v>0</v>
      </c>
      <c r="D215" s="186"/>
      <c r="E215" s="187"/>
      <c r="F215" s="188"/>
      <c r="G215" s="201"/>
      <c r="H215" s="188"/>
      <c r="I215" s="33"/>
      <c r="J215" s="5"/>
      <c r="K215" s="5"/>
      <c r="N215" s="171"/>
      <c r="O215" s="6"/>
      <c r="Q215" s="5"/>
    </row>
    <row r="216" spans="1:17" x14ac:dyDescent="0.2">
      <c r="A216" s="214" t="s">
        <v>400</v>
      </c>
      <c r="B216" s="215" t="s">
        <v>401</v>
      </c>
      <c r="C216" s="185">
        <f t="shared" si="3"/>
        <v>0</v>
      </c>
      <c r="D216" s="186"/>
      <c r="E216" s="187"/>
      <c r="F216" s="188"/>
      <c r="G216" s="201"/>
      <c r="H216" s="188"/>
      <c r="I216" s="33"/>
      <c r="J216" s="5"/>
      <c r="K216" s="5"/>
      <c r="N216" s="171"/>
      <c r="O216" s="6"/>
      <c r="Q216" s="5"/>
    </row>
    <row r="217" spans="1:17" x14ac:dyDescent="0.2">
      <c r="A217" s="214" t="s">
        <v>402</v>
      </c>
      <c r="B217" s="215" t="s">
        <v>403</v>
      </c>
      <c r="C217" s="185">
        <f t="shared" si="3"/>
        <v>0</v>
      </c>
      <c r="D217" s="186"/>
      <c r="E217" s="187"/>
      <c r="F217" s="188"/>
      <c r="G217" s="201"/>
      <c r="H217" s="188"/>
      <c r="I217" s="33"/>
      <c r="J217" s="5"/>
      <c r="K217" s="5"/>
      <c r="N217" s="171"/>
      <c r="O217" s="6"/>
      <c r="Q217" s="5"/>
    </row>
    <row r="218" spans="1:17" x14ac:dyDescent="0.2">
      <c r="A218" s="214" t="s">
        <v>404</v>
      </c>
      <c r="B218" s="215" t="s">
        <v>405</v>
      </c>
      <c r="C218" s="185">
        <f t="shared" si="3"/>
        <v>0</v>
      </c>
      <c r="D218" s="186"/>
      <c r="E218" s="187"/>
      <c r="F218" s="188"/>
      <c r="G218" s="201"/>
      <c r="H218" s="188"/>
      <c r="I218" s="33"/>
      <c r="J218" s="5"/>
      <c r="K218" s="5"/>
      <c r="N218" s="171"/>
      <c r="O218" s="6"/>
      <c r="Q218" s="5"/>
    </row>
    <row r="219" spans="1:17" x14ac:dyDescent="0.2">
      <c r="A219" s="214" t="s">
        <v>406</v>
      </c>
      <c r="B219" s="215" t="s">
        <v>407</v>
      </c>
      <c r="C219" s="185">
        <f t="shared" si="3"/>
        <v>0</v>
      </c>
      <c r="D219" s="186"/>
      <c r="E219" s="187"/>
      <c r="F219" s="188"/>
      <c r="G219" s="201"/>
      <c r="H219" s="188"/>
      <c r="I219" s="33"/>
      <c r="J219" s="5"/>
      <c r="K219" s="5"/>
      <c r="N219" s="171"/>
      <c r="O219" s="6"/>
      <c r="Q219" s="5"/>
    </row>
    <row r="220" spans="1:17" x14ac:dyDescent="0.2">
      <c r="A220" s="214" t="s">
        <v>408</v>
      </c>
      <c r="B220" s="215" t="s">
        <v>409</v>
      </c>
      <c r="C220" s="185">
        <f t="shared" si="3"/>
        <v>0</v>
      </c>
      <c r="D220" s="186"/>
      <c r="E220" s="187"/>
      <c r="F220" s="188"/>
      <c r="G220" s="201"/>
      <c r="H220" s="188"/>
      <c r="I220" s="33"/>
      <c r="J220" s="5"/>
      <c r="K220" s="5"/>
      <c r="N220" s="171"/>
      <c r="O220" s="6"/>
      <c r="Q220" s="5"/>
    </row>
    <row r="221" spans="1:17" x14ac:dyDescent="0.2">
      <c r="A221" s="214" t="s">
        <v>410</v>
      </c>
      <c r="B221" s="215" t="s">
        <v>411</v>
      </c>
      <c r="C221" s="185">
        <f t="shared" si="3"/>
        <v>0</v>
      </c>
      <c r="D221" s="186"/>
      <c r="E221" s="187"/>
      <c r="F221" s="188"/>
      <c r="G221" s="201"/>
      <c r="H221" s="188"/>
      <c r="I221" s="33"/>
      <c r="J221" s="5"/>
      <c r="K221" s="5"/>
      <c r="N221" s="171"/>
      <c r="O221" s="6"/>
      <c r="Q221" s="5"/>
    </row>
    <row r="222" spans="1:17" x14ac:dyDescent="0.2">
      <c r="A222" s="214" t="s">
        <v>412</v>
      </c>
      <c r="B222" s="215" t="s">
        <v>413</v>
      </c>
      <c r="C222" s="185">
        <f t="shared" si="3"/>
        <v>0</v>
      </c>
      <c r="D222" s="186"/>
      <c r="E222" s="187"/>
      <c r="F222" s="188"/>
      <c r="G222" s="201"/>
      <c r="H222" s="188"/>
      <c r="I222" s="33"/>
      <c r="J222" s="5"/>
      <c r="K222" s="5"/>
      <c r="N222" s="171"/>
      <c r="O222" s="6"/>
      <c r="Q222" s="5"/>
    </row>
    <row r="223" spans="1:17" x14ac:dyDescent="0.2">
      <c r="A223" s="214" t="s">
        <v>414</v>
      </c>
      <c r="B223" s="215" t="s">
        <v>415</v>
      </c>
      <c r="C223" s="185">
        <f t="shared" si="3"/>
        <v>0</v>
      </c>
      <c r="D223" s="186"/>
      <c r="E223" s="187"/>
      <c r="F223" s="188"/>
      <c r="G223" s="201"/>
      <c r="H223" s="188"/>
      <c r="I223" s="33"/>
      <c r="J223" s="5"/>
      <c r="K223" s="5"/>
      <c r="N223" s="171"/>
      <c r="O223" s="6"/>
      <c r="Q223" s="5"/>
    </row>
    <row r="224" spans="1:17" x14ac:dyDescent="0.2">
      <c r="A224" s="214" t="s">
        <v>416</v>
      </c>
      <c r="B224" s="215" t="s">
        <v>417</v>
      </c>
      <c r="C224" s="185">
        <f t="shared" si="3"/>
        <v>0</v>
      </c>
      <c r="D224" s="186"/>
      <c r="E224" s="187"/>
      <c r="F224" s="188"/>
      <c r="G224" s="201"/>
      <c r="H224" s="188"/>
      <c r="I224" s="33"/>
      <c r="J224" s="5"/>
      <c r="K224" s="5"/>
      <c r="N224" s="171"/>
      <c r="O224" s="6"/>
      <c r="Q224" s="5"/>
    </row>
    <row r="225" spans="1:17" x14ac:dyDescent="0.2">
      <c r="A225" s="214" t="s">
        <v>418</v>
      </c>
      <c r="B225" s="215" t="s">
        <v>419</v>
      </c>
      <c r="C225" s="185">
        <f t="shared" si="3"/>
        <v>0</v>
      </c>
      <c r="D225" s="186"/>
      <c r="E225" s="187"/>
      <c r="F225" s="188"/>
      <c r="G225" s="201"/>
      <c r="H225" s="188"/>
      <c r="I225" s="33"/>
      <c r="J225" s="5"/>
      <c r="K225" s="5"/>
      <c r="N225" s="171"/>
      <c r="O225" s="6"/>
      <c r="Q225" s="5"/>
    </row>
    <row r="226" spans="1:17" x14ac:dyDescent="0.2">
      <c r="A226" s="214" t="s">
        <v>420</v>
      </c>
      <c r="B226" s="215" t="s">
        <v>421</v>
      </c>
      <c r="C226" s="185">
        <f t="shared" si="3"/>
        <v>0</v>
      </c>
      <c r="D226" s="186"/>
      <c r="E226" s="187"/>
      <c r="F226" s="188"/>
      <c r="G226" s="201"/>
      <c r="H226" s="188"/>
      <c r="I226" s="33"/>
      <c r="J226" s="5"/>
      <c r="K226" s="5"/>
      <c r="N226" s="171"/>
      <c r="O226" s="6"/>
      <c r="Q226" s="5"/>
    </row>
    <row r="227" spans="1:17" x14ac:dyDescent="0.2">
      <c r="A227" s="214" t="s">
        <v>422</v>
      </c>
      <c r="B227" s="215" t="s">
        <v>423</v>
      </c>
      <c r="C227" s="185">
        <f t="shared" si="3"/>
        <v>0</v>
      </c>
      <c r="D227" s="186"/>
      <c r="E227" s="187"/>
      <c r="F227" s="188"/>
      <c r="G227" s="201"/>
      <c r="H227" s="188"/>
      <c r="I227" s="33"/>
      <c r="J227" s="5"/>
      <c r="K227" s="5"/>
      <c r="N227" s="171"/>
      <c r="O227" s="6"/>
      <c r="Q227" s="5"/>
    </row>
    <row r="228" spans="1:17" x14ac:dyDescent="0.2">
      <c r="A228" s="214" t="s">
        <v>424</v>
      </c>
      <c r="B228" s="215" t="s">
        <v>425</v>
      </c>
      <c r="C228" s="185">
        <f t="shared" si="3"/>
        <v>0</v>
      </c>
      <c r="D228" s="186"/>
      <c r="E228" s="187"/>
      <c r="F228" s="188"/>
      <c r="G228" s="201"/>
      <c r="H228" s="188"/>
      <c r="I228" s="33"/>
      <c r="J228" s="5"/>
      <c r="K228" s="5"/>
      <c r="N228" s="171"/>
      <c r="O228" s="6"/>
      <c r="Q228" s="5"/>
    </row>
    <row r="229" spans="1:17" x14ac:dyDescent="0.2">
      <c r="A229" s="214" t="s">
        <v>426</v>
      </c>
      <c r="B229" s="215" t="s">
        <v>427</v>
      </c>
      <c r="C229" s="185">
        <f t="shared" si="3"/>
        <v>0</v>
      </c>
      <c r="D229" s="186"/>
      <c r="E229" s="187"/>
      <c r="F229" s="188"/>
      <c r="G229" s="201"/>
      <c r="H229" s="188"/>
      <c r="I229" s="33"/>
      <c r="J229" s="5"/>
      <c r="K229" s="5"/>
      <c r="N229" s="171"/>
      <c r="O229" s="6"/>
      <c r="Q229" s="5"/>
    </row>
    <row r="230" spans="1:17" ht="23.25" x14ac:dyDescent="0.2">
      <c r="A230" s="214" t="s">
        <v>428</v>
      </c>
      <c r="B230" s="208" t="s">
        <v>429</v>
      </c>
      <c r="C230" s="185">
        <f t="shared" si="3"/>
        <v>0</v>
      </c>
      <c r="D230" s="186"/>
      <c r="E230" s="187"/>
      <c r="F230" s="188"/>
      <c r="G230" s="201"/>
      <c r="H230" s="188"/>
      <c r="I230" s="33"/>
      <c r="J230" s="5"/>
      <c r="K230" s="5"/>
      <c r="N230" s="171"/>
      <c r="O230" s="6"/>
      <c r="Q230" s="5"/>
    </row>
    <row r="231" spans="1:17" x14ac:dyDescent="0.2">
      <c r="A231" s="214" t="s">
        <v>430</v>
      </c>
      <c r="B231" s="215" t="s">
        <v>431</v>
      </c>
      <c r="C231" s="185">
        <f t="shared" si="3"/>
        <v>0</v>
      </c>
      <c r="D231" s="186"/>
      <c r="E231" s="187"/>
      <c r="F231" s="188"/>
      <c r="G231" s="201"/>
      <c r="H231" s="188"/>
      <c r="I231" s="33"/>
      <c r="J231" s="5"/>
      <c r="K231" s="5"/>
      <c r="N231" s="171"/>
      <c r="O231" s="6"/>
      <c r="Q231" s="5"/>
    </row>
    <row r="232" spans="1:17" x14ac:dyDescent="0.2">
      <c r="A232" s="214" t="s">
        <v>432</v>
      </c>
      <c r="B232" s="215" t="s">
        <v>433</v>
      </c>
      <c r="C232" s="185">
        <f t="shared" si="3"/>
        <v>0</v>
      </c>
      <c r="D232" s="186"/>
      <c r="E232" s="187"/>
      <c r="F232" s="188"/>
      <c r="G232" s="201"/>
      <c r="H232" s="188"/>
      <c r="I232" s="33"/>
      <c r="J232" s="5"/>
      <c r="K232" s="5"/>
      <c r="N232" s="171"/>
      <c r="O232" s="6"/>
      <c r="Q232" s="5"/>
    </row>
    <row r="233" spans="1:17" x14ac:dyDescent="0.2">
      <c r="A233" s="214" t="s">
        <v>434</v>
      </c>
      <c r="B233" s="215" t="s">
        <v>435</v>
      </c>
      <c r="C233" s="185">
        <f t="shared" si="3"/>
        <v>0</v>
      </c>
      <c r="D233" s="186"/>
      <c r="E233" s="187"/>
      <c r="F233" s="188"/>
      <c r="G233" s="201"/>
      <c r="H233" s="188"/>
      <c r="I233" s="33"/>
      <c r="J233" s="5"/>
      <c r="K233" s="5"/>
      <c r="N233" s="171"/>
      <c r="O233" s="6"/>
      <c r="Q233" s="5"/>
    </row>
    <row r="234" spans="1:17" x14ac:dyDescent="0.2">
      <c r="A234" s="214" t="s">
        <v>436</v>
      </c>
      <c r="B234" s="215" t="s">
        <v>437</v>
      </c>
      <c r="C234" s="185">
        <f t="shared" si="3"/>
        <v>0</v>
      </c>
      <c r="D234" s="186"/>
      <c r="E234" s="187"/>
      <c r="F234" s="188"/>
      <c r="G234" s="201"/>
      <c r="H234" s="188"/>
      <c r="I234" s="33"/>
      <c r="J234" s="5"/>
      <c r="K234" s="5"/>
      <c r="N234" s="171"/>
      <c r="O234" s="6"/>
      <c r="Q234" s="5"/>
    </row>
    <row r="235" spans="1:17" x14ac:dyDescent="0.2">
      <c r="A235" s="214" t="s">
        <v>438</v>
      </c>
      <c r="B235" s="215" t="s">
        <v>439</v>
      </c>
      <c r="C235" s="185">
        <f t="shared" si="3"/>
        <v>366</v>
      </c>
      <c r="D235" s="186">
        <v>366</v>
      </c>
      <c r="E235" s="187"/>
      <c r="F235" s="188"/>
      <c r="G235" s="201"/>
      <c r="H235" s="188"/>
      <c r="I235" s="33"/>
      <c r="J235" s="5"/>
      <c r="K235" s="5"/>
      <c r="N235" s="171"/>
      <c r="O235" s="6"/>
      <c r="Q235" s="5"/>
    </row>
    <row r="236" spans="1:17" x14ac:dyDescent="0.2">
      <c r="A236" s="214" t="s">
        <v>440</v>
      </c>
      <c r="B236" s="215" t="s">
        <v>441</v>
      </c>
      <c r="C236" s="185">
        <f t="shared" si="3"/>
        <v>0</v>
      </c>
      <c r="D236" s="186"/>
      <c r="E236" s="187"/>
      <c r="F236" s="188"/>
      <c r="G236" s="201"/>
      <c r="H236" s="188"/>
      <c r="I236" s="33"/>
      <c r="J236" s="5"/>
      <c r="K236" s="5"/>
      <c r="N236" s="171"/>
      <c r="O236" s="6"/>
      <c r="Q236" s="5"/>
    </row>
    <row r="237" spans="1:17" x14ac:dyDescent="0.2">
      <c r="A237" s="214" t="s">
        <v>442</v>
      </c>
      <c r="B237" s="215" t="s">
        <v>443</v>
      </c>
      <c r="C237" s="185">
        <f t="shared" si="3"/>
        <v>2917</v>
      </c>
      <c r="D237" s="186">
        <v>2917</v>
      </c>
      <c r="E237" s="187"/>
      <c r="F237" s="188"/>
      <c r="G237" s="201"/>
      <c r="H237" s="188"/>
      <c r="I237" s="33"/>
      <c r="J237" s="5"/>
      <c r="K237" s="5"/>
      <c r="N237" s="171"/>
      <c r="O237" s="6"/>
      <c r="Q237" s="5"/>
    </row>
    <row r="238" spans="1:17" x14ac:dyDescent="0.2">
      <c r="A238" s="214" t="s">
        <v>444</v>
      </c>
      <c r="B238" s="215" t="s">
        <v>445</v>
      </c>
      <c r="C238" s="185">
        <f t="shared" si="3"/>
        <v>1408</v>
      </c>
      <c r="D238" s="186">
        <v>1408</v>
      </c>
      <c r="E238" s="187"/>
      <c r="F238" s="188"/>
      <c r="G238" s="201"/>
      <c r="H238" s="188"/>
      <c r="I238" s="33"/>
      <c r="J238" s="5"/>
      <c r="K238" s="5"/>
      <c r="N238" s="171"/>
      <c r="O238" s="6"/>
      <c r="Q238" s="5"/>
    </row>
    <row r="239" spans="1:17" ht="23.25" x14ac:dyDescent="0.2">
      <c r="A239" s="214" t="s">
        <v>446</v>
      </c>
      <c r="B239" s="208" t="s">
        <v>447</v>
      </c>
      <c r="C239" s="185">
        <f t="shared" si="3"/>
        <v>0</v>
      </c>
      <c r="D239" s="186"/>
      <c r="E239" s="187"/>
      <c r="F239" s="188"/>
      <c r="G239" s="201"/>
      <c r="H239" s="188"/>
      <c r="I239" s="33"/>
      <c r="J239" s="5"/>
      <c r="K239" s="5"/>
      <c r="N239" s="171"/>
      <c r="O239" s="6"/>
      <c r="Q239" s="5"/>
    </row>
    <row r="240" spans="1:17" x14ac:dyDescent="0.2">
      <c r="A240" s="214" t="s">
        <v>448</v>
      </c>
      <c r="B240" s="215" t="s">
        <v>449</v>
      </c>
      <c r="C240" s="185">
        <f t="shared" si="3"/>
        <v>3</v>
      </c>
      <c r="D240" s="186">
        <v>3</v>
      </c>
      <c r="E240" s="187"/>
      <c r="F240" s="188"/>
      <c r="G240" s="201"/>
      <c r="H240" s="188"/>
      <c r="I240" s="33"/>
      <c r="J240" s="5"/>
      <c r="K240" s="5"/>
      <c r="N240" s="171"/>
      <c r="O240" s="6"/>
      <c r="Q240" s="5"/>
    </row>
    <row r="241" spans="1:17" x14ac:dyDescent="0.2">
      <c r="A241" s="214" t="s">
        <v>450</v>
      </c>
      <c r="B241" s="208" t="s">
        <v>451</v>
      </c>
      <c r="C241" s="185">
        <f t="shared" si="3"/>
        <v>2792</v>
      </c>
      <c r="D241" s="186">
        <v>2243</v>
      </c>
      <c r="E241" s="187"/>
      <c r="F241" s="188">
        <v>549</v>
      </c>
      <c r="G241" s="201"/>
      <c r="H241" s="188"/>
      <c r="I241" s="33"/>
      <c r="J241" s="5"/>
      <c r="K241" s="5"/>
      <c r="N241" s="171"/>
      <c r="O241" s="6"/>
      <c r="Q241" s="5"/>
    </row>
    <row r="242" spans="1:17" x14ac:dyDescent="0.2">
      <c r="A242" s="214" t="s">
        <v>452</v>
      </c>
      <c r="B242" s="215" t="s">
        <v>453</v>
      </c>
      <c r="C242" s="185">
        <f t="shared" si="3"/>
        <v>0</v>
      </c>
      <c r="D242" s="186"/>
      <c r="E242" s="187"/>
      <c r="F242" s="188"/>
      <c r="G242" s="201"/>
      <c r="H242" s="188"/>
      <c r="I242" s="33"/>
      <c r="J242" s="5"/>
      <c r="K242" s="5"/>
      <c r="N242" s="171"/>
      <c r="O242" s="6"/>
      <c r="Q242" s="5"/>
    </row>
    <row r="243" spans="1:17" x14ac:dyDescent="0.2">
      <c r="A243" s="214" t="s">
        <v>454</v>
      </c>
      <c r="B243" s="215" t="s">
        <v>455</v>
      </c>
      <c r="C243" s="185">
        <f t="shared" si="3"/>
        <v>0</v>
      </c>
      <c r="D243" s="186"/>
      <c r="E243" s="187"/>
      <c r="F243" s="188"/>
      <c r="G243" s="201"/>
      <c r="H243" s="188"/>
      <c r="I243" s="33"/>
      <c r="J243" s="5"/>
      <c r="K243" s="5"/>
      <c r="N243" s="171"/>
      <c r="O243" s="6"/>
      <c r="Q243" s="5"/>
    </row>
    <row r="244" spans="1:17" x14ac:dyDescent="0.2">
      <c r="A244" s="214" t="s">
        <v>456</v>
      </c>
      <c r="B244" s="215" t="s">
        <v>457</v>
      </c>
      <c r="C244" s="185">
        <f t="shared" si="3"/>
        <v>0</v>
      </c>
      <c r="D244" s="186"/>
      <c r="E244" s="187"/>
      <c r="F244" s="188"/>
      <c r="G244" s="201"/>
      <c r="H244" s="188"/>
      <c r="I244" s="33"/>
      <c r="J244" s="5"/>
      <c r="K244" s="5"/>
      <c r="N244" s="171"/>
      <c r="O244" s="6"/>
      <c r="Q244" s="5"/>
    </row>
    <row r="245" spans="1:17" x14ac:dyDescent="0.2">
      <c r="A245" s="214" t="s">
        <v>458</v>
      </c>
      <c r="B245" s="215" t="s">
        <v>459</v>
      </c>
      <c r="C245" s="185">
        <f t="shared" si="3"/>
        <v>0</v>
      </c>
      <c r="D245" s="186"/>
      <c r="E245" s="187"/>
      <c r="F245" s="188"/>
      <c r="G245" s="201"/>
      <c r="H245" s="188"/>
      <c r="I245" s="33"/>
      <c r="J245" s="5"/>
      <c r="K245" s="5"/>
      <c r="N245" s="171"/>
      <c r="O245" s="6"/>
      <c r="Q245" s="5"/>
    </row>
    <row r="246" spans="1:17" x14ac:dyDescent="0.2">
      <c r="A246" s="214" t="s">
        <v>460</v>
      </c>
      <c r="B246" s="215" t="s">
        <v>461</v>
      </c>
      <c r="C246" s="185">
        <f t="shared" si="3"/>
        <v>0</v>
      </c>
      <c r="D246" s="186"/>
      <c r="E246" s="187"/>
      <c r="F246" s="188"/>
      <c r="G246" s="201"/>
      <c r="H246" s="188"/>
      <c r="I246" s="33"/>
      <c r="J246" s="5"/>
      <c r="K246" s="5"/>
      <c r="N246" s="171"/>
      <c r="O246" s="6"/>
      <c r="Q246" s="5"/>
    </row>
    <row r="247" spans="1:17" x14ac:dyDescent="0.2">
      <c r="A247" s="214" t="s">
        <v>462</v>
      </c>
      <c r="B247" s="215" t="s">
        <v>463</v>
      </c>
      <c r="C247" s="185">
        <f t="shared" si="3"/>
        <v>15</v>
      </c>
      <c r="D247" s="186">
        <v>8</v>
      </c>
      <c r="E247" s="187"/>
      <c r="F247" s="188">
        <v>7</v>
      </c>
      <c r="G247" s="201"/>
      <c r="H247" s="188"/>
      <c r="I247" s="33"/>
      <c r="J247" s="5"/>
      <c r="K247" s="5"/>
      <c r="N247" s="171"/>
      <c r="O247" s="6"/>
      <c r="Q247" s="5"/>
    </row>
    <row r="248" spans="1:17" x14ac:dyDescent="0.2">
      <c r="A248" s="214" t="s">
        <v>464</v>
      </c>
      <c r="B248" s="215" t="s">
        <v>465</v>
      </c>
      <c r="C248" s="185">
        <f t="shared" si="3"/>
        <v>0</v>
      </c>
      <c r="D248" s="186"/>
      <c r="E248" s="187"/>
      <c r="F248" s="188"/>
      <c r="G248" s="201"/>
      <c r="H248" s="188"/>
      <c r="I248" s="33"/>
      <c r="J248" s="5"/>
      <c r="K248" s="5"/>
      <c r="N248" s="171"/>
      <c r="O248" s="6"/>
      <c r="Q248" s="5"/>
    </row>
    <row r="249" spans="1:17" x14ac:dyDescent="0.2">
      <c r="A249" s="214" t="s">
        <v>466</v>
      </c>
      <c r="B249" s="215" t="s">
        <v>467</v>
      </c>
      <c r="C249" s="185">
        <f t="shared" si="3"/>
        <v>161</v>
      </c>
      <c r="D249" s="186">
        <v>161</v>
      </c>
      <c r="E249" s="187"/>
      <c r="F249" s="188"/>
      <c r="G249" s="201"/>
      <c r="H249" s="188"/>
      <c r="I249" s="33"/>
      <c r="J249" s="5"/>
      <c r="K249" s="5"/>
      <c r="N249" s="171"/>
      <c r="O249" s="6"/>
      <c r="Q249" s="5"/>
    </row>
    <row r="250" spans="1:17" x14ac:dyDescent="0.2">
      <c r="A250" s="216" t="s">
        <v>468</v>
      </c>
      <c r="B250" s="229" t="s">
        <v>469</v>
      </c>
      <c r="C250" s="218">
        <f t="shared" si="3"/>
        <v>0</v>
      </c>
      <c r="D250" s="237"/>
      <c r="E250" s="220"/>
      <c r="F250" s="221"/>
      <c r="G250" s="219"/>
      <c r="H250" s="221"/>
      <c r="I250" s="33"/>
      <c r="J250" s="5"/>
      <c r="K250" s="5"/>
      <c r="N250" s="171"/>
      <c r="O250" s="6"/>
      <c r="Q250" s="5"/>
    </row>
    <row r="251" spans="1:17" x14ac:dyDescent="0.2">
      <c r="A251" s="242"/>
      <c r="B251" s="243"/>
      <c r="C251" s="244"/>
      <c r="D251" s="244"/>
      <c r="E251" s="244"/>
      <c r="F251" s="244"/>
      <c r="G251" s="244"/>
      <c r="H251" s="244"/>
      <c r="I251" s="33"/>
      <c r="J251" s="5"/>
      <c r="K251" s="5"/>
      <c r="N251" s="171"/>
      <c r="O251" s="6"/>
      <c r="Q251" s="5"/>
    </row>
    <row r="252" spans="1:17" x14ac:dyDescent="0.2">
      <c r="A252" s="317" t="s">
        <v>470</v>
      </c>
      <c r="B252" s="318"/>
      <c r="C252" s="178">
        <f t="shared" si="3"/>
        <v>245</v>
      </c>
      <c r="D252" s="238">
        <f>+SUM(D253:D290)</f>
        <v>210</v>
      </c>
      <c r="E252" s="180">
        <f>+SUM(E253:E290)</f>
        <v>32</v>
      </c>
      <c r="F252" s="239">
        <f>+SUM(F253:F290)</f>
        <v>3</v>
      </c>
      <c r="G252" s="178">
        <f>+SUM(G253:G290)</f>
        <v>0</v>
      </c>
      <c r="H252" s="178">
        <f>+SUM(H253:H290)</f>
        <v>0</v>
      </c>
      <c r="I252" s="33"/>
      <c r="J252" s="5"/>
      <c r="K252" s="5"/>
      <c r="N252" s="171"/>
      <c r="O252" s="6"/>
      <c r="Q252" s="5"/>
    </row>
    <row r="253" spans="1:17" x14ac:dyDescent="0.2">
      <c r="A253" s="211" t="s">
        <v>471</v>
      </c>
      <c r="B253" s="226" t="s">
        <v>472</v>
      </c>
      <c r="C253" s="185">
        <f t="shared" si="3"/>
        <v>0</v>
      </c>
      <c r="D253" s="186"/>
      <c r="E253" s="187"/>
      <c r="F253" s="188"/>
      <c r="G253" s="188"/>
      <c r="H253" s="188"/>
      <c r="I253" s="33"/>
      <c r="J253" s="5"/>
      <c r="K253" s="5"/>
      <c r="N253" s="171"/>
      <c r="O253" s="6"/>
      <c r="Q253" s="5"/>
    </row>
    <row r="254" spans="1:17" x14ac:dyDescent="0.2">
      <c r="A254" s="214" t="s">
        <v>473</v>
      </c>
      <c r="B254" s="215" t="s">
        <v>474</v>
      </c>
      <c r="C254" s="185">
        <f t="shared" si="3"/>
        <v>0</v>
      </c>
      <c r="D254" s="186"/>
      <c r="E254" s="187"/>
      <c r="F254" s="188"/>
      <c r="G254" s="188"/>
      <c r="H254" s="188"/>
      <c r="I254" s="33"/>
      <c r="J254" s="5"/>
      <c r="K254" s="5"/>
      <c r="N254" s="171"/>
      <c r="O254" s="6"/>
      <c r="Q254" s="5"/>
    </row>
    <row r="255" spans="1:17" x14ac:dyDescent="0.2">
      <c r="A255" s="214" t="s">
        <v>475</v>
      </c>
      <c r="B255" s="215" t="s">
        <v>476</v>
      </c>
      <c r="C255" s="185">
        <f t="shared" si="3"/>
        <v>17</v>
      </c>
      <c r="D255" s="186"/>
      <c r="E255" s="187">
        <v>17</v>
      </c>
      <c r="F255" s="188"/>
      <c r="G255" s="188"/>
      <c r="H255" s="188"/>
      <c r="I255" s="33"/>
      <c r="J255" s="5"/>
      <c r="K255" s="5"/>
      <c r="N255" s="171"/>
      <c r="O255" s="6"/>
      <c r="Q255" s="5"/>
    </row>
    <row r="256" spans="1:17" x14ac:dyDescent="0.2">
      <c r="A256" s="214" t="s">
        <v>477</v>
      </c>
      <c r="B256" s="215" t="s">
        <v>478</v>
      </c>
      <c r="C256" s="185">
        <f t="shared" si="3"/>
        <v>0</v>
      </c>
      <c r="D256" s="186"/>
      <c r="E256" s="187"/>
      <c r="F256" s="188"/>
      <c r="G256" s="188"/>
      <c r="H256" s="188"/>
      <c r="I256" s="33"/>
      <c r="J256" s="5"/>
      <c r="K256" s="5"/>
      <c r="N256" s="171"/>
      <c r="O256" s="6"/>
      <c r="Q256" s="5"/>
    </row>
    <row r="257" spans="1:17" x14ac:dyDescent="0.2">
      <c r="A257" s="214" t="s">
        <v>479</v>
      </c>
      <c r="B257" s="215" t="s">
        <v>480</v>
      </c>
      <c r="C257" s="185">
        <f t="shared" si="3"/>
        <v>0</v>
      </c>
      <c r="D257" s="186"/>
      <c r="E257" s="187"/>
      <c r="F257" s="188"/>
      <c r="G257" s="188"/>
      <c r="H257" s="188"/>
      <c r="I257" s="33"/>
      <c r="J257" s="5"/>
      <c r="K257" s="5"/>
      <c r="N257" s="171"/>
      <c r="O257" s="6"/>
      <c r="Q257" s="5"/>
    </row>
    <row r="258" spans="1:17" x14ac:dyDescent="0.2">
      <c r="A258" s="214" t="s">
        <v>481</v>
      </c>
      <c r="B258" s="215" t="s">
        <v>482</v>
      </c>
      <c r="C258" s="185">
        <f t="shared" si="3"/>
        <v>0</v>
      </c>
      <c r="D258" s="186"/>
      <c r="E258" s="187"/>
      <c r="F258" s="188"/>
      <c r="G258" s="188"/>
      <c r="H258" s="188"/>
      <c r="I258" s="33"/>
      <c r="J258" s="5"/>
      <c r="K258" s="5"/>
      <c r="N258" s="171"/>
      <c r="O258" s="6"/>
      <c r="Q258" s="5"/>
    </row>
    <row r="259" spans="1:17" x14ac:dyDescent="0.2">
      <c r="A259" s="214" t="s">
        <v>483</v>
      </c>
      <c r="B259" s="215" t="s">
        <v>484</v>
      </c>
      <c r="C259" s="185">
        <f t="shared" si="3"/>
        <v>0</v>
      </c>
      <c r="D259" s="186"/>
      <c r="E259" s="187"/>
      <c r="F259" s="188"/>
      <c r="G259" s="188"/>
      <c r="H259" s="188"/>
      <c r="I259" s="33"/>
      <c r="J259" s="5"/>
      <c r="K259" s="5"/>
      <c r="N259" s="171"/>
      <c r="O259" s="6"/>
      <c r="Q259" s="5"/>
    </row>
    <row r="260" spans="1:17" x14ac:dyDescent="0.2">
      <c r="A260" s="214" t="s">
        <v>485</v>
      </c>
      <c r="B260" s="215" t="s">
        <v>486</v>
      </c>
      <c r="C260" s="185">
        <f t="shared" si="3"/>
        <v>0</v>
      </c>
      <c r="D260" s="186"/>
      <c r="E260" s="187"/>
      <c r="F260" s="188"/>
      <c r="G260" s="188"/>
      <c r="H260" s="188"/>
      <c r="I260" s="33"/>
      <c r="J260" s="5"/>
      <c r="K260" s="5"/>
      <c r="N260" s="171"/>
      <c r="O260" s="6"/>
      <c r="Q260" s="5"/>
    </row>
    <row r="261" spans="1:17" x14ac:dyDescent="0.2">
      <c r="A261" s="214" t="s">
        <v>487</v>
      </c>
      <c r="B261" s="215" t="s">
        <v>488</v>
      </c>
      <c r="C261" s="185">
        <f t="shared" si="3"/>
        <v>0</v>
      </c>
      <c r="D261" s="186"/>
      <c r="E261" s="187"/>
      <c r="F261" s="188"/>
      <c r="G261" s="188"/>
      <c r="H261" s="188"/>
      <c r="I261" s="33"/>
      <c r="J261" s="5"/>
      <c r="K261" s="5"/>
      <c r="N261" s="171"/>
      <c r="O261" s="6"/>
      <c r="Q261" s="5"/>
    </row>
    <row r="262" spans="1:17" x14ac:dyDescent="0.2">
      <c r="A262" s="214" t="s">
        <v>489</v>
      </c>
      <c r="B262" s="215" t="s">
        <v>490</v>
      </c>
      <c r="C262" s="185">
        <f t="shared" si="3"/>
        <v>0</v>
      </c>
      <c r="D262" s="186"/>
      <c r="E262" s="187"/>
      <c r="F262" s="188"/>
      <c r="G262" s="188"/>
      <c r="H262" s="188"/>
      <c r="I262" s="33"/>
      <c r="J262" s="5"/>
      <c r="K262" s="5"/>
      <c r="N262" s="171"/>
      <c r="O262" s="6"/>
      <c r="Q262" s="5"/>
    </row>
    <row r="263" spans="1:17" x14ac:dyDescent="0.2">
      <c r="A263" s="214" t="s">
        <v>491</v>
      </c>
      <c r="B263" s="215" t="s">
        <v>492</v>
      </c>
      <c r="C263" s="185">
        <f t="shared" si="3"/>
        <v>0</v>
      </c>
      <c r="D263" s="186"/>
      <c r="E263" s="187"/>
      <c r="F263" s="188"/>
      <c r="G263" s="188"/>
      <c r="H263" s="188"/>
      <c r="I263" s="33"/>
      <c r="J263" s="5"/>
      <c r="K263" s="5"/>
      <c r="N263" s="171"/>
      <c r="O263" s="6"/>
      <c r="Q263" s="5"/>
    </row>
    <row r="264" spans="1:17" x14ac:dyDescent="0.2">
      <c r="A264" s="214" t="s">
        <v>493</v>
      </c>
      <c r="B264" s="215" t="s">
        <v>494</v>
      </c>
      <c r="C264" s="185">
        <f t="shared" si="3"/>
        <v>1</v>
      </c>
      <c r="D264" s="186">
        <v>1</v>
      </c>
      <c r="E264" s="187"/>
      <c r="F264" s="188"/>
      <c r="G264" s="188"/>
      <c r="H264" s="188"/>
      <c r="I264" s="33"/>
      <c r="J264" s="5"/>
      <c r="K264" s="5"/>
      <c r="N264" s="171"/>
      <c r="O264" s="6"/>
      <c r="Q264" s="5"/>
    </row>
    <row r="265" spans="1:17" x14ac:dyDescent="0.2">
      <c r="A265" s="214" t="s">
        <v>495</v>
      </c>
      <c r="B265" s="215" t="s">
        <v>496</v>
      </c>
      <c r="C265" s="185">
        <f t="shared" si="3"/>
        <v>15</v>
      </c>
      <c r="D265" s="186"/>
      <c r="E265" s="187">
        <v>15</v>
      </c>
      <c r="F265" s="188"/>
      <c r="G265" s="188"/>
      <c r="H265" s="188"/>
      <c r="I265" s="33"/>
      <c r="J265" s="5"/>
      <c r="K265" s="5"/>
      <c r="N265" s="171"/>
      <c r="O265" s="6"/>
      <c r="Q265" s="5"/>
    </row>
    <row r="266" spans="1:17" x14ac:dyDescent="0.2">
      <c r="A266" s="214" t="s">
        <v>497</v>
      </c>
      <c r="B266" s="215" t="s">
        <v>498</v>
      </c>
      <c r="C266" s="185">
        <f t="shared" si="3"/>
        <v>0</v>
      </c>
      <c r="D266" s="186"/>
      <c r="E266" s="187"/>
      <c r="F266" s="188"/>
      <c r="G266" s="188"/>
      <c r="H266" s="188"/>
      <c r="I266" s="33"/>
      <c r="J266" s="5"/>
      <c r="K266" s="5"/>
      <c r="N266" s="171"/>
      <c r="O266" s="6"/>
      <c r="Q266" s="5"/>
    </row>
    <row r="267" spans="1:17" ht="23.25" x14ac:dyDescent="0.2">
      <c r="A267" s="214" t="s">
        <v>499</v>
      </c>
      <c r="B267" s="208" t="s">
        <v>500</v>
      </c>
      <c r="C267" s="185">
        <f t="shared" si="3"/>
        <v>1</v>
      </c>
      <c r="D267" s="186">
        <v>1</v>
      </c>
      <c r="E267" s="187"/>
      <c r="F267" s="188"/>
      <c r="G267" s="188"/>
      <c r="H267" s="188"/>
      <c r="I267" s="33"/>
      <c r="J267" s="5"/>
      <c r="K267" s="5"/>
      <c r="N267" s="171"/>
      <c r="O267" s="6"/>
      <c r="Q267" s="5"/>
    </row>
    <row r="268" spans="1:17" x14ac:dyDescent="0.2">
      <c r="A268" s="214" t="s">
        <v>501</v>
      </c>
      <c r="B268" s="215" t="s">
        <v>502</v>
      </c>
      <c r="C268" s="185">
        <f t="shared" si="3"/>
        <v>0</v>
      </c>
      <c r="D268" s="186"/>
      <c r="E268" s="187"/>
      <c r="F268" s="188"/>
      <c r="G268" s="188"/>
      <c r="H268" s="188"/>
      <c r="I268" s="33"/>
      <c r="J268" s="5"/>
      <c r="K268" s="5"/>
      <c r="N268" s="171"/>
      <c r="O268" s="6"/>
      <c r="Q268" s="5"/>
    </row>
    <row r="269" spans="1:17" x14ac:dyDescent="0.2">
      <c r="A269" s="214" t="s">
        <v>503</v>
      </c>
      <c r="B269" s="215" t="s">
        <v>504</v>
      </c>
      <c r="C269" s="185">
        <f t="shared" si="3"/>
        <v>0</v>
      </c>
      <c r="D269" s="186"/>
      <c r="E269" s="187"/>
      <c r="F269" s="188"/>
      <c r="G269" s="188"/>
      <c r="H269" s="188"/>
      <c r="I269" s="33"/>
      <c r="J269" s="5"/>
      <c r="K269" s="5"/>
      <c r="N269" s="171"/>
      <c r="O269" s="6"/>
      <c r="Q269" s="5"/>
    </row>
    <row r="270" spans="1:17" x14ac:dyDescent="0.2">
      <c r="A270" s="214" t="s">
        <v>505</v>
      </c>
      <c r="B270" s="215" t="s">
        <v>506</v>
      </c>
      <c r="C270" s="185">
        <f t="shared" si="3"/>
        <v>0</v>
      </c>
      <c r="D270" s="186"/>
      <c r="E270" s="187"/>
      <c r="F270" s="188"/>
      <c r="G270" s="188"/>
      <c r="H270" s="188"/>
      <c r="I270" s="33"/>
      <c r="J270" s="5"/>
      <c r="K270" s="5"/>
      <c r="N270" s="171"/>
      <c r="O270" s="6"/>
      <c r="Q270" s="5"/>
    </row>
    <row r="271" spans="1:17" x14ac:dyDescent="0.2">
      <c r="A271" s="214" t="s">
        <v>507</v>
      </c>
      <c r="B271" s="215" t="s">
        <v>508</v>
      </c>
      <c r="C271" s="185">
        <f t="shared" si="3"/>
        <v>0</v>
      </c>
      <c r="D271" s="186"/>
      <c r="E271" s="187"/>
      <c r="F271" s="188"/>
      <c r="G271" s="188"/>
      <c r="H271" s="188"/>
      <c r="I271" s="33"/>
      <c r="J271" s="5"/>
      <c r="K271" s="5"/>
      <c r="N271" s="171"/>
      <c r="O271" s="6"/>
      <c r="Q271" s="5"/>
    </row>
    <row r="272" spans="1:17" x14ac:dyDescent="0.2">
      <c r="A272" s="214" t="s">
        <v>509</v>
      </c>
      <c r="B272" s="215" t="s">
        <v>510</v>
      </c>
      <c r="C272" s="185">
        <f t="shared" si="3"/>
        <v>206</v>
      </c>
      <c r="D272" s="186">
        <v>203</v>
      </c>
      <c r="E272" s="187"/>
      <c r="F272" s="188">
        <v>3</v>
      </c>
      <c r="G272" s="188"/>
      <c r="H272" s="188"/>
      <c r="I272" s="33"/>
      <c r="J272" s="5"/>
      <c r="K272" s="5"/>
      <c r="N272" s="171"/>
      <c r="O272" s="6"/>
      <c r="Q272" s="5"/>
    </row>
    <row r="273" spans="1:17" x14ac:dyDescent="0.2">
      <c r="A273" s="214" t="s">
        <v>511</v>
      </c>
      <c r="B273" s="215" t="s">
        <v>512</v>
      </c>
      <c r="C273" s="185">
        <f t="shared" si="3"/>
        <v>0</v>
      </c>
      <c r="D273" s="186"/>
      <c r="E273" s="187"/>
      <c r="F273" s="188"/>
      <c r="G273" s="188"/>
      <c r="H273" s="188"/>
      <c r="I273" s="33"/>
      <c r="J273" s="5"/>
      <c r="K273" s="5"/>
      <c r="N273" s="171"/>
      <c r="O273" s="6"/>
      <c r="Q273" s="5"/>
    </row>
    <row r="274" spans="1:17" x14ac:dyDescent="0.2">
      <c r="A274" s="214" t="s">
        <v>513</v>
      </c>
      <c r="B274" s="215" t="s">
        <v>514</v>
      </c>
      <c r="C274" s="185">
        <f t="shared" ref="C274:C337" si="4">+SUM(D274:F274)</f>
        <v>0</v>
      </c>
      <c r="D274" s="186"/>
      <c r="E274" s="187"/>
      <c r="F274" s="188"/>
      <c r="G274" s="188"/>
      <c r="H274" s="188"/>
      <c r="I274" s="33"/>
      <c r="J274" s="5"/>
      <c r="K274" s="5"/>
      <c r="N274" s="171"/>
      <c r="O274" s="6"/>
      <c r="Q274" s="5"/>
    </row>
    <row r="275" spans="1:17" x14ac:dyDescent="0.2">
      <c r="A275" s="214" t="s">
        <v>515</v>
      </c>
      <c r="B275" s="215" t="s">
        <v>516</v>
      </c>
      <c r="C275" s="185">
        <f t="shared" si="4"/>
        <v>0</v>
      </c>
      <c r="D275" s="186"/>
      <c r="E275" s="187"/>
      <c r="F275" s="188"/>
      <c r="G275" s="188"/>
      <c r="H275" s="188"/>
      <c r="I275" s="33"/>
      <c r="J275" s="5"/>
      <c r="K275" s="5"/>
      <c r="N275" s="171"/>
      <c r="O275" s="6"/>
      <c r="Q275" s="5"/>
    </row>
    <row r="276" spans="1:17" x14ac:dyDescent="0.2">
      <c r="A276" s="214" t="s">
        <v>517</v>
      </c>
      <c r="B276" s="215" t="s">
        <v>518</v>
      </c>
      <c r="C276" s="185">
        <f t="shared" si="4"/>
        <v>0</v>
      </c>
      <c r="D276" s="186"/>
      <c r="E276" s="187"/>
      <c r="F276" s="188"/>
      <c r="G276" s="188"/>
      <c r="H276" s="188"/>
      <c r="I276" s="33"/>
      <c r="J276" s="5"/>
      <c r="K276" s="5"/>
      <c r="N276" s="171"/>
      <c r="O276" s="6"/>
      <c r="Q276" s="5"/>
    </row>
    <row r="277" spans="1:17" x14ac:dyDescent="0.2">
      <c r="A277" s="214" t="s">
        <v>519</v>
      </c>
      <c r="B277" s="215" t="s">
        <v>520</v>
      </c>
      <c r="C277" s="185">
        <f t="shared" si="4"/>
        <v>0</v>
      </c>
      <c r="D277" s="186"/>
      <c r="E277" s="187"/>
      <c r="F277" s="188"/>
      <c r="G277" s="188"/>
      <c r="H277" s="188"/>
      <c r="I277" s="33"/>
      <c r="J277" s="5"/>
      <c r="K277" s="5"/>
      <c r="N277" s="171"/>
      <c r="O277" s="6"/>
      <c r="Q277" s="5"/>
    </row>
    <row r="278" spans="1:17" x14ac:dyDescent="0.2">
      <c r="A278" s="214" t="s">
        <v>521</v>
      </c>
      <c r="B278" s="208" t="s">
        <v>522</v>
      </c>
      <c r="C278" s="185">
        <f t="shared" si="4"/>
        <v>0</v>
      </c>
      <c r="D278" s="186"/>
      <c r="E278" s="187"/>
      <c r="F278" s="188"/>
      <c r="G278" s="188"/>
      <c r="H278" s="188"/>
      <c r="I278" s="33"/>
      <c r="J278" s="5"/>
      <c r="K278" s="5"/>
      <c r="N278" s="171"/>
      <c r="O278" s="6"/>
      <c r="Q278" s="5"/>
    </row>
    <row r="279" spans="1:17" x14ac:dyDescent="0.2">
      <c r="A279" s="214" t="s">
        <v>523</v>
      </c>
      <c r="B279" s="215" t="s">
        <v>524</v>
      </c>
      <c r="C279" s="185">
        <f t="shared" si="4"/>
        <v>0</v>
      </c>
      <c r="D279" s="186"/>
      <c r="E279" s="187"/>
      <c r="F279" s="188"/>
      <c r="G279" s="188"/>
      <c r="H279" s="188"/>
      <c r="I279" s="33"/>
      <c r="J279" s="5"/>
      <c r="K279" s="5"/>
      <c r="N279" s="171"/>
      <c r="O279" s="6"/>
      <c r="Q279" s="5"/>
    </row>
    <row r="280" spans="1:17" x14ac:dyDescent="0.2">
      <c r="A280" s="214" t="s">
        <v>525</v>
      </c>
      <c r="B280" s="215" t="s">
        <v>526</v>
      </c>
      <c r="C280" s="185">
        <f t="shared" si="4"/>
        <v>0</v>
      </c>
      <c r="D280" s="186"/>
      <c r="E280" s="187"/>
      <c r="F280" s="188"/>
      <c r="G280" s="188"/>
      <c r="H280" s="188"/>
      <c r="I280" s="33"/>
      <c r="J280" s="5"/>
      <c r="K280" s="5"/>
      <c r="N280" s="171"/>
      <c r="O280" s="6"/>
      <c r="Q280" s="5"/>
    </row>
    <row r="281" spans="1:17" x14ac:dyDescent="0.2">
      <c r="A281" s="214" t="s">
        <v>527</v>
      </c>
      <c r="B281" s="215" t="s">
        <v>528</v>
      </c>
      <c r="C281" s="185">
        <f t="shared" si="4"/>
        <v>0</v>
      </c>
      <c r="D281" s="186"/>
      <c r="E281" s="187"/>
      <c r="F281" s="188"/>
      <c r="G281" s="188"/>
      <c r="H281" s="188"/>
      <c r="I281" s="33"/>
      <c r="J281" s="5"/>
      <c r="K281" s="5"/>
      <c r="N281" s="171"/>
      <c r="O281" s="6"/>
      <c r="Q281" s="5"/>
    </row>
    <row r="282" spans="1:17" ht="23.25" x14ac:dyDescent="0.2">
      <c r="A282" s="214" t="s">
        <v>529</v>
      </c>
      <c r="B282" s="208" t="s">
        <v>530</v>
      </c>
      <c r="C282" s="185">
        <f t="shared" si="4"/>
        <v>0</v>
      </c>
      <c r="D282" s="186"/>
      <c r="E282" s="187"/>
      <c r="F282" s="188"/>
      <c r="G282" s="188"/>
      <c r="H282" s="188"/>
      <c r="I282" s="33"/>
      <c r="J282" s="5"/>
      <c r="K282" s="5"/>
      <c r="N282" s="171"/>
      <c r="O282" s="6"/>
      <c r="Q282" s="5"/>
    </row>
    <row r="283" spans="1:17" x14ac:dyDescent="0.2">
      <c r="A283" s="214" t="s">
        <v>531</v>
      </c>
      <c r="B283" s="215" t="s">
        <v>532</v>
      </c>
      <c r="C283" s="185">
        <f t="shared" si="4"/>
        <v>0</v>
      </c>
      <c r="D283" s="186"/>
      <c r="E283" s="187"/>
      <c r="F283" s="188"/>
      <c r="G283" s="188"/>
      <c r="H283" s="188"/>
      <c r="I283" s="33"/>
      <c r="J283" s="5"/>
      <c r="K283" s="5"/>
      <c r="N283" s="171"/>
      <c r="O283" s="6"/>
      <c r="Q283" s="5"/>
    </row>
    <row r="284" spans="1:17" x14ac:dyDescent="0.2">
      <c r="A284" s="214" t="s">
        <v>533</v>
      </c>
      <c r="B284" s="215" t="s">
        <v>534</v>
      </c>
      <c r="C284" s="185">
        <f t="shared" si="4"/>
        <v>1</v>
      </c>
      <c r="D284" s="186">
        <v>1</v>
      </c>
      <c r="E284" s="187"/>
      <c r="F284" s="188"/>
      <c r="G284" s="188"/>
      <c r="H284" s="188"/>
      <c r="I284" s="33"/>
      <c r="J284" s="5"/>
      <c r="K284" s="5"/>
      <c r="N284" s="171"/>
      <c r="O284" s="6"/>
      <c r="Q284" s="5"/>
    </row>
    <row r="285" spans="1:17" x14ac:dyDescent="0.2">
      <c r="A285" s="214" t="s">
        <v>535</v>
      </c>
      <c r="B285" s="215" t="s">
        <v>536</v>
      </c>
      <c r="C285" s="185">
        <f t="shared" si="4"/>
        <v>0</v>
      </c>
      <c r="D285" s="186"/>
      <c r="E285" s="187"/>
      <c r="F285" s="188"/>
      <c r="G285" s="188"/>
      <c r="H285" s="188"/>
      <c r="I285" s="33"/>
      <c r="J285" s="5"/>
      <c r="K285" s="5"/>
      <c r="N285" s="171"/>
      <c r="O285" s="6"/>
      <c r="Q285" s="5"/>
    </row>
    <row r="286" spans="1:17" x14ac:dyDescent="0.2">
      <c r="A286" s="214" t="s">
        <v>537</v>
      </c>
      <c r="B286" s="215" t="s">
        <v>538</v>
      </c>
      <c r="C286" s="185">
        <f t="shared" si="4"/>
        <v>0</v>
      </c>
      <c r="D286" s="186"/>
      <c r="E286" s="187"/>
      <c r="F286" s="188"/>
      <c r="G286" s="188"/>
      <c r="H286" s="188"/>
      <c r="I286" s="33"/>
      <c r="J286" s="5"/>
      <c r="K286" s="5"/>
      <c r="N286" s="171"/>
      <c r="O286" s="6"/>
      <c r="Q286" s="5"/>
    </row>
    <row r="287" spans="1:17" ht="23.25" x14ac:dyDescent="0.2">
      <c r="A287" s="214" t="s">
        <v>539</v>
      </c>
      <c r="B287" s="208" t="s">
        <v>540</v>
      </c>
      <c r="C287" s="185">
        <f t="shared" si="4"/>
        <v>0</v>
      </c>
      <c r="D287" s="186"/>
      <c r="E287" s="187"/>
      <c r="F287" s="188"/>
      <c r="G287" s="188"/>
      <c r="H287" s="188"/>
      <c r="I287" s="33"/>
      <c r="J287" s="5"/>
      <c r="K287" s="5"/>
      <c r="N287" s="171"/>
      <c r="O287" s="6"/>
      <c r="Q287" s="5"/>
    </row>
    <row r="288" spans="1:17" ht="34.5" x14ac:dyDescent="0.2">
      <c r="A288" s="214" t="s">
        <v>541</v>
      </c>
      <c r="B288" s="208" t="s">
        <v>542</v>
      </c>
      <c r="C288" s="185">
        <f t="shared" si="4"/>
        <v>4</v>
      </c>
      <c r="D288" s="186">
        <v>4</v>
      </c>
      <c r="E288" s="187"/>
      <c r="F288" s="188"/>
      <c r="G288" s="188"/>
      <c r="H288" s="188"/>
      <c r="I288" s="33"/>
      <c r="J288" s="5"/>
      <c r="K288" s="5"/>
      <c r="N288" s="171"/>
      <c r="O288" s="6"/>
      <c r="Q288" s="5"/>
    </row>
    <row r="289" spans="1:17" x14ac:dyDescent="0.2">
      <c r="A289" s="214" t="s">
        <v>543</v>
      </c>
      <c r="B289" s="215" t="s">
        <v>544</v>
      </c>
      <c r="C289" s="185">
        <f t="shared" si="4"/>
        <v>0</v>
      </c>
      <c r="D289" s="186"/>
      <c r="E289" s="187"/>
      <c r="F289" s="198"/>
      <c r="G289" s="188"/>
      <c r="H289" s="188"/>
      <c r="I289" s="33"/>
      <c r="J289" s="5"/>
      <c r="K289" s="5"/>
      <c r="N289" s="171"/>
      <c r="O289" s="6"/>
      <c r="Q289" s="5"/>
    </row>
    <row r="290" spans="1:17" x14ac:dyDescent="0.2">
      <c r="A290" s="216" t="s">
        <v>545</v>
      </c>
      <c r="B290" s="217" t="s">
        <v>546</v>
      </c>
      <c r="C290" s="218">
        <f t="shared" si="4"/>
        <v>0</v>
      </c>
      <c r="D290" s="196"/>
      <c r="E290" s="197"/>
      <c r="F290" s="198"/>
      <c r="G290" s="198"/>
      <c r="H290" s="198"/>
      <c r="I290" s="33"/>
      <c r="J290" s="5"/>
      <c r="K290" s="5"/>
      <c r="N290" s="171"/>
      <c r="O290" s="6"/>
      <c r="Q290" s="5"/>
    </row>
    <row r="291" spans="1:17" x14ac:dyDescent="0.2">
      <c r="A291" s="174"/>
      <c r="B291" s="222"/>
      <c r="C291" s="93"/>
      <c r="D291" s="94"/>
      <c r="E291" s="94"/>
      <c r="F291" s="94"/>
      <c r="G291" s="94"/>
      <c r="H291" s="94"/>
      <c r="I291" s="33"/>
      <c r="J291" s="5"/>
      <c r="K291" s="5"/>
      <c r="N291" s="171"/>
      <c r="O291" s="6"/>
      <c r="Q291" s="5"/>
    </row>
    <row r="292" spans="1:17" x14ac:dyDescent="0.2">
      <c r="A292" s="289" t="s">
        <v>547</v>
      </c>
      <c r="B292" s="290"/>
      <c r="C292" s="178">
        <f t="shared" si="4"/>
        <v>249</v>
      </c>
      <c r="D292" s="225">
        <f>+SUM(D293:D313)</f>
        <v>179</v>
      </c>
      <c r="E292" s="225">
        <f>+SUM(E293:E313)</f>
        <v>26</v>
      </c>
      <c r="F292" s="225">
        <f>+SUM(F293:F313)</f>
        <v>44</v>
      </c>
      <c r="G292" s="225">
        <f>+SUM(G293:G313)</f>
        <v>0</v>
      </c>
      <c r="H292" s="225">
        <f>+SUM(H293:H313)</f>
        <v>0</v>
      </c>
      <c r="I292" s="33"/>
      <c r="J292" s="5"/>
      <c r="K292" s="5"/>
      <c r="N292" s="171"/>
      <c r="O292" s="6"/>
      <c r="Q292" s="5"/>
    </row>
    <row r="293" spans="1:17" x14ac:dyDescent="0.2">
      <c r="A293" s="211" t="s">
        <v>548</v>
      </c>
      <c r="B293" s="226" t="s">
        <v>549</v>
      </c>
      <c r="C293" s="203">
        <f t="shared" si="4"/>
        <v>0</v>
      </c>
      <c r="D293" s="204"/>
      <c r="E293" s="205"/>
      <c r="F293" s="206"/>
      <c r="G293" s="206"/>
      <c r="H293" s="206"/>
      <c r="I293" s="33"/>
      <c r="J293" s="5"/>
      <c r="K293" s="5"/>
      <c r="N293" s="171"/>
      <c r="O293" s="6"/>
      <c r="Q293" s="5"/>
    </row>
    <row r="294" spans="1:17" x14ac:dyDescent="0.2">
      <c r="A294" s="214" t="s">
        <v>550</v>
      </c>
      <c r="B294" s="215" t="s">
        <v>551</v>
      </c>
      <c r="C294" s="185">
        <f t="shared" si="4"/>
        <v>0</v>
      </c>
      <c r="D294" s="186"/>
      <c r="E294" s="187"/>
      <c r="F294" s="188"/>
      <c r="G294" s="188"/>
      <c r="H294" s="188"/>
      <c r="I294" s="33"/>
      <c r="J294" s="5"/>
      <c r="K294" s="5"/>
      <c r="N294" s="171"/>
      <c r="O294" s="6"/>
      <c r="Q294" s="5"/>
    </row>
    <row r="295" spans="1:17" x14ac:dyDescent="0.2">
      <c r="A295" s="214" t="s">
        <v>552</v>
      </c>
      <c r="B295" s="215" t="s">
        <v>553</v>
      </c>
      <c r="C295" s="185">
        <f t="shared" si="4"/>
        <v>23</v>
      </c>
      <c r="D295" s="186">
        <v>4</v>
      </c>
      <c r="E295" s="187">
        <v>19</v>
      </c>
      <c r="F295" s="188"/>
      <c r="G295" s="188"/>
      <c r="H295" s="188"/>
      <c r="I295" s="33"/>
      <c r="J295" s="5"/>
      <c r="K295" s="5"/>
      <c r="N295" s="171"/>
      <c r="O295" s="6"/>
      <c r="Q295" s="5"/>
    </row>
    <row r="296" spans="1:17" x14ac:dyDescent="0.2">
      <c r="A296" s="214" t="s">
        <v>554</v>
      </c>
      <c r="B296" s="215" t="s">
        <v>555</v>
      </c>
      <c r="C296" s="185">
        <f t="shared" si="4"/>
        <v>0</v>
      </c>
      <c r="D296" s="186"/>
      <c r="E296" s="187"/>
      <c r="F296" s="188"/>
      <c r="G296" s="188"/>
      <c r="H296" s="188"/>
      <c r="I296" s="33"/>
      <c r="J296" s="5"/>
      <c r="K296" s="5"/>
      <c r="N296" s="171"/>
      <c r="O296" s="6"/>
      <c r="Q296" s="5"/>
    </row>
    <row r="297" spans="1:17" x14ac:dyDescent="0.2">
      <c r="A297" s="214" t="s">
        <v>556</v>
      </c>
      <c r="B297" s="215" t="s">
        <v>557</v>
      </c>
      <c r="C297" s="185">
        <f t="shared" si="4"/>
        <v>6</v>
      </c>
      <c r="D297" s="186">
        <v>5</v>
      </c>
      <c r="E297" s="187">
        <v>1</v>
      </c>
      <c r="F297" s="188"/>
      <c r="G297" s="188"/>
      <c r="H297" s="188"/>
      <c r="I297" s="33"/>
      <c r="J297" s="5"/>
      <c r="K297" s="5"/>
      <c r="N297" s="171"/>
      <c r="O297" s="6"/>
      <c r="Q297" s="5"/>
    </row>
    <row r="298" spans="1:17" x14ac:dyDescent="0.2">
      <c r="A298" s="214" t="s">
        <v>558</v>
      </c>
      <c r="B298" s="215" t="s">
        <v>559</v>
      </c>
      <c r="C298" s="185">
        <f t="shared" si="4"/>
        <v>0</v>
      </c>
      <c r="D298" s="186"/>
      <c r="E298" s="187"/>
      <c r="F298" s="188"/>
      <c r="G298" s="188"/>
      <c r="H298" s="188"/>
      <c r="I298" s="33"/>
      <c r="J298" s="5"/>
      <c r="K298" s="5"/>
      <c r="N298" s="171"/>
      <c r="O298" s="6"/>
      <c r="Q298" s="5"/>
    </row>
    <row r="299" spans="1:17" x14ac:dyDescent="0.2">
      <c r="A299" s="214" t="s">
        <v>560</v>
      </c>
      <c r="B299" s="215" t="s">
        <v>561</v>
      </c>
      <c r="C299" s="185">
        <f t="shared" si="4"/>
        <v>0</v>
      </c>
      <c r="D299" s="186"/>
      <c r="E299" s="187"/>
      <c r="F299" s="188"/>
      <c r="G299" s="188"/>
      <c r="H299" s="188"/>
      <c r="I299" s="33"/>
      <c r="J299" s="5"/>
      <c r="K299" s="5"/>
      <c r="N299" s="171"/>
      <c r="O299" s="6"/>
      <c r="Q299" s="5"/>
    </row>
    <row r="300" spans="1:17" x14ac:dyDescent="0.2">
      <c r="A300" s="214" t="s">
        <v>562</v>
      </c>
      <c r="B300" s="215" t="s">
        <v>563</v>
      </c>
      <c r="C300" s="185">
        <f t="shared" si="4"/>
        <v>0</v>
      </c>
      <c r="D300" s="186"/>
      <c r="E300" s="187"/>
      <c r="F300" s="188"/>
      <c r="G300" s="188"/>
      <c r="H300" s="188"/>
      <c r="I300" s="33"/>
      <c r="J300" s="5"/>
      <c r="K300" s="5"/>
      <c r="N300" s="171"/>
      <c r="O300" s="6"/>
      <c r="Q300" s="5"/>
    </row>
    <row r="301" spans="1:17" x14ac:dyDescent="0.2">
      <c r="A301" s="214" t="s">
        <v>564</v>
      </c>
      <c r="B301" s="215" t="s">
        <v>565</v>
      </c>
      <c r="C301" s="185">
        <f t="shared" si="4"/>
        <v>0</v>
      </c>
      <c r="D301" s="186"/>
      <c r="E301" s="187"/>
      <c r="F301" s="188"/>
      <c r="G301" s="188"/>
      <c r="H301" s="188"/>
      <c r="I301" s="33"/>
      <c r="J301" s="5"/>
      <c r="K301" s="5"/>
      <c r="N301" s="171"/>
      <c r="O301" s="6"/>
      <c r="Q301" s="5"/>
    </row>
    <row r="302" spans="1:17" x14ac:dyDescent="0.2">
      <c r="A302" s="214" t="s">
        <v>566</v>
      </c>
      <c r="B302" s="215" t="s">
        <v>567</v>
      </c>
      <c r="C302" s="185">
        <f t="shared" si="4"/>
        <v>0</v>
      </c>
      <c r="D302" s="186"/>
      <c r="E302" s="187"/>
      <c r="F302" s="188"/>
      <c r="G302" s="188"/>
      <c r="H302" s="188"/>
      <c r="I302" s="33"/>
      <c r="J302" s="5"/>
      <c r="K302" s="5"/>
      <c r="N302" s="171"/>
      <c r="O302" s="6"/>
      <c r="Q302" s="5"/>
    </row>
    <row r="303" spans="1:17" x14ac:dyDescent="0.2">
      <c r="A303" s="214" t="s">
        <v>568</v>
      </c>
      <c r="B303" s="215" t="s">
        <v>569</v>
      </c>
      <c r="C303" s="185">
        <f t="shared" si="4"/>
        <v>0</v>
      </c>
      <c r="D303" s="186"/>
      <c r="E303" s="187"/>
      <c r="F303" s="188"/>
      <c r="G303" s="188"/>
      <c r="H303" s="188"/>
      <c r="I303" s="33"/>
      <c r="J303" s="5"/>
      <c r="K303" s="5"/>
      <c r="N303" s="171"/>
      <c r="O303" s="6"/>
      <c r="Q303" s="5"/>
    </row>
    <row r="304" spans="1:17" x14ac:dyDescent="0.2">
      <c r="A304" s="214" t="s">
        <v>570</v>
      </c>
      <c r="B304" s="215" t="s">
        <v>571</v>
      </c>
      <c r="C304" s="185">
        <f t="shared" si="4"/>
        <v>0</v>
      </c>
      <c r="D304" s="186"/>
      <c r="E304" s="187"/>
      <c r="F304" s="188"/>
      <c r="G304" s="188"/>
      <c r="H304" s="188"/>
      <c r="I304" s="33"/>
      <c r="J304" s="5"/>
      <c r="K304" s="5"/>
      <c r="N304" s="171"/>
      <c r="O304" s="6"/>
      <c r="Q304" s="5"/>
    </row>
    <row r="305" spans="1:17" x14ac:dyDescent="0.2">
      <c r="A305" s="214" t="s">
        <v>572</v>
      </c>
      <c r="B305" s="215" t="s">
        <v>573</v>
      </c>
      <c r="C305" s="185">
        <f t="shared" si="4"/>
        <v>0</v>
      </c>
      <c r="D305" s="186"/>
      <c r="E305" s="187"/>
      <c r="F305" s="188"/>
      <c r="G305" s="188"/>
      <c r="H305" s="188"/>
      <c r="I305" s="33"/>
      <c r="J305" s="5"/>
      <c r="K305" s="5"/>
      <c r="N305" s="171"/>
      <c r="O305" s="6"/>
      <c r="Q305" s="5"/>
    </row>
    <row r="306" spans="1:17" x14ac:dyDescent="0.2">
      <c r="A306" s="214" t="s">
        <v>574</v>
      </c>
      <c r="B306" s="215" t="s">
        <v>575</v>
      </c>
      <c r="C306" s="185">
        <f t="shared" si="4"/>
        <v>0</v>
      </c>
      <c r="D306" s="186"/>
      <c r="E306" s="187"/>
      <c r="F306" s="188"/>
      <c r="G306" s="188"/>
      <c r="H306" s="188"/>
      <c r="I306" s="33"/>
      <c r="J306" s="5"/>
      <c r="K306" s="5"/>
      <c r="N306" s="171"/>
      <c r="O306" s="6"/>
      <c r="Q306" s="5"/>
    </row>
    <row r="307" spans="1:17" x14ac:dyDescent="0.2">
      <c r="A307" s="214" t="s">
        <v>576</v>
      </c>
      <c r="B307" s="215" t="s">
        <v>577</v>
      </c>
      <c r="C307" s="185">
        <f t="shared" si="4"/>
        <v>0</v>
      </c>
      <c r="D307" s="186"/>
      <c r="E307" s="187"/>
      <c r="F307" s="188"/>
      <c r="G307" s="188"/>
      <c r="H307" s="188"/>
      <c r="I307" s="33"/>
      <c r="J307" s="5"/>
      <c r="K307" s="5"/>
      <c r="N307" s="171"/>
      <c r="O307" s="6"/>
      <c r="Q307" s="5"/>
    </row>
    <row r="308" spans="1:17" x14ac:dyDescent="0.2">
      <c r="A308" s="214" t="s">
        <v>578</v>
      </c>
      <c r="B308" s="215" t="s">
        <v>579</v>
      </c>
      <c r="C308" s="185">
        <f t="shared" si="4"/>
        <v>0</v>
      </c>
      <c r="D308" s="186"/>
      <c r="E308" s="187"/>
      <c r="F308" s="188"/>
      <c r="G308" s="188"/>
      <c r="H308" s="188"/>
      <c r="I308" s="33"/>
      <c r="J308" s="5"/>
      <c r="K308" s="5"/>
      <c r="N308" s="171"/>
      <c r="O308" s="6"/>
      <c r="Q308" s="5"/>
    </row>
    <row r="309" spans="1:17" x14ac:dyDescent="0.2">
      <c r="A309" s="214" t="s">
        <v>580</v>
      </c>
      <c r="B309" s="215" t="s">
        <v>581</v>
      </c>
      <c r="C309" s="185">
        <f t="shared" si="4"/>
        <v>2</v>
      </c>
      <c r="D309" s="186"/>
      <c r="E309" s="187">
        <v>2</v>
      </c>
      <c r="F309" s="188"/>
      <c r="G309" s="188"/>
      <c r="H309" s="188"/>
      <c r="I309" s="33"/>
      <c r="J309" s="5"/>
      <c r="K309" s="5"/>
      <c r="N309" s="171"/>
      <c r="O309" s="6"/>
      <c r="Q309" s="5"/>
    </row>
    <row r="310" spans="1:17" x14ac:dyDescent="0.2">
      <c r="A310" s="214" t="s">
        <v>582</v>
      </c>
      <c r="B310" s="215" t="s">
        <v>583</v>
      </c>
      <c r="C310" s="185">
        <f t="shared" si="4"/>
        <v>154</v>
      </c>
      <c r="D310" s="186">
        <v>151</v>
      </c>
      <c r="E310" s="187">
        <v>3</v>
      </c>
      <c r="F310" s="188"/>
      <c r="G310" s="188"/>
      <c r="H310" s="188"/>
      <c r="I310" s="33"/>
      <c r="J310" s="5"/>
      <c r="K310" s="5"/>
      <c r="N310" s="171"/>
      <c r="O310" s="6"/>
      <c r="Q310" s="5"/>
    </row>
    <row r="311" spans="1:17" x14ac:dyDescent="0.2">
      <c r="A311" s="214" t="s">
        <v>584</v>
      </c>
      <c r="B311" s="215" t="s">
        <v>585</v>
      </c>
      <c r="C311" s="185">
        <f t="shared" si="4"/>
        <v>0</v>
      </c>
      <c r="D311" s="186"/>
      <c r="E311" s="187"/>
      <c r="F311" s="188"/>
      <c r="G311" s="188"/>
      <c r="H311" s="188"/>
      <c r="I311" s="33"/>
      <c r="J311" s="5"/>
      <c r="K311" s="5"/>
      <c r="N311" s="171"/>
      <c r="O311" s="6"/>
      <c r="Q311" s="5"/>
    </row>
    <row r="312" spans="1:17" x14ac:dyDescent="0.2">
      <c r="A312" s="214" t="s">
        <v>586</v>
      </c>
      <c r="B312" s="215" t="s">
        <v>587</v>
      </c>
      <c r="C312" s="185">
        <f t="shared" si="4"/>
        <v>0</v>
      </c>
      <c r="D312" s="186"/>
      <c r="E312" s="187"/>
      <c r="F312" s="188"/>
      <c r="G312" s="188"/>
      <c r="H312" s="188"/>
      <c r="I312" s="33"/>
      <c r="J312" s="5"/>
      <c r="K312" s="5"/>
      <c r="N312" s="171"/>
      <c r="O312" s="6"/>
      <c r="Q312" s="5"/>
    </row>
    <row r="313" spans="1:17" x14ac:dyDescent="0.2">
      <c r="A313" s="216" t="s">
        <v>588</v>
      </c>
      <c r="B313" s="217" t="s">
        <v>589</v>
      </c>
      <c r="C313" s="218">
        <f t="shared" si="4"/>
        <v>64</v>
      </c>
      <c r="D313" s="237">
        <v>19</v>
      </c>
      <c r="E313" s="220">
        <v>1</v>
      </c>
      <c r="F313" s="221">
        <v>44</v>
      </c>
      <c r="G313" s="221"/>
      <c r="H313" s="221"/>
      <c r="I313" s="33"/>
      <c r="J313" s="5"/>
      <c r="K313" s="5"/>
      <c r="N313" s="171"/>
      <c r="O313" s="6"/>
      <c r="Q313" s="5"/>
    </row>
    <row r="314" spans="1:17" x14ac:dyDescent="0.2">
      <c r="A314" s="245"/>
      <c r="B314" s="222"/>
      <c r="C314" s="246"/>
      <c r="D314" s="70"/>
      <c r="E314" s="70"/>
      <c r="F314" s="70"/>
      <c r="G314" s="70"/>
      <c r="H314" s="70"/>
      <c r="I314" s="33"/>
      <c r="J314" s="5"/>
      <c r="K314" s="5"/>
      <c r="N314" s="171"/>
      <c r="O314" s="6"/>
      <c r="Q314" s="5"/>
    </row>
    <row r="315" spans="1:17" x14ac:dyDescent="0.2">
      <c r="A315" s="289" t="s">
        <v>590</v>
      </c>
      <c r="B315" s="290"/>
      <c r="C315" s="178">
        <f t="shared" si="4"/>
        <v>95</v>
      </c>
      <c r="D315" s="238">
        <f>+SUM(D316:D331)</f>
        <v>5</v>
      </c>
      <c r="E315" s="180">
        <f>+SUM(E316:E331)</f>
        <v>90</v>
      </c>
      <c r="F315" s="239">
        <f>+SUM(F316:F331)</f>
        <v>0</v>
      </c>
      <c r="G315" s="178">
        <f>+SUM(G316:G331)</f>
        <v>0</v>
      </c>
      <c r="H315" s="178">
        <f>+SUM(H316:H331)</f>
        <v>0</v>
      </c>
      <c r="I315" s="33"/>
      <c r="J315" s="5"/>
      <c r="K315" s="5"/>
      <c r="N315" s="171"/>
      <c r="O315" s="6"/>
      <c r="Q315" s="5"/>
    </row>
    <row r="316" spans="1:17" x14ac:dyDescent="0.2">
      <c r="A316" s="247" t="s">
        <v>591</v>
      </c>
      <c r="B316" s="248" t="s">
        <v>592</v>
      </c>
      <c r="C316" s="203">
        <f t="shared" si="4"/>
        <v>18</v>
      </c>
      <c r="D316" s="186">
        <v>5</v>
      </c>
      <c r="E316" s="187">
        <v>13</v>
      </c>
      <c r="F316" s="188"/>
      <c r="G316" s="188"/>
      <c r="H316" s="188"/>
      <c r="I316" s="33"/>
      <c r="J316" s="5"/>
      <c r="K316" s="5"/>
      <c r="N316" s="171"/>
      <c r="O316" s="6"/>
      <c r="Q316" s="5"/>
    </row>
    <row r="317" spans="1:17" ht="23.25" x14ac:dyDescent="0.2">
      <c r="A317" s="214" t="s">
        <v>593</v>
      </c>
      <c r="B317" s="208" t="s">
        <v>594</v>
      </c>
      <c r="C317" s="185">
        <f t="shared" si="4"/>
        <v>0</v>
      </c>
      <c r="D317" s="186"/>
      <c r="E317" s="187"/>
      <c r="F317" s="188"/>
      <c r="G317" s="188"/>
      <c r="H317" s="188"/>
      <c r="I317" s="33"/>
      <c r="J317" s="5"/>
      <c r="K317" s="5"/>
      <c r="N317" s="171"/>
      <c r="O317" s="6"/>
      <c r="Q317" s="5"/>
    </row>
    <row r="318" spans="1:17" x14ac:dyDescent="0.2">
      <c r="A318" s="214" t="s">
        <v>595</v>
      </c>
      <c r="B318" s="215" t="s">
        <v>596</v>
      </c>
      <c r="C318" s="185">
        <f t="shared" si="4"/>
        <v>0</v>
      </c>
      <c r="D318" s="186"/>
      <c r="E318" s="187"/>
      <c r="F318" s="188"/>
      <c r="G318" s="188"/>
      <c r="H318" s="188"/>
      <c r="I318" s="33"/>
      <c r="J318" s="5"/>
      <c r="K318" s="5"/>
      <c r="N318" s="171"/>
      <c r="O318" s="6"/>
      <c r="Q318" s="5"/>
    </row>
    <row r="319" spans="1:17" x14ac:dyDescent="0.2">
      <c r="A319" s="214" t="s">
        <v>597</v>
      </c>
      <c r="B319" s="215" t="s">
        <v>598</v>
      </c>
      <c r="C319" s="185">
        <f t="shared" si="4"/>
        <v>0</v>
      </c>
      <c r="D319" s="186"/>
      <c r="E319" s="187"/>
      <c r="F319" s="188"/>
      <c r="G319" s="188"/>
      <c r="H319" s="188"/>
      <c r="I319" s="33"/>
      <c r="J319" s="5"/>
      <c r="K319" s="5"/>
      <c r="N319" s="171"/>
      <c r="O319" s="6"/>
      <c r="Q319" s="5"/>
    </row>
    <row r="320" spans="1:17" x14ac:dyDescent="0.2">
      <c r="A320" s="214" t="s">
        <v>599</v>
      </c>
      <c r="B320" s="215" t="s">
        <v>600</v>
      </c>
      <c r="C320" s="185">
        <f t="shared" si="4"/>
        <v>0</v>
      </c>
      <c r="D320" s="186"/>
      <c r="E320" s="187"/>
      <c r="F320" s="188"/>
      <c r="G320" s="188"/>
      <c r="H320" s="188"/>
      <c r="I320" s="33"/>
      <c r="J320" s="5"/>
      <c r="K320" s="5"/>
      <c r="N320" s="171"/>
      <c r="O320" s="6"/>
      <c r="Q320" s="5"/>
    </row>
    <row r="321" spans="1:17" x14ac:dyDescent="0.2">
      <c r="A321" s="214" t="s">
        <v>601</v>
      </c>
      <c r="B321" s="215" t="s">
        <v>602</v>
      </c>
      <c r="C321" s="185">
        <f t="shared" si="4"/>
        <v>0</v>
      </c>
      <c r="D321" s="186"/>
      <c r="E321" s="187"/>
      <c r="F321" s="188"/>
      <c r="G321" s="188"/>
      <c r="H321" s="188"/>
      <c r="I321" s="33"/>
      <c r="J321" s="5"/>
      <c r="K321" s="5"/>
      <c r="N321" s="171"/>
      <c r="O321" s="6"/>
      <c r="Q321" s="5"/>
    </row>
    <row r="322" spans="1:17" x14ac:dyDescent="0.2">
      <c r="A322" s="214" t="s">
        <v>603</v>
      </c>
      <c r="B322" s="215" t="s">
        <v>604</v>
      </c>
      <c r="C322" s="185">
        <f t="shared" si="4"/>
        <v>34</v>
      </c>
      <c r="D322" s="186"/>
      <c r="E322" s="187">
        <v>34</v>
      </c>
      <c r="F322" s="188"/>
      <c r="G322" s="188"/>
      <c r="H322" s="188"/>
      <c r="I322" s="33"/>
      <c r="J322" s="5"/>
      <c r="K322" s="5"/>
      <c r="N322" s="171"/>
      <c r="O322" s="6"/>
      <c r="Q322" s="5"/>
    </row>
    <row r="323" spans="1:17" x14ac:dyDescent="0.2">
      <c r="A323" s="214" t="s">
        <v>605</v>
      </c>
      <c r="B323" s="215" t="s">
        <v>606</v>
      </c>
      <c r="C323" s="185">
        <f t="shared" si="4"/>
        <v>0</v>
      </c>
      <c r="D323" s="186"/>
      <c r="E323" s="187"/>
      <c r="F323" s="188"/>
      <c r="G323" s="188"/>
      <c r="H323" s="188"/>
      <c r="I323" s="33"/>
      <c r="J323" s="5"/>
      <c r="K323" s="5"/>
      <c r="N323" s="171"/>
      <c r="O323" s="6"/>
      <c r="Q323" s="5"/>
    </row>
    <row r="324" spans="1:17" x14ac:dyDescent="0.2">
      <c r="A324" s="214" t="s">
        <v>607</v>
      </c>
      <c r="B324" s="215" t="s">
        <v>608</v>
      </c>
      <c r="C324" s="185">
        <f t="shared" si="4"/>
        <v>29</v>
      </c>
      <c r="D324" s="186"/>
      <c r="E324" s="187">
        <v>29</v>
      </c>
      <c r="F324" s="188"/>
      <c r="G324" s="188"/>
      <c r="H324" s="188"/>
      <c r="I324" s="33"/>
      <c r="J324" s="5"/>
      <c r="K324" s="5"/>
      <c r="N324" s="171"/>
      <c r="O324" s="6"/>
      <c r="Q324" s="5"/>
    </row>
    <row r="325" spans="1:17" x14ac:dyDescent="0.2">
      <c r="A325" s="214" t="s">
        <v>609</v>
      </c>
      <c r="B325" s="215" t="s">
        <v>610</v>
      </c>
      <c r="C325" s="185">
        <f t="shared" si="4"/>
        <v>14</v>
      </c>
      <c r="D325" s="186"/>
      <c r="E325" s="187">
        <v>14</v>
      </c>
      <c r="F325" s="188"/>
      <c r="G325" s="188"/>
      <c r="H325" s="188"/>
      <c r="I325" s="33"/>
      <c r="J325" s="5"/>
      <c r="K325" s="5"/>
      <c r="N325" s="171"/>
      <c r="O325" s="6"/>
      <c r="Q325" s="5"/>
    </row>
    <row r="326" spans="1:17" x14ac:dyDescent="0.2">
      <c r="A326" s="214" t="s">
        <v>611</v>
      </c>
      <c r="B326" s="215" t="s">
        <v>612</v>
      </c>
      <c r="C326" s="185">
        <f t="shared" si="4"/>
        <v>0</v>
      </c>
      <c r="D326" s="186"/>
      <c r="E326" s="187"/>
      <c r="F326" s="188"/>
      <c r="G326" s="188"/>
      <c r="H326" s="188"/>
      <c r="I326" s="33"/>
      <c r="J326" s="5"/>
      <c r="K326" s="5"/>
      <c r="N326" s="171"/>
      <c r="O326" s="6"/>
      <c r="Q326" s="5"/>
    </row>
    <row r="327" spans="1:17" x14ac:dyDescent="0.2">
      <c r="A327" s="214" t="s">
        <v>613</v>
      </c>
      <c r="B327" s="215" t="s">
        <v>614</v>
      </c>
      <c r="C327" s="185">
        <f t="shared" si="4"/>
        <v>0</v>
      </c>
      <c r="D327" s="186"/>
      <c r="E327" s="187"/>
      <c r="F327" s="188"/>
      <c r="G327" s="188"/>
      <c r="H327" s="188"/>
      <c r="I327" s="33"/>
      <c r="J327" s="5"/>
      <c r="K327" s="5"/>
      <c r="N327" s="171"/>
      <c r="O327" s="6"/>
      <c r="Q327" s="5"/>
    </row>
    <row r="328" spans="1:17" x14ac:dyDescent="0.2">
      <c r="A328" s="214" t="s">
        <v>615</v>
      </c>
      <c r="B328" s="215" t="s">
        <v>616</v>
      </c>
      <c r="C328" s="185">
        <f t="shared" si="4"/>
        <v>0</v>
      </c>
      <c r="D328" s="186"/>
      <c r="E328" s="187"/>
      <c r="F328" s="188"/>
      <c r="G328" s="188"/>
      <c r="H328" s="188"/>
      <c r="I328" s="33"/>
      <c r="J328" s="5"/>
      <c r="K328" s="5"/>
      <c r="N328" s="171"/>
      <c r="O328" s="6"/>
      <c r="Q328" s="5"/>
    </row>
    <row r="329" spans="1:17" x14ac:dyDescent="0.2">
      <c r="A329" s="214" t="s">
        <v>617</v>
      </c>
      <c r="B329" s="215" t="s">
        <v>618</v>
      </c>
      <c r="C329" s="185">
        <f t="shared" si="4"/>
        <v>0</v>
      </c>
      <c r="D329" s="186"/>
      <c r="E329" s="187"/>
      <c r="F329" s="188"/>
      <c r="G329" s="188"/>
      <c r="H329" s="188"/>
      <c r="I329" s="33"/>
      <c r="J329" s="5"/>
      <c r="K329" s="5"/>
      <c r="N329" s="171"/>
      <c r="O329" s="6"/>
      <c r="Q329" s="5"/>
    </row>
    <row r="330" spans="1:17" x14ac:dyDescent="0.2">
      <c r="A330" s="214" t="s">
        <v>619</v>
      </c>
      <c r="B330" s="215" t="s">
        <v>620</v>
      </c>
      <c r="C330" s="185">
        <f t="shared" si="4"/>
        <v>0</v>
      </c>
      <c r="D330" s="186"/>
      <c r="E330" s="187"/>
      <c r="F330" s="188"/>
      <c r="G330" s="188"/>
      <c r="H330" s="188"/>
      <c r="I330" s="33"/>
      <c r="J330" s="5"/>
      <c r="K330" s="5"/>
      <c r="N330" s="171"/>
      <c r="O330" s="6"/>
      <c r="Q330" s="5"/>
    </row>
    <row r="331" spans="1:17" x14ac:dyDescent="0.2">
      <c r="A331" s="235" t="s">
        <v>621</v>
      </c>
      <c r="B331" s="236" t="s">
        <v>622</v>
      </c>
      <c r="C331" s="218">
        <f t="shared" si="4"/>
        <v>0</v>
      </c>
      <c r="D331" s="237"/>
      <c r="E331" s="220"/>
      <c r="F331" s="221"/>
      <c r="G331" s="221"/>
      <c r="H331" s="221"/>
      <c r="I331" s="33"/>
      <c r="J331" s="5"/>
      <c r="K331" s="5"/>
      <c r="N331" s="171"/>
      <c r="O331" s="6"/>
      <c r="Q331" s="5"/>
    </row>
    <row r="332" spans="1:17" x14ac:dyDescent="0.2">
      <c r="A332" s="289" t="s">
        <v>623</v>
      </c>
      <c r="B332" s="290"/>
      <c r="C332" s="178">
        <f t="shared" si="4"/>
        <v>0</v>
      </c>
      <c r="D332" s="238">
        <f>+SUM(D333:D340)</f>
        <v>0</v>
      </c>
      <c r="E332" s="180">
        <f>+SUM(E333:E340)</f>
        <v>0</v>
      </c>
      <c r="F332" s="239">
        <f>+SUM(F333:F340)</f>
        <v>0</v>
      </c>
      <c r="G332" s="178">
        <f>+SUM(G333:G340)</f>
        <v>0</v>
      </c>
      <c r="H332" s="178">
        <f>+SUM(H333:H340)</f>
        <v>0</v>
      </c>
      <c r="I332" s="33"/>
      <c r="J332" s="5"/>
      <c r="K332" s="5"/>
      <c r="N332" s="171"/>
      <c r="O332" s="6"/>
      <c r="Q332" s="5"/>
    </row>
    <row r="333" spans="1:17" x14ac:dyDescent="0.2">
      <c r="A333" s="249" t="s">
        <v>624</v>
      </c>
      <c r="B333" s="209" t="s">
        <v>625</v>
      </c>
      <c r="C333" s="210">
        <f t="shared" si="4"/>
        <v>0</v>
      </c>
      <c r="D333" s="196"/>
      <c r="E333" s="197"/>
      <c r="F333" s="198"/>
      <c r="G333" s="198"/>
      <c r="H333" s="198"/>
      <c r="I333" s="33"/>
      <c r="J333" s="5"/>
      <c r="K333" s="5"/>
      <c r="N333" s="171"/>
      <c r="O333" s="6"/>
      <c r="Q333" s="5"/>
    </row>
    <row r="334" spans="1:17" x14ac:dyDescent="0.2">
      <c r="A334" s="249" t="s">
        <v>626</v>
      </c>
      <c r="B334" s="209" t="s">
        <v>627</v>
      </c>
      <c r="C334" s="210">
        <f t="shared" si="4"/>
        <v>0</v>
      </c>
      <c r="D334" s="196"/>
      <c r="E334" s="197"/>
      <c r="F334" s="198"/>
      <c r="G334" s="198"/>
      <c r="H334" s="198"/>
      <c r="I334" s="33"/>
      <c r="J334" s="5"/>
      <c r="K334" s="5"/>
      <c r="N334" s="171"/>
      <c r="O334" s="6"/>
      <c r="Q334" s="5"/>
    </row>
    <row r="335" spans="1:17" x14ac:dyDescent="0.2">
      <c r="A335" s="214" t="s">
        <v>628</v>
      </c>
      <c r="B335" s="208" t="s">
        <v>629</v>
      </c>
      <c r="C335" s="185">
        <f t="shared" si="4"/>
        <v>0</v>
      </c>
      <c r="D335" s="186"/>
      <c r="E335" s="187"/>
      <c r="F335" s="188"/>
      <c r="G335" s="188"/>
      <c r="H335" s="188"/>
      <c r="I335" s="33"/>
      <c r="J335" s="5"/>
      <c r="K335" s="5"/>
      <c r="N335" s="171"/>
      <c r="O335" s="6"/>
      <c r="Q335" s="5"/>
    </row>
    <row r="336" spans="1:17" x14ac:dyDescent="0.2">
      <c r="A336" s="250" t="s">
        <v>630</v>
      </c>
      <c r="B336" s="251" t="s">
        <v>631</v>
      </c>
      <c r="C336" s="203">
        <f t="shared" si="4"/>
        <v>0</v>
      </c>
      <c r="D336" s="204"/>
      <c r="E336" s="205"/>
      <c r="F336" s="206"/>
      <c r="G336" s="206"/>
      <c r="H336" s="206"/>
      <c r="I336" s="33"/>
      <c r="J336" s="5"/>
      <c r="K336" s="5"/>
      <c r="N336" s="171"/>
      <c r="O336" s="6"/>
      <c r="Q336" s="5"/>
    </row>
    <row r="337" spans="1:17" x14ac:dyDescent="0.2">
      <c r="A337" s="214" t="s">
        <v>632</v>
      </c>
      <c r="B337" s="208" t="s">
        <v>633</v>
      </c>
      <c r="C337" s="185">
        <f t="shared" si="4"/>
        <v>0</v>
      </c>
      <c r="D337" s="186"/>
      <c r="E337" s="187"/>
      <c r="F337" s="188"/>
      <c r="G337" s="188"/>
      <c r="H337" s="188"/>
      <c r="I337" s="33"/>
      <c r="J337" s="5"/>
      <c r="K337" s="5"/>
      <c r="N337" s="171"/>
      <c r="O337" s="6"/>
      <c r="Q337" s="5"/>
    </row>
    <row r="338" spans="1:17" x14ac:dyDescent="0.2">
      <c r="A338" s="214" t="s">
        <v>634</v>
      </c>
      <c r="B338" s="215" t="s">
        <v>635</v>
      </c>
      <c r="C338" s="185">
        <f t="shared" ref="C338:C401" si="5">+SUM(D338:F338)</f>
        <v>0</v>
      </c>
      <c r="D338" s="186"/>
      <c r="E338" s="187"/>
      <c r="F338" s="188"/>
      <c r="G338" s="188"/>
      <c r="H338" s="188"/>
      <c r="I338" s="33"/>
      <c r="J338" s="5"/>
      <c r="K338" s="5"/>
      <c r="N338" s="171"/>
      <c r="O338" s="6"/>
      <c r="Q338" s="5"/>
    </row>
    <row r="339" spans="1:17" x14ac:dyDescent="0.2">
      <c r="A339" s="214" t="s">
        <v>636</v>
      </c>
      <c r="B339" s="215" t="s">
        <v>637</v>
      </c>
      <c r="C339" s="185">
        <f t="shared" si="5"/>
        <v>0</v>
      </c>
      <c r="D339" s="186"/>
      <c r="E339" s="187"/>
      <c r="F339" s="188"/>
      <c r="G339" s="188"/>
      <c r="H339" s="188"/>
      <c r="I339" s="33"/>
      <c r="J339" s="5"/>
      <c r="K339" s="5"/>
      <c r="N339" s="171"/>
      <c r="O339" s="6"/>
      <c r="Q339" s="5"/>
    </row>
    <row r="340" spans="1:17" x14ac:dyDescent="0.2">
      <c r="A340" s="235" t="s">
        <v>638</v>
      </c>
      <c r="B340" s="236" t="s">
        <v>639</v>
      </c>
      <c r="C340" s="218">
        <f t="shared" si="5"/>
        <v>0</v>
      </c>
      <c r="D340" s="237"/>
      <c r="E340" s="220"/>
      <c r="F340" s="221"/>
      <c r="G340" s="221"/>
      <c r="H340" s="221"/>
      <c r="I340" s="33"/>
      <c r="J340" s="5"/>
      <c r="K340" s="5"/>
      <c r="N340" s="171"/>
      <c r="O340" s="6"/>
      <c r="Q340" s="5"/>
    </row>
    <row r="341" spans="1:17" x14ac:dyDescent="0.2">
      <c r="A341" s="252" t="s">
        <v>640</v>
      </c>
      <c r="B341" s="253"/>
      <c r="C341" s="178">
        <f t="shared" si="5"/>
        <v>8360</v>
      </c>
      <c r="D341" s="179">
        <f>+SUM(D342:D527)</f>
        <v>6023</v>
      </c>
      <c r="E341" s="238">
        <f>+SUM(E342:E527)</f>
        <v>1923</v>
      </c>
      <c r="F341" s="254">
        <f>+SUM(F342:F527)</f>
        <v>414</v>
      </c>
      <c r="G341" s="178">
        <f>+SUM(G342:G527)</f>
        <v>0</v>
      </c>
      <c r="H341" s="178">
        <f>+SUM(H342:H527)</f>
        <v>0</v>
      </c>
      <c r="I341" s="33"/>
      <c r="J341" s="5"/>
      <c r="K341" s="5"/>
      <c r="N341" s="171"/>
      <c r="O341" s="6"/>
      <c r="Q341" s="5"/>
    </row>
    <row r="342" spans="1:17" x14ac:dyDescent="0.2">
      <c r="A342" s="247" t="s">
        <v>641</v>
      </c>
      <c r="B342" s="251" t="s">
        <v>642</v>
      </c>
      <c r="C342" s="185">
        <f t="shared" si="5"/>
        <v>3733</v>
      </c>
      <c r="D342" s="186">
        <v>2214</v>
      </c>
      <c r="E342" s="187">
        <v>1379</v>
      </c>
      <c r="F342" s="188">
        <v>140</v>
      </c>
      <c r="G342" s="188"/>
      <c r="H342" s="188"/>
      <c r="I342" s="33"/>
      <c r="J342" s="5"/>
      <c r="K342" s="5"/>
      <c r="N342" s="171"/>
      <c r="O342" s="6"/>
      <c r="Q342" s="5"/>
    </row>
    <row r="343" spans="1:17" x14ac:dyDescent="0.2">
      <c r="A343" s="250" t="s">
        <v>643</v>
      </c>
      <c r="B343" s="251" t="s">
        <v>644</v>
      </c>
      <c r="C343" s="185">
        <f t="shared" si="5"/>
        <v>327</v>
      </c>
      <c r="D343" s="186">
        <v>179</v>
      </c>
      <c r="E343" s="187">
        <v>98</v>
      </c>
      <c r="F343" s="188">
        <v>50</v>
      </c>
      <c r="G343" s="188"/>
      <c r="H343" s="188"/>
      <c r="I343" s="33"/>
      <c r="J343" s="5"/>
      <c r="K343" s="5"/>
      <c r="N343" s="171"/>
      <c r="O343" s="6"/>
      <c r="Q343" s="5"/>
    </row>
    <row r="344" spans="1:17" x14ac:dyDescent="0.2">
      <c r="A344" s="250" t="s">
        <v>645</v>
      </c>
      <c r="B344" s="255" t="s">
        <v>646</v>
      </c>
      <c r="C344" s="185">
        <f t="shared" si="5"/>
        <v>0</v>
      </c>
      <c r="D344" s="186"/>
      <c r="E344" s="187"/>
      <c r="F344" s="188"/>
      <c r="G344" s="188"/>
      <c r="H344" s="188"/>
      <c r="I344" s="33"/>
      <c r="J344" s="5"/>
      <c r="K344" s="5"/>
      <c r="N344" s="171"/>
      <c r="O344" s="6"/>
      <c r="Q344" s="5"/>
    </row>
    <row r="345" spans="1:17" x14ac:dyDescent="0.2">
      <c r="A345" s="214" t="s">
        <v>647</v>
      </c>
      <c r="B345" s="256" t="s">
        <v>648</v>
      </c>
      <c r="C345" s="185">
        <f t="shared" si="5"/>
        <v>0</v>
      </c>
      <c r="D345" s="186"/>
      <c r="E345" s="187"/>
      <c r="F345" s="188"/>
      <c r="G345" s="188"/>
      <c r="H345" s="188"/>
      <c r="I345" s="33"/>
      <c r="J345" s="5"/>
      <c r="K345" s="5"/>
      <c r="N345" s="171"/>
      <c r="O345" s="6"/>
      <c r="Q345" s="5"/>
    </row>
    <row r="346" spans="1:17" x14ac:dyDescent="0.2">
      <c r="A346" s="214" t="s">
        <v>649</v>
      </c>
      <c r="B346" s="215" t="s">
        <v>650</v>
      </c>
      <c r="C346" s="185">
        <f t="shared" si="5"/>
        <v>0</v>
      </c>
      <c r="D346" s="186"/>
      <c r="E346" s="187"/>
      <c r="F346" s="188"/>
      <c r="G346" s="188"/>
      <c r="H346" s="188"/>
      <c r="I346" s="33"/>
      <c r="J346" s="5"/>
      <c r="K346" s="5"/>
      <c r="N346" s="171"/>
      <c r="O346" s="6"/>
      <c r="Q346" s="5"/>
    </row>
    <row r="347" spans="1:17" x14ac:dyDescent="0.2">
      <c r="A347" s="214" t="s">
        <v>651</v>
      </c>
      <c r="B347" s="215" t="s">
        <v>652</v>
      </c>
      <c r="C347" s="185">
        <f t="shared" si="5"/>
        <v>0</v>
      </c>
      <c r="D347" s="186"/>
      <c r="E347" s="187"/>
      <c r="F347" s="188"/>
      <c r="G347" s="188"/>
      <c r="H347" s="188"/>
      <c r="I347" s="33"/>
      <c r="J347" s="5"/>
      <c r="K347" s="5"/>
      <c r="N347" s="171"/>
      <c r="O347" s="6"/>
      <c r="Q347" s="5"/>
    </row>
    <row r="348" spans="1:17" x14ac:dyDescent="0.2">
      <c r="A348" s="214" t="s">
        <v>653</v>
      </c>
      <c r="B348" s="215" t="s">
        <v>654</v>
      </c>
      <c r="C348" s="185">
        <f t="shared" si="5"/>
        <v>0</v>
      </c>
      <c r="D348" s="186"/>
      <c r="E348" s="187"/>
      <c r="F348" s="188"/>
      <c r="G348" s="188"/>
      <c r="H348" s="188"/>
      <c r="I348" s="33"/>
      <c r="J348" s="5"/>
      <c r="K348" s="5"/>
      <c r="N348" s="171"/>
      <c r="O348" s="6"/>
      <c r="Q348" s="5"/>
    </row>
    <row r="349" spans="1:17" x14ac:dyDescent="0.2">
      <c r="A349" s="214" t="s">
        <v>655</v>
      </c>
      <c r="B349" s="215" t="s">
        <v>656</v>
      </c>
      <c r="C349" s="185">
        <f t="shared" si="5"/>
        <v>0</v>
      </c>
      <c r="D349" s="186"/>
      <c r="E349" s="187"/>
      <c r="F349" s="188"/>
      <c r="G349" s="188"/>
      <c r="H349" s="188"/>
      <c r="I349" s="33"/>
      <c r="J349" s="5"/>
      <c r="K349" s="5"/>
      <c r="N349" s="171"/>
      <c r="O349" s="6"/>
      <c r="Q349" s="5"/>
    </row>
    <row r="350" spans="1:17" x14ac:dyDescent="0.2">
      <c r="A350" s="249" t="s">
        <v>657</v>
      </c>
      <c r="B350" s="257" t="s">
        <v>658</v>
      </c>
      <c r="C350" s="210">
        <f t="shared" si="5"/>
        <v>0</v>
      </c>
      <c r="D350" s="196"/>
      <c r="E350" s="197"/>
      <c r="F350" s="198"/>
      <c r="G350" s="198"/>
      <c r="H350" s="198"/>
      <c r="I350" s="33"/>
      <c r="J350" s="5"/>
      <c r="K350" s="5"/>
      <c r="N350" s="171"/>
      <c r="O350" s="6"/>
      <c r="Q350" s="5"/>
    </row>
    <row r="351" spans="1:17" x14ac:dyDescent="0.2">
      <c r="A351" s="214" t="s">
        <v>659</v>
      </c>
      <c r="B351" s="257" t="s">
        <v>660</v>
      </c>
      <c r="C351" s="210">
        <f t="shared" si="5"/>
        <v>0</v>
      </c>
      <c r="D351" s="196"/>
      <c r="E351" s="197"/>
      <c r="F351" s="198"/>
      <c r="G351" s="198"/>
      <c r="H351" s="198"/>
      <c r="I351" s="33"/>
      <c r="J351" s="5"/>
      <c r="K351" s="5"/>
      <c r="N351" s="171"/>
      <c r="O351" s="6"/>
      <c r="Q351" s="5"/>
    </row>
    <row r="352" spans="1:17" x14ac:dyDescent="0.2">
      <c r="A352" s="214" t="s">
        <v>661</v>
      </c>
      <c r="B352" s="258" t="s">
        <v>662</v>
      </c>
      <c r="C352" s="185">
        <f t="shared" si="5"/>
        <v>0</v>
      </c>
      <c r="D352" s="186"/>
      <c r="E352" s="187"/>
      <c r="F352" s="188"/>
      <c r="G352" s="188"/>
      <c r="H352" s="188"/>
      <c r="I352" s="33"/>
      <c r="J352" s="5"/>
      <c r="K352" s="5"/>
      <c r="N352" s="171"/>
      <c r="O352" s="6"/>
      <c r="Q352" s="5"/>
    </row>
    <row r="353" spans="1:17" x14ac:dyDescent="0.2">
      <c r="A353" s="214" t="s">
        <v>663</v>
      </c>
      <c r="B353" s="258" t="s">
        <v>664</v>
      </c>
      <c r="C353" s="185">
        <f t="shared" si="5"/>
        <v>0</v>
      </c>
      <c r="D353" s="186"/>
      <c r="E353" s="187"/>
      <c r="F353" s="188"/>
      <c r="G353" s="188"/>
      <c r="H353" s="188"/>
      <c r="I353" s="33"/>
      <c r="J353" s="5"/>
      <c r="K353" s="5"/>
      <c r="N353" s="171"/>
      <c r="O353" s="6"/>
      <c r="Q353" s="5"/>
    </row>
    <row r="354" spans="1:17" x14ac:dyDescent="0.2">
      <c r="A354" s="214" t="s">
        <v>665</v>
      </c>
      <c r="B354" s="258" t="s">
        <v>666</v>
      </c>
      <c r="C354" s="185">
        <f t="shared" si="5"/>
        <v>0</v>
      </c>
      <c r="D354" s="186"/>
      <c r="E354" s="187"/>
      <c r="F354" s="188"/>
      <c r="G354" s="188"/>
      <c r="H354" s="188"/>
      <c r="I354" s="33"/>
      <c r="J354" s="5"/>
      <c r="K354" s="5"/>
      <c r="N354" s="171"/>
      <c r="O354" s="6"/>
      <c r="Q354" s="5"/>
    </row>
    <row r="355" spans="1:17" x14ac:dyDescent="0.2">
      <c r="A355" s="214" t="s">
        <v>667</v>
      </c>
      <c r="B355" s="258" t="s">
        <v>668</v>
      </c>
      <c r="C355" s="185">
        <f t="shared" si="5"/>
        <v>0</v>
      </c>
      <c r="D355" s="186"/>
      <c r="E355" s="187"/>
      <c r="F355" s="188"/>
      <c r="G355" s="188"/>
      <c r="H355" s="188"/>
      <c r="I355" s="33"/>
      <c r="J355" s="5"/>
      <c r="K355" s="5"/>
      <c r="N355" s="171"/>
      <c r="O355" s="6"/>
      <c r="Q355" s="5"/>
    </row>
    <row r="356" spans="1:17" x14ac:dyDescent="0.2">
      <c r="A356" s="214" t="s">
        <v>669</v>
      </c>
      <c r="B356" s="258" t="s">
        <v>670</v>
      </c>
      <c r="C356" s="185">
        <f t="shared" si="5"/>
        <v>0</v>
      </c>
      <c r="D356" s="186"/>
      <c r="E356" s="187"/>
      <c r="F356" s="188"/>
      <c r="G356" s="188"/>
      <c r="H356" s="188"/>
      <c r="I356" s="33"/>
      <c r="J356" s="5"/>
      <c r="K356" s="5"/>
      <c r="N356" s="171"/>
      <c r="O356" s="6"/>
      <c r="Q356" s="5"/>
    </row>
    <row r="357" spans="1:17" x14ac:dyDescent="0.2">
      <c r="A357" s="214" t="s">
        <v>671</v>
      </c>
      <c r="B357" s="258" t="s">
        <v>672</v>
      </c>
      <c r="C357" s="185">
        <f t="shared" si="5"/>
        <v>0</v>
      </c>
      <c r="D357" s="186"/>
      <c r="E357" s="187"/>
      <c r="F357" s="188"/>
      <c r="G357" s="188"/>
      <c r="H357" s="188"/>
      <c r="I357" s="33"/>
      <c r="J357" s="5"/>
      <c r="K357" s="5"/>
      <c r="N357" s="171"/>
      <c r="O357" s="6"/>
      <c r="Q357" s="5"/>
    </row>
    <row r="358" spans="1:17" x14ac:dyDescent="0.2">
      <c r="A358" s="214" t="s">
        <v>673</v>
      </c>
      <c r="B358" s="258" t="s">
        <v>674</v>
      </c>
      <c r="C358" s="185">
        <f t="shared" si="5"/>
        <v>0</v>
      </c>
      <c r="D358" s="186"/>
      <c r="E358" s="187"/>
      <c r="F358" s="188"/>
      <c r="G358" s="188"/>
      <c r="H358" s="188"/>
      <c r="I358" s="33"/>
      <c r="J358" s="5"/>
      <c r="K358" s="5"/>
      <c r="N358" s="171"/>
      <c r="O358" s="6"/>
      <c r="Q358" s="5"/>
    </row>
    <row r="359" spans="1:17" x14ac:dyDescent="0.2">
      <c r="A359" s="214" t="s">
        <v>675</v>
      </c>
      <c r="B359" s="258" t="s">
        <v>676</v>
      </c>
      <c r="C359" s="185">
        <f t="shared" si="5"/>
        <v>0</v>
      </c>
      <c r="D359" s="186"/>
      <c r="E359" s="187"/>
      <c r="F359" s="188"/>
      <c r="G359" s="188"/>
      <c r="H359" s="188"/>
      <c r="I359" s="33"/>
      <c r="J359" s="5"/>
      <c r="K359" s="5"/>
      <c r="N359" s="171"/>
      <c r="O359" s="6"/>
      <c r="Q359" s="5"/>
    </row>
    <row r="360" spans="1:17" x14ac:dyDescent="0.2">
      <c r="A360" s="214" t="s">
        <v>677</v>
      </c>
      <c r="B360" s="258" t="s">
        <v>678</v>
      </c>
      <c r="C360" s="185">
        <f t="shared" si="5"/>
        <v>0</v>
      </c>
      <c r="D360" s="186"/>
      <c r="E360" s="187"/>
      <c r="F360" s="188"/>
      <c r="G360" s="188"/>
      <c r="H360" s="188"/>
      <c r="I360" s="33"/>
      <c r="J360" s="5"/>
      <c r="K360" s="5"/>
      <c r="N360" s="171"/>
      <c r="O360" s="6"/>
      <c r="Q360" s="5"/>
    </row>
    <row r="361" spans="1:17" x14ac:dyDescent="0.2">
      <c r="A361" s="214" t="s">
        <v>679</v>
      </c>
      <c r="B361" s="258" t="s">
        <v>680</v>
      </c>
      <c r="C361" s="185">
        <f t="shared" si="5"/>
        <v>0</v>
      </c>
      <c r="D361" s="186"/>
      <c r="E361" s="187"/>
      <c r="F361" s="188"/>
      <c r="G361" s="188"/>
      <c r="H361" s="188"/>
      <c r="I361" s="33"/>
      <c r="J361" s="5"/>
      <c r="K361" s="5"/>
      <c r="N361" s="171"/>
      <c r="O361" s="6"/>
      <c r="Q361" s="5"/>
    </row>
    <row r="362" spans="1:17" s="6" customFormat="1" x14ac:dyDescent="0.2">
      <c r="A362" s="214" t="s">
        <v>681</v>
      </c>
      <c r="B362" s="215" t="s">
        <v>682</v>
      </c>
      <c r="C362" s="185">
        <f t="shared" si="5"/>
        <v>0</v>
      </c>
      <c r="D362" s="186"/>
      <c r="E362" s="187"/>
      <c r="F362" s="188"/>
      <c r="G362" s="188"/>
      <c r="H362" s="201"/>
      <c r="I362" s="47"/>
      <c r="N362" s="202"/>
    </row>
    <row r="363" spans="1:17" x14ac:dyDescent="0.2">
      <c r="A363" s="249" t="s">
        <v>683</v>
      </c>
      <c r="B363" s="215" t="s">
        <v>684</v>
      </c>
      <c r="C363" s="203">
        <f t="shared" si="5"/>
        <v>0</v>
      </c>
      <c r="D363" s="204"/>
      <c r="E363" s="205"/>
      <c r="F363" s="206"/>
      <c r="G363" s="206"/>
      <c r="H363" s="206"/>
      <c r="I363" s="33"/>
      <c r="J363" s="5"/>
      <c r="K363" s="5"/>
      <c r="N363" s="171"/>
      <c r="O363" s="6"/>
      <c r="Q363" s="5"/>
    </row>
    <row r="364" spans="1:17" x14ac:dyDescent="0.2">
      <c r="A364" s="214" t="s">
        <v>685</v>
      </c>
      <c r="B364" s="215" t="s">
        <v>686</v>
      </c>
      <c r="C364" s="185">
        <f t="shared" si="5"/>
        <v>0</v>
      </c>
      <c r="D364" s="186"/>
      <c r="E364" s="187"/>
      <c r="F364" s="188"/>
      <c r="G364" s="188"/>
      <c r="H364" s="188"/>
      <c r="I364" s="33"/>
      <c r="J364" s="5"/>
      <c r="K364" s="5"/>
      <c r="N364" s="171"/>
      <c r="O364" s="6"/>
      <c r="Q364" s="5"/>
    </row>
    <row r="365" spans="1:17" x14ac:dyDescent="0.2">
      <c r="A365" s="249" t="s">
        <v>687</v>
      </c>
      <c r="B365" s="215" t="s">
        <v>688</v>
      </c>
      <c r="C365" s="185">
        <f t="shared" si="5"/>
        <v>0</v>
      </c>
      <c r="D365" s="186"/>
      <c r="E365" s="187"/>
      <c r="F365" s="188"/>
      <c r="G365" s="188"/>
      <c r="H365" s="188"/>
      <c r="I365" s="33"/>
      <c r="J365" s="5"/>
      <c r="K365" s="5"/>
      <c r="N365" s="171"/>
      <c r="O365" s="6"/>
      <c r="Q365" s="5"/>
    </row>
    <row r="366" spans="1:17" x14ac:dyDescent="0.2">
      <c r="A366" s="214" t="s">
        <v>689</v>
      </c>
      <c r="B366" s="258" t="s">
        <v>690</v>
      </c>
      <c r="C366" s="185">
        <f t="shared" si="5"/>
        <v>0</v>
      </c>
      <c r="D366" s="186"/>
      <c r="E366" s="187"/>
      <c r="F366" s="188"/>
      <c r="G366" s="188"/>
      <c r="H366" s="188"/>
      <c r="I366" s="33"/>
      <c r="J366" s="5"/>
      <c r="K366" s="5"/>
      <c r="N366" s="171"/>
      <c r="O366" s="6"/>
      <c r="Q366" s="5"/>
    </row>
    <row r="367" spans="1:17" x14ac:dyDescent="0.2">
      <c r="A367" s="214" t="s">
        <v>691</v>
      </c>
      <c r="B367" s="258" t="s">
        <v>692</v>
      </c>
      <c r="C367" s="185">
        <f t="shared" si="5"/>
        <v>0</v>
      </c>
      <c r="D367" s="186"/>
      <c r="E367" s="187"/>
      <c r="F367" s="188"/>
      <c r="G367" s="188"/>
      <c r="H367" s="188"/>
      <c r="I367" s="33"/>
      <c r="J367" s="5"/>
      <c r="K367" s="5"/>
      <c r="N367" s="171"/>
      <c r="O367" s="6"/>
      <c r="Q367" s="5"/>
    </row>
    <row r="368" spans="1:17" x14ac:dyDescent="0.2">
      <c r="A368" s="214" t="s">
        <v>693</v>
      </c>
      <c r="B368" s="258" t="s">
        <v>694</v>
      </c>
      <c r="C368" s="185">
        <f t="shared" si="5"/>
        <v>0</v>
      </c>
      <c r="D368" s="186"/>
      <c r="E368" s="187"/>
      <c r="F368" s="188"/>
      <c r="G368" s="188"/>
      <c r="H368" s="188"/>
      <c r="I368" s="33"/>
      <c r="J368" s="5"/>
      <c r="K368" s="5"/>
      <c r="N368" s="171"/>
      <c r="O368" s="6"/>
      <c r="Q368" s="5"/>
    </row>
    <row r="369" spans="1:17" x14ac:dyDescent="0.2">
      <c r="A369" s="214" t="s">
        <v>695</v>
      </c>
      <c r="B369" s="258" t="s">
        <v>696</v>
      </c>
      <c r="C369" s="185">
        <f t="shared" si="5"/>
        <v>0</v>
      </c>
      <c r="D369" s="186"/>
      <c r="E369" s="187"/>
      <c r="F369" s="188"/>
      <c r="G369" s="188"/>
      <c r="H369" s="188"/>
      <c r="I369" s="33"/>
      <c r="J369" s="5"/>
      <c r="K369" s="5"/>
      <c r="N369" s="171"/>
      <c r="O369" s="6"/>
      <c r="Q369" s="5"/>
    </row>
    <row r="370" spans="1:17" x14ac:dyDescent="0.2">
      <c r="A370" s="214" t="s">
        <v>697</v>
      </c>
      <c r="B370" s="258" t="s">
        <v>698</v>
      </c>
      <c r="C370" s="185">
        <f t="shared" si="5"/>
        <v>0</v>
      </c>
      <c r="D370" s="186"/>
      <c r="E370" s="187"/>
      <c r="F370" s="188"/>
      <c r="G370" s="188"/>
      <c r="H370" s="188"/>
      <c r="I370" s="33"/>
      <c r="J370" s="5"/>
      <c r="K370" s="5"/>
      <c r="N370" s="171"/>
      <c r="O370" s="6"/>
      <c r="Q370" s="5"/>
    </row>
    <row r="371" spans="1:17" x14ac:dyDescent="0.2">
      <c r="A371" s="214" t="s">
        <v>699</v>
      </c>
      <c r="B371" s="258" t="s">
        <v>700</v>
      </c>
      <c r="C371" s="185">
        <f t="shared" si="5"/>
        <v>0</v>
      </c>
      <c r="D371" s="186"/>
      <c r="E371" s="187"/>
      <c r="F371" s="188"/>
      <c r="G371" s="188"/>
      <c r="H371" s="188"/>
      <c r="I371" s="33"/>
      <c r="J371" s="5"/>
      <c r="K371" s="5"/>
      <c r="N371" s="171"/>
      <c r="O371" s="6"/>
      <c r="Q371" s="5"/>
    </row>
    <row r="372" spans="1:17" x14ac:dyDescent="0.2">
      <c r="A372" s="214" t="s">
        <v>701</v>
      </c>
      <c r="B372" s="258" t="s">
        <v>702</v>
      </c>
      <c r="C372" s="185">
        <f t="shared" si="5"/>
        <v>0</v>
      </c>
      <c r="D372" s="186"/>
      <c r="E372" s="187"/>
      <c r="F372" s="188"/>
      <c r="G372" s="188"/>
      <c r="H372" s="188"/>
      <c r="I372" s="33"/>
      <c r="J372" s="5"/>
      <c r="K372" s="5"/>
      <c r="N372" s="171"/>
      <c r="O372" s="6"/>
      <c r="Q372" s="5"/>
    </row>
    <row r="373" spans="1:17" x14ac:dyDescent="0.2">
      <c r="A373" s="214" t="s">
        <v>703</v>
      </c>
      <c r="B373" s="258" t="s">
        <v>704</v>
      </c>
      <c r="C373" s="185">
        <f t="shared" si="5"/>
        <v>0</v>
      </c>
      <c r="D373" s="186"/>
      <c r="E373" s="187"/>
      <c r="F373" s="188"/>
      <c r="G373" s="188"/>
      <c r="H373" s="188"/>
      <c r="I373" s="33"/>
      <c r="J373" s="5"/>
      <c r="K373" s="5"/>
      <c r="N373" s="171"/>
      <c r="O373" s="6"/>
      <c r="Q373" s="5"/>
    </row>
    <row r="374" spans="1:17" x14ac:dyDescent="0.2">
      <c r="A374" s="214" t="s">
        <v>705</v>
      </c>
      <c r="B374" s="258" t="s">
        <v>706</v>
      </c>
      <c r="C374" s="185">
        <f t="shared" si="5"/>
        <v>0</v>
      </c>
      <c r="D374" s="186"/>
      <c r="E374" s="187"/>
      <c r="F374" s="188"/>
      <c r="G374" s="188"/>
      <c r="H374" s="188"/>
      <c r="I374" s="33"/>
      <c r="J374" s="5"/>
      <c r="K374" s="5"/>
      <c r="N374" s="171"/>
      <c r="O374" s="6"/>
      <c r="Q374" s="5"/>
    </row>
    <row r="375" spans="1:17" x14ac:dyDescent="0.2">
      <c r="A375" s="214" t="s">
        <v>707</v>
      </c>
      <c r="B375" s="258" t="s">
        <v>708</v>
      </c>
      <c r="C375" s="185">
        <f t="shared" si="5"/>
        <v>0</v>
      </c>
      <c r="D375" s="186"/>
      <c r="E375" s="187"/>
      <c r="F375" s="188"/>
      <c r="G375" s="188"/>
      <c r="H375" s="188"/>
      <c r="I375" s="33"/>
      <c r="J375" s="5"/>
      <c r="K375" s="5"/>
      <c r="N375" s="171"/>
      <c r="O375" s="6"/>
      <c r="Q375" s="5"/>
    </row>
    <row r="376" spans="1:17" x14ac:dyDescent="0.2">
      <c r="A376" s="214" t="s">
        <v>709</v>
      </c>
      <c r="B376" s="258" t="s">
        <v>710</v>
      </c>
      <c r="C376" s="185">
        <f t="shared" si="5"/>
        <v>0</v>
      </c>
      <c r="D376" s="186"/>
      <c r="E376" s="187"/>
      <c r="F376" s="188"/>
      <c r="G376" s="188"/>
      <c r="H376" s="188"/>
      <c r="I376" s="33"/>
      <c r="J376" s="5"/>
      <c r="K376" s="5"/>
      <c r="N376" s="171"/>
      <c r="O376" s="6"/>
      <c r="Q376" s="5"/>
    </row>
    <row r="377" spans="1:17" x14ac:dyDescent="0.2">
      <c r="A377" s="214" t="s">
        <v>711</v>
      </c>
      <c r="B377" s="258" t="s">
        <v>712</v>
      </c>
      <c r="C377" s="185">
        <f t="shared" si="5"/>
        <v>0</v>
      </c>
      <c r="D377" s="186"/>
      <c r="E377" s="187"/>
      <c r="F377" s="188"/>
      <c r="G377" s="188"/>
      <c r="H377" s="188"/>
      <c r="I377" s="33"/>
      <c r="J377" s="5"/>
      <c r="K377" s="5"/>
      <c r="N377" s="171"/>
      <c r="O377" s="6"/>
      <c r="Q377" s="5"/>
    </row>
    <row r="378" spans="1:17" x14ac:dyDescent="0.2">
      <c r="A378" s="214" t="s">
        <v>713</v>
      </c>
      <c r="B378" s="258" t="s">
        <v>714</v>
      </c>
      <c r="C378" s="185">
        <f t="shared" si="5"/>
        <v>0</v>
      </c>
      <c r="D378" s="186"/>
      <c r="E378" s="187"/>
      <c r="F378" s="188"/>
      <c r="G378" s="188"/>
      <c r="H378" s="188"/>
      <c r="I378" s="33"/>
      <c r="J378" s="5"/>
      <c r="K378" s="5"/>
      <c r="N378" s="171"/>
      <c r="O378" s="6"/>
      <c r="Q378" s="5"/>
    </row>
    <row r="379" spans="1:17" x14ac:dyDescent="0.2">
      <c r="A379" s="214" t="s">
        <v>715</v>
      </c>
      <c r="B379" s="258" t="s">
        <v>716</v>
      </c>
      <c r="C379" s="185">
        <f t="shared" si="5"/>
        <v>0</v>
      </c>
      <c r="D379" s="186"/>
      <c r="E379" s="187"/>
      <c r="F379" s="188"/>
      <c r="G379" s="188"/>
      <c r="H379" s="188"/>
      <c r="I379" s="33"/>
      <c r="J379" s="5"/>
      <c r="K379" s="5"/>
      <c r="N379" s="171"/>
      <c r="O379" s="6"/>
      <c r="Q379" s="5"/>
    </row>
    <row r="380" spans="1:17" x14ac:dyDescent="0.2">
      <c r="A380" s="214" t="s">
        <v>717</v>
      </c>
      <c r="B380" s="258" t="s">
        <v>718</v>
      </c>
      <c r="C380" s="185">
        <f t="shared" si="5"/>
        <v>0</v>
      </c>
      <c r="D380" s="186"/>
      <c r="E380" s="187"/>
      <c r="F380" s="188"/>
      <c r="G380" s="188"/>
      <c r="H380" s="188"/>
      <c r="I380" s="33"/>
      <c r="J380" s="5"/>
      <c r="K380" s="5"/>
      <c r="N380" s="171"/>
      <c r="O380" s="6"/>
      <c r="Q380" s="5"/>
    </row>
    <row r="381" spans="1:17" x14ac:dyDescent="0.2">
      <c r="A381" s="214" t="s">
        <v>719</v>
      </c>
      <c r="B381" s="258" t="s">
        <v>720</v>
      </c>
      <c r="C381" s="185">
        <f t="shared" si="5"/>
        <v>0</v>
      </c>
      <c r="D381" s="186"/>
      <c r="E381" s="187"/>
      <c r="F381" s="188"/>
      <c r="G381" s="188"/>
      <c r="H381" s="188"/>
      <c r="I381" s="33"/>
      <c r="J381" s="5"/>
      <c r="K381" s="5"/>
      <c r="N381" s="171"/>
      <c r="O381" s="6"/>
      <c r="Q381" s="5"/>
    </row>
    <row r="382" spans="1:17" x14ac:dyDescent="0.2">
      <c r="A382" s="214" t="s">
        <v>721</v>
      </c>
      <c r="B382" s="258" t="s">
        <v>722</v>
      </c>
      <c r="C382" s="185">
        <f t="shared" si="5"/>
        <v>0</v>
      </c>
      <c r="D382" s="186"/>
      <c r="E382" s="187"/>
      <c r="F382" s="188"/>
      <c r="G382" s="188"/>
      <c r="H382" s="188"/>
      <c r="I382" s="33"/>
      <c r="J382" s="5"/>
      <c r="K382" s="5"/>
      <c r="N382" s="171"/>
      <c r="O382" s="6"/>
      <c r="Q382" s="5"/>
    </row>
    <row r="383" spans="1:17" x14ac:dyDescent="0.2">
      <c r="A383" s="214" t="s">
        <v>723</v>
      </c>
      <c r="B383" s="258" t="s">
        <v>724</v>
      </c>
      <c r="C383" s="185">
        <f t="shared" si="5"/>
        <v>0</v>
      </c>
      <c r="D383" s="186"/>
      <c r="E383" s="187"/>
      <c r="F383" s="188"/>
      <c r="G383" s="188"/>
      <c r="H383" s="188"/>
      <c r="I383" s="33"/>
      <c r="J383" s="5"/>
      <c r="K383" s="5"/>
      <c r="N383" s="171"/>
      <c r="O383" s="6"/>
      <c r="Q383" s="5"/>
    </row>
    <row r="384" spans="1:17" x14ac:dyDescent="0.2">
      <c r="A384" s="214" t="s">
        <v>725</v>
      </c>
      <c r="B384" s="258" t="s">
        <v>726</v>
      </c>
      <c r="C384" s="185">
        <f t="shared" si="5"/>
        <v>0</v>
      </c>
      <c r="D384" s="186"/>
      <c r="E384" s="187"/>
      <c r="F384" s="188"/>
      <c r="G384" s="188"/>
      <c r="H384" s="188"/>
      <c r="I384" s="33"/>
      <c r="J384" s="5"/>
      <c r="K384" s="5"/>
      <c r="N384" s="171"/>
      <c r="O384" s="6"/>
      <c r="Q384" s="5"/>
    </row>
    <row r="385" spans="1:17" x14ac:dyDescent="0.2">
      <c r="A385" s="214" t="s">
        <v>727</v>
      </c>
      <c r="B385" s="258" t="s">
        <v>728</v>
      </c>
      <c r="C385" s="185">
        <f t="shared" si="5"/>
        <v>0</v>
      </c>
      <c r="D385" s="186"/>
      <c r="E385" s="187"/>
      <c r="F385" s="188"/>
      <c r="G385" s="188"/>
      <c r="H385" s="188"/>
      <c r="I385" s="33"/>
      <c r="J385" s="5"/>
      <c r="K385" s="5"/>
      <c r="N385" s="171"/>
      <c r="O385" s="6"/>
      <c r="Q385" s="5"/>
    </row>
    <row r="386" spans="1:17" x14ac:dyDescent="0.2">
      <c r="A386" s="214" t="s">
        <v>729</v>
      </c>
      <c r="B386" s="258" t="s">
        <v>730</v>
      </c>
      <c r="C386" s="185">
        <f t="shared" si="5"/>
        <v>0</v>
      </c>
      <c r="D386" s="186"/>
      <c r="E386" s="187"/>
      <c r="F386" s="188"/>
      <c r="G386" s="188"/>
      <c r="H386" s="188"/>
      <c r="I386" s="33"/>
      <c r="J386" s="5"/>
      <c r="K386" s="5"/>
      <c r="N386" s="171"/>
      <c r="O386" s="6"/>
      <c r="Q386" s="5"/>
    </row>
    <row r="387" spans="1:17" x14ac:dyDescent="0.2">
      <c r="A387" s="214" t="s">
        <v>731</v>
      </c>
      <c r="B387" s="258" t="s">
        <v>732</v>
      </c>
      <c r="C387" s="185">
        <f t="shared" si="5"/>
        <v>0</v>
      </c>
      <c r="D387" s="186"/>
      <c r="E387" s="187"/>
      <c r="F387" s="188"/>
      <c r="G387" s="188"/>
      <c r="H387" s="188"/>
      <c r="I387" s="33"/>
      <c r="J387" s="5"/>
      <c r="K387" s="5"/>
      <c r="N387" s="171"/>
      <c r="O387" s="6"/>
      <c r="Q387" s="5"/>
    </row>
    <row r="388" spans="1:17" x14ac:dyDescent="0.2">
      <c r="A388" s="214" t="s">
        <v>733</v>
      </c>
      <c r="B388" s="258" t="s">
        <v>734</v>
      </c>
      <c r="C388" s="185">
        <f t="shared" si="5"/>
        <v>0</v>
      </c>
      <c r="D388" s="186"/>
      <c r="E388" s="187"/>
      <c r="F388" s="188"/>
      <c r="G388" s="188"/>
      <c r="H388" s="188"/>
      <c r="I388" s="33"/>
      <c r="J388" s="5"/>
      <c r="K388" s="5"/>
      <c r="N388" s="171"/>
      <c r="O388" s="6"/>
      <c r="Q388" s="5"/>
    </row>
    <row r="389" spans="1:17" x14ac:dyDescent="0.2">
      <c r="A389" s="214" t="s">
        <v>735</v>
      </c>
      <c r="B389" s="258" t="s">
        <v>736</v>
      </c>
      <c r="C389" s="185">
        <f t="shared" si="5"/>
        <v>0</v>
      </c>
      <c r="D389" s="186"/>
      <c r="E389" s="187"/>
      <c r="F389" s="188"/>
      <c r="G389" s="188"/>
      <c r="H389" s="188"/>
      <c r="I389" s="33"/>
      <c r="J389" s="5"/>
      <c r="K389" s="5"/>
      <c r="N389" s="171"/>
      <c r="O389" s="6"/>
      <c r="Q389" s="5"/>
    </row>
    <row r="390" spans="1:17" x14ac:dyDescent="0.2">
      <c r="A390" s="214" t="s">
        <v>737</v>
      </c>
      <c r="B390" s="258" t="s">
        <v>738</v>
      </c>
      <c r="C390" s="185">
        <f t="shared" si="5"/>
        <v>0</v>
      </c>
      <c r="D390" s="186"/>
      <c r="E390" s="187"/>
      <c r="F390" s="188"/>
      <c r="G390" s="188"/>
      <c r="H390" s="188"/>
      <c r="I390" s="33"/>
      <c r="J390" s="5"/>
      <c r="K390" s="5"/>
      <c r="N390" s="171"/>
      <c r="O390" s="6"/>
      <c r="Q390" s="5"/>
    </row>
    <row r="391" spans="1:17" x14ac:dyDescent="0.2">
      <c r="A391" s="214" t="s">
        <v>739</v>
      </c>
      <c r="B391" s="258" t="s">
        <v>740</v>
      </c>
      <c r="C391" s="185">
        <f t="shared" si="5"/>
        <v>0</v>
      </c>
      <c r="D391" s="186"/>
      <c r="E391" s="187"/>
      <c r="F391" s="188"/>
      <c r="G391" s="188"/>
      <c r="H391" s="188"/>
      <c r="I391" s="33"/>
      <c r="J391" s="5"/>
      <c r="K391" s="5"/>
      <c r="N391" s="171"/>
      <c r="O391" s="6"/>
      <c r="Q391" s="5"/>
    </row>
    <row r="392" spans="1:17" x14ac:dyDescent="0.2">
      <c r="A392" s="214" t="s">
        <v>741</v>
      </c>
      <c r="B392" s="258" t="s">
        <v>742</v>
      </c>
      <c r="C392" s="185">
        <f t="shared" si="5"/>
        <v>0</v>
      </c>
      <c r="D392" s="186"/>
      <c r="E392" s="187"/>
      <c r="F392" s="188"/>
      <c r="G392" s="188"/>
      <c r="H392" s="188"/>
      <c r="I392" s="33"/>
      <c r="J392" s="5"/>
      <c r="K392" s="5"/>
      <c r="N392" s="171"/>
      <c r="O392" s="6"/>
      <c r="Q392" s="5"/>
    </row>
    <row r="393" spans="1:17" x14ac:dyDescent="0.2">
      <c r="A393" s="214" t="s">
        <v>743</v>
      </c>
      <c r="B393" s="258" t="s">
        <v>744</v>
      </c>
      <c r="C393" s="185">
        <f t="shared" si="5"/>
        <v>0</v>
      </c>
      <c r="D393" s="186"/>
      <c r="E393" s="187"/>
      <c r="F393" s="188"/>
      <c r="G393" s="188"/>
      <c r="H393" s="188"/>
      <c r="I393" s="33"/>
      <c r="J393" s="5"/>
      <c r="K393" s="5"/>
      <c r="N393" s="171"/>
      <c r="O393" s="6"/>
      <c r="Q393" s="5"/>
    </row>
    <row r="394" spans="1:17" x14ac:dyDescent="0.2">
      <c r="A394" s="214" t="s">
        <v>745</v>
      </c>
      <c r="B394" s="258" t="s">
        <v>746</v>
      </c>
      <c r="C394" s="185">
        <f t="shared" si="5"/>
        <v>0</v>
      </c>
      <c r="D394" s="186"/>
      <c r="E394" s="187"/>
      <c r="F394" s="188"/>
      <c r="G394" s="188"/>
      <c r="H394" s="188"/>
      <c r="I394" s="33"/>
      <c r="J394" s="5"/>
      <c r="K394" s="5"/>
      <c r="N394" s="171"/>
      <c r="O394" s="6"/>
      <c r="Q394" s="5"/>
    </row>
    <row r="395" spans="1:17" x14ac:dyDescent="0.2">
      <c r="A395" s="214" t="s">
        <v>747</v>
      </c>
      <c r="B395" s="258" t="s">
        <v>748</v>
      </c>
      <c r="C395" s="185">
        <f t="shared" si="5"/>
        <v>0</v>
      </c>
      <c r="D395" s="186"/>
      <c r="E395" s="187"/>
      <c r="F395" s="188"/>
      <c r="G395" s="188"/>
      <c r="H395" s="188"/>
      <c r="I395" s="33"/>
      <c r="J395" s="5"/>
      <c r="K395" s="5"/>
      <c r="N395" s="171"/>
      <c r="O395" s="6"/>
      <c r="Q395" s="5"/>
    </row>
    <row r="396" spans="1:17" x14ac:dyDescent="0.2">
      <c r="A396" s="214" t="s">
        <v>749</v>
      </c>
      <c r="B396" s="215" t="s">
        <v>750</v>
      </c>
      <c r="C396" s="185">
        <f t="shared" si="5"/>
        <v>0</v>
      </c>
      <c r="D396" s="186"/>
      <c r="E396" s="187"/>
      <c r="F396" s="188"/>
      <c r="G396" s="188"/>
      <c r="H396" s="188"/>
      <c r="I396" s="33"/>
      <c r="J396" s="5"/>
      <c r="K396" s="5"/>
      <c r="N396" s="171"/>
      <c r="O396" s="6"/>
      <c r="Q396" s="5"/>
    </row>
    <row r="397" spans="1:17" x14ac:dyDescent="0.2">
      <c r="A397" s="249" t="s">
        <v>751</v>
      </c>
      <c r="B397" s="215" t="s">
        <v>752</v>
      </c>
      <c r="C397" s="185">
        <f t="shared" si="5"/>
        <v>0</v>
      </c>
      <c r="D397" s="186"/>
      <c r="E397" s="187"/>
      <c r="F397" s="188"/>
      <c r="G397" s="188"/>
      <c r="H397" s="188"/>
      <c r="I397" s="33"/>
      <c r="J397" s="5"/>
      <c r="K397" s="5"/>
      <c r="N397" s="171"/>
      <c r="O397" s="6"/>
      <c r="Q397" s="5"/>
    </row>
    <row r="398" spans="1:17" x14ac:dyDescent="0.2">
      <c r="A398" s="214" t="s">
        <v>753</v>
      </c>
      <c r="B398" s="215" t="s">
        <v>754</v>
      </c>
      <c r="C398" s="185">
        <f t="shared" si="5"/>
        <v>197</v>
      </c>
      <c r="D398" s="186"/>
      <c r="E398" s="187">
        <v>197</v>
      </c>
      <c r="F398" s="188"/>
      <c r="G398" s="188"/>
      <c r="H398" s="188"/>
      <c r="I398" s="33"/>
      <c r="J398" s="5"/>
      <c r="K398" s="5"/>
      <c r="N398" s="171"/>
      <c r="O398" s="6"/>
      <c r="Q398" s="5"/>
    </row>
    <row r="399" spans="1:17" x14ac:dyDescent="0.2">
      <c r="A399" s="249" t="s">
        <v>755</v>
      </c>
      <c r="B399" s="215" t="s">
        <v>756</v>
      </c>
      <c r="C399" s="210">
        <f t="shared" si="5"/>
        <v>197</v>
      </c>
      <c r="D399" s="196"/>
      <c r="E399" s="197">
        <v>197</v>
      </c>
      <c r="F399" s="198"/>
      <c r="G399" s="198"/>
      <c r="H399" s="198"/>
      <c r="I399" s="33"/>
      <c r="J399" s="5"/>
      <c r="K399" s="5"/>
      <c r="N399" s="171"/>
      <c r="O399" s="6"/>
      <c r="Q399" s="5"/>
    </row>
    <row r="400" spans="1:17" x14ac:dyDescent="0.2">
      <c r="A400" s="214" t="s">
        <v>757</v>
      </c>
      <c r="B400" s="215" t="s">
        <v>758</v>
      </c>
      <c r="C400" s="210">
        <f t="shared" si="5"/>
        <v>0</v>
      </c>
      <c r="D400" s="196"/>
      <c r="E400" s="197"/>
      <c r="F400" s="198"/>
      <c r="G400" s="198"/>
      <c r="H400" s="198"/>
      <c r="I400" s="33"/>
      <c r="J400" s="5"/>
      <c r="K400" s="5"/>
      <c r="N400" s="171"/>
      <c r="O400" s="6"/>
      <c r="Q400" s="5"/>
    </row>
    <row r="401" spans="1:17" x14ac:dyDescent="0.2">
      <c r="A401" s="214" t="s">
        <v>759</v>
      </c>
      <c r="B401" s="258" t="s">
        <v>760</v>
      </c>
      <c r="C401" s="185">
        <f t="shared" si="5"/>
        <v>0</v>
      </c>
      <c r="D401" s="186"/>
      <c r="E401" s="187"/>
      <c r="F401" s="188"/>
      <c r="G401" s="188"/>
      <c r="H401" s="188"/>
      <c r="I401" s="33"/>
      <c r="J401" s="5"/>
      <c r="K401" s="5"/>
      <c r="N401" s="171"/>
      <c r="O401" s="6"/>
      <c r="Q401" s="5"/>
    </row>
    <row r="402" spans="1:17" x14ac:dyDescent="0.2">
      <c r="A402" s="214" t="s">
        <v>761</v>
      </c>
      <c r="B402" s="258" t="s">
        <v>762</v>
      </c>
      <c r="C402" s="185">
        <f t="shared" ref="C402:C465" si="6">+SUM(D402:F402)</f>
        <v>0</v>
      </c>
      <c r="D402" s="186"/>
      <c r="E402" s="187"/>
      <c r="F402" s="188"/>
      <c r="G402" s="188"/>
      <c r="H402" s="188"/>
      <c r="I402" s="33"/>
      <c r="J402" s="5"/>
      <c r="K402" s="5"/>
      <c r="N402" s="171"/>
      <c r="O402" s="6"/>
      <c r="Q402" s="5"/>
    </row>
    <row r="403" spans="1:17" x14ac:dyDescent="0.2">
      <c r="A403" s="214" t="s">
        <v>763</v>
      </c>
      <c r="B403" s="258" t="s">
        <v>764</v>
      </c>
      <c r="C403" s="185">
        <f t="shared" si="6"/>
        <v>0</v>
      </c>
      <c r="D403" s="186"/>
      <c r="E403" s="187"/>
      <c r="F403" s="188"/>
      <c r="G403" s="188"/>
      <c r="H403" s="188"/>
      <c r="I403" s="33"/>
      <c r="J403" s="5"/>
      <c r="K403" s="5"/>
      <c r="N403" s="171"/>
      <c r="O403" s="6"/>
      <c r="Q403" s="5"/>
    </row>
    <row r="404" spans="1:17" x14ac:dyDescent="0.2">
      <c r="A404" s="214" t="s">
        <v>765</v>
      </c>
      <c r="B404" s="258" t="s">
        <v>766</v>
      </c>
      <c r="C404" s="185">
        <f t="shared" si="6"/>
        <v>0</v>
      </c>
      <c r="D404" s="186"/>
      <c r="E404" s="187"/>
      <c r="F404" s="188"/>
      <c r="G404" s="188"/>
      <c r="H404" s="188"/>
      <c r="I404" s="33"/>
      <c r="J404" s="5"/>
      <c r="K404" s="5"/>
      <c r="N404" s="171"/>
      <c r="O404" s="6"/>
      <c r="Q404" s="5"/>
    </row>
    <row r="405" spans="1:17" x14ac:dyDescent="0.2">
      <c r="A405" s="249" t="s">
        <v>767</v>
      </c>
      <c r="B405" s="215" t="s">
        <v>768</v>
      </c>
      <c r="C405" s="210">
        <f t="shared" si="6"/>
        <v>0</v>
      </c>
      <c r="D405" s="196"/>
      <c r="E405" s="197"/>
      <c r="F405" s="198"/>
      <c r="G405" s="198"/>
      <c r="H405" s="198"/>
      <c r="I405" s="33"/>
      <c r="J405" s="5"/>
      <c r="K405" s="5"/>
      <c r="N405" s="171"/>
      <c r="O405" s="6"/>
      <c r="Q405" s="5"/>
    </row>
    <row r="406" spans="1:17" x14ac:dyDescent="0.2">
      <c r="A406" s="214" t="s">
        <v>769</v>
      </c>
      <c r="B406" s="258" t="s">
        <v>770</v>
      </c>
      <c r="C406" s="185">
        <f t="shared" si="6"/>
        <v>0</v>
      </c>
      <c r="D406" s="186"/>
      <c r="E406" s="187"/>
      <c r="F406" s="188"/>
      <c r="G406" s="188"/>
      <c r="H406" s="188"/>
      <c r="I406" s="33"/>
      <c r="J406" s="5"/>
      <c r="K406" s="5"/>
      <c r="N406" s="171"/>
      <c r="O406" s="6"/>
      <c r="Q406" s="5"/>
    </row>
    <row r="407" spans="1:17" x14ac:dyDescent="0.2">
      <c r="A407" s="214" t="s">
        <v>771</v>
      </c>
      <c r="B407" s="257" t="s">
        <v>772</v>
      </c>
      <c r="C407" s="210">
        <f t="shared" si="6"/>
        <v>0</v>
      </c>
      <c r="D407" s="196"/>
      <c r="E407" s="197"/>
      <c r="F407" s="198"/>
      <c r="G407" s="198"/>
      <c r="H407" s="198"/>
      <c r="I407" s="33"/>
      <c r="J407" s="5"/>
      <c r="K407" s="5"/>
      <c r="N407" s="171"/>
      <c r="O407" s="6"/>
      <c r="Q407" s="5"/>
    </row>
    <row r="408" spans="1:17" x14ac:dyDescent="0.2">
      <c r="A408" s="249" t="s">
        <v>773</v>
      </c>
      <c r="B408" s="257" t="s">
        <v>774</v>
      </c>
      <c r="C408" s="210">
        <f t="shared" si="6"/>
        <v>0</v>
      </c>
      <c r="D408" s="196"/>
      <c r="E408" s="197"/>
      <c r="F408" s="198"/>
      <c r="G408" s="198"/>
      <c r="H408" s="198"/>
      <c r="I408" s="33"/>
      <c r="J408" s="5"/>
      <c r="K408" s="5"/>
      <c r="N408" s="171"/>
      <c r="O408" s="6"/>
      <c r="Q408" s="5"/>
    </row>
    <row r="409" spans="1:17" x14ac:dyDescent="0.2">
      <c r="A409" s="214" t="s">
        <v>775</v>
      </c>
      <c r="B409" s="258" t="s">
        <v>776</v>
      </c>
      <c r="C409" s="185">
        <f t="shared" si="6"/>
        <v>2</v>
      </c>
      <c r="D409" s="186">
        <v>2</v>
      </c>
      <c r="E409" s="187"/>
      <c r="F409" s="188"/>
      <c r="G409" s="188"/>
      <c r="H409" s="188"/>
      <c r="I409" s="33"/>
      <c r="J409" s="5"/>
      <c r="K409" s="5"/>
      <c r="N409" s="171"/>
      <c r="O409" s="6"/>
      <c r="Q409" s="5"/>
    </row>
    <row r="410" spans="1:17" x14ac:dyDescent="0.2">
      <c r="A410" s="249" t="s">
        <v>777</v>
      </c>
      <c r="B410" s="257" t="s">
        <v>778</v>
      </c>
      <c r="C410" s="210">
        <f t="shared" si="6"/>
        <v>0</v>
      </c>
      <c r="D410" s="196"/>
      <c r="E410" s="197"/>
      <c r="F410" s="198"/>
      <c r="G410" s="198"/>
      <c r="H410" s="198"/>
      <c r="I410" s="33"/>
      <c r="J410" s="5"/>
      <c r="K410" s="5"/>
      <c r="N410" s="171"/>
      <c r="O410" s="6"/>
      <c r="Q410" s="5"/>
    </row>
    <row r="411" spans="1:17" x14ac:dyDescent="0.2">
      <c r="A411" s="214" t="s">
        <v>779</v>
      </c>
      <c r="B411" s="258" t="s">
        <v>780</v>
      </c>
      <c r="C411" s="185">
        <f t="shared" si="6"/>
        <v>172</v>
      </c>
      <c r="D411" s="186">
        <v>172</v>
      </c>
      <c r="E411" s="187"/>
      <c r="F411" s="188"/>
      <c r="G411" s="188"/>
      <c r="H411" s="188"/>
      <c r="I411" s="33"/>
      <c r="J411" s="5"/>
      <c r="K411" s="5"/>
      <c r="N411" s="171"/>
      <c r="O411" s="6"/>
      <c r="Q411" s="5"/>
    </row>
    <row r="412" spans="1:17" x14ac:dyDescent="0.2">
      <c r="A412" s="214" t="s">
        <v>781</v>
      </c>
      <c r="B412" s="257" t="s">
        <v>782</v>
      </c>
      <c r="C412" s="210">
        <f t="shared" si="6"/>
        <v>1</v>
      </c>
      <c r="D412" s="196"/>
      <c r="E412" s="197">
        <v>1</v>
      </c>
      <c r="F412" s="198"/>
      <c r="G412" s="198"/>
      <c r="H412" s="198"/>
      <c r="I412" s="33"/>
      <c r="J412" s="5"/>
      <c r="K412" s="5"/>
      <c r="N412" s="171"/>
      <c r="O412" s="6"/>
      <c r="Q412" s="5"/>
    </row>
    <row r="413" spans="1:17" x14ac:dyDescent="0.2">
      <c r="A413" s="249" t="s">
        <v>783</v>
      </c>
      <c r="B413" s="257" t="s">
        <v>784</v>
      </c>
      <c r="C413" s="210">
        <f t="shared" si="6"/>
        <v>0</v>
      </c>
      <c r="D413" s="196"/>
      <c r="E413" s="197"/>
      <c r="F413" s="198"/>
      <c r="G413" s="198"/>
      <c r="H413" s="198"/>
      <c r="I413" s="33"/>
      <c r="J413" s="5"/>
      <c r="K413" s="5"/>
      <c r="N413" s="171"/>
      <c r="O413" s="6"/>
      <c r="Q413" s="5"/>
    </row>
    <row r="414" spans="1:17" x14ac:dyDescent="0.2">
      <c r="A414" s="214" t="s">
        <v>785</v>
      </c>
      <c r="B414" s="257" t="s">
        <v>786</v>
      </c>
      <c r="C414" s="210">
        <f t="shared" si="6"/>
        <v>0</v>
      </c>
      <c r="D414" s="196"/>
      <c r="E414" s="197"/>
      <c r="F414" s="198"/>
      <c r="G414" s="198"/>
      <c r="H414" s="198"/>
      <c r="I414" s="33"/>
      <c r="J414" s="5"/>
      <c r="K414" s="5"/>
      <c r="N414" s="171"/>
      <c r="O414" s="6"/>
      <c r="Q414" s="5"/>
    </row>
    <row r="415" spans="1:17" x14ac:dyDescent="0.2">
      <c r="A415" s="249" t="s">
        <v>787</v>
      </c>
      <c r="B415" s="257" t="s">
        <v>788</v>
      </c>
      <c r="C415" s="210">
        <f t="shared" si="6"/>
        <v>0</v>
      </c>
      <c r="D415" s="196"/>
      <c r="E415" s="197"/>
      <c r="F415" s="198"/>
      <c r="G415" s="198"/>
      <c r="H415" s="198"/>
      <c r="I415" s="33"/>
      <c r="J415" s="5"/>
      <c r="K415" s="5"/>
      <c r="N415" s="171"/>
      <c r="O415" s="6"/>
      <c r="Q415" s="5"/>
    </row>
    <row r="416" spans="1:17" x14ac:dyDescent="0.2">
      <c r="A416" s="214" t="s">
        <v>789</v>
      </c>
      <c r="B416" s="257" t="s">
        <v>790</v>
      </c>
      <c r="C416" s="210">
        <f t="shared" si="6"/>
        <v>0</v>
      </c>
      <c r="D416" s="196"/>
      <c r="E416" s="197"/>
      <c r="F416" s="198"/>
      <c r="G416" s="198"/>
      <c r="H416" s="198"/>
      <c r="I416" s="33"/>
      <c r="J416" s="5"/>
      <c r="K416" s="5"/>
      <c r="N416" s="171"/>
      <c r="O416" s="6"/>
      <c r="Q416" s="5"/>
    </row>
    <row r="417" spans="1:17" x14ac:dyDescent="0.2">
      <c r="A417" s="214" t="s">
        <v>791</v>
      </c>
      <c r="B417" s="209" t="s">
        <v>792</v>
      </c>
      <c r="C417" s="210">
        <f t="shared" si="6"/>
        <v>0</v>
      </c>
      <c r="D417" s="196"/>
      <c r="E417" s="197"/>
      <c r="F417" s="198"/>
      <c r="G417" s="198"/>
      <c r="H417" s="198"/>
      <c r="I417" s="33"/>
      <c r="J417" s="5"/>
      <c r="K417" s="5"/>
      <c r="N417" s="171"/>
      <c r="O417" s="6"/>
      <c r="Q417" s="5"/>
    </row>
    <row r="418" spans="1:17" ht="17.25" customHeight="1" x14ac:dyDescent="0.2">
      <c r="A418" s="249" t="s">
        <v>793</v>
      </c>
      <c r="B418" s="209" t="s">
        <v>794</v>
      </c>
      <c r="C418" s="210">
        <f t="shared" si="6"/>
        <v>0</v>
      </c>
      <c r="D418" s="196"/>
      <c r="E418" s="197"/>
      <c r="F418" s="198"/>
      <c r="G418" s="198"/>
      <c r="H418" s="198"/>
      <c r="I418" s="33"/>
      <c r="J418" s="5"/>
      <c r="K418" s="5"/>
      <c r="N418" s="171"/>
      <c r="O418" s="6"/>
      <c r="Q418" s="5"/>
    </row>
    <row r="419" spans="1:17" x14ac:dyDescent="0.2">
      <c r="A419" s="214" t="s">
        <v>795</v>
      </c>
      <c r="B419" s="209" t="s">
        <v>796</v>
      </c>
      <c r="C419" s="210">
        <f t="shared" si="6"/>
        <v>0</v>
      </c>
      <c r="D419" s="196"/>
      <c r="E419" s="197"/>
      <c r="F419" s="198"/>
      <c r="G419" s="198"/>
      <c r="H419" s="198"/>
      <c r="I419" s="33"/>
      <c r="J419" s="5"/>
      <c r="K419" s="5"/>
      <c r="N419" s="171"/>
      <c r="O419" s="6"/>
      <c r="Q419" s="5"/>
    </row>
    <row r="420" spans="1:17" x14ac:dyDescent="0.2">
      <c r="A420" s="249" t="s">
        <v>797</v>
      </c>
      <c r="B420" s="209" t="s">
        <v>798</v>
      </c>
      <c r="C420" s="210">
        <f t="shared" si="6"/>
        <v>0</v>
      </c>
      <c r="D420" s="196"/>
      <c r="E420" s="197"/>
      <c r="F420" s="198"/>
      <c r="G420" s="198"/>
      <c r="H420" s="198"/>
      <c r="I420" s="33"/>
      <c r="J420" s="5"/>
      <c r="K420" s="5"/>
      <c r="N420" s="171"/>
      <c r="O420" s="6"/>
      <c r="Q420" s="5"/>
    </row>
    <row r="421" spans="1:17" x14ac:dyDescent="0.2">
      <c r="A421" s="214" t="s">
        <v>799</v>
      </c>
      <c r="B421" s="257" t="s">
        <v>800</v>
      </c>
      <c r="C421" s="210">
        <f t="shared" si="6"/>
        <v>0</v>
      </c>
      <c r="D421" s="196"/>
      <c r="E421" s="197"/>
      <c r="F421" s="198"/>
      <c r="G421" s="198"/>
      <c r="H421" s="198"/>
      <c r="I421" s="33"/>
      <c r="J421" s="5"/>
      <c r="K421" s="5"/>
      <c r="N421" s="171"/>
      <c r="O421" s="6"/>
      <c r="Q421" s="5"/>
    </row>
    <row r="422" spans="1:17" x14ac:dyDescent="0.2">
      <c r="A422" s="249" t="s">
        <v>801</v>
      </c>
      <c r="B422" s="257" t="s">
        <v>802</v>
      </c>
      <c r="C422" s="210">
        <f t="shared" si="6"/>
        <v>0</v>
      </c>
      <c r="D422" s="196"/>
      <c r="E422" s="197"/>
      <c r="F422" s="198"/>
      <c r="G422" s="198"/>
      <c r="H422" s="198"/>
      <c r="I422" s="33"/>
      <c r="J422" s="5"/>
      <c r="K422" s="5"/>
      <c r="N422" s="171"/>
      <c r="O422" s="6"/>
      <c r="Q422" s="5"/>
    </row>
    <row r="423" spans="1:17" x14ac:dyDescent="0.2">
      <c r="A423" s="214" t="s">
        <v>803</v>
      </c>
      <c r="B423" s="209" t="s">
        <v>804</v>
      </c>
      <c r="C423" s="210">
        <f t="shared" si="6"/>
        <v>0</v>
      </c>
      <c r="D423" s="196"/>
      <c r="E423" s="197"/>
      <c r="F423" s="198"/>
      <c r="G423" s="198"/>
      <c r="H423" s="198"/>
      <c r="I423" s="33"/>
      <c r="J423" s="5"/>
      <c r="K423" s="5"/>
      <c r="N423" s="171"/>
      <c r="O423" s="6"/>
      <c r="Q423" s="5"/>
    </row>
    <row r="424" spans="1:17" x14ac:dyDescent="0.2">
      <c r="A424" s="249" t="s">
        <v>805</v>
      </c>
      <c r="B424" s="209" t="s">
        <v>806</v>
      </c>
      <c r="C424" s="210">
        <f t="shared" si="6"/>
        <v>0</v>
      </c>
      <c r="D424" s="196"/>
      <c r="E424" s="197"/>
      <c r="F424" s="198"/>
      <c r="G424" s="198"/>
      <c r="H424" s="198"/>
      <c r="I424" s="33"/>
      <c r="J424" s="5"/>
      <c r="K424" s="5"/>
      <c r="N424" s="171"/>
      <c r="O424" s="6"/>
      <c r="Q424" s="5"/>
    </row>
    <row r="425" spans="1:17" x14ac:dyDescent="0.2">
      <c r="A425" s="214" t="s">
        <v>807</v>
      </c>
      <c r="B425" s="209" t="s">
        <v>808</v>
      </c>
      <c r="C425" s="210">
        <f t="shared" si="6"/>
        <v>0</v>
      </c>
      <c r="D425" s="196"/>
      <c r="E425" s="197"/>
      <c r="F425" s="198"/>
      <c r="G425" s="198"/>
      <c r="H425" s="198"/>
      <c r="I425" s="33"/>
      <c r="J425" s="5"/>
      <c r="K425" s="5"/>
      <c r="N425" s="171"/>
      <c r="O425" s="6"/>
      <c r="Q425" s="5"/>
    </row>
    <row r="426" spans="1:17" x14ac:dyDescent="0.2">
      <c r="A426" s="249" t="s">
        <v>809</v>
      </c>
      <c r="B426" s="209" t="s">
        <v>810</v>
      </c>
      <c r="C426" s="210">
        <f t="shared" si="6"/>
        <v>0</v>
      </c>
      <c r="D426" s="196"/>
      <c r="E426" s="197"/>
      <c r="F426" s="198"/>
      <c r="G426" s="198"/>
      <c r="H426" s="198"/>
      <c r="I426" s="33"/>
      <c r="J426" s="5"/>
      <c r="K426" s="5"/>
      <c r="N426" s="171"/>
      <c r="O426" s="6"/>
      <c r="Q426" s="5"/>
    </row>
    <row r="427" spans="1:17" x14ac:dyDescent="0.2">
      <c r="A427" s="214" t="s">
        <v>811</v>
      </c>
      <c r="B427" s="209" t="s">
        <v>812</v>
      </c>
      <c r="C427" s="210">
        <f t="shared" si="6"/>
        <v>0</v>
      </c>
      <c r="D427" s="196"/>
      <c r="E427" s="197"/>
      <c r="F427" s="198"/>
      <c r="G427" s="198"/>
      <c r="H427" s="198"/>
      <c r="I427" s="33"/>
      <c r="J427" s="5"/>
      <c r="K427" s="5"/>
      <c r="N427" s="171"/>
      <c r="O427" s="6"/>
      <c r="Q427" s="5"/>
    </row>
    <row r="428" spans="1:17" ht="12.75" customHeight="1" x14ac:dyDescent="0.2">
      <c r="A428" s="249" t="s">
        <v>813</v>
      </c>
      <c r="B428" s="209" t="s">
        <v>814</v>
      </c>
      <c r="C428" s="210">
        <f t="shared" si="6"/>
        <v>0</v>
      </c>
      <c r="D428" s="196"/>
      <c r="E428" s="197"/>
      <c r="F428" s="198"/>
      <c r="G428" s="198"/>
      <c r="H428" s="198"/>
      <c r="I428" s="33"/>
      <c r="J428" s="5"/>
      <c r="K428" s="5"/>
      <c r="N428" s="171"/>
      <c r="O428" s="6"/>
      <c r="Q428" s="5"/>
    </row>
    <row r="429" spans="1:17" x14ac:dyDescent="0.2">
      <c r="A429" s="249" t="s">
        <v>815</v>
      </c>
      <c r="B429" s="257" t="s">
        <v>816</v>
      </c>
      <c r="C429" s="210">
        <f t="shared" si="6"/>
        <v>0</v>
      </c>
      <c r="D429" s="196"/>
      <c r="E429" s="197"/>
      <c r="F429" s="198"/>
      <c r="G429" s="198"/>
      <c r="H429" s="198"/>
      <c r="I429" s="33"/>
      <c r="J429" s="5"/>
      <c r="K429" s="5"/>
      <c r="N429" s="171"/>
      <c r="O429" s="6"/>
      <c r="Q429" s="5"/>
    </row>
    <row r="430" spans="1:17" x14ac:dyDescent="0.2">
      <c r="A430" s="214" t="s">
        <v>817</v>
      </c>
      <c r="B430" s="257" t="s">
        <v>818</v>
      </c>
      <c r="C430" s="210">
        <f t="shared" si="6"/>
        <v>0</v>
      </c>
      <c r="D430" s="196"/>
      <c r="E430" s="197"/>
      <c r="F430" s="198"/>
      <c r="G430" s="198"/>
      <c r="H430" s="198"/>
      <c r="I430" s="33"/>
      <c r="J430" s="5"/>
      <c r="K430" s="5"/>
      <c r="N430" s="171"/>
      <c r="O430" s="6"/>
      <c r="Q430" s="5"/>
    </row>
    <row r="431" spans="1:17" x14ac:dyDescent="0.2">
      <c r="A431" s="249" t="s">
        <v>819</v>
      </c>
      <c r="B431" s="257" t="s">
        <v>820</v>
      </c>
      <c r="C431" s="210">
        <f t="shared" si="6"/>
        <v>0</v>
      </c>
      <c r="D431" s="196"/>
      <c r="E431" s="197"/>
      <c r="F431" s="198"/>
      <c r="G431" s="198"/>
      <c r="H431" s="198"/>
      <c r="I431" s="33"/>
      <c r="J431" s="5"/>
      <c r="K431" s="5"/>
      <c r="N431" s="171"/>
      <c r="O431" s="6"/>
      <c r="Q431" s="5"/>
    </row>
    <row r="432" spans="1:17" x14ac:dyDescent="0.2">
      <c r="A432" s="214" t="s">
        <v>821</v>
      </c>
      <c r="B432" s="258" t="s">
        <v>822</v>
      </c>
      <c r="C432" s="185">
        <f t="shared" si="6"/>
        <v>0</v>
      </c>
      <c r="D432" s="186"/>
      <c r="E432" s="187"/>
      <c r="F432" s="188"/>
      <c r="G432" s="188"/>
      <c r="H432" s="188"/>
      <c r="I432" s="33"/>
      <c r="J432" s="5"/>
      <c r="K432" s="5"/>
      <c r="N432" s="171"/>
      <c r="O432" s="6"/>
      <c r="Q432" s="5"/>
    </row>
    <row r="433" spans="1:17" x14ac:dyDescent="0.2">
      <c r="A433" s="214" t="s">
        <v>823</v>
      </c>
      <c r="B433" s="258" t="s">
        <v>824</v>
      </c>
      <c r="C433" s="185">
        <f t="shared" si="6"/>
        <v>0</v>
      </c>
      <c r="D433" s="186"/>
      <c r="E433" s="187"/>
      <c r="F433" s="188"/>
      <c r="G433" s="188"/>
      <c r="H433" s="188"/>
      <c r="I433" s="33"/>
      <c r="J433" s="5"/>
      <c r="K433" s="5"/>
      <c r="N433" s="171"/>
      <c r="O433" s="6"/>
      <c r="Q433" s="5"/>
    </row>
    <row r="434" spans="1:17" x14ac:dyDescent="0.2">
      <c r="A434" s="214" t="s">
        <v>825</v>
      </c>
      <c r="B434" s="258" t="s">
        <v>826</v>
      </c>
      <c r="C434" s="185">
        <f t="shared" si="6"/>
        <v>0</v>
      </c>
      <c r="D434" s="186"/>
      <c r="E434" s="187"/>
      <c r="F434" s="188"/>
      <c r="G434" s="188"/>
      <c r="H434" s="188"/>
      <c r="I434" s="33"/>
      <c r="J434" s="5"/>
      <c r="K434" s="5"/>
      <c r="N434" s="171"/>
      <c r="O434" s="6"/>
      <c r="Q434" s="5"/>
    </row>
    <row r="435" spans="1:17" x14ac:dyDescent="0.2">
      <c r="A435" s="214" t="s">
        <v>827</v>
      </c>
      <c r="B435" s="258" t="s">
        <v>828</v>
      </c>
      <c r="C435" s="185">
        <f t="shared" si="6"/>
        <v>0</v>
      </c>
      <c r="D435" s="186"/>
      <c r="E435" s="187"/>
      <c r="F435" s="188"/>
      <c r="G435" s="188"/>
      <c r="H435" s="188"/>
      <c r="I435" s="33"/>
      <c r="J435" s="5"/>
      <c r="K435" s="5"/>
      <c r="N435" s="171"/>
      <c r="O435" s="6"/>
      <c r="Q435" s="5"/>
    </row>
    <row r="436" spans="1:17" x14ac:dyDescent="0.2">
      <c r="A436" s="214" t="s">
        <v>829</v>
      </c>
      <c r="B436" s="258" t="s">
        <v>830</v>
      </c>
      <c r="C436" s="185">
        <f t="shared" si="6"/>
        <v>0</v>
      </c>
      <c r="D436" s="186"/>
      <c r="E436" s="187"/>
      <c r="F436" s="188"/>
      <c r="G436" s="188"/>
      <c r="H436" s="188"/>
      <c r="I436" s="33"/>
      <c r="J436" s="5"/>
      <c r="K436" s="5"/>
      <c r="N436" s="171"/>
      <c r="O436" s="6"/>
      <c r="Q436" s="5"/>
    </row>
    <row r="437" spans="1:17" x14ac:dyDescent="0.2">
      <c r="A437" s="249" t="s">
        <v>831</v>
      </c>
      <c r="B437" s="257" t="s">
        <v>832</v>
      </c>
      <c r="C437" s="210">
        <f t="shared" si="6"/>
        <v>0</v>
      </c>
      <c r="D437" s="196"/>
      <c r="E437" s="197"/>
      <c r="F437" s="198"/>
      <c r="G437" s="198"/>
      <c r="H437" s="198"/>
      <c r="I437" s="33"/>
      <c r="J437" s="5"/>
      <c r="K437" s="5"/>
      <c r="N437" s="171"/>
      <c r="O437" s="6"/>
      <c r="Q437" s="5"/>
    </row>
    <row r="438" spans="1:17" x14ac:dyDescent="0.2">
      <c r="A438" s="214" t="s">
        <v>833</v>
      </c>
      <c r="B438" s="257" t="s">
        <v>834</v>
      </c>
      <c r="C438" s="210">
        <f t="shared" si="6"/>
        <v>0</v>
      </c>
      <c r="D438" s="196"/>
      <c r="E438" s="197"/>
      <c r="F438" s="198"/>
      <c r="G438" s="198"/>
      <c r="H438" s="198"/>
      <c r="I438" s="33"/>
      <c r="J438" s="5"/>
      <c r="K438" s="5"/>
      <c r="N438" s="171"/>
      <c r="O438" s="6"/>
      <c r="Q438" s="5"/>
    </row>
    <row r="439" spans="1:17" x14ac:dyDescent="0.2">
      <c r="A439" s="259" t="s">
        <v>835</v>
      </c>
      <c r="B439" s="260" t="s">
        <v>836</v>
      </c>
      <c r="C439" s="210">
        <f t="shared" si="6"/>
        <v>0</v>
      </c>
      <c r="D439" s="196"/>
      <c r="E439" s="197"/>
      <c r="F439" s="198"/>
      <c r="G439" s="198"/>
      <c r="H439" s="198"/>
      <c r="I439" s="33"/>
      <c r="J439" s="5"/>
      <c r="K439" s="5"/>
      <c r="N439" s="171"/>
      <c r="O439" s="6"/>
      <c r="Q439" s="5"/>
    </row>
    <row r="440" spans="1:17" x14ac:dyDescent="0.2">
      <c r="A440" s="214" t="s">
        <v>837</v>
      </c>
      <c r="B440" s="258" t="s">
        <v>838</v>
      </c>
      <c r="C440" s="210">
        <f t="shared" si="6"/>
        <v>3573</v>
      </c>
      <c r="D440" s="196">
        <v>3298</v>
      </c>
      <c r="E440" s="197">
        <v>51</v>
      </c>
      <c r="F440" s="198">
        <v>224</v>
      </c>
      <c r="G440" s="198"/>
      <c r="H440" s="198"/>
      <c r="I440" s="33"/>
      <c r="J440" s="5"/>
      <c r="K440" s="5"/>
      <c r="N440" s="171"/>
      <c r="O440" s="6"/>
      <c r="Q440" s="5"/>
    </row>
    <row r="441" spans="1:17" x14ac:dyDescent="0.2">
      <c r="A441" s="214" t="s">
        <v>839</v>
      </c>
      <c r="B441" s="258" t="s">
        <v>840</v>
      </c>
      <c r="C441" s="210">
        <f t="shared" si="6"/>
        <v>0</v>
      </c>
      <c r="D441" s="196"/>
      <c r="E441" s="197"/>
      <c r="F441" s="198"/>
      <c r="G441" s="198"/>
      <c r="H441" s="198"/>
      <c r="I441" s="33"/>
      <c r="J441" s="5"/>
      <c r="K441" s="5"/>
      <c r="N441" s="171"/>
      <c r="O441" s="6"/>
      <c r="Q441" s="5"/>
    </row>
    <row r="442" spans="1:17" x14ac:dyDescent="0.2">
      <c r="A442" s="214" t="s">
        <v>841</v>
      </c>
      <c r="B442" s="258" t="s">
        <v>842</v>
      </c>
      <c r="C442" s="210">
        <f t="shared" si="6"/>
        <v>0</v>
      </c>
      <c r="D442" s="196"/>
      <c r="E442" s="197"/>
      <c r="F442" s="198"/>
      <c r="G442" s="198"/>
      <c r="H442" s="198"/>
      <c r="I442" s="33"/>
      <c r="J442" s="5"/>
      <c r="K442" s="5"/>
      <c r="N442" s="171"/>
      <c r="O442" s="6"/>
      <c r="Q442" s="5"/>
    </row>
    <row r="443" spans="1:17" x14ac:dyDescent="0.2">
      <c r="A443" s="214" t="s">
        <v>843</v>
      </c>
      <c r="B443" s="258" t="s">
        <v>844</v>
      </c>
      <c r="C443" s="210">
        <f t="shared" si="6"/>
        <v>0</v>
      </c>
      <c r="D443" s="196"/>
      <c r="E443" s="197"/>
      <c r="F443" s="198"/>
      <c r="G443" s="198"/>
      <c r="H443" s="198"/>
      <c r="I443" s="33"/>
      <c r="J443" s="5"/>
      <c r="K443" s="5"/>
      <c r="N443" s="171"/>
      <c r="O443" s="6"/>
      <c r="Q443" s="5"/>
    </row>
    <row r="444" spans="1:17" x14ac:dyDescent="0.2">
      <c r="A444" s="214" t="s">
        <v>845</v>
      </c>
      <c r="B444" s="258" t="s">
        <v>846</v>
      </c>
      <c r="C444" s="210">
        <f t="shared" si="6"/>
        <v>0</v>
      </c>
      <c r="D444" s="196"/>
      <c r="E444" s="197"/>
      <c r="F444" s="198"/>
      <c r="G444" s="198"/>
      <c r="H444" s="198"/>
      <c r="I444" s="33"/>
      <c r="J444" s="5"/>
      <c r="K444" s="5"/>
      <c r="N444" s="171"/>
      <c r="O444" s="6"/>
      <c r="Q444" s="5"/>
    </row>
    <row r="445" spans="1:17" x14ac:dyDescent="0.2">
      <c r="A445" s="214" t="s">
        <v>847</v>
      </c>
      <c r="B445" s="258" t="s">
        <v>848</v>
      </c>
      <c r="C445" s="210">
        <f t="shared" si="6"/>
        <v>0</v>
      </c>
      <c r="D445" s="196"/>
      <c r="E445" s="197"/>
      <c r="F445" s="198"/>
      <c r="G445" s="198"/>
      <c r="H445" s="198"/>
      <c r="I445" s="33"/>
      <c r="J445" s="5"/>
      <c r="K445" s="5"/>
      <c r="N445" s="171"/>
      <c r="O445" s="6"/>
      <c r="Q445" s="5"/>
    </row>
    <row r="446" spans="1:17" x14ac:dyDescent="0.2">
      <c r="A446" s="214" t="s">
        <v>849</v>
      </c>
      <c r="B446" s="258" t="s">
        <v>850</v>
      </c>
      <c r="C446" s="210">
        <f t="shared" si="6"/>
        <v>0</v>
      </c>
      <c r="D446" s="196"/>
      <c r="E446" s="197"/>
      <c r="F446" s="198"/>
      <c r="G446" s="198"/>
      <c r="H446" s="198"/>
      <c r="I446" s="33"/>
      <c r="J446" s="5"/>
      <c r="K446" s="5"/>
      <c r="N446" s="171"/>
      <c r="O446" s="6"/>
      <c r="Q446" s="5"/>
    </row>
    <row r="447" spans="1:17" x14ac:dyDescent="0.2">
      <c r="A447" s="214" t="s">
        <v>851</v>
      </c>
      <c r="B447" s="258" t="s">
        <v>852</v>
      </c>
      <c r="C447" s="210">
        <f t="shared" si="6"/>
        <v>0</v>
      </c>
      <c r="D447" s="196"/>
      <c r="E447" s="197"/>
      <c r="F447" s="198"/>
      <c r="G447" s="198"/>
      <c r="H447" s="198"/>
      <c r="I447" s="33"/>
      <c r="J447" s="5"/>
      <c r="K447" s="5"/>
      <c r="N447" s="171"/>
      <c r="O447" s="6"/>
      <c r="Q447" s="5"/>
    </row>
    <row r="448" spans="1:17" x14ac:dyDescent="0.2">
      <c r="A448" s="214" t="s">
        <v>853</v>
      </c>
      <c r="B448" s="258" t="s">
        <v>854</v>
      </c>
      <c r="C448" s="210">
        <f t="shared" si="6"/>
        <v>0</v>
      </c>
      <c r="D448" s="196"/>
      <c r="E448" s="197"/>
      <c r="F448" s="198"/>
      <c r="G448" s="198"/>
      <c r="H448" s="198"/>
      <c r="I448" s="33"/>
      <c r="J448" s="5"/>
      <c r="K448" s="5"/>
      <c r="N448" s="171"/>
      <c r="O448" s="6"/>
      <c r="Q448" s="5"/>
    </row>
    <row r="449" spans="1:17" x14ac:dyDescent="0.2">
      <c r="A449" s="214" t="s">
        <v>855</v>
      </c>
      <c r="B449" s="258" t="s">
        <v>856</v>
      </c>
      <c r="C449" s="210">
        <f t="shared" si="6"/>
        <v>158</v>
      </c>
      <c r="D449" s="196">
        <v>158</v>
      </c>
      <c r="E449" s="197"/>
      <c r="F449" s="198"/>
      <c r="G449" s="198"/>
      <c r="H449" s="198"/>
      <c r="I449" s="33"/>
      <c r="J449" s="5"/>
      <c r="K449" s="5"/>
      <c r="N449" s="171"/>
      <c r="O449" s="6"/>
      <c r="Q449" s="5"/>
    </row>
    <row r="450" spans="1:17" x14ac:dyDescent="0.2">
      <c r="A450" s="214" t="s">
        <v>857</v>
      </c>
      <c r="B450" s="258" t="s">
        <v>858</v>
      </c>
      <c r="C450" s="210">
        <f t="shared" si="6"/>
        <v>0</v>
      </c>
      <c r="D450" s="196"/>
      <c r="E450" s="197"/>
      <c r="F450" s="198"/>
      <c r="G450" s="198"/>
      <c r="H450" s="198"/>
      <c r="I450" s="33"/>
      <c r="J450" s="5"/>
      <c r="K450" s="5"/>
      <c r="N450" s="171"/>
      <c r="O450" s="6"/>
      <c r="Q450" s="5"/>
    </row>
    <row r="451" spans="1:17" x14ac:dyDescent="0.2">
      <c r="A451" s="214" t="s">
        <v>859</v>
      </c>
      <c r="B451" s="258" t="s">
        <v>860</v>
      </c>
      <c r="C451" s="210">
        <f t="shared" si="6"/>
        <v>0</v>
      </c>
      <c r="D451" s="196"/>
      <c r="E451" s="197"/>
      <c r="F451" s="198"/>
      <c r="G451" s="198"/>
      <c r="H451" s="198"/>
      <c r="I451" s="33"/>
      <c r="J451" s="5"/>
      <c r="K451" s="5"/>
      <c r="N451" s="171"/>
      <c r="O451" s="6"/>
      <c r="Q451" s="5"/>
    </row>
    <row r="452" spans="1:17" ht="15" customHeight="1" x14ac:dyDescent="0.2">
      <c r="A452" s="214" t="s">
        <v>861</v>
      </c>
      <c r="B452" s="258" t="s">
        <v>862</v>
      </c>
      <c r="C452" s="210">
        <f t="shared" si="6"/>
        <v>0</v>
      </c>
      <c r="D452" s="196"/>
      <c r="E452" s="197"/>
      <c r="F452" s="198"/>
      <c r="G452" s="198"/>
      <c r="H452" s="198"/>
      <c r="I452" s="33"/>
      <c r="J452" s="5"/>
      <c r="K452" s="5"/>
      <c r="N452" s="171"/>
      <c r="O452" s="6"/>
      <c r="Q452" s="5"/>
    </row>
    <row r="453" spans="1:17" ht="16.5" customHeight="1" x14ac:dyDescent="0.2">
      <c r="A453" s="249" t="s">
        <v>863</v>
      </c>
      <c r="B453" s="261" t="s">
        <v>864</v>
      </c>
      <c r="C453" s="210">
        <f t="shared" si="6"/>
        <v>0</v>
      </c>
      <c r="D453" s="196"/>
      <c r="E453" s="197"/>
      <c r="F453" s="198"/>
      <c r="G453" s="198"/>
      <c r="H453" s="198"/>
      <c r="I453" s="33"/>
      <c r="J453" s="5"/>
      <c r="K453" s="5"/>
      <c r="N453" s="171"/>
      <c r="O453" s="6"/>
      <c r="Q453" s="5"/>
    </row>
    <row r="454" spans="1:17" x14ac:dyDescent="0.2">
      <c r="A454" s="259" t="s">
        <v>865</v>
      </c>
      <c r="B454" s="262" t="s">
        <v>866</v>
      </c>
      <c r="C454" s="210">
        <f t="shared" si="6"/>
        <v>0</v>
      </c>
      <c r="D454" s="196"/>
      <c r="E454" s="197"/>
      <c r="F454" s="198"/>
      <c r="G454" s="198"/>
      <c r="H454" s="198"/>
      <c r="I454" s="33"/>
      <c r="J454" s="5"/>
      <c r="K454" s="5"/>
      <c r="N454" s="171"/>
      <c r="O454" s="6"/>
      <c r="Q454" s="5"/>
    </row>
    <row r="455" spans="1:17" x14ac:dyDescent="0.2">
      <c r="A455" s="214" t="s">
        <v>867</v>
      </c>
      <c r="B455" s="262" t="s">
        <v>868</v>
      </c>
      <c r="C455" s="210">
        <f t="shared" si="6"/>
        <v>0</v>
      </c>
      <c r="D455" s="196"/>
      <c r="E455" s="197"/>
      <c r="F455" s="198"/>
      <c r="G455" s="198"/>
      <c r="H455" s="198"/>
      <c r="I455" s="33"/>
      <c r="J455" s="5"/>
      <c r="K455" s="5"/>
      <c r="N455" s="171"/>
      <c r="O455" s="6"/>
      <c r="Q455" s="5"/>
    </row>
    <row r="456" spans="1:17" x14ac:dyDescent="0.2">
      <c r="A456" s="249" t="s">
        <v>869</v>
      </c>
      <c r="B456" s="262" t="s">
        <v>870</v>
      </c>
      <c r="C456" s="210">
        <f t="shared" si="6"/>
        <v>0</v>
      </c>
      <c r="D456" s="196"/>
      <c r="E456" s="197"/>
      <c r="F456" s="198"/>
      <c r="G456" s="198"/>
      <c r="H456" s="198"/>
      <c r="I456" s="33"/>
      <c r="J456" s="5"/>
      <c r="K456" s="5"/>
      <c r="N456" s="171"/>
      <c r="O456" s="6"/>
      <c r="Q456" s="5"/>
    </row>
    <row r="457" spans="1:17" x14ac:dyDescent="0.2">
      <c r="A457" s="259" t="s">
        <v>871</v>
      </c>
      <c r="B457" s="262" t="s">
        <v>872</v>
      </c>
      <c r="C457" s="210">
        <f t="shared" si="6"/>
        <v>0</v>
      </c>
      <c r="D457" s="196"/>
      <c r="E457" s="197"/>
      <c r="F457" s="198"/>
      <c r="G457" s="198"/>
      <c r="H457" s="198"/>
      <c r="I457" s="33"/>
      <c r="J457" s="5"/>
      <c r="K457" s="5"/>
      <c r="N457" s="171"/>
      <c r="O457" s="6"/>
      <c r="Q457" s="5"/>
    </row>
    <row r="458" spans="1:17" x14ac:dyDescent="0.2">
      <c r="A458" s="214" t="s">
        <v>873</v>
      </c>
      <c r="B458" s="262" t="s">
        <v>874</v>
      </c>
      <c r="C458" s="210">
        <f t="shared" si="6"/>
        <v>0</v>
      </c>
      <c r="D458" s="196"/>
      <c r="E458" s="197"/>
      <c r="F458" s="198"/>
      <c r="G458" s="198"/>
      <c r="H458" s="198"/>
      <c r="I458" s="33"/>
      <c r="J458" s="5"/>
      <c r="K458" s="5"/>
      <c r="N458" s="171"/>
      <c r="O458" s="6"/>
      <c r="Q458" s="5"/>
    </row>
    <row r="459" spans="1:17" x14ac:dyDescent="0.2">
      <c r="A459" s="249" t="s">
        <v>875</v>
      </c>
      <c r="B459" s="262" t="s">
        <v>876</v>
      </c>
      <c r="C459" s="210">
        <f t="shared" si="6"/>
        <v>0</v>
      </c>
      <c r="D459" s="196"/>
      <c r="E459" s="197"/>
      <c r="F459" s="198"/>
      <c r="G459" s="198"/>
      <c r="H459" s="198"/>
      <c r="I459" s="33"/>
      <c r="J459" s="5"/>
      <c r="K459" s="5"/>
      <c r="N459" s="171"/>
      <c r="O459" s="6"/>
      <c r="Q459" s="5"/>
    </row>
    <row r="460" spans="1:17" x14ac:dyDescent="0.2">
      <c r="A460" s="259" t="s">
        <v>877</v>
      </c>
      <c r="B460" s="262" t="s">
        <v>878</v>
      </c>
      <c r="C460" s="210">
        <f t="shared" si="6"/>
        <v>0</v>
      </c>
      <c r="D460" s="196"/>
      <c r="E460" s="197"/>
      <c r="F460" s="198"/>
      <c r="G460" s="198"/>
      <c r="H460" s="198"/>
      <c r="I460" s="33"/>
      <c r="J460" s="5"/>
      <c r="K460" s="5"/>
      <c r="N460" s="171"/>
      <c r="O460" s="6"/>
      <c r="Q460" s="5"/>
    </row>
    <row r="461" spans="1:17" x14ac:dyDescent="0.2">
      <c r="A461" s="214" t="s">
        <v>879</v>
      </c>
      <c r="B461" s="262" t="s">
        <v>880</v>
      </c>
      <c r="C461" s="210">
        <f t="shared" si="6"/>
        <v>0</v>
      </c>
      <c r="D461" s="196"/>
      <c r="E461" s="197"/>
      <c r="F461" s="198"/>
      <c r="G461" s="198"/>
      <c r="H461" s="198"/>
      <c r="I461" s="33"/>
      <c r="J461" s="5"/>
      <c r="K461" s="5"/>
      <c r="N461" s="171"/>
      <c r="O461" s="6"/>
      <c r="Q461" s="5"/>
    </row>
    <row r="462" spans="1:17" x14ac:dyDescent="0.2">
      <c r="A462" s="249" t="s">
        <v>881</v>
      </c>
      <c r="B462" s="262" t="s">
        <v>882</v>
      </c>
      <c r="C462" s="210">
        <f t="shared" si="6"/>
        <v>0</v>
      </c>
      <c r="D462" s="196"/>
      <c r="E462" s="197"/>
      <c r="F462" s="198"/>
      <c r="G462" s="198"/>
      <c r="H462" s="198"/>
      <c r="I462" s="33"/>
      <c r="J462" s="5"/>
      <c r="K462" s="5"/>
      <c r="N462" s="171"/>
      <c r="O462" s="6"/>
      <c r="Q462" s="5"/>
    </row>
    <row r="463" spans="1:17" x14ac:dyDescent="0.2">
      <c r="A463" s="259" t="s">
        <v>883</v>
      </c>
      <c r="B463" s="262" t="s">
        <v>884</v>
      </c>
      <c r="C463" s="210">
        <f t="shared" si="6"/>
        <v>0</v>
      </c>
      <c r="D463" s="196"/>
      <c r="E463" s="197"/>
      <c r="F463" s="198"/>
      <c r="G463" s="198"/>
      <c r="H463" s="198"/>
      <c r="I463" s="33"/>
      <c r="J463" s="5"/>
      <c r="K463" s="5"/>
      <c r="N463" s="171"/>
      <c r="O463" s="6"/>
      <c r="Q463" s="5"/>
    </row>
    <row r="464" spans="1:17" x14ac:dyDescent="0.2">
      <c r="A464" s="214" t="s">
        <v>885</v>
      </c>
      <c r="B464" s="262" t="s">
        <v>886</v>
      </c>
      <c r="C464" s="210">
        <f t="shared" si="6"/>
        <v>0</v>
      </c>
      <c r="D464" s="196"/>
      <c r="E464" s="197"/>
      <c r="F464" s="198"/>
      <c r="G464" s="198"/>
      <c r="H464" s="198"/>
      <c r="I464" s="33"/>
      <c r="J464" s="5"/>
      <c r="K464" s="5"/>
      <c r="N464" s="171"/>
      <c r="O464" s="6"/>
      <c r="Q464" s="5"/>
    </row>
    <row r="465" spans="1:17" ht="23.25" x14ac:dyDescent="0.2">
      <c r="A465" s="249" t="s">
        <v>887</v>
      </c>
      <c r="B465" s="262" t="s">
        <v>888</v>
      </c>
      <c r="C465" s="210">
        <f t="shared" si="6"/>
        <v>0</v>
      </c>
      <c r="D465" s="196"/>
      <c r="E465" s="197"/>
      <c r="F465" s="198"/>
      <c r="G465" s="198"/>
      <c r="H465" s="198"/>
      <c r="I465" s="33"/>
      <c r="J465" s="5"/>
      <c r="K465" s="5"/>
      <c r="N465" s="171"/>
      <c r="O465" s="6"/>
      <c r="Q465" s="5"/>
    </row>
    <row r="466" spans="1:17" x14ac:dyDescent="0.2">
      <c r="A466" s="259" t="s">
        <v>889</v>
      </c>
      <c r="B466" s="262" t="s">
        <v>890</v>
      </c>
      <c r="C466" s="210">
        <f t="shared" ref="C466:C527" si="7">+SUM(D466:F466)</f>
        <v>0</v>
      </c>
      <c r="D466" s="196"/>
      <c r="E466" s="197"/>
      <c r="F466" s="198"/>
      <c r="G466" s="198"/>
      <c r="H466" s="198"/>
      <c r="I466" s="33"/>
      <c r="J466" s="5"/>
      <c r="K466" s="5"/>
      <c r="N466" s="171"/>
      <c r="O466" s="6"/>
      <c r="Q466" s="5"/>
    </row>
    <row r="467" spans="1:17" x14ac:dyDescent="0.2">
      <c r="A467" s="214" t="s">
        <v>891</v>
      </c>
      <c r="B467" s="262" t="s">
        <v>892</v>
      </c>
      <c r="C467" s="210">
        <f t="shared" si="7"/>
        <v>0</v>
      </c>
      <c r="D467" s="196"/>
      <c r="E467" s="197"/>
      <c r="F467" s="198"/>
      <c r="G467" s="198"/>
      <c r="H467" s="198"/>
      <c r="I467" s="33"/>
      <c r="J467" s="5"/>
      <c r="K467" s="5"/>
      <c r="N467" s="171"/>
      <c r="O467" s="6"/>
      <c r="Q467" s="5"/>
    </row>
    <row r="468" spans="1:17" x14ac:dyDescent="0.2">
      <c r="A468" s="249" t="s">
        <v>893</v>
      </c>
      <c r="B468" s="262" t="s">
        <v>894</v>
      </c>
      <c r="C468" s="210">
        <f t="shared" si="7"/>
        <v>0</v>
      </c>
      <c r="D468" s="196"/>
      <c r="E468" s="197"/>
      <c r="F468" s="198"/>
      <c r="G468" s="198"/>
      <c r="H468" s="198"/>
      <c r="I468" s="33"/>
      <c r="J468" s="5"/>
      <c r="K468" s="5"/>
      <c r="N468" s="171"/>
      <c r="O468" s="6"/>
      <c r="Q468" s="5"/>
    </row>
    <row r="469" spans="1:17" x14ac:dyDescent="0.2">
      <c r="A469" s="259" t="s">
        <v>895</v>
      </c>
      <c r="B469" s="262" t="s">
        <v>896</v>
      </c>
      <c r="C469" s="210">
        <f t="shared" si="7"/>
        <v>0</v>
      </c>
      <c r="D469" s="196"/>
      <c r="E469" s="197"/>
      <c r="F469" s="198"/>
      <c r="G469" s="198"/>
      <c r="H469" s="198"/>
      <c r="I469" s="33"/>
      <c r="J469" s="5"/>
      <c r="K469" s="5"/>
      <c r="N469" s="171"/>
      <c r="O469" s="6"/>
      <c r="Q469" s="5"/>
    </row>
    <row r="470" spans="1:17" x14ac:dyDescent="0.2">
      <c r="A470" s="214" t="s">
        <v>897</v>
      </c>
      <c r="B470" s="262" t="s">
        <v>898</v>
      </c>
      <c r="C470" s="210">
        <f t="shared" si="7"/>
        <v>0</v>
      </c>
      <c r="D470" s="196"/>
      <c r="E470" s="197"/>
      <c r="F470" s="198"/>
      <c r="G470" s="198"/>
      <c r="H470" s="198"/>
      <c r="I470" s="33"/>
      <c r="J470" s="5"/>
      <c r="K470" s="5"/>
      <c r="N470" s="171"/>
      <c r="O470" s="6"/>
      <c r="Q470" s="5"/>
    </row>
    <row r="471" spans="1:17" x14ac:dyDescent="0.2">
      <c r="A471" s="249" t="s">
        <v>899</v>
      </c>
      <c r="B471" s="262" t="s">
        <v>900</v>
      </c>
      <c r="C471" s="210">
        <f t="shared" si="7"/>
        <v>0</v>
      </c>
      <c r="D471" s="196"/>
      <c r="E471" s="197"/>
      <c r="F471" s="198"/>
      <c r="G471" s="198"/>
      <c r="H471" s="198"/>
      <c r="I471" s="33"/>
      <c r="J471" s="5"/>
      <c r="K471" s="5"/>
      <c r="N471" s="171"/>
      <c r="O471" s="6"/>
      <c r="Q471" s="5"/>
    </row>
    <row r="472" spans="1:17" x14ac:dyDescent="0.2">
      <c r="A472" s="259" t="s">
        <v>901</v>
      </c>
      <c r="B472" s="262" t="s">
        <v>902</v>
      </c>
      <c r="C472" s="210">
        <f t="shared" si="7"/>
        <v>0</v>
      </c>
      <c r="D472" s="196"/>
      <c r="E472" s="197"/>
      <c r="F472" s="198"/>
      <c r="G472" s="198"/>
      <c r="H472" s="198"/>
      <c r="I472" s="33"/>
      <c r="J472" s="5"/>
      <c r="K472" s="5"/>
      <c r="N472" s="171"/>
      <c r="O472" s="6"/>
      <c r="Q472" s="5"/>
    </row>
    <row r="473" spans="1:17" x14ac:dyDescent="0.2">
      <c r="A473" s="214" t="s">
        <v>903</v>
      </c>
      <c r="B473" s="262" t="s">
        <v>904</v>
      </c>
      <c r="C473" s="210">
        <f t="shared" si="7"/>
        <v>0</v>
      </c>
      <c r="D473" s="196"/>
      <c r="E473" s="197"/>
      <c r="F473" s="198"/>
      <c r="G473" s="198"/>
      <c r="H473" s="198"/>
      <c r="I473" s="33"/>
      <c r="J473" s="5"/>
      <c r="K473" s="5"/>
      <c r="N473" s="171"/>
      <c r="O473" s="6"/>
      <c r="Q473" s="5"/>
    </row>
    <row r="474" spans="1:17" x14ac:dyDescent="0.2">
      <c r="A474" s="249" t="s">
        <v>905</v>
      </c>
      <c r="B474" s="262" t="s">
        <v>906</v>
      </c>
      <c r="C474" s="210">
        <f t="shared" si="7"/>
        <v>0</v>
      </c>
      <c r="D474" s="196"/>
      <c r="E474" s="197"/>
      <c r="F474" s="198"/>
      <c r="G474" s="198"/>
      <c r="H474" s="198"/>
      <c r="I474" s="33"/>
      <c r="J474" s="5"/>
      <c r="K474" s="5"/>
      <c r="N474" s="171"/>
      <c r="O474" s="6"/>
      <c r="Q474" s="5"/>
    </row>
    <row r="475" spans="1:17" x14ac:dyDescent="0.2">
      <c r="A475" s="259" t="s">
        <v>907</v>
      </c>
      <c r="B475" s="262" t="s">
        <v>908</v>
      </c>
      <c r="C475" s="210">
        <f t="shared" si="7"/>
        <v>0</v>
      </c>
      <c r="D475" s="196"/>
      <c r="E475" s="197"/>
      <c r="F475" s="198"/>
      <c r="G475" s="198"/>
      <c r="H475" s="198"/>
      <c r="I475" s="33"/>
      <c r="J475" s="5"/>
      <c r="K475" s="5"/>
      <c r="N475" s="171"/>
      <c r="O475" s="6"/>
      <c r="Q475" s="5"/>
    </row>
    <row r="476" spans="1:17" x14ac:dyDescent="0.2">
      <c r="A476" s="214" t="s">
        <v>909</v>
      </c>
      <c r="B476" s="262" t="s">
        <v>910</v>
      </c>
      <c r="C476" s="210">
        <f t="shared" si="7"/>
        <v>0</v>
      </c>
      <c r="D476" s="196"/>
      <c r="E476" s="197"/>
      <c r="F476" s="198"/>
      <c r="G476" s="198"/>
      <c r="H476" s="198"/>
      <c r="I476" s="33"/>
      <c r="J476" s="5"/>
      <c r="K476" s="5"/>
      <c r="N476" s="171"/>
      <c r="O476" s="6"/>
      <c r="Q476" s="5"/>
    </row>
    <row r="477" spans="1:17" x14ac:dyDescent="0.2">
      <c r="A477" s="249" t="s">
        <v>911</v>
      </c>
      <c r="B477" s="262" t="s">
        <v>912</v>
      </c>
      <c r="C477" s="210">
        <f t="shared" si="7"/>
        <v>0</v>
      </c>
      <c r="D477" s="196"/>
      <c r="E477" s="197"/>
      <c r="F477" s="198"/>
      <c r="G477" s="198"/>
      <c r="H477" s="198"/>
      <c r="I477" s="33"/>
      <c r="J477" s="5"/>
      <c r="K477" s="5"/>
      <c r="N477" s="171"/>
      <c r="O477" s="6"/>
      <c r="Q477" s="5"/>
    </row>
    <row r="478" spans="1:17" x14ac:dyDescent="0.2">
      <c r="A478" s="259" t="s">
        <v>913</v>
      </c>
      <c r="B478" s="262" t="s">
        <v>914</v>
      </c>
      <c r="C478" s="210">
        <f t="shared" si="7"/>
        <v>0</v>
      </c>
      <c r="D478" s="196"/>
      <c r="E478" s="197"/>
      <c r="F478" s="198"/>
      <c r="G478" s="198"/>
      <c r="H478" s="198"/>
      <c r="I478" s="33"/>
      <c r="J478" s="5"/>
      <c r="K478" s="5"/>
      <c r="N478" s="171"/>
      <c r="O478" s="6"/>
      <c r="Q478" s="5"/>
    </row>
    <row r="479" spans="1:17" x14ac:dyDescent="0.2">
      <c r="A479" s="214" t="s">
        <v>915</v>
      </c>
      <c r="B479" s="262" t="s">
        <v>916</v>
      </c>
      <c r="C479" s="210">
        <f t="shared" si="7"/>
        <v>0</v>
      </c>
      <c r="D479" s="196"/>
      <c r="E479" s="197"/>
      <c r="F479" s="198"/>
      <c r="G479" s="198"/>
      <c r="H479" s="198"/>
      <c r="I479" s="33"/>
      <c r="J479" s="5"/>
      <c r="K479" s="5"/>
      <c r="N479" s="171"/>
      <c r="O479" s="6"/>
      <c r="Q479" s="5"/>
    </row>
    <row r="480" spans="1:17" x14ac:dyDescent="0.2">
      <c r="A480" s="249" t="s">
        <v>917</v>
      </c>
      <c r="B480" s="262" t="s">
        <v>918</v>
      </c>
      <c r="C480" s="210">
        <f t="shared" si="7"/>
        <v>0</v>
      </c>
      <c r="D480" s="196"/>
      <c r="E480" s="197"/>
      <c r="F480" s="198"/>
      <c r="G480" s="198"/>
      <c r="H480" s="198"/>
      <c r="I480" s="33"/>
      <c r="J480" s="5"/>
      <c r="K480" s="5"/>
      <c r="N480" s="171"/>
      <c r="O480" s="6"/>
      <c r="Q480" s="5"/>
    </row>
    <row r="481" spans="1:17" x14ac:dyDescent="0.2">
      <c r="A481" s="259" t="s">
        <v>919</v>
      </c>
      <c r="B481" s="262" t="s">
        <v>920</v>
      </c>
      <c r="C481" s="210">
        <f t="shared" si="7"/>
        <v>0</v>
      </c>
      <c r="D481" s="196"/>
      <c r="E481" s="197"/>
      <c r="F481" s="198"/>
      <c r="G481" s="198"/>
      <c r="H481" s="198"/>
      <c r="I481" s="33"/>
      <c r="J481" s="5"/>
      <c r="K481" s="5"/>
      <c r="N481" s="171"/>
      <c r="O481" s="6"/>
      <c r="Q481" s="5"/>
    </row>
    <row r="482" spans="1:17" x14ac:dyDescent="0.2">
      <c r="A482" s="214" t="s">
        <v>921</v>
      </c>
      <c r="B482" s="262" t="s">
        <v>922</v>
      </c>
      <c r="C482" s="210">
        <f t="shared" si="7"/>
        <v>0</v>
      </c>
      <c r="D482" s="196"/>
      <c r="E482" s="197"/>
      <c r="F482" s="198"/>
      <c r="G482" s="198"/>
      <c r="H482" s="198"/>
      <c r="I482" s="33"/>
      <c r="J482" s="5"/>
      <c r="K482" s="5"/>
      <c r="N482" s="171"/>
      <c r="O482" s="6"/>
      <c r="Q482" s="5"/>
    </row>
    <row r="483" spans="1:17" x14ac:dyDescent="0.2">
      <c r="A483" s="249" t="s">
        <v>923</v>
      </c>
      <c r="B483" s="262" t="s">
        <v>924</v>
      </c>
      <c r="C483" s="210">
        <f t="shared" si="7"/>
        <v>0</v>
      </c>
      <c r="D483" s="196"/>
      <c r="E483" s="197"/>
      <c r="F483" s="198"/>
      <c r="G483" s="198"/>
      <c r="H483" s="198"/>
      <c r="I483" s="33"/>
      <c r="J483" s="5"/>
      <c r="K483" s="5"/>
      <c r="N483" s="171"/>
      <c r="O483" s="6"/>
      <c r="Q483" s="5"/>
    </row>
    <row r="484" spans="1:17" x14ac:dyDescent="0.2">
      <c r="A484" s="259" t="s">
        <v>925</v>
      </c>
      <c r="B484" s="262" t="s">
        <v>926</v>
      </c>
      <c r="C484" s="210">
        <f t="shared" si="7"/>
        <v>0</v>
      </c>
      <c r="D484" s="196"/>
      <c r="E484" s="197"/>
      <c r="F484" s="198"/>
      <c r="G484" s="198"/>
      <c r="H484" s="198"/>
      <c r="I484" s="33"/>
      <c r="J484" s="5"/>
      <c r="K484" s="5"/>
      <c r="N484" s="171"/>
      <c r="O484" s="6"/>
      <c r="Q484" s="5"/>
    </row>
    <row r="485" spans="1:17" x14ac:dyDescent="0.2">
      <c r="A485" s="214" t="s">
        <v>927</v>
      </c>
      <c r="B485" s="262" t="s">
        <v>928</v>
      </c>
      <c r="C485" s="210">
        <f t="shared" si="7"/>
        <v>0</v>
      </c>
      <c r="D485" s="196"/>
      <c r="E485" s="197"/>
      <c r="F485" s="198"/>
      <c r="G485" s="198"/>
      <c r="H485" s="198"/>
      <c r="I485" s="33"/>
      <c r="J485" s="5"/>
      <c r="K485" s="5"/>
      <c r="N485" s="171"/>
      <c r="O485" s="6"/>
      <c r="Q485" s="5"/>
    </row>
    <row r="486" spans="1:17" x14ac:dyDescent="0.2">
      <c r="A486" s="249" t="s">
        <v>929</v>
      </c>
      <c r="B486" s="262" t="s">
        <v>930</v>
      </c>
      <c r="C486" s="210">
        <f t="shared" si="7"/>
        <v>0</v>
      </c>
      <c r="D486" s="196"/>
      <c r="E486" s="197"/>
      <c r="F486" s="198"/>
      <c r="G486" s="198"/>
      <c r="H486" s="198"/>
      <c r="I486" s="33"/>
      <c r="J486" s="5"/>
      <c r="K486" s="5"/>
      <c r="N486" s="171"/>
      <c r="O486" s="6"/>
      <c r="Q486" s="5"/>
    </row>
    <row r="487" spans="1:17" x14ac:dyDescent="0.2">
      <c r="A487" s="259" t="s">
        <v>931</v>
      </c>
      <c r="B487" s="262" t="s">
        <v>932</v>
      </c>
      <c r="C487" s="210">
        <f t="shared" si="7"/>
        <v>0</v>
      </c>
      <c r="D487" s="196"/>
      <c r="E487" s="197"/>
      <c r="F487" s="198"/>
      <c r="G487" s="198"/>
      <c r="H487" s="198"/>
      <c r="I487" s="33"/>
      <c r="J487" s="5"/>
      <c r="K487" s="5"/>
      <c r="N487" s="171"/>
      <c r="O487" s="6"/>
      <c r="Q487" s="5"/>
    </row>
    <row r="488" spans="1:17" x14ac:dyDescent="0.2">
      <c r="A488" s="214" t="s">
        <v>933</v>
      </c>
      <c r="B488" s="262" t="s">
        <v>934</v>
      </c>
      <c r="C488" s="210">
        <f t="shared" si="7"/>
        <v>0</v>
      </c>
      <c r="D488" s="196"/>
      <c r="E488" s="197"/>
      <c r="F488" s="198"/>
      <c r="G488" s="198"/>
      <c r="H488" s="198"/>
      <c r="I488" s="33"/>
      <c r="J488" s="5"/>
      <c r="K488" s="5"/>
      <c r="N488" s="171"/>
      <c r="O488" s="6"/>
      <c r="Q488" s="5"/>
    </row>
    <row r="489" spans="1:17" x14ac:dyDescent="0.2">
      <c r="A489" s="249" t="s">
        <v>935</v>
      </c>
      <c r="B489" s="262" t="s">
        <v>936</v>
      </c>
      <c r="C489" s="210">
        <f t="shared" si="7"/>
        <v>0</v>
      </c>
      <c r="D489" s="196"/>
      <c r="E489" s="197"/>
      <c r="F489" s="198"/>
      <c r="G489" s="198"/>
      <c r="H489" s="198"/>
      <c r="I489" s="33"/>
      <c r="J489" s="5"/>
      <c r="K489" s="5"/>
      <c r="N489" s="171"/>
      <c r="O489" s="6"/>
      <c r="Q489" s="5"/>
    </row>
    <row r="490" spans="1:17" x14ac:dyDescent="0.2">
      <c r="A490" s="259" t="s">
        <v>937</v>
      </c>
      <c r="B490" s="262" t="s">
        <v>938</v>
      </c>
      <c r="C490" s="210">
        <f t="shared" si="7"/>
        <v>0</v>
      </c>
      <c r="D490" s="196"/>
      <c r="E490" s="197"/>
      <c r="F490" s="198"/>
      <c r="G490" s="198"/>
      <c r="H490" s="198"/>
      <c r="I490" s="33"/>
      <c r="J490" s="5"/>
      <c r="K490" s="5"/>
      <c r="N490" s="171"/>
      <c r="O490" s="6"/>
      <c r="Q490" s="5"/>
    </row>
    <row r="491" spans="1:17" x14ac:dyDescent="0.2">
      <c r="A491" s="214" t="s">
        <v>939</v>
      </c>
      <c r="B491" s="262" t="s">
        <v>940</v>
      </c>
      <c r="C491" s="210">
        <f t="shared" si="7"/>
        <v>0</v>
      </c>
      <c r="D491" s="196"/>
      <c r="E491" s="197"/>
      <c r="F491" s="198"/>
      <c r="G491" s="198"/>
      <c r="H491" s="198"/>
      <c r="I491" s="33"/>
      <c r="J491" s="5"/>
      <c r="K491" s="5"/>
      <c r="N491" s="171"/>
      <c r="O491" s="6"/>
      <c r="Q491" s="5"/>
    </row>
    <row r="492" spans="1:17" x14ac:dyDescent="0.2">
      <c r="A492" s="249" t="s">
        <v>941</v>
      </c>
      <c r="B492" s="262" t="s">
        <v>942</v>
      </c>
      <c r="C492" s="210">
        <f t="shared" si="7"/>
        <v>0</v>
      </c>
      <c r="D492" s="196"/>
      <c r="E492" s="197"/>
      <c r="F492" s="198"/>
      <c r="G492" s="198"/>
      <c r="H492" s="198"/>
      <c r="I492" s="33"/>
      <c r="J492" s="5"/>
      <c r="K492" s="5"/>
      <c r="N492" s="171"/>
      <c r="O492" s="6"/>
      <c r="Q492" s="5"/>
    </row>
    <row r="493" spans="1:17" x14ac:dyDescent="0.2">
      <c r="A493" s="259" t="s">
        <v>943</v>
      </c>
      <c r="B493" s="262" t="s">
        <v>944</v>
      </c>
      <c r="C493" s="210">
        <f t="shared" si="7"/>
        <v>0</v>
      </c>
      <c r="D493" s="196"/>
      <c r="E493" s="197"/>
      <c r="F493" s="198"/>
      <c r="G493" s="198"/>
      <c r="H493" s="198"/>
      <c r="I493" s="33"/>
      <c r="J493" s="5"/>
      <c r="K493" s="5"/>
      <c r="N493" s="171"/>
      <c r="O493" s="6"/>
      <c r="Q493" s="5"/>
    </row>
    <row r="494" spans="1:17" x14ac:dyDescent="0.2">
      <c r="A494" s="214" t="s">
        <v>945</v>
      </c>
      <c r="B494" s="262" t="s">
        <v>946</v>
      </c>
      <c r="C494" s="210">
        <f t="shared" si="7"/>
        <v>0</v>
      </c>
      <c r="D494" s="196"/>
      <c r="E494" s="197"/>
      <c r="F494" s="198"/>
      <c r="G494" s="198"/>
      <c r="H494" s="198"/>
      <c r="I494" s="33"/>
      <c r="J494" s="5"/>
      <c r="K494" s="5"/>
      <c r="N494" s="171"/>
      <c r="O494" s="6"/>
      <c r="Q494" s="5"/>
    </row>
    <row r="495" spans="1:17" x14ac:dyDescent="0.2">
      <c r="A495" s="249" t="s">
        <v>947</v>
      </c>
      <c r="B495" s="262" t="s">
        <v>948</v>
      </c>
      <c r="C495" s="210">
        <f t="shared" si="7"/>
        <v>0</v>
      </c>
      <c r="D495" s="196"/>
      <c r="E495" s="197"/>
      <c r="F495" s="198"/>
      <c r="G495" s="198"/>
      <c r="H495" s="198"/>
      <c r="I495" s="33"/>
      <c r="J495" s="5"/>
      <c r="K495" s="5"/>
      <c r="N495" s="171"/>
      <c r="O495" s="6"/>
      <c r="Q495" s="5"/>
    </row>
    <row r="496" spans="1:17" x14ac:dyDescent="0.2">
      <c r="A496" s="259" t="s">
        <v>949</v>
      </c>
      <c r="B496" s="262" t="s">
        <v>950</v>
      </c>
      <c r="C496" s="210">
        <f t="shared" si="7"/>
        <v>0</v>
      </c>
      <c r="D496" s="196"/>
      <c r="E496" s="197"/>
      <c r="F496" s="198"/>
      <c r="G496" s="198"/>
      <c r="H496" s="198"/>
      <c r="I496" s="33"/>
      <c r="J496" s="5"/>
      <c r="K496" s="5"/>
      <c r="N496" s="171"/>
      <c r="O496" s="6"/>
      <c r="Q496" s="5"/>
    </row>
    <row r="497" spans="1:17" x14ac:dyDescent="0.2">
      <c r="A497" s="214" t="s">
        <v>951</v>
      </c>
      <c r="B497" s="262" t="s">
        <v>952</v>
      </c>
      <c r="C497" s="210">
        <f t="shared" si="7"/>
        <v>0</v>
      </c>
      <c r="D497" s="196"/>
      <c r="E497" s="197"/>
      <c r="F497" s="198"/>
      <c r="G497" s="198"/>
      <c r="H497" s="198"/>
      <c r="I497" s="33"/>
      <c r="J497" s="5"/>
      <c r="K497" s="5"/>
      <c r="N497" s="171"/>
      <c r="O497" s="6"/>
      <c r="Q497" s="5"/>
    </row>
    <row r="498" spans="1:17" x14ac:dyDescent="0.2">
      <c r="A498" s="249" t="s">
        <v>953</v>
      </c>
      <c r="B498" s="262" t="s">
        <v>954</v>
      </c>
      <c r="C498" s="210">
        <f t="shared" si="7"/>
        <v>0</v>
      </c>
      <c r="D498" s="196"/>
      <c r="E498" s="197"/>
      <c r="F498" s="198"/>
      <c r="G498" s="198"/>
      <c r="H498" s="198"/>
      <c r="I498" s="33"/>
      <c r="J498" s="5"/>
      <c r="K498" s="5"/>
      <c r="N498" s="171"/>
      <c r="O498" s="6"/>
      <c r="Q498" s="5"/>
    </row>
    <row r="499" spans="1:17" x14ac:dyDescent="0.2">
      <c r="A499" s="259" t="s">
        <v>955</v>
      </c>
      <c r="B499" s="262" t="s">
        <v>956</v>
      </c>
      <c r="C499" s="210">
        <f t="shared" si="7"/>
        <v>0</v>
      </c>
      <c r="D499" s="196"/>
      <c r="E499" s="197"/>
      <c r="F499" s="198"/>
      <c r="G499" s="198"/>
      <c r="H499" s="198"/>
      <c r="I499" s="33"/>
      <c r="J499" s="5"/>
      <c r="K499" s="5"/>
      <c r="N499" s="171"/>
      <c r="O499" s="6"/>
      <c r="Q499" s="5"/>
    </row>
    <row r="500" spans="1:17" x14ac:dyDescent="0.2">
      <c r="A500" s="214" t="s">
        <v>957</v>
      </c>
      <c r="B500" s="262" t="s">
        <v>958</v>
      </c>
      <c r="C500" s="210">
        <f t="shared" si="7"/>
        <v>0</v>
      </c>
      <c r="D500" s="196"/>
      <c r="E500" s="197"/>
      <c r="F500" s="198"/>
      <c r="G500" s="198"/>
      <c r="H500" s="198"/>
      <c r="I500" s="33"/>
      <c r="J500" s="5"/>
      <c r="K500" s="5"/>
      <c r="N500" s="171"/>
      <c r="O500" s="6"/>
      <c r="Q500" s="5"/>
    </row>
    <row r="501" spans="1:17" x14ac:dyDescent="0.2">
      <c r="A501" s="249" t="s">
        <v>959</v>
      </c>
      <c r="B501" s="262" t="s">
        <v>960</v>
      </c>
      <c r="C501" s="210">
        <f t="shared" si="7"/>
        <v>0</v>
      </c>
      <c r="D501" s="196"/>
      <c r="E501" s="197"/>
      <c r="F501" s="198"/>
      <c r="G501" s="198"/>
      <c r="H501" s="198"/>
      <c r="I501" s="33"/>
      <c r="J501" s="5"/>
      <c r="K501" s="5"/>
      <c r="N501" s="171"/>
      <c r="O501" s="6"/>
      <c r="Q501" s="5"/>
    </row>
    <row r="502" spans="1:17" x14ac:dyDescent="0.2">
      <c r="A502" s="259" t="s">
        <v>961</v>
      </c>
      <c r="B502" s="262" t="s">
        <v>962</v>
      </c>
      <c r="C502" s="210">
        <f t="shared" si="7"/>
        <v>0</v>
      </c>
      <c r="D502" s="196"/>
      <c r="E502" s="197"/>
      <c r="F502" s="198"/>
      <c r="G502" s="198"/>
      <c r="H502" s="198"/>
      <c r="I502" s="33"/>
      <c r="J502" s="5"/>
      <c r="K502" s="5"/>
      <c r="N502" s="171"/>
      <c r="O502" s="6"/>
      <c r="Q502" s="5"/>
    </row>
    <row r="503" spans="1:17" x14ac:dyDescent="0.2">
      <c r="A503" s="214" t="s">
        <v>963</v>
      </c>
      <c r="B503" s="262" t="s">
        <v>964</v>
      </c>
      <c r="C503" s="210">
        <f t="shared" si="7"/>
        <v>0</v>
      </c>
      <c r="D503" s="196"/>
      <c r="E503" s="197"/>
      <c r="F503" s="198"/>
      <c r="G503" s="198"/>
      <c r="H503" s="198"/>
      <c r="I503" s="33"/>
      <c r="J503" s="5"/>
      <c r="K503" s="5"/>
      <c r="N503" s="171"/>
      <c r="O503" s="6"/>
      <c r="Q503" s="5"/>
    </row>
    <row r="504" spans="1:17" x14ac:dyDescent="0.2">
      <c r="A504" s="249" t="s">
        <v>965</v>
      </c>
      <c r="B504" s="258" t="s">
        <v>966</v>
      </c>
      <c r="C504" s="210">
        <f t="shared" si="7"/>
        <v>0</v>
      </c>
      <c r="D504" s="196"/>
      <c r="E504" s="197"/>
      <c r="F504" s="198"/>
      <c r="G504" s="198"/>
      <c r="H504" s="198"/>
      <c r="I504" s="33"/>
      <c r="J504" s="5"/>
      <c r="K504" s="5"/>
      <c r="N504" s="171"/>
      <c r="O504" s="6"/>
      <c r="Q504" s="5"/>
    </row>
    <row r="505" spans="1:17" x14ac:dyDescent="0.2">
      <c r="A505" s="259" t="s">
        <v>967</v>
      </c>
      <c r="B505" s="260" t="s">
        <v>968</v>
      </c>
      <c r="C505" s="210">
        <f t="shared" si="7"/>
        <v>0</v>
      </c>
      <c r="D505" s="196"/>
      <c r="E505" s="197"/>
      <c r="F505" s="198"/>
      <c r="G505" s="198"/>
      <c r="H505" s="198"/>
      <c r="I505" s="33"/>
      <c r="J505" s="5"/>
      <c r="K505" s="5"/>
      <c r="N505" s="171"/>
      <c r="O505" s="6"/>
      <c r="Q505" s="5"/>
    </row>
    <row r="506" spans="1:17" x14ac:dyDescent="0.2">
      <c r="A506" s="214" t="s">
        <v>969</v>
      </c>
      <c r="B506" s="258" t="s">
        <v>970</v>
      </c>
      <c r="C506" s="210">
        <f t="shared" si="7"/>
        <v>0</v>
      </c>
      <c r="D506" s="196"/>
      <c r="E506" s="197"/>
      <c r="F506" s="198"/>
      <c r="G506" s="198"/>
      <c r="H506" s="198"/>
      <c r="I506" s="33"/>
      <c r="J506" s="5"/>
      <c r="K506" s="5"/>
      <c r="N506" s="171"/>
      <c r="O506" s="6"/>
      <c r="Q506" s="5"/>
    </row>
    <row r="507" spans="1:17" x14ac:dyDescent="0.2">
      <c r="A507" s="249" t="s">
        <v>971</v>
      </c>
      <c r="B507" s="258" t="s">
        <v>972</v>
      </c>
      <c r="C507" s="210">
        <f t="shared" si="7"/>
        <v>0</v>
      </c>
      <c r="D507" s="196"/>
      <c r="E507" s="197"/>
      <c r="F507" s="198"/>
      <c r="G507" s="198"/>
      <c r="H507" s="198"/>
      <c r="I507" s="33"/>
      <c r="J507" s="5"/>
      <c r="K507" s="5"/>
      <c r="N507" s="171"/>
      <c r="O507" s="6"/>
      <c r="Q507" s="5"/>
    </row>
    <row r="508" spans="1:17" ht="23.25" x14ac:dyDescent="0.2">
      <c r="A508" s="259" t="s">
        <v>973</v>
      </c>
      <c r="B508" s="262" t="s">
        <v>974</v>
      </c>
      <c r="C508" s="210">
        <f t="shared" si="7"/>
        <v>0</v>
      </c>
      <c r="D508" s="196"/>
      <c r="E508" s="197"/>
      <c r="F508" s="198"/>
      <c r="G508" s="198"/>
      <c r="H508" s="198"/>
      <c r="I508" s="33"/>
      <c r="J508" s="5"/>
      <c r="K508" s="5"/>
      <c r="N508" s="171"/>
      <c r="O508" s="6"/>
      <c r="Q508" s="5"/>
    </row>
    <row r="509" spans="1:17" x14ac:dyDescent="0.2">
      <c r="A509" s="259" t="s">
        <v>975</v>
      </c>
      <c r="B509" s="258" t="s">
        <v>976</v>
      </c>
      <c r="C509" s="210">
        <f t="shared" si="7"/>
        <v>0</v>
      </c>
      <c r="D509" s="196"/>
      <c r="E509" s="197"/>
      <c r="F509" s="198"/>
      <c r="G509" s="198"/>
      <c r="H509" s="198"/>
      <c r="I509" s="33"/>
      <c r="J509" s="5"/>
      <c r="K509" s="5"/>
      <c r="N509" s="171"/>
      <c r="O509" s="6"/>
      <c r="Q509" s="5"/>
    </row>
    <row r="510" spans="1:17" x14ac:dyDescent="0.2">
      <c r="A510" s="259" t="s">
        <v>977</v>
      </c>
      <c r="B510" s="258" t="s">
        <v>978</v>
      </c>
      <c r="C510" s="210">
        <f t="shared" si="7"/>
        <v>0</v>
      </c>
      <c r="D510" s="196"/>
      <c r="E510" s="197"/>
      <c r="F510" s="198"/>
      <c r="G510" s="198"/>
      <c r="H510" s="198"/>
      <c r="I510" s="33"/>
      <c r="J510" s="5"/>
      <c r="K510" s="5"/>
      <c r="N510" s="171"/>
      <c r="O510" s="6"/>
      <c r="Q510" s="5"/>
    </row>
    <row r="511" spans="1:17" x14ac:dyDescent="0.2">
      <c r="A511" s="214" t="s">
        <v>979</v>
      </c>
      <c r="B511" s="258" t="s">
        <v>980</v>
      </c>
      <c r="C511" s="210">
        <f t="shared" si="7"/>
        <v>0</v>
      </c>
      <c r="D511" s="196"/>
      <c r="E511" s="197"/>
      <c r="F511" s="198"/>
      <c r="G511" s="198"/>
      <c r="H511" s="198"/>
      <c r="I511" s="33"/>
      <c r="J511" s="5"/>
      <c r="K511" s="5"/>
      <c r="N511" s="171"/>
      <c r="O511" s="6"/>
      <c r="Q511" s="5"/>
    </row>
    <row r="512" spans="1:17" x14ac:dyDescent="0.2">
      <c r="A512" s="249" t="s">
        <v>981</v>
      </c>
      <c r="B512" s="258" t="s">
        <v>982</v>
      </c>
      <c r="C512" s="210">
        <f t="shared" si="7"/>
        <v>0</v>
      </c>
      <c r="D512" s="196"/>
      <c r="E512" s="197"/>
      <c r="F512" s="198"/>
      <c r="G512" s="198"/>
      <c r="H512" s="198"/>
      <c r="I512" s="33"/>
      <c r="J512" s="5"/>
      <c r="K512" s="5"/>
      <c r="N512" s="171"/>
      <c r="O512" s="6"/>
      <c r="Q512" s="5"/>
    </row>
    <row r="513" spans="1:17" x14ac:dyDescent="0.2">
      <c r="A513" s="259" t="s">
        <v>983</v>
      </c>
      <c r="B513" s="258" t="s">
        <v>984</v>
      </c>
      <c r="C513" s="210">
        <f t="shared" si="7"/>
        <v>0</v>
      </c>
      <c r="D513" s="196"/>
      <c r="E513" s="197"/>
      <c r="F513" s="198"/>
      <c r="G513" s="198"/>
      <c r="H513" s="198"/>
      <c r="I513" s="33"/>
      <c r="J513" s="5"/>
      <c r="K513" s="5"/>
      <c r="N513" s="171"/>
      <c r="O513" s="6"/>
      <c r="Q513" s="5"/>
    </row>
    <row r="514" spans="1:17" x14ac:dyDescent="0.2">
      <c r="A514" s="214" t="s">
        <v>985</v>
      </c>
      <c r="B514" s="258" t="s">
        <v>986</v>
      </c>
      <c r="C514" s="210">
        <f t="shared" si="7"/>
        <v>0</v>
      </c>
      <c r="D514" s="196"/>
      <c r="E514" s="197"/>
      <c r="F514" s="198"/>
      <c r="G514" s="198"/>
      <c r="H514" s="198"/>
      <c r="I514" s="33"/>
      <c r="J514" s="5"/>
      <c r="K514" s="5"/>
      <c r="N514" s="171"/>
      <c r="O514" s="6"/>
      <c r="Q514" s="5"/>
    </row>
    <row r="515" spans="1:17" x14ac:dyDescent="0.2">
      <c r="A515" s="249" t="s">
        <v>987</v>
      </c>
      <c r="B515" s="258" t="s">
        <v>988</v>
      </c>
      <c r="C515" s="210">
        <f t="shared" si="7"/>
        <v>0</v>
      </c>
      <c r="D515" s="196"/>
      <c r="E515" s="197"/>
      <c r="F515" s="198"/>
      <c r="G515" s="198"/>
      <c r="H515" s="198"/>
      <c r="I515" s="33"/>
      <c r="J515" s="5"/>
      <c r="K515" s="5"/>
      <c r="N515" s="171"/>
      <c r="O515" s="6"/>
      <c r="Q515" s="5"/>
    </row>
    <row r="516" spans="1:17" x14ac:dyDescent="0.2">
      <c r="A516" s="259" t="s">
        <v>989</v>
      </c>
      <c r="B516" s="258" t="s">
        <v>990</v>
      </c>
      <c r="C516" s="210">
        <f t="shared" si="7"/>
        <v>0</v>
      </c>
      <c r="D516" s="196"/>
      <c r="E516" s="197"/>
      <c r="F516" s="198"/>
      <c r="G516" s="198"/>
      <c r="H516" s="198"/>
      <c r="I516" s="33"/>
      <c r="J516" s="5"/>
      <c r="K516" s="5"/>
      <c r="N516" s="171"/>
      <c r="O516" s="6"/>
      <c r="Q516" s="5"/>
    </row>
    <row r="517" spans="1:17" x14ac:dyDescent="0.2">
      <c r="A517" s="214" t="s">
        <v>991</v>
      </c>
      <c r="B517" s="258" t="s">
        <v>992</v>
      </c>
      <c r="C517" s="210">
        <f t="shared" si="7"/>
        <v>0</v>
      </c>
      <c r="D517" s="196"/>
      <c r="E517" s="197"/>
      <c r="F517" s="198"/>
      <c r="G517" s="198"/>
      <c r="H517" s="198"/>
      <c r="I517" s="33"/>
      <c r="J517" s="5"/>
      <c r="K517" s="5"/>
      <c r="N517" s="171"/>
      <c r="O517" s="6"/>
      <c r="Q517" s="5"/>
    </row>
    <row r="518" spans="1:17" x14ac:dyDescent="0.2">
      <c r="A518" s="249" t="s">
        <v>993</v>
      </c>
      <c r="B518" s="258" t="s">
        <v>994</v>
      </c>
      <c r="C518" s="210">
        <f t="shared" si="7"/>
        <v>0</v>
      </c>
      <c r="D518" s="196"/>
      <c r="E518" s="197"/>
      <c r="F518" s="198"/>
      <c r="G518" s="198"/>
      <c r="H518" s="198"/>
      <c r="I518" s="33"/>
      <c r="J518" s="5"/>
      <c r="K518" s="5"/>
      <c r="N518" s="171"/>
      <c r="O518" s="6"/>
      <c r="Q518" s="5"/>
    </row>
    <row r="519" spans="1:17" x14ac:dyDescent="0.2">
      <c r="A519" s="259" t="s">
        <v>995</v>
      </c>
      <c r="B519" s="258" t="s">
        <v>996</v>
      </c>
      <c r="C519" s="210">
        <f t="shared" si="7"/>
        <v>0</v>
      </c>
      <c r="D519" s="196"/>
      <c r="E519" s="197"/>
      <c r="F519" s="198"/>
      <c r="G519" s="198"/>
      <c r="H519" s="198"/>
      <c r="I519" s="33"/>
      <c r="J519" s="5"/>
      <c r="K519" s="5"/>
      <c r="N519" s="171"/>
      <c r="O519" s="6"/>
      <c r="Q519" s="5"/>
    </row>
    <row r="520" spans="1:17" x14ac:dyDescent="0.2">
      <c r="A520" s="259" t="s">
        <v>997</v>
      </c>
      <c r="B520" s="258" t="s">
        <v>998</v>
      </c>
      <c r="C520" s="210">
        <f t="shared" si="7"/>
        <v>0</v>
      </c>
      <c r="D520" s="196"/>
      <c r="E520" s="197"/>
      <c r="F520" s="198"/>
      <c r="G520" s="198"/>
      <c r="H520" s="198"/>
      <c r="I520" s="33"/>
      <c r="J520" s="5"/>
      <c r="K520" s="5"/>
      <c r="N520" s="171"/>
      <c r="O520" s="6"/>
      <c r="Q520" s="5"/>
    </row>
    <row r="521" spans="1:17" x14ac:dyDescent="0.2">
      <c r="A521" s="259" t="s">
        <v>999</v>
      </c>
      <c r="B521" s="258" t="s">
        <v>1000</v>
      </c>
      <c r="C521" s="210">
        <f t="shared" si="7"/>
        <v>0</v>
      </c>
      <c r="D521" s="196"/>
      <c r="E521" s="197"/>
      <c r="F521" s="198"/>
      <c r="G521" s="198"/>
      <c r="H521" s="198"/>
      <c r="I521" s="33"/>
      <c r="J521" s="5"/>
      <c r="K521" s="5"/>
      <c r="N521" s="171"/>
      <c r="O521" s="6"/>
      <c r="Q521" s="5"/>
    </row>
    <row r="522" spans="1:17" x14ac:dyDescent="0.2">
      <c r="A522" s="214" t="s">
        <v>1001</v>
      </c>
      <c r="B522" s="258" t="s">
        <v>1002</v>
      </c>
      <c r="C522" s="210">
        <f t="shared" si="7"/>
        <v>0</v>
      </c>
      <c r="D522" s="196"/>
      <c r="E522" s="197"/>
      <c r="F522" s="198"/>
      <c r="G522" s="198"/>
      <c r="H522" s="198"/>
      <c r="I522" s="33"/>
      <c r="J522" s="5"/>
      <c r="K522" s="5"/>
      <c r="N522" s="171"/>
      <c r="O522" s="6"/>
      <c r="Q522" s="5"/>
    </row>
    <row r="523" spans="1:17" x14ac:dyDescent="0.2">
      <c r="A523" s="249" t="s">
        <v>1003</v>
      </c>
      <c r="B523" s="258" t="s">
        <v>1004</v>
      </c>
      <c r="C523" s="210">
        <f t="shared" si="7"/>
        <v>0</v>
      </c>
      <c r="D523" s="196"/>
      <c r="E523" s="197"/>
      <c r="F523" s="198"/>
      <c r="G523" s="198"/>
      <c r="H523" s="198"/>
      <c r="I523" s="33"/>
      <c r="J523" s="5"/>
      <c r="K523" s="5"/>
      <c r="N523" s="171"/>
      <c r="O523" s="6"/>
      <c r="Q523" s="5"/>
    </row>
    <row r="524" spans="1:17" x14ac:dyDescent="0.2">
      <c r="A524" s="259" t="s">
        <v>1005</v>
      </c>
      <c r="B524" s="258" t="s">
        <v>1006</v>
      </c>
      <c r="C524" s="210">
        <f t="shared" si="7"/>
        <v>0</v>
      </c>
      <c r="D524" s="196"/>
      <c r="E524" s="197"/>
      <c r="F524" s="198"/>
      <c r="G524" s="198"/>
      <c r="H524" s="198"/>
      <c r="I524" s="33"/>
      <c r="J524" s="5"/>
      <c r="K524" s="5"/>
      <c r="N524" s="171"/>
      <c r="O524" s="6"/>
      <c r="Q524" s="5"/>
    </row>
    <row r="525" spans="1:17" x14ac:dyDescent="0.2">
      <c r="A525" s="214" t="s">
        <v>1007</v>
      </c>
      <c r="B525" s="258" t="s">
        <v>1008</v>
      </c>
      <c r="C525" s="210">
        <f t="shared" si="7"/>
        <v>0</v>
      </c>
      <c r="D525" s="196"/>
      <c r="E525" s="197"/>
      <c r="F525" s="198"/>
      <c r="G525" s="198"/>
      <c r="H525" s="198"/>
      <c r="I525" s="33"/>
      <c r="J525" s="5"/>
      <c r="K525" s="5"/>
      <c r="N525" s="171"/>
      <c r="O525" s="6"/>
      <c r="Q525" s="5"/>
    </row>
    <row r="526" spans="1:17" x14ac:dyDescent="0.2">
      <c r="A526" s="249" t="s">
        <v>1009</v>
      </c>
      <c r="B526" s="258" t="s">
        <v>1010</v>
      </c>
      <c r="C526" s="210">
        <f t="shared" si="7"/>
        <v>0</v>
      </c>
      <c r="D526" s="196"/>
      <c r="E526" s="197"/>
      <c r="F526" s="198"/>
      <c r="G526" s="198"/>
      <c r="H526" s="198"/>
      <c r="I526" s="33"/>
      <c r="J526" s="5"/>
      <c r="K526" s="5"/>
      <c r="N526" s="171"/>
      <c r="O526" s="6"/>
      <c r="Q526" s="5"/>
    </row>
    <row r="527" spans="1:17" x14ac:dyDescent="0.2">
      <c r="A527" s="263" t="s">
        <v>1011</v>
      </c>
      <c r="B527" s="264" t="s">
        <v>1012</v>
      </c>
      <c r="C527" s="218">
        <f t="shared" si="7"/>
        <v>0</v>
      </c>
      <c r="D527" s="237"/>
      <c r="E527" s="220"/>
      <c r="F527" s="221"/>
      <c r="G527" s="221"/>
      <c r="H527" s="221"/>
      <c r="I527" s="33"/>
      <c r="J527" s="5"/>
      <c r="K527" s="5"/>
      <c r="N527" s="171"/>
      <c r="O527" s="6"/>
      <c r="Q527" s="5"/>
    </row>
    <row r="528" spans="1:17" x14ac:dyDescent="0.2">
      <c r="A528" s="265"/>
      <c r="B528" s="266"/>
      <c r="C528" s="202"/>
      <c r="D528" s="202"/>
      <c r="E528" s="202"/>
      <c r="F528" s="202"/>
      <c r="G528" s="202"/>
      <c r="H528" s="202"/>
      <c r="I528" s="14"/>
      <c r="J528" s="171"/>
      <c r="K528" s="171"/>
      <c r="L528" s="171"/>
      <c r="M528" s="171"/>
      <c r="N528" s="171"/>
      <c r="O528" s="6"/>
      <c r="Q528" s="5"/>
    </row>
    <row r="529" spans="1:17" x14ac:dyDescent="0.2">
      <c r="A529" s="291" t="s">
        <v>1013</v>
      </c>
      <c r="B529" s="292"/>
      <c r="C529" s="267" t="s">
        <v>1014</v>
      </c>
      <c r="D529" s="268"/>
      <c r="E529" s="269"/>
      <c r="F529" s="171"/>
      <c r="G529" s="202"/>
      <c r="H529" s="202"/>
      <c r="I529" s="14"/>
      <c r="J529" s="171"/>
      <c r="K529" s="171"/>
      <c r="L529" s="171"/>
      <c r="M529" s="171"/>
      <c r="N529" s="171"/>
      <c r="O529" s="6"/>
      <c r="Q529" s="5"/>
    </row>
    <row r="530" spans="1:17" x14ac:dyDescent="0.2">
      <c r="A530" s="293"/>
      <c r="B530" s="294"/>
      <c r="C530" s="297" t="s">
        <v>3</v>
      </c>
      <c r="D530" s="268" t="s">
        <v>1015</v>
      </c>
      <c r="E530" s="269"/>
      <c r="F530" s="171"/>
      <c r="G530" s="202"/>
      <c r="H530" s="202"/>
      <c r="I530" s="14"/>
      <c r="J530" s="171"/>
      <c r="K530" s="171"/>
      <c r="L530" s="171"/>
      <c r="M530" s="171"/>
      <c r="N530" s="171"/>
      <c r="O530" s="6"/>
      <c r="Q530" s="5"/>
    </row>
    <row r="531" spans="1:17" ht="33.75" customHeight="1" x14ac:dyDescent="0.2">
      <c r="A531" s="295"/>
      <c r="B531" s="296"/>
      <c r="C531" s="298"/>
      <c r="D531" s="270" t="s">
        <v>1016</v>
      </c>
      <c r="E531" s="271" t="s">
        <v>1017</v>
      </c>
      <c r="F531" s="171"/>
      <c r="G531" s="202"/>
      <c r="H531" s="202"/>
      <c r="I531" s="14"/>
      <c r="J531" s="171"/>
      <c r="K531" s="171"/>
      <c r="L531" s="171"/>
      <c r="M531" s="171"/>
      <c r="N531" s="171"/>
      <c r="O531" s="6"/>
      <c r="Q531" s="5"/>
    </row>
    <row r="532" spans="1:17" x14ac:dyDescent="0.2">
      <c r="A532" s="272" t="s">
        <v>1018</v>
      </c>
      <c r="B532" s="273" t="s">
        <v>1019</v>
      </c>
      <c r="C532" s="274">
        <f>+SUM(D532:E532)</f>
        <v>0</v>
      </c>
      <c r="D532" s="275"/>
      <c r="E532" s="276"/>
      <c r="F532" s="171"/>
      <c r="G532" s="202"/>
      <c r="H532" s="202"/>
      <c r="I532" s="14"/>
      <c r="J532" s="171"/>
      <c r="K532" s="171"/>
      <c r="L532" s="171"/>
      <c r="M532" s="171"/>
      <c r="N532" s="171"/>
      <c r="O532" s="6"/>
      <c r="Q532" s="5"/>
    </row>
    <row r="533" spans="1:17" x14ac:dyDescent="0.2">
      <c r="A533" s="272" t="s">
        <v>1020</v>
      </c>
      <c r="B533" s="273" t="s">
        <v>1021</v>
      </c>
      <c r="C533" s="277">
        <f>+SUM(D533:E533)</f>
        <v>0</v>
      </c>
      <c r="D533" s="275"/>
      <c r="E533" s="276"/>
      <c r="F533" s="171"/>
      <c r="G533" s="202"/>
      <c r="H533" s="202"/>
      <c r="I533" s="14"/>
      <c r="J533" s="171"/>
      <c r="K533" s="171"/>
      <c r="L533" s="171"/>
      <c r="M533" s="171"/>
      <c r="N533" s="171"/>
      <c r="O533" s="6"/>
      <c r="Q533" s="5"/>
    </row>
    <row r="534" spans="1:17" ht="18" customHeight="1" x14ac:dyDescent="0.2">
      <c r="A534" s="128"/>
      <c r="B534" s="129"/>
      <c r="C534" s="130"/>
    </row>
    <row r="535" spans="1:17" ht="24" customHeight="1" x14ac:dyDescent="0.2">
      <c r="A535" s="291" t="s">
        <v>1022</v>
      </c>
      <c r="B535" s="292"/>
      <c r="C535" s="297" t="s">
        <v>3</v>
      </c>
      <c r="D535" s="286" t="s">
        <v>1023</v>
      </c>
      <c r="E535" s="286" t="s">
        <v>1024</v>
      </c>
      <c r="F535" s="202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295"/>
      <c r="B536" s="296"/>
      <c r="C536" s="299"/>
      <c r="D536" s="286"/>
      <c r="E536" s="286"/>
      <c r="F536" s="202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287" t="s">
        <v>1025</v>
      </c>
      <c r="B537" s="288"/>
      <c r="C537" s="131"/>
      <c r="D537" s="132"/>
      <c r="E537" s="133"/>
      <c r="F537" s="202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134" t="s">
        <v>1026</v>
      </c>
      <c r="B538" s="135"/>
      <c r="C538" s="278">
        <f t="shared" ref="C538:C544" si="8">SUM(D538:E538)</f>
        <v>0</v>
      </c>
      <c r="D538" s="279"/>
      <c r="E538" s="280"/>
      <c r="F538" s="202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139" t="s">
        <v>1027</v>
      </c>
      <c r="B539" s="140"/>
      <c r="C539" s="281">
        <f t="shared" si="8"/>
        <v>0</v>
      </c>
      <c r="D539" s="282"/>
      <c r="E539" s="283"/>
      <c r="F539" s="202"/>
      <c r="G539" s="6"/>
      <c r="H539" s="6"/>
      <c r="I539" s="7"/>
      <c r="J539" s="5"/>
      <c r="K539" s="5"/>
      <c r="O539" s="6"/>
      <c r="Q539" s="5"/>
    </row>
    <row r="540" spans="1:17" s="147" customFormat="1" ht="13.5" customHeight="1" x14ac:dyDescent="0.2">
      <c r="A540" s="139" t="s">
        <v>1028</v>
      </c>
      <c r="B540" s="140"/>
      <c r="C540" s="281">
        <f t="shared" si="8"/>
        <v>0</v>
      </c>
      <c r="D540" s="144"/>
      <c r="E540" s="145"/>
      <c r="F540" s="146"/>
      <c r="G540" s="146"/>
    </row>
    <row r="541" spans="1:17" s="147" customFormat="1" x14ac:dyDescent="0.2">
      <c r="A541" s="139" t="s">
        <v>1029</v>
      </c>
      <c r="B541" s="140"/>
      <c r="C541" s="281">
        <f t="shared" si="8"/>
        <v>0</v>
      </c>
      <c r="D541" s="144"/>
      <c r="E541" s="145"/>
      <c r="F541" s="146"/>
      <c r="G541" s="146"/>
    </row>
    <row r="542" spans="1:17" s="147" customFormat="1" x14ac:dyDescent="0.2">
      <c r="A542" s="139" t="s">
        <v>1030</v>
      </c>
      <c r="B542" s="140"/>
      <c r="C542" s="281">
        <f t="shared" si="8"/>
        <v>0</v>
      </c>
      <c r="D542" s="144"/>
      <c r="E542" s="145"/>
      <c r="F542" s="146"/>
      <c r="G542" s="146"/>
    </row>
    <row r="543" spans="1:17" x14ac:dyDescent="0.2">
      <c r="A543" s="148" t="s">
        <v>1031</v>
      </c>
      <c r="B543" s="149"/>
      <c r="C543" s="150">
        <f t="shared" si="8"/>
        <v>0</v>
      </c>
      <c r="D543" s="151"/>
      <c r="E543" s="152"/>
      <c r="H543" s="6"/>
      <c r="J543" s="7"/>
      <c r="K543" s="5"/>
      <c r="P543" s="6"/>
      <c r="Q543" s="5"/>
    </row>
    <row r="544" spans="1:17" ht="19.5" customHeight="1" x14ac:dyDescent="0.2">
      <c r="A544" s="153" t="s">
        <v>1032</v>
      </c>
      <c r="B544" s="131"/>
      <c r="C544" s="154">
        <f t="shared" si="8"/>
        <v>0</v>
      </c>
      <c r="D544" s="155">
        <f>SUM(D538:D543)</f>
        <v>0</v>
      </c>
      <c r="E544" s="156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153" t="s">
        <v>1033</v>
      </c>
      <c r="B545" s="157"/>
      <c r="C545" s="131"/>
      <c r="D545" s="131"/>
      <c r="E545" s="158"/>
      <c r="F545" s="202"/>
      <c r="G545" s="6"/>
      <c r="H545" s="6"/>
      <c r="I545" s="7"/>
      <c r="J545" s="5"/>
      <c r="K545" s="5"/>
      <c r="O545" s="6"/>
      <c r="Q545" s="5"/>
    </row>
    <row r="546" spans="1:17" x14ac:dyDescent="0.2">
      <c r="A546" s="159" t="s">
        <v>1026</v>
      </c>
      <c r="B546" s="160"/>
      <c r="C546" s="278">
        <f t="shared" ref="C546:C552" si="9">SUM(D546:E546)</f>
        <v>0</v>
      </c>
      <c r="D546" s="279"/>
      <c r="E546" s="280"/>
      <c r="F546" s="202"/>
      <c r="G546" s="6"/>
      <c r="H546" s="6"/>
      <c r="I546" s="7"/>
      <c r="J546" s="5"/>
      <c r="K546" s="5"/>
      <c r="O546" s="6"/>
      <c r="Q546" s="5"/>
    </row>
    <row r="547" spans="1:17" x14ac:dyDescent="0.2">
      <c r="A547" s="161" t="s">
        <v>1027</v>
      </c>
      <c r="B547" s="162"/>
      <c r="C547" s="281">
        <f t="shared" si="9"/>
        <v>0</v>
      </c>
      <c r="D547" s="282"/>
      <c r="E547" s="283"/>
      <c r="F547" s="202"/>
      <c r="G547" s="6"/>
      <c r="H547" s="6"/>
      <c r="I547" s="7"/>
      <c r="J547" s="5"/>
      <c r="K547" s="5"/>
      <c r="O547" s="6"/>
      <c r="Q547" s="5"/>
    </row>
    <row r="548" spans="1:17" s="147" customFormat="1" x14ac:dyDescent="0.2">
      <c r="A548" s="161" t="s">
        <v>1028</v>
      </c>
      <c r="B548" s="162"/>
      <c r="C548" s="281">
        <f t="shared" si="9"/>
        <v>0</v>
      </c>
      <c r="D548" s="144"/>
      <c r="E548" s="145"/>
      <c r="F548" s="146"/>
      <c r="G548" s="146"/>
    </row>
    <row r="549" spans="1:17" s="147" customFormat="1" x14ac:dyDescent="0.2">
      <c r="A549" s="161" t="s">
        <v>1029</v>
      </c>
      <c r="B549" s="162"/>
      <c r="C549" s="281">
        <f t="shared" si="9"/>
        <v>0</v>
      </c>
      <c r="D549" s="144"/>
      <c r="E549" s="145"/>
      <c r="F549" s="146"/>
      <c r="G549" s="146"/>
    </row>
    <row r="550" spans="1:17" s="147" customFormat="1" x14ac:dyDescent="0.2">
      <c r="A550" s="161" t="s">
        <v>1030</v>
      </c>
      <c r="B550" s="162"/>
      <c r="C550" s="281">
        <f t="shared" si="9"/>
        <v>0</v>
      </c>
      <c r="D550" s="144"/>
      <c r="E550" s="145"/>
      <c r="F550" s="146"/>
      <c r="G550" s="146"/>
    </row>
    <row r="551" spans="1:17" x14ac:dyDescent="0.2">
      <c r="A551" s="163" t="s">
        <v>1031</v>
      </c>
      <c r="B551" s="164"/>
      <c r="C551" s="150">
        <f t="shared" si="9"/>
        <v>0</v>
      </c>
      <c r="D551" s="151"/>
      <c r="E551" s="152"/>
      <c r="H551" s="6"/>
      <c r="J551" s="7"/>
      <c r="K551" s="5"/>
      <c r="P551" s="6"/>
      <c r="Q551" s="5"/>
    </row>
    <row r="552" spans="1:17" ht="19.5" customHeight="1" x14ac:dyDescent="0.2">
      <c r="A552" s="165" t="s">
        <v>1034</v>
      </c>
      <c r="B552" s="132"/>
      <c r="C552" s="154">
        <f t="shared" si="9"/>
        <v>0</v>
      </c>
      <c r="D552" s="166">
        <f>SUM(D546:D551)</f>
        <v>0</v>
      </c>
      <c r="E552" s="167">
        <f>SUM(E546:E551)</f>
        <v>0</v>
      </c>
      <c r="H552" s="6"/>
      <c r="J552" s="7"/>
      <c r="K552" s="5"/>
      <c r="P552" s="6"/>
      <c r="Q552" s="5"/>
    </row>
  </sheetData>
  <mergeCells count="24"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  <mergeCell ref="A6:F7"/>
    <mergeCell ref="C10:C12"/>
    <mergeCell ref="D10:F10"/>
    <mergeCell ref="G10:G12"/>
    <mergeCell ref="A44:B44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sqref="A1:XFD1048576"/>
    </sheetView>
  </sheetViews>
  <sheetFormatPr baseColWidth="10" defaultRowHeight="12.75" x14ac:dyDescent="0.2"/>
  <cols>
    <col min="1" max="1" width="12.7109375" style="168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",[7]NOMBRE!B2," - ","( ",[7]NOMBRE!C2,[7]NOMBRE!D2,[7]NOMBRE!E2,[7]NOMBRE!F2,[7]NOMBRE!G2," )")</f>
        <v>COMUNA: LINARES  - ( 07401 )</v>
      </c>
      <c r="I2" s="5"/>
    </row>
    <row r="3" spans="1:19" x14ac:dyDescent="0.2">
      <c r="A3" s="1" t="str">
        <f>CONCATENATE("ESTABLECIMIENTO/ESTRATEGIA: ",[7]NOMBRE!B3," - ","( ",[7]NOMBRE!C3,[7]NOMBRE!D3,[7]NOMBRE!E3,[7]NOMBRE!F3,[7]NOMBRE!G3,[7]NOMBRE!H3," )")</f>
        <v>ESTABLECIMIENTO/ESTRATEGIA: HOSPITAL DE LINARES  - ( 116108 )</v>
      </c>
      <c r="I3" s="8"/>
    </row>
    <row r="4" spans="1:19" x14ac:dyDescent="0.2">
      <c r="A4" s="1" t="str">
        <f>CONCATENATE("MES: ",[7]NOMBRE!B6," - ","( ",[7]NOMBRE!C6,[7]NOMBRE!D6," )")</f>
        <v>MES: JUNIO - ( 06 )</v>
      </c>
      <c r="I4" s="9"/>
    </row>
    <row r="5" spans="1:19" ht="12.75" customHeight="1" x14ac:dyDescent="0.2">
      <c r="A5" s="1" t="str">
        <f>CONCATENATE("AÑO: ",[7]NOMBRE!B7)</f>
        <v>AÑO: 2015</v>
      </c>
      <c r="I5" s="5"/>
    </row>
    <row r="6" spans="1:19" ht="12.75" customHeight="1" x14ac:dyDescent="0.15">
      <c r="A6" s="300" t="s">
        <v>1</v>
      </c>
      <c r="B6" s="300"/>
      <c r="C6" s="300"/>
      <c r="D6" s="300"/>
      <c r="E6" s="300"/>
      <c r="F6" s="300"/>
      <c r="I6" s="5"/>
    </row>
    <row r="7" spans="1:19" ht="12.75" customHeight="1" x14ac:dyDescent="0.15">
      <c r="A7" s="300"/>
      <c r="B7" s="300"/>
      <c r="C7" s="300"/>
      <c r="D7" s="300"/>
      <c r="E7" s="300"/>
      <c r="F7" s="300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69" t="s">
        <v>2</v>
      </c>
      <c r="B10" s="170"/>
      <c r="C10" s="301" t="s">
        <v>3</v>
      </c>
      <c r="D10" s="304" t="s">
        <v>4</v>
      </c>
      <c r="E10" s="305"/>
      <c r="F10" s="306"/>
      <c r="G10" s="307" t="s">
        <v>5</v>
      </c>
      <c r="H10" s="301" t="s">
        <v>6</v>
      </c>
      <c r="I10" s="14"/>
      <c r="J10" s="5"/>
      <c r="K10" s="5"/>
      <c r="N10" s="171"/>
      <c r="O10" s="6"/>
      <c r="Q10" s="5"/>
    </row>
    <row r="11" spans="1:19" ht="15.75" customHeight="1" x14ac:dyDescent="0.2">
      <c r="A11" s="172"/>
      <c r="B11" s="173"/>
      <c r="C11" s="302"/>
      <c r="D11" s="311" t="s">
        <v>7</v>
      </c>
      <c r="E11" s="313" t="s">
        <v>8</v>
      </c>
      <c r="F11" s="315" t="s">
        <v>9</v>
      </c>
      <c r="G11" s="308"/>
      <c r="H11" s="302"/>
      <c r="I11" s="14"/>
      <c r="J11" s="5"/>
      <c r="K11" s="5"/>
      <c r="N11" s="171"/>
      <c r="O11" s="6"/>
      <c r="Q11" s="5"/>
    </row>
    <row r="12" spans="1:19" ht="14.25" customHeight="1" x14ac:dyDescent="0.2">
      <c r="A12" s="174" t="s">
        <v>10</v>
      </c>
      <c r="B12" s="175" t="s">
        <v>11</v>
      </c>
      <c r="C12" s="303"/>
      <c r="D12" s="312"/>
      <c r="E12" s="314"/>
      <c r="F12" s="316"/>
      <c r="G12" s="309"/>
      <c r="H12" s="303"/>
      <c r="I12" s="14"/>
      <c r="J12" s="5"/>
      <c r="K12" s="5"/>
      <c r="N12" s="171"/>
      <c r="O12" s="6"/>
      <c r="Q12" s="5"/>
    </row>
    <row r="13" spans="1:19" x14ac:dyDescent="0.2">
      <c r="A13" s="176" t="s">
        <v>12</v>
      </c>
      <c r="B13" s="177"/>
      <c r="C13" s="178">
        <f>+SUM(D13:F13)</f>
        <v>5124</v>
      </c>
      <c r="D13" s="179">
        <f>+SUM(D14:D43)</f>
        <v>2705</v>
      </c>
      <c r="E13" s="180">
        <f>+SUM(E14:E43)</f>
        <v>2419</v>
      </c>
      <c r="F13" s="181">
        <f>+SUM(F14:F43)</f>
        <v>0</v>
      </c>
      <c r="G13" s="182">
        <f>+SUM(G14:G43)</f>
        <v>0</v>
      </c>
      <c r="H13" s="178">
        <f>+SUM(H14:H43)</f>
        <v>0</v>
      </c>
      <c r="I13" s="14"/>
      <c r="J13" s="5"/>
      <c r="K13" s="5"/>
      <c r="N13" s="171"/>
      <c r="O13" s="6"/>
      <c r="Q13" s="5"/>
    </row>
    <row r="14" spans="1:19" ht="27" customHeight="1" x14ac:dyDescent="0.2">
      <c r="A14" s="183" t="s">
        <v>13</v>
      </c>
      <c r="B14" s="184" t="s">
        <v>14</v>
      </c>
      <c r="C14" s="185">
        <f>+SUM(D14:F14)</f>
        <v>1522</v>
      </c>
      <c r="D14" s="186">
        <v>793</v>
      </c>
      <c r="E14" s="187">
        <v>729</v>
      </c>
      <c r="F14" s="188"/>
      <c r="G14" s="188"/>
      <c r="H14" s="188"/>
      <c r="I14" s="33"/>
      <c r="J14" s="5"/>
      <c r="K14" s="5"/>
      <c r="N14" s="171"/>
      <c r="O14" s="6"/>
      <c r="Q14" s="5"/>
    </row>
    <row r="15" spans="1:19" x14ac:dyDescent="0.2">
      <c r="A15" s="189" t="s">
        <v>15</v>
      </c>
      <c r="B15" s="190" t="s">
        <v>16</v>
      </c>
      <c r="C15" s="185">
        <f t="shared" ref="C15:C78" si="0">+SUM(D15:F15)</f>
        <v>0</v>
      </c>
      <c r="D15" s="186"/>
      <c r="E15" s="187"/>
      <c r="F15" s="188"/>
      <c r="G15" s="188"/>
      <c r="H15" s="188"/>
      <c r="I15" s="33"/>
      <c r="J15" s="5"/>
      <c r="K15" s="5"/>
      <c r="N15" s="171"/>
      <c r="O15" s="6"/>
      <c r="Q15" s="5"/>
    </row>
    <row r="16" spans="1:19" x14ac:dyDescent="0.2">
      <c r="A16" s="189" t="s">
        <v>17</v>
      </c>
      <c r="B16" s="190" t="s">
        <v>18</v>
      </c>
      <c r="C16" s="185">
        <f t="shared" si="0"/>
        <v>4</v>
      </c>
      <c r="D16" s="186"/>
      <c r="E16" s="187">
        <v>4</v>
      </c>
      <c r="F16" s="188"/>
      <c r="G16" s="188"/>
      <c r="H16" s="188"/>
      <c r="I16" s="33"/>
      <c r="J16" s="5"/>
      <c r="K16" s="5"/>
      <c r="N16" s="171"/>
      <c r="O16" s="6"/>
      <c r="Q16" s="5"/>
    </row>
    <row r="17" spans="1:17" x14ac:dyDescent="0.2">
      <c r="A17" s="191" t="s">
        <v>19</v>
      </c>
      <c r="B17" s="192" t="s">
        <v>20</v>
      </c>
      <c r="C17" s="185">
        <f t="shared" si="0"/>
        <v>220</v>
      </c>
      <c r="D17" s="186"/>
      <c r="E17" s="187">
        <v>220</v>
      </c>
      <c r="F17" s="188"/>
      <c r="G17" s="188"/>
      <c r="H17" s="188"/>
      <c r="I17" s="33"/>
      <c r="J17" s="5"/>
      <c r="K17" s="5"/>
      <c r="N17" s="171"/>
      <c r="O17" s="6"/>
      <c r="Q17" s="5"/>
    </row>
    <row r="18" spans="1:17" x14ac:dyDescent="0.2">
      <c r="A18" s="191" t="s">
        <v>21</v>
      </c>
      <c r="B18" s="192" t="s">
        <v>22</v>
      </c>
      <c r="C18" s="185">
        <f t="shared" si="0"/>
        <v>0</v>
      </c>
      <c r="D18" s="186"/>
      <c r="E18" s="187"/>
      <c r="F18" s="188"/>
      <c r="G18" s="188"/>
      <c r="H18" s="188"/>
      <c r="I18" s="33"/>
      <c r="J18" s="5"/>
      <c r="K18" s="5"/>
      <c r="N18" s="171"/>
      <c r="O18" s="6"/>
      <c r="Q18" s="5"/>
    </row>
    <row r="19" spans="1:17" x14ac:dyDescent="0.2">
      <c r="A19" s="191" t="s">
        <v>23</v>
      </c>
      <c r="B19" s="193" t="s">
        <v>24</v>
      </c>
      <c r="C19" s="185">
        <f t="shared" si="0"/>
        <v>64</v>
      </c>
      <c r="D19" s="186"/>
      <c r="E19" s="187">
        <v>64</v>
      </c>
      <c r="F19" s="188"/>
      <c r="G19" s="188"/>
      <c r="H19" s="188"/>
      <c r="I19" s="33"/>
      <c r="J19" s="5"/>
      <c r="K19" s="5"/>
      <c r="N19" s="171"/>
      <c r="O19" s="6"/>
      <c r="Q19" s="5"/>
    </row>
    <row r="20" spans="1:17" x14ac:dyDescent="0.2">
      <c r="A20" s="191" t="s">
        <v>25</v>
      </c>
      <c r="B20" s="193" t="s">
        <v>26</v>
      </c>
      <c r="C20" s="185">
        <f t="shared" si="0"/>
        <v>16</v>
      </c>
      <c r="D20" s="186"/>
      <c r="E20" s="187">
        <v>16</v>
      </c>
      <c r="F20" s="188"/>
      <c r="G20" s="188"/>
      <c r="H20" s="188"/>
      <c r="I20" s="33"/>
      <c r="J20" s="5"/>
      <c r="K20" s="5"/>
      <c r="N20" s="171"/>
      <c r="O20" s="6"/>
      <c r="Q20" s="5"/>
    </row>
    <row r="21" spans="1:17" x14ac:dyDescent="0.2">
      <c r="A21" s="191" t="s">
        <v>27</v>
      </c>
      <c r="B21" s="194" t="s">
        <v>28</v>
      </c>
      <c r="C21" s="185">
        <f t="shared" si="0"/>
        <v>170</v>
      </c>
      <c r="D21" s="186"/>
      <c r="E21" s="187">
        <v>170</v>
      </c>
      <c r="F21" s="188"/>
      <c r="G21" s="188"/>
      <c r="H21" s="188"/>
      <c r="I21" s="33"/>
      <c r="J21" s="5"/>
      <c r="K21" s="5"/>
      <c r="N21" s="171"/>
      <c r="O21" s="6"/>
      <c r="Q21" s="5"/>
    </row>
    <row r="22" spans="1:17" x14ac:dyDescent="0.2">
      <c r="A22" s="191" t="s">
        <v>29</v>
      </c>
      <c r="B22" s="194" t="s">
        <v>30</v>
      </c>
      <c r="C22" s="185">
        <f t="shared" si="0"/>
        <v>0</v>
      </c>
      <c r="D22" s="186"/>
      <c r="E22" s="187"/>
      <c r="F22" s="188"/>
      <c r="G22" s="188"/>
      <c r="H22" s="188"/>
      <c r="I22" s="33"/>
      <c r="J22" s="5"/>
      <c r="K22" s="5"/>
      <c r="N22" s="171"/>
      <c r="O22" s="6"/>
      <c r="Q22" s="5"/>
    </row>
    <row r="23" spans="1:17" x14ac:dyDescent="0.2">
      <c r="A23" s="191" t="s">
        <v>31</v>
      </c>
      <c r="B23" s="194" t="s">
        <v>32</v>
      </c>
      <c r="C23" s="185">
        <f t="shared" si="0"/>
        <v>19</v>
      </c>
      <c r="D23" s="186"/>
      <c r="E23" s="187">
        <v>19</v>
      </c>
      <c r="F23" s="188"/>
      <c r="G23" s="188"/>
      <c r="H23" s="188"/>
      <c r="I23" s="33"/>
      <c r="J23" s="5"/>
      <c r="K23" s="5"/>
      <c r="N23" s="171"/>
      <c r="O23" s="6"/>
      <c r="Q23" s="5"/>
    </row>
    <row r="24" spans="1:17" x14ac:dyDescent="0.2">
      <c r="A24" s="191" t="s">
        <v>33</v>
      </c>
      <c r="B24" s="194" t="s">
        <v>34</v>
      </c>
      <c r="C24" s="185">
        <f t="shared" si="0"/>
        <v>164</v>
      </c>
      <c r="D24" s="186"/>
      <c r="E24" s="187">
        <v>164</v>
      </c>
      <c r="F24" s="188"/>
      <c r="G24" s="188"/>
      <c r="H24" s="188"/>
      <c r="I24" s="33"/>
      <c r="J24" s="5"/>
      <c r="K24" s="5"/>
      <c r="N24" s="171"/>
      <c r="O24" s="6"/>
      <c r="Q24" s="5"/>
    </row>
    <row r="25" spans="1:17" ht="23.25" x14ac:dyDescent="0.2">
      <c r="A25" s="191" t="s">
        <v>35</v>
      </c>
      <c r="B25" s="195" t="s">
        <v>36</v>
      </c>
      <c r="C25" s="185">
        <f t="shared" si="0"/>
        <v>0</v>
      </c>
      <c r="D25" s="196"/>
      <c r="E25" s="197"/>
      <c r="F25" s="198"/>
      <c r="G25" s="188"/>
      <c r="H25" s="198"/>
      <c r="I25" s="33"/>
      <c r="J25" s="5"/>
      <c r="K25" s="5"/>
      <c r="N25" s="171"/>
      <c r="O25" s="6"/>
      <c r="Q25" s="5"/>
    </row>
    <row r="26" spans="1:17" x14ac:dyDescent="0.2">
      <c r="A26" s="191" t="s">
        <v>37</v>
      </c>
      <c r="B26" s="195" t="s">
        <v>38</v>
      </c>
      <c r="C26" s="185">
        <f t="shared" si="0"/>
        <v>0</v>
      </c>
      <c r="D26" s="196"/>
      <c r="E26" s="197"/>
      <c r="F26" s="198"/>
      <c r="G26" s="188"/>
      <c r="H26" s="198"/>
      <c r="I26" s="33"/>
      <c r="J26" s="5"/>
      <c r="K26" s="5"/>
      <c r="N26" s="171"/>
      <c r="O26" s="6"/>
      <c r="Q26" s="5"/>
    </row>
    <row r="27" spans="1:17" x14ac:dyDescent="0.2">
      <c r="A27" s="191" t="s">
        <v>39</v>
      </c>
      <c r="B27" s="195" t="s">
        <v>40</v>
      </c>
      <c r="C27" s="185">
        <f t="shared" si="0"/>
        <v>0</v>
      </c>
      <c r="D27" s="196"/>
      <c r="E27" s="197"/>
      <c r="F27" s="198"/>
      <c r="G27" s="188"/>
      <c r="H27" s="198"/>
      <c r="I27" s="33"/>
      <c r="J27" s="5"/>
      <c r="K27" s="5"/>
      <c r="N27" s="171"/>
      <c r="O27" s="6"/>
      <c r="Q27" s="5"/>
    </row>
    <row r="28" spans="1:17" x14ac:dyDescent="0.2">
      <c r="A28" s="191" t="s">
        <v>41</v>
      </c>
      <c r="B28" s="195" t="s">
        <v>42</v>
      </c>
      <c r="C28" s="185">
        <f t="shared" si="0"/>
        <v>0</v>
      </c>
      <c r="D28" s="196"/>
      <c r="E28" s="197"/>
      <c r="F28" s="198"/>
      <c r="G28" s="188"/>
      <c r="H28" s="198"/>
      <c r="I28" s="33"/>
      <c r="J28" s="5"/>
      <c r="K28" s="5"/>
      <c r="N28" s="171"/>
      <c r="O28" s="6"/>
      <c r="Q28" s="5"/>
    </row>
    <row r="29" spans="1:17" ht="23.25" x14ac:dyDescent="0.2">
      <c r="A29" s="191" t="s">
        <v>43</v>
      </c>
      <c r="B29" s="195" t="s">
        <v>44</v>
      </c>
      <c r="C29" s="185">
        <f t="shared" si="0"/>
        <v>0</v>
      </c>
      <c r="D29" s="196"/>
      <c r="E29" s="197"/>
      <c r="F29" s="198"/>
      <c r="G29" s="188"/>
      <c r="H29" s="198"/>
      <c r="I29" s="33"/>
      <c r="J29" s="5"/>
      <c r="K29" s="5"/>
      <c r="N29" s="171"/>
      <c r="O29" s="6"/>
      <c r="Q29" s="5"/>
    </row>
    <row r="30" spans="1:17" x14ac:dyDescent="0.2">
      <c r="A30" s="191" t="s">
        <v>45</v>
      </c>
      <c r="B30" s="195" t="s">
        <v>46</v>
      </c>
      <c r="C30" s="185">
        <f t="shared" si="0"/>
        <v>2</v>
      </c>
      <c r="D30" s="196"/>
      <c r="E30" s="197">
        <v>2</v>
      </c>
      <c r="F30" s="198"/>
      <c r="G30" s="188"/>
      <c r="H30" s="198"/>
      <c r="I30" s="33"/>
      <c r="J30" s="5"/>
      <c r="K30" s="5"/>
      <c r="N30" s="171"/>
      <c r="O30" s="6"/>
      <c r="Q30" s="5"/>
    </row>
    <row r="31" spans="1:17" x14ac:dyDescent="0.2">
      <c r="A31" s="199" t="s">
        <v>47</v>
      </c>
      <c r="B31" s="195" t="s">
        <v>48</v>
      </c>
      <c r="C31" s="185">
        <f t="shared" si="0"/>
        <v>0</v>
      </c>
      <c r="D31" s="196"/>
      <c r="E31" s="197"/>
      <c r="F31" s="198"/>
      <c r="G31" s="188"/>
      <c r="H31" s="198"/>
      <c r="I31" s="33"/>
      <c r="J31" s="5"/>
      <c r="K31" s="5"/>
      <c r="N31" s="171"/>
      <c r="O31" s="6"/>
      <c r="Q31" s="5"/>
    </row>
    <row r="32" spans="1:17" x14ac:dyDescent="0.2">
      <c r="A32" s="191" t="s">
        <v>49</v>
      </c>
      <c r="B32" s="195" t="s">
        <v>50</v>
      </c>
      <c r="C32" s="185">
        <f t="shared" si="0"/>
        <v>499</v>
      </c>
      <c r="D32" s="196">
        <v>487</v>
      </c>
      <c r="E32" s="197">
        <v>12</v>
      </c>
      <c r="F32" s="198"/>
      <c r="G32" s="188"/>
      <c r="H32" s="198"/>
      <c r="I32" s="33"/>
      <c r="J32" s="5"/>
      <c r="K32" s="5"/>
      <c r="N32" s="171"/>
      <c r="O32" s="6"/>
      <c r="Q32" s="5"/>
    </row>
    <row r="33" spans="1:17" x14ac:dyDescent="0.2">
      <c r="A33" s="191" t="s">
        <v>51</v>
      </c>
      <c r="B33" s="194" t="s">
        <v>52</v>
      </c>
      <c r="C33" s="185">
        <f t="shared" si="0"/>
        <v>1</v>
      </c>
      <c r="D33" s="196"/>
      <c r="E33" s="197">
        <v>1</v>
      </c>
      <c r="F33" s="198"/>
      <c r="G33" s="188"/>
      <c r="H33" s="198"/>
      <c r="I33" s="33"/>
      <c r="J33" s="5"/>
      <c r="K33" s="5"/>
      <c r="N33" s="171"/>
      <c r="O33" s="6"/>
      <c r="Q33" s="5"/>
    </row>
    <row r="34" spans="1:17" x14ac:dyDescent="0.2">
      <c r="A34" s="191" t="s">
        <v>53</v>
      </c>
      <c r="B34" s="195" t="s">
        <v>54</v>
      </c>
      <c r="C34" s="185">
        <f t="shared" si="0"/>
        <v>16</v>
      </c>
      <c r="D34" s="196"/>
      <c r="E34" s="197">
        <v>16</v>
      </c>
      <c r="F34" s="198"/>
      <c r="G34" s="188"/>
      <c r="H34" s="198"/>
      <c r="I34" s="33"/>
      <c r="J34" s="5"/>
      <c r="K34" s="5"/>
      <c r="N34" s="171"/>
      <c r="O34" s="6"/>
      <c r="Q34" s="5"/>
    </row>
    <row r="35" spans="1:17" x14ac:dyDescent="0.2">
      <c r="A35" s="191" t="s">
        <v>55</v>
      </c>
      <c r="B35" s="195" t="s">
        <v>56</v>
      </c>
      <c r="C35" s="185">
        <f t="shared" si="0"/>
        <v>0</v>
      </c>
      <c r="D35" s="196"/>
      <c r="E35" s="197"/>
      <c r="F35" s="198"/>
      <c r="G35" s="188"/>
      <c r="H35" s="200"/>
      <c r="I35" s="33"/>
      <c r="J35" s="5"/>
      <c r="K35" s="5"/>
      <c r="N35" s="171"/>
      <c r="O35" s="6"/>
      <c r="Q35" s="5"/>
    </row>
    <row r="36" spans="1:17" x14ac:dyDescent="0.2">
      <c r="A36" s="191" t="s">
        <v>57</v>
      </c>
      <c r="B36" s="195" t="s">
        <v>58</v>
      </c>
      <c r="C36" s="185">
        <f t="shared" si="0"/>
        <v>0</v>
      </c>
      <c r="D36" s="196"/>
      <c r="E36" s="197"/>
      <c r="F36" s="198"/>
      <c r="G36" s="188"/>
      <c r="H36" s="200"/>
      <c r="I36" s="33"/>
      <c r="J36" s="5"/>
      <c r="K36" s="5"/>
      <c r="N36" s="171"/>
      <c r="O36" s="6"/>
      <c r="Q36" s="5"/>
    </row>
    <row r="37" spans="1:17" s="6" customFormat="1" x14ac:dyDescent="0.2">
      <c r="A37" s="191" t="s">
        <v>59</v>
      </c>
      <c r="B37" s="194" t="s">
        <v>60</v>
      </c>
      <c r="C37" s="185">
        <f t="shared" si="0"/>
        <v>25</v>
      </c>
      <c r="D37" s="186"/>
      <c r="E37" s="187">
        <v>25</v>
      </c>
      <c r="F37" s="188"/>
      <c r="G37" s="188"/>
      <c r="H37" s="201"/>
      <c r="I37" s="47"/>
      <c r="N37" s="202"/>
    </row>
    <row r="38" spans="1:17" x14ac:dyDescent="0.2">
      <c r="A38" s="191" t="s">
        <v>61</v>
      </c>
      <c r="B38" s="194" t="s">
        <v>62</v>
      </c>
      <c r="C38" s="203">
        <f t="shared" si="0"/>
        <v>116</v>
      </c>
      <c r="D38" s="204">
        <v>27</v>
      </c>
      <c r="E38" s="205">
        <v>89</v>
      </c>
      <c r="F38" s="206"/>
      <c r="G38" s="188"/>
      <c r="H38" s="206"/>
      <c r="I38" s="33"/>
      <c r="J38" s="5"/>
      <c r="K38" s="5"/>
      <c r="N38" s="171"/>
      <c r="O38" s="6"/>
      <c r="Q38" s="5"/>
    </row>
    <row r="39" spans="1:17" ht="34.5" x14ac:dyDescent="0.2">
      <c r="A39" s="207" t="s">
        <v>63</v>
      </c>
      <c r="B39" s="208" t="s">
        <v>64</v>
      </c>
      <c r="C39" s="185">
        <f t="shared" si="0"/>
        <v>1393</v>
      </c>
      <c r="D39" s="186">
        <v>563</v>
      </c>
      <c r="E39" s="187">
        <v>830</v>
      </c>
      <c r="F39" s="188"/>
      <c r="G39" s="188"/>
      <c r="H39" s="188"/>
      <c r="I39" s="33"/>
      <c r="J39" s="5"/>
      <c r="K39" s="5"/>
      <c r="N39" s="171"/>
      <c r="O39" s="6"/>
      <c r="Q39" s="5"/>
    </row>
    <row r="40" spans="1:17" x14ac:dyDescent="0.2">
      <c r="A40" s="207" t="s">
        <v>65</v>
      </c>
      <c r="B40" s="208" t="s">
        <v>66</v>
      </c>
      <c r="C40" s="185">
        <f t="shared" si="0"/>
        <v>29</v>
      </c>
      <c r="D40" s="186"/>
      <c r="E40" s="187">
        <v>29</v>
      </c>
      <c r="F40" s="188"/>
      <c r="G40" s="188"/>
      <c r="H40" s="188"/>
      <c r="I40" s="33"/>
      <c r="J40" s="5"/>
      <c r="K40" s="5"/>
      <c r="N40" s="171"/>
      <c r="O40" s="6"/>
      <c r="Q40" s="5"/>
    </row>
    <row r="41" spans="1:17" x14ac:dyDescent="0.2">
      <c r="A41" s="207" t="s">
        <v>67</v>
      </c>
      <c r="B41" s="208" t="s">
        <v>68</v>
      </c>
      <c r="C41" s="185">
        <f t="shared" si="0"/>
        <v>137</v>
      </c>
      <c r="D41" s="186">
        <v>137</v>
      </c>
      <c r="E41" s="187"/>
      <c r="F41" s="188"/>
      <c r="G41" s="188"/>
      <c r="H41" s="188"/>
      <c r="I41" s="33"/>
      <c r="J41" s="5"/>
      <c r="K41" s="5"/>
      <c r="N41" s="171"/>
      <c r="O41" s="6"/>
      <c r="Q41" s="5"/>
    </row>
    <row r="42" spans="1:17" x14ac:dyDescent="0.2">
      <c r="A42" s="207" t="s">
        <v>69</v>
      </c>
      <c r="B42" s="208" t="s">
        <v>70</v>
      </c>
      <c r="C42" s="185">
        <f t="shared" si="0"/>
        <v>576</v>
      </c>
      <c r="D42" s="186">
        <v>576</v>
      </c>
      <c r="E42" s="187"/>
      <c r="F42" s="188"/>
      <c r="G42" s="188"/>
      <c r="H42" s="188"/>
      <c r="I42" s="33"/>
      <c r="J42" s="5"/>
      <c r="K42" s="5"/>
      <c r="N42" s="171"/>
      <c r="O42" s="6"/>
      <c r="Q42" s="5"/>
    </row>
    <row r="43" spans="1:17" x14ac:dyDescent="0.2">
      <c r="A43" s="207" t="s">
        <v>71</v>
      </c>
      <c r="B43" s="209" t="s">
        <v>72</v>
      </c>
      <c r="C43" s="210">
        <f t="shared" si="0"/>
        <v>151</v>
      </c>
      <c r="D43" s="196">
        <v>122</v>
      </c>
      <c r="E43" s="197">
        <v>29</v>
      </c>
      <c r="F43" s="198"/>
      <c r="G43" s="188"/>
      <c r="H43" s="198"/>
      <c r="I43" s="33"/>
      <c r="J43" s="5"/>
      <c r="K43" s="5"/>
      <c r="N43" s="171"/>
      <c r="O43" s="6"/>
      <c r="Q43" s="5"/>
    </row>
    <row r="44" spans="1:17" x14ac:dyDescent="0.2">
      <c r="A44" s="289" t="s">
        <v>73</v>
      </c>
      <c r="B44" s="310"/>
      <c r="C44" s="178">
        <f t="shared" si="0"/>
        <v>0</v>
      </c>
      <c r="D44" s="182">
        <f>SUM(D45:D78)</f>
        <v>0</v>
      </c>
      <c r="E44" s="180">
        <f>SUM(E45:E78)</f>
        <v>0</v>
      </c>
      <c r="F44" s="182">
        <f>SUM(F45:F78)</f>
        <v>0</v>
      </c>
      <c r="G44" s="178">
        <f>SUM(G45:G78)</f>
        <v>0</v>
      </c>
      <c r="H44" s="178">
        <f>SUM(H45:H78)</f>
        <v>0</v>
      </c>
      <c r="I44" s="33"/>
      <c r="J44" s="5"/>
      <c r="K44" s="5"/>
      <c r="N44" s="171"/>
      <c r="O44" s="6"/>
      <c r="Q44" s="5"/>
    </row>
    <row r="45" spans="1:17" x14ac:dyDescent="0.2">
      <c r="A45" s="211" t="s">
        <v>74</v>
      </c>
      <c r="B45" s="212" t="s">
        <v>75</v>
      </c>
      <c r="C45" s="213">
        <f t="shared" si="0"/>
        <v>0</v>
      </c>
      <c r="D45" s="188"/>
      <c r="E45" s="205"/>
      <c r="F45" s="206"/>
      <c r="G45" s="188"/>
      <c r="H45" s="206"/>
      <c r="I45" s="33"/>
      <c r="J45" s="5"/>
      <c r="K45" s="5"/>
      <c r="N45" s="171"/>
      <c r="O45" s="6"/>
      <c r="Q45" s="5"/>
    </row>
    <row r="46" spans="1:17" x14ac:dyDescent="0.2">
      <c r="A46" s="214" t="s">
        <v>76</v>
      </c>
      <c r="B46" s="215" t="s">
        <v>77</v>
      </c>
      <c r="C46" s="185">
        <f t="shared" si="0"/>
        <v>0</v>
      </c>
      <c r="D46" s="188"/>
      <c r="E46" s="187"/>
      <c r="F46" s="188"/>
      <c r="G46" s="188"/>
      <c r="H46" s="188"/>
      <c r="I46" s="33"/>
      <c r="J46" s="5"/>
      <c r="K46" s="5"/>
      <c r="N46" s="171"/>
      <c r="O46" s="6"/>
      <c r="Q46" s="5"/>
    </row>
    <row r="47" spans="1:17" x14ac:dyDescent="0.2">
      <c r="A47" s="214" t="s">
        <v>78</v>
      </c>
      <c r="B47" s="215" t="s">
        <v>79</v>
      </c>
      <c r="C47" s="185">
        <f t="shared" si="0"/>
        <v>0</v>
      </c>
      <c r="D47" s="188"/>
      <c r="E47" s="187"/>
      <c r="F47" s="188"/>
      <c r="G47" s="188"/>
      <c r="H47" s="188"/>
      <c r="I47" s="33"/>
      <c r="J47" s="5"/>
      <c r="K47" s="5"/>
      <c r="N47" s="171"/>
      <c r="O47" s="6"/>
      <c r="Q47" s="5"/>
    </row>
    <row r="48" spans="1:17" x14ac:dyDescent="0.2">
      <c r="A48" s="214" t="s">
        <v>80</v>
      </c>
      <c r="B48" s="215" t="s">
        <v>81</v>
      </c>
      <c r="C48" s="185">
        <f t="shared" si="0"/>
        <v>0</v>
      </c>
      <c r="D48" s="188"/>
      <c r="E48" s="187"/>
      <c r="F48" s="188"/>
      <c r="G48" s="188"/>
      <c r="H48" s="188"/>
      <c r="I48" s="33"/>
      <c r="J48" s="5"/>
      <c r="K48" s="5"/>
      <c r="N48" s="171"/>
      <c r="O48" s="6"/>
      <c r="Q48" s="5"/>
    </row>
    <row r="49" spans="1:17" x14ac:dyDescent="0.2">
      <c r="A49" s="214" t="s">
        <v>82</v>
      </c>
      <c r="B49" s="215" t="s">
        <v>83</v>
      </c>
      <c r="C49" s="185">
        <f t="shared" si="0"/>
        <v>0</v>
      </c>
      <c r="D49" s="188"/>
      <c r="E49" s="187"/>
      <c r="F49" s="188"/>
      <c r="G49" s="188"/>
      <c r="H49" s="188"/>
      <c r="I49" s="33"/>
      <c r="J49" s="5"/>
      <c r="K49" s="5"/>
      <c r="N49" s="171"/>
      <c r="O49" s="6"/>
      <c r="Q49" s="5"/>
    </row>
    <row r="50" spans="1:17" x14ac:dyDescent="0.2">
      <c r="A50" s="214" t="s">
        <v>84</v>
      </c>
      <c r="B50" s="215" t="s">
        <v>85</v>
      </c>
      <c r="C50" s="185">
        <f t="shared" si="0"/>
        <v>0</v>
      </c>
      <c r="D50" s="188"/>
      <c r="E50" s="187"/>
      <c r="F50" s="188"/>
      <c r="G50" s="188"/>
      <c r="H50" s="188"/>
      <c r="I50" s="33"/>
      <c r="J50" s="5"/>
      <c r="K50" s="5"/>
      <c r="N50" s="171"/>
      <c r="O50" s="6"/>
      <c r="Q50" s="5"/>
    </row>
    <row r="51" spans="1:17" x14ac:dyDescent="0.2">
      <c r="A51" s="214" t="s">
        <v>86</v>
      </c>
      <c r="B51" s="215" t="s">
        <v>87</v>
      </c>
      <c r="C51" s="185">
        <f t="shared" si="0"/>
        <v>0</v>
      </c>
      <c r="D51" s="188"/>
      <c r="E51" s="187"/>
      <c r="F51" s="188"/>
      <c r="G51" s="188"/>
      <c r="H51" s="188"/>
      <c r="I51" s="33"/>
      <c r="J51" s="5"/>
      <c r="K51" s="5"/>
      <c r="N51" s="171"/>
      <c r="O51" s="6"/>
      <c r="Q51" s="5"/>
    </row>
    <row r="52" spans="1:17" x14ac:dyDescent="0.2">
      <c r="A52" s="214" t="s">
        <v>88</v>
      </c>
      <c r="B52" s="215" t="s">
        <v>89</v>
      </c>
      <c r="C52" s="185">
        <f t="shared" si="0"/>
        <v>0</v>
      </c>
      <c r="D52" s="188"/>
      <c r="E52" s="187"/>
      <c r="F52" s="188"/>
      <c r="G52" s="188"/>
      <c r="H52" s="188"/>
      <c r="I52" s="33"/>
      <c r="J52" s="5"/>
      <c r="K52" s="5"/>
      <c r="N52" s="171"/>
      <c r="O52" s="6"/>
      <c r="Q52" s="5"/>
    </row>
    <row r="53" spans="1:17" x14ac:dyDescent="0.2">
      <c r="A53" s="214" t="s">
        <v>90</v>
      </c>
      <c r="B53" s="215" t="s">
        <v>91</v>
      </c>
      <c r="C53" s="185">
        <f t="shared" si="0"/>
        <v>0</v>
      </c>
      <c r="D53" s="188"/>
      <c r="E53" s="187"/>
      <c r="F53" s="188"/>
      <c r="G53" s="188"/>
      <c r="H53" s="188"/>
      <c r="I53" s="33"/>
      <c r="J53" s="5"/>
      <c r="K53" s="5"/>
      <c r="N53" s="171"/>
      <c r="O53" s="6"/>
      <c r="Q53" s="5"/>
    </row>
    <row r="54" spans="1:17" x14ac:dyDescent="0.2">
      <c r="A54" s="214" t="s">
        <v>92</v>
      </c>
      <c r="B54" s="215" t="s">
        <v>93</v>
      </c>
      <c r="C54" s="185">
        <f t="shared" si="0"/>
        <v>0</v>
      </c>
      <c r="D54" s="188"/>
      <c r="E54" s="187"/>
      <c r="F54" s="188"/>
      <c r="G54" s="188"/>
      <c r="H54" s="188"/>
      <c r="I54" s="33"/>
      <c r="J54" s="5"/>
      <c r="K54" s="5"/>
      <c r="N54" s="171"/>
      <c r="O54" s="6"/>
      <c r="Q54" s="5"/>
    </row>
    <row r="55" spans="1:17" x14ac:dyDescent="0.2">
      <c r="A55" s="214" t="s">
        <v>94</v>
      </c>
      <c r="B55" s="215" t="s">
        <v>95</v>
      </c>
      <c r="C55" s="185">
        <f t="shared" si="0"/>
        <v>0</v>
      </c>
      <c r="D55" s="188"/>
      <c r="E55" s="187"/>
      <c r="F55" s="188"/>
      <c r="G55" s="188"/>
      <c r="H55" s="188"/>
      <c r="I55" s="33"/>
      <c r="J55" s="5"/>
      <c r="K55" s="5"/>
      <c r="N55" s="171"/>
      <c r="O55" s="6"/>
      <c r="Q55" s="5"/>
    </row>
    <row r="56" spans="1:17" x14ac:dyDescent="0.2">
      <c r="A56" s="214" t="s">
        <v>96</v>
      </c>
      <c r="B56" s="215" t="s">
        <v>97</v>
      </c>
      <c r="C56" s="185">
        <f t="shared" si="0"/>
        <v>0</v>
      </c>
      <c r="D56" s="188"/>
      <c r="E56" s="187"/>
      <c r="F56" s="188"/>
      <c r="G56" s="188"/>
      <c r="H56" s="188"/>
      <c r="I56" s="33"/>
      <c r="J56" s="5"/>
      <c r="K56" s="5"/>
      <c r="N56" s="171"/>
      <c r="O56" s="6"/>
      <c r="Q56" s="5"/>
    </row>
    <row r="57" spans="1:17" x14ac:dyDescent="0.2">
      <c r="A57" s="214" t="s">
        <v>98</v>
      </c>
      <c r="B57" s="215" t="s">
        <v>99</v>
      </c>
      <c r="C57" s="185">
        <f t="shared" si="0"/>
        <v>0</v>
      </c>
      <c r="D57" s="188"/>
      <c r="E57" s="187"/>
      <c r="F57" s="188"/>
      <c r="G57" s="188"/>
      <c r="H57" s="188"/>
      <c r="I57" s="33"/>
      <c r="J57" s="5"/>
      <c r="K57" s="5"/>
      <c r="N57" s="171"/>
      <c r="O57" s="6"/>
      <c r="Q57" s="5"/>
    </row>
    <row r="58" spans="1:17" x14ac:dyDescent="0.2">
      <c r="A58" s="214" t="s">
        <v>100</v>
      </c>
      <c r="B58" s="215" t="s">
        <v>101</v>
      </c>
      <c r="C58" s="185">
        <f t="shared" si="0"/>
        <v>0</v>
      </c>
      <c r="D58" s="188"/>
      <c r="E58" s="187"/>
      <c r="F58" s="188"/>
      <c r="G58" s="188"/>
      <c r="H58" s="188"/>
      <c r="I58" s="33"/>
      <c r="J58" s="5"/>
      <c r="K58" s="5"/>
      <c r="N58" s="171"/>
      <c r="O58" s="6"/>
      <c r="Q58" s="5"/>
    </row>
    <row r="59" spans="1:17" ht="34.5" x14ac:dyDescent="0.2">
      <c r="A59" s="214" t="s">
        <v>102</v>
      </c>
      <c r="B59" s="208" t="s">
        <v>103</v>
      </c>
      <c r="C59" s="185">
        <f t="shared" si="0"/>
        <v>0</v>
      </c>
      <c r="D59" s="188"/>
      <c r="E59" s="187"/>
      <c r="F59" s="188"/>
      <c r="G59" s="188"/>
      <c r="H59" s="188"/>
      <c r="I59" s="33"/>
      <c r="J59" s="5"/>
      <c r="K59" s="5"/>
      <c r="N59" s="171"/>
      <c r="O59" s="6"/>
      <c r="Q59" s="5"/>
    </row>
    <row r="60" spans="1:17" x14ac:dyDescent="0.2">
      <c r="A60" s="214" t="s">
        <v>104</v>
      </c>
      <c r="B60" s="215" t="s">
        <v>105</v>
      </c>
      <c r="C60" s="185">
        <f t="shared" si="0"/>
        <v>0</v>
      </c>
      <c r="D60" s="188"/>
      <c r="E60" s="187"/>
      <c r="F60" s="188"/>
      <c r="G60" s="188"/>
      <c r="H60" s="188"/>
      <c r="I60" s="33"/>
      <c r="J60" s="5"/>
      <c r="K60" s="5"/>
      <c r="N60" s="171"/>
      <c r="O60" s="6"/>
      <c r="Q60" s="5"/>
    </row>
    <row r="61" spans="1:17" x14ac:dyDescent="0.2">
      <c r="A61" s="214" t="s">
        <v>106</v>
      </c>
      <c r="B61" s="215" t="s">
        <v>107</v>
      </c>
      <c r="C61" s="185">
        <f t="shared" si="0"/>
        <v>0</v>
      </c>
      <c r="D61" s="188"/>
      <c r="E61" s="187"/>
      <c r="F61" s="188"/>
      <c r="G61" s="188"/>
      <c r="H61" s="188"/>
      <c r="I61" s="33"/>
      <c r="J61" s="5"/>
      <c r="K61" s="5"/>
      <c r="N61" s="171"/>
      <c r="O61" s="6"/>
      <c r="Q61" s="5"/>
    </row>
    <row r="62" spans="1:17" x14ac:dyDescent="0.2">
      <c r="A62" s="214" t="s">
        <v>108</v>
      </c>
      <c r="B62" s="208" t="s">
        <v>109</v>
      </c>
      <c r="C62" s="185">
        <f t="shared" si="0"/>
        <v>0</v>
      </c>
      <c r="D62" s="188"/>
      <c r="E62" s="187"/>
      <c r="F62" s="188"/>
      <c r="G62" s="188"/>
      <c r="H62" s="188"/>
      <c r="I62" s="33"/>
      <c r="J62" s="5"/>
      <c r="K62" s="5"/>
      <c r="N62" s="171"/>
      <c r="O62" s="6"/>
      <c r="Q62" s="5"/>
    </row>
    <row r="63" spans="1:17" x14ac:dyDescent="0.2">
      <c r="A63" s="214" t="s">
        <v>110</v>
      </c>
      <c r="B63" s="215" t="s">
        <v>111</v>
      </c>
      <c r="C63" s="185">
        <f t="shared" si="0"/>
        <v>0</v>
      </c>
      <c r="D63" s="188"/>
      <c r="E63" s="187"/>
      <c r="F63" s="188"/>
      <c r="G63" s="188"/>
      <c r="H63" s="188"/>
      <c r="I63" s="33"/>
      <c r="J63" s="5"/>
      <c r="K63" s="5"/>
      <c r="N63" s="171"/>
      <c r="O63" s="6"/>
      <c r="Q63" s="5"/>
    </row>
    <row r="64" spans="1:17" x14ac:dyDescent="0.2">
      <c r="A64" s="214" t="s">
        <v>112</v>
      </c>
      <c r="B64" s="215" t="s">
        <v>113</v>
      </c>
      <c r="C64" s="185">
        <f t="shared" si="0"/>
        <v>0</v>
      </c>
      <c r="D64" s="188"/>
      <c r="E64" s="187"/>
      <c r="F64" s="188"/>
      <c r="G64" s="188"/>
      <c r="H64" s="188"/>
      <c r="I64" s="33"/>
      <c r="J64" s="5"/>
      <c r="K64" s="5"/>
      <c r="N64" s="171"/>
      <c r="O64" s="6"/>
      <c r="Q64" s="5"/>
    </row>
    <row r="65" spans="1:17" x14ac:dyDescent="0.2">
      <c r="A65" s="214" t="s">
        <v>114</v>
      </c>
      <c r="B65" s="215" t="s">
        <v>115</v>
      </c>
      <c r="C65" s="185">
        <f t="shared" si="0"/>
        <v>0</v>
      </c>
      <c r="D65" s="188"/>
      <c r="E65" s="187"/>
      <c r="F65" s="188"/>
      <c r="G65" s="188"/>
      <c r="H65" s="188"/>
      <c r="I65" s="33"/>
      <c r="J65" s="5"/>
      <c r="K65" s="5"/>
      <c r="N65" s="171"/>
      <c r="O65" s="6"/>
      <c r="Q65" s="5"/>
    </row>
    <row r="66" spans="1:17" x14ac:dyDescent="0.2">
      <c r="A66" s="214" t="s">
        <v>116</v>
      </c>
      <c r="B66" s="215" t="s">
        <v>117</v>
      </c>
      <c r="C66" s="185">
        <f t="shared" si="0"/>
        <v>0</v>
      </c>
      <c r="D66" s="188"/>
      <c r="E66" s="187"/>
      <c r="F66" s="188"/>
      <c r="G66" s="188"/>
      <c r="H66" s="188"/>
      <c r="I66" s="33"/>
      <c r="J66" s="5"/>
      <c r="K66" s="5"/>
      <c r="N66" s="171"/>
      <c r="O66" s="6"/>
      <c r="Q66" s="5"/>
    </row>
    <row r="67" spans="1:17" ht="25.5" customHeight="1" x14ac:dyDescent="0.2">
      <c r="A67" s="214" t="s">
        <v>118</v>
      </c>
      <c r="B67" s="208" t="s">
        <v>119</v>
      </c>
      <c r="C67" s="185">
        <f t="shared" si="0"/>
        <v>0</v>
      </c>
      <c r="D67" s="188"/>
      <c r="E67" s="187"/>
      <c r="F67" s="188"/>
      <c r="G67" s="188"/>
      <c r="H67" s="188"/>
      <c r="I67" s="33"/>
      <c r="J67" s="5"/>
      <c r="K67" s="5"/>
      <c r="N67" s="171"/>
      <c r="O67" s="6"/>
      <c r="Q67" s="5"/>
    </row>
    <row r="68" spans="1:17" x14ac:dyDescent="0.2">
      <c r="A68" s="214" t="s">
        <v>120</v>
      </c>
      <c r="B68" s="215" t="s">
        <v>121</v>
      </c>
      <c r="C68" s="185">
        <f t="shared" si="0"/>
        <v>0</v>
      </c>
      <c r="D68" s="188"/>
      <c r="E68" s="187"/>
      <c r="F68" s="188"/>
      <c r="G68" s="188"/>
      <c r="H68" s="188"/>
      <c r="I68" s="33"/>
      <c r="J68" s="5"/>
      <c r="K68" s="5"/>
      <c r="N68" s="171"/>
      <c r="O68" s="6"/>
      <c r="Q68" s="5"/>
    </row>
    <row r="69" spans="1:17" x14ac:dyDescent="0.2">
      <c r="A69" s="214" t="s">
        <v>122</v>
      </c>
      <c r="B69" s="215" t="s">
        <v>123</v>
      </c>
      <c r="C69" s="185">
        <f t="shared" si="0"/>
        <v>0</v>
      </c>
      <c r="D69" s="188"/>
      <c r="E69" s="187"/>
      <c r="F69" s="188"/>
      <c r="G69" s="188"/>
      <c r="H69" s="188"/>
      <c r="I69" s="33"/>
      <c r="J69" s="5"/>
      <c r="K69" s="5"/>
      <c r="N69" s="171"/>
      <c r="O69" s="6"/>
      <c r="Q69" s="5"/>
    </row>
    <row r="70" spans="1:17" x14ac:dyDescent="0.2">
      <c r="A70" s="214" t="s">
        <v>124</v>
      </c>
      <c r="B70" s="215" t="s">
        <v>125</v>
      </c>
      <c r="C70" s="185">
        <f t="shared" si="0"/>
        <v>0</v>
      </c>
      <c r="D70" s="188"/>
      <c r="E70" s="187"/>
      <c r="F70" s="188"/>
      <c r="G70" s="188"/>
      <c r="H70" s="188"/>
      <c r="I70" s="33"/>
      <c r="J70" s="5"/>
      <c r="K70" s="5"/>
      <c r="N70" s="171"/>
      <c r="O70" s="6"/>
      <c r="Q70" s="5"/>
    </row>
    <row r="71" spans="1:17" x14ac:dyDescent="0.2">
      <c r="A71" s="214" t="s">
        <v>126</v>
      </c>
      <c r="B71" s="215" t="s">
        <v>127</v>
      </c>
      <c r="C71" s="185">
        <f t="shared" si="0"/>
        <v>0</v>
      </c>
      <c r="D71" s="188"/>
      <c r="E71" s="187"/>
      <c r="F71" s="188"/>
      <c r="G71" s="188"/>
      <c r="H71" s="188"/>
      <c r="I71" s="33"/>
      <c r="J71" s="5"/>
      <c r="K71" s="5"/>
      <c r="N71" s="171"/>
      <c r="O71" s="6"/>
      <c r="Q71" s="5"/>
    </row>
    <row r="72" spans="1:17" x14ac:dyDescent="0.2">
      <c r="A72" s="214" t="s">
        <v>128</v>
      </c>
      <c r="B72" s="215" t="s">
        <v>129</v>
      </c>
      <c r="C72" s="185">
        <f t="shared" si="0"/>
        <v>0</v>
      </c>
      <c r="D72" s="188"/>
      <c r="E72" s="187"/>
      <c r="F72" s="188"/>
      <c r="G72" s="188"/>
      <c r="H72" s="188"/>
      <c r="I72" s="33"/>
      <c r="J72" s="5"/>
      <c r="K72" s="5"/>
      <c r="N72" s="171"/>
      <c r="O72" s="6"/>
      <c r="Q72" s="5"/>
    </row>
    <row r="73" spans="1:17" x14ac:dyDescent="0.2">
      <c r="A73" s="214" t="s">
        <v>130</v>
      </c>
      <c r="B73" s="215" t="s">
        <v>131</v>
      </c>
      <c r="C73" s="185">
        <f t="shared" si="0"/>
        <v>0</v>
      </c>
      <c r="D73" s="188"/>
      <c r="E73" s="187"/>
      <c r="F73" s="188"/>
      <c r="G73" s="188"/>
      <c r="H73" s="188"/>
      <c r="I73" s="33"/>
      <c r="J73" s="5"/>
      <c r="K73" s="5"/>
      <c r="N73" s="171"/>
      <c r="O73" s="6"/>
      <c r="Q73" s="5"/>
    </row>
    <row r="74" spans="1:17" x14ac:dyDescent="0.2">
      <c r="A74" s="214" t="s">
        <v>132</v>
      </c>
      <c r="B74" s="215" t="s">
        <v>133</v>
      </c>
      <c r="C74" s="185">
        <f t="shared" si="0"/>
        <v>0</v>
      </c>
      <c r="D74" s="188"/>
      <c r="E74" s="187"/>
      <c r="F74" s="188"/>
      <c r="G74" s="188"/>
      <c r="H74" s="188"/>
      <c r="I74" s="33"/>
      <c r="J74" s="5"/>
      <c r="K74" s="5"/>
      <c r="N74" s="171"/>
      <c r="O74" s="6"/>
      <c r="Q74" s="5"/>
    </row>
    <row r="75" spans="1:17" x14ac:dyDescent="0.2">
      <c r="A75" s="214" t="s">
        <v>134</v>
      </c>
      <c r="B75" s="215" t="s">
        <v>135</v>
      </c>
      <c r="C75" s="185">
        <f t="shared" si="0"/>
        <v>0</v>
      </c>
      <c r="D75" s="188"/>
      <c r="E75" s="187"/>
      <c r="F75" s="188"/>
      <c r="G75" s="188"/>
      <c r="H75" s="188"/>
      <c r="I75" s="33"/>
      <c r="J75" s="5"/>
      <c r="K75" s="5"/>
      <c r="N75" s="171"/>
      <c r="O75" s="6"/>
      <c r="Q75" s="5"/>
    </row>
    <row r="76" spans="1:17" x14ac:dyDescent="0.2">
      <c r="A76" s="214" t="s">
        <v>136</v>
      </c>
      <c r="B76" s="215" t="s">
        <v>137</v>
      </c>
      <c r="C76" s="185">
        <f t="shared" si="0"/>
        <v>0</v>
      </c>
      <c r="D76" s="188"/>
      <c r="E76" s="187"/>
      <c r="F76" s="188"/>
      <c r="G76" s="188"/>
      <c r="H76" s="188"/>
      <c r="I76" s="33"/>
      <c r="J76" s="5"/>
      <c r="K76" s="5"/>
      <c r="N76" s="171"/>
      <c r="O76" s="6"/>
      <c r="Q76" s="5"/>
    </row>
    <row r="77" spans="1:17" x14ac:dyDescent="0.2">
      <c r="A77" s="214" t="s">
        <v>138</v>
      </c>
      <c r="B77" s="215" t="s">
        <v>139</v>
      </c>
      <c r="C77" s="185">
        <f t="shared" si="0"/>
        <v>0</v>
      </c>
      <c r="D77" s="188"/>
      <c r="E77" s="187"/>
      <c r="F77" s="188"/>
      <c r="G77" s="188"/>
      <c r="H77" s="188"/>
      <c r="I77" s="33"/>
      <c r="J77" s="5"/>
      <c r="K77" s="5"/>
      <c r="N77" s="171"/>
      <c r="O77" s="6"/>
      <c r="Q77" s="5"/>
    </row>
    <row r="78" spans="1:17" x14ac:dyDescent="0.2">
      <c r="A78" s="216" t="s">
        <v>140</v>
      </c>
      <c r="B78" s="217" t="s">
        <v>141</v>
      </c>
      <c r="C78" s="218">
        <f t="shared" si="0"/>
        <v>0</v>
      </c>
      <c r="D78" s="219"/>
      <c r="E78" s="220"/>
      <c r="F78" s="221"/>
      <c r="G78" s="219"/>
      <c r="H78" s="221"/>
      <c r="I78" s="33"/>
      <c r="J78" s="5"/>
      <c r="K78" s="5"/>
      <c r="N78" s="171"/>
      <c r="O78" s="6"/>
      <c r="Q78" s="5"/>
    </row>
    <row r="79" spans="1:17" x14ac:dyDescent="0.2">
      <c r="A79" s="174"/>
      <c r="B79" s="222"/>
      <c r="C79" s="69"/>
      <c r="D79" s="70"/>
      <c r="E79" s="70"/>
      <c r="F79" s="70"/>
      <c r="G79" s="70"/>
      <c r="H79" s="70"/>
      <c r="I79" s="33"/>
      <c r="J79" s="5"/>
      <c r="K79" s="5"/>
      <c r="N79" s="171"/>
      <c r="O79" s="6"/>
      <c r="Q79" s="5"/>
    </row>
    <row r="80" spans="1:17" x14ac:dyDescent="0.2">
      <c r="A80" s="289" t="s">
        <v>142</v>
      </c>
      <c r="B80" s="290"/>
      <c r="C80" s="178">
        <f t="shared" ref="C80:C145" si="1">+SUM(D80:F80)</f>
        <v>1136</v>
      </c>
      <c r="D80" s="223">
        <f>+SUM(D81:D120)</f>
        <v>0</v>
      </c>
      <c r="E80" s="223">
        <f>+SUM(E81:E120)</f>
        <v>1091</v>
      </c>
      <c r="F80" s="224">
        <f>+SUM(F81:F120)</f>
        <v>45</v>
      </c>
      <c r="G80" s="225">
        <f>+SUM(G81:G120)</f>
        <v>0</v>
      </c>
      <c r="H80" s="225">
        <f>+SUM(H81:H120)</f>
        <v>0</v>
      </c>
      <c r="I80" s="33"/>
      <c r="J80" s="5"/>
      <c r="K80" s="5"/>
      <c r="N80" s="171"/>
      <c r="O80" s="6"/>
      <c r="Q80" s="5"/>
    </row>
    <row r="81" spans="1:17" x14ac:dyDescent="0.2">
      <c r="A81" s="211" t="s">
        <v>143</v>
      </c>
      <c r="B81" s="226" t="s">
        <v>144</v>
      </c>
      <c r="C81" s="203">
        <f t="shared" si="1"/>
        <v>163</v>
      </c>
      <c r="D81" s="186"/>
      <c r="E81" s="186">
        <v>163</v>
      </c>
      <c r="F81" s="186"/>
      <c r="G81" s="186"/>
      <c r="H81" s="186"/>
      <c r="I81" s="33"/>
      <c r="J81" s="5"/>
      <c r="K81" s="5"/>
      <c r="N81" s="171"/>
      <c r="O81" s="6"/>
      <c r="Q81" s="5"/>
    </row>
    <row r="82" spans="1:17" x14ac:dyDescent="0.2">
      <c r="A82" s="214" t="s">
        <v>145</v>
      </c>
      <c r="B82" s="215" t="s">
        <v>146</v>
      </c>
      <c r="C82" s="185">
        <f t="shared" si="1"/>
        <v>0</v>
      </c>
      <c r="D82" s="186"/>
      <c r="E82" s="186"/>
      <c r="F82" s="186"/>
      <c r="G82" s="186"/>
      <c r="H82" s="186"/>
      <c r="I82" s="33"/>
      <c r="J82" s="5"/>
      <c r="K82" s="5"/>
      <c r="N82" s="171"/>
      <c r="O82" s="6"/>
      <c r="Q82" s="5"/>
    </row>
    <row r="83" spans="1:17" x14ac:dyDescent="0.2">
      <c r="A83" s="214" t="s">
        <v>147</v>
      </c>
      <c r="B83" s="215" t="s">
        <v>148</v>
      </c>
      <c r="C83" s="185">
        <f t="shared" si="1"/>
        <v>0</v>
      </c>
      <c r="D83" s="186"/>
      <c r="E83" s="186"/>
      <c r="F83" s="186"/>
      <c r="G83" s="186"/>
      <c r="H83" s="186"/>
      <c r="I83" s="33"/>
      <c r="J83" s="5"/>
      <c r="K83" s="5"/>
      <c r="N83" s="171"/>
      <c r="O83" s="6"/>
      <c r="Q83" s="5"/>
    </row>
    <row r="84" spans="1:17" x14ac:dyDescent="0.2">
      <c r="A84" s="214" t="s">
        <v>149</v>
      </c>
      <c r="B84" s="215" t="s">
        <v>150</v>
      </c>
      <c r="C84" s="185">
        <f t="shared" si="1"/>
        <v>0</v>
      </c>
      <c r="D84" s="186"/>
      <c r="E84" s="186"/>
      <c r="F84" s="186"/>
      <c r="G84" s="186"/>
      <c r="H84" s="186"/>
      <c r="I84" s="33"/>
      <c r="J84" s="5"/>
      <c r="K84" s="5"/>
      <c r="N84" s="171"/>
      <c r="O84" s="6"/>
      <c r="Q84" s="5"/>
    </row>
    <row r="85" spans="1:17" x14ac:dyDescent="0.2">
      <c r="A85" s="214" t="s">
        <v>151</v>
      </c>
      <c r="B85" s="215" t="s">
        <v>152</v>
      </c>
      <c r="C85" s="185">
        <f t="shared" si="1"/>
        <v>125</v>
      </c>
      <c r="D85" s="186"/>
      <c r="E85" s="186">
        <v>125</v>
      </c>
      <c r="F85" s="186"/>
      <c r="G85" s="186"/>
      <c r="H85" s="186"/>
      <c r="I85" s="33"/>
      <c r="J85" s="5"/>
      <c r="K85" s="5"/>
      <c r="N85" s="171"/>
      <c r="O85" s="6"/>
      <c r="Q85" s="5"/>
    </row>
    <row r="86" spans="1:17" x14ac:dyDescent="0.2">
      <c r="A86" s="214" t="s">
        <v>153</v>
      </c>
      <c r="B86" s="215" t="s">
        <v>154</v>
      </c>
      <c r="C86" s="185">
        <f t="shared" si="1"/>
        <v>0</v>
      </c>
      <c r="D86" s="186"/>
      <c r="E86" s="186"/>
      <c r="F86" s="186"/>
      <c r="G86" s="186"/>
      <c r="H86" s="186"/>
      <c r="I86" s="33"/>
      <c r="J86" s="5"/>
      <c r="K86" s="5"/>
      <c r="N86" s="171"/>
      <c r="O86" s="6"/>
      <c r="Q86" s="5"/>
    </row>
    <row r="87" spans="1:17" x14ac:dyDescent="0.2">
      <c r="A87" s="214" t="s">
        <v>155</v>
      </c>
      <c r="B87" s="215" t="s">
        <v>156</v>
      </c>
      <c r="C87" s="185">
        <f t="shared" si="1"/>
        <v>0</v>
      </c>
      <c r="D87" s="186"/>
      <c r="E87" s="186"/>
      <c r="F87" s="186"/>
      <c r="G87" s="186"/>
      <c r="H87" s="186"/>
      <c r="I87" s="33"/>
      <c r="J87" s="5"/>
      <c r="K87" s="5"/>
      <c r="N87" s="171"/>
      <c r="O87" s="6"/>
      <c r="Q87" s="5"/>
    </row>
    <row r="88" spans="1:17" x14ac:dyDescent="0.2">
      <c r="A88" s="214" t="s">
        <v>157</v>
      </c>
      <c r="B88" s="215" t="s">
        <v>158</v>
      </c>
      <c r="C88" s="185">
        <f t="shared" si="1"/>
        <v>0</v>
      </c>
      <c r="D88" s="186"/>
      <c r="E88" s="186"/>
      <c r="F88" s="186"/>
      <c r="G88" s="186"/>
      <c r="H88" s="186"/>
      <c r="I88" s="33"/>
      <c r="J88" s="5"/>
      <c r="K88" s="5"/>
      <c r="N88" s="171"/>
      <c r="O88" s="6"/>
      <c r="Q88" s="5"/>
    </row>
    <row r="89" spans="1:17" x14ac:dyDescent="0.2">
      <c r="A89" s="214" t="s">
        <v>159</v>
      </c>
      <c r="B89" s="215" t="s">
        <v>160</v>
      </c>
      <c r="C89" s="185">
        <f t="shared" si="1"/>
        <v>0</v>
      </c>
      <c r="D89" s="186"/>
      <c r="E89" s="186"/>
      <c r="F89" s="186"/>
      <c r="G89" s="186"/>
      <c r="H89" s="186"/>
      <c r="I89" s="33"/>
      <c r="J89" s="5"/>
      <c r="K89" s="5"/>
      <c r="N89" s="171"/>
      <c r="O89" s="6"/>
      <c r="Q89" s="5"/>
    </row>
    <row r="90" spans="1:17" x14ac:dyDescent="0.2">
      <c r="A90" s="214" t="s">
        <v>161</v>
      </c>
      <c r="B90" s="215" t="s">
        <v>162</v>
      </c>
      <c r="C90" s="185">
        <f t="shared" si="1"/>
        <v>35</v>
      </c>
      <c r="D90" s="186"/>
      <c r="E90" s="186">
        <v>35</v>
      </c>
      <c r="F90" s="186"/>
      <c r="G90" s="186"/>
      <c r="H90" s="186"/>
      <c r="I90" s="33"/>
      <c r="J90" s="5"/>
      <c r="K90" s="5"/>
      <c r="N90" s="171"/>
      <c r="O90" s="6"/>
      <c r="Q90" s="5"/>
    </row>
    <row r="91" spans="1:17" x14ac:dyDescent="0.2">
      <c r="A91" s="214" t="s">
        <v>163</v>
      </c>
      <c r="B91" s="215" t="s">
        <v>164</v>
      </c>
      <c r="C91" s="185">
        <f t="shared" si="1"/>
        <v>0</v>
      </c>
      <c r="D91" s="186"/>
      <c r="E91" s="186"/>
      <c r="F91" s="186"/>
      <c r="G91" s="186"/>
      <c r="H91" s="186"/>
      <c r="I91" s="33"/>
      <c r="J91" s="5"/>
      <c r="K91" s="5"/>
      <c r="N91" s="171"/>
      <c r="O91" s="6"/>
      <c r="Q91" s="5"/>
    </row>
    <row r="92" spans="1:17" x14ac:dyDescent="0.2">
      <c r="A92" s="214" t="s">
        <v>165</v>
      </c>
      <c r="B92" s="215" t="s">
        <v>166</v>
      </c>
      <c r="C92" s="185">
        <f t="shared" si="1"/>
        <v>0</v>
      </c>
      <c r="D92" s="186"/>
      <c r="E92" s="186"/>
      <c r="F92" s="186"/>
      <c r="G92" s="186"/>
      <c r="H92" s="186"/>
      <c r="I92" s="33"/>
      <c r="J92" s="5"/>
      <c r="K92" s="5"/>
      <c r="N92" s="171"/>
      <c r="O92" s="6"/>
      <c r="Q92" s="5"/>
    </row>
    <row r="93" spans="1:17" x14ac:dyDescent="0.2">
      <c r="A93" s="214" t="s">
        <v>167</v>
      </c>
      <c r="B93" s="215" t="s">
        <v>168</v>
      </c>
      <c r="C93" s="185">
        <f t="shared" si="1"/>
        <v>0</v>
      </c>
      <c r="D93" s="186"/>
      <c r="E93" s="186"/>
      <c r="F93" s="186"/>
      <c r="G93" s="186"/>
      <c r="H93" s="186"/>
      <c r="I93" s="33"/>
      <c r="J93" s="5"/>
      <c r="K93" s="5"/>
      <c r="N93" s="171"/>
      <c r="O93" s="6"/>
      <c r="Q93" s="5"/>
    </row>
    <row r="94" spans="1:17" x14ac:dyDescent="0.2">
      <c r="A94" s="214" t="s">
        <v>169</v>
      </c>
      <c r="B94" s="215" t="s">
        <v>170</v>
      </c>
      <c r="C94" s="185">
        <f t="shared" si="1"/>
        <v>0</v>
      </c>
      <c r="D94" s="186"/>
      <c r="E94" s="186"/>
      <c r="F94" s="186"/>
      <c r="G94" s="186"/>
      <c r="H94" s="186"/>
      <c r="I94" s="33"/>
      <c r="J94" s="5"/>
      <c r="K94" s="5"/>
      <c r="N94" s="171"/>
      <c r="O94" s="6"/>
      <c r="Q94" s="5"/>
    </row>
    <row r="95" spans="1:17" x14ac:dyDescent="0.2">
      <c r="A95" s="214" t="s">
        <v>171</v>
      </c>
      <c r="B95" s="215" t="s">
        <v>172</v>
      </c>
      <c r="C95" s="185">
        <f t="shared" si="1"/>
        <v>532</v>
      </c>
      <c r="D95" s="186"/>
      <c r="E95" s="186">
        <v>532</v>
      </c>
      <c r="F95" s="186"/>
      <c r="G95" s="186"/>
      <c r="H95" s="186"/>
      <c r="I95" s="33"/>
      <c r="J95" s="5"/>
      <c r="K95" s="5"/>
      <c r="N95" s="171"/>
      <c r="O95" s="6"/>
      <c r="Q95" s="5"/>
    </row>
    <row r="96" spans="1:17" x14ac:dyDescent="0.2">
      <c r="A96" s="214" t="s">
        <v>173</v>
      </c>
      <c r="B96" s="215" t="s">
        <v>174</v>
      </c>
      <c r="C96" s="185">
        <f t="shared" si="1"/>
        <v>37</v>
      </c>
      <c r="D96" s="186"/>
      <c r="E96" s="186">
        <v>37</v>
      </c>
      <c r="F96" s="186"/>
      <c r="G96" s="186"/>
      <c r="H96" s="186"/>
      <c r="I96" s="33"/>
      <c r="J96" s="5"/>
      <c r="K96" s="5"/>
      <c r="N96" s="171"/>
      <c r="O96" s="6"/>
      <c r="Q96" s="5"/>
    </row>
    <row r="97" spans="1:17" x14ac:dyDescent="0.2">
      <c r="A97" s="214" t="s">
        <v>175</v>
      </c>
      <c r="B97" s="215" t="s">
        <v>176</v>
      </c>
      <c r="C97" s="185">
        <f t="shared" si="1"/>
        <v>0</v>
      </c>
      <c r="D97" s="186"/>
      <c r="E97" s="186"/>
      <c r="F97" s="186"/>
      <c r="G97" s="186"/>
      <c r="H97" s="186"/>
      <c r="I97" s="33"/>
      <c r="J97" s="5"/>
      <c r="K97" s="5"/>
      <c r="N97" s="171"/>
      <c r="O97" s="6"/>
      <c r="Q97" s="5"/>
    </row>
    <row r="98" spans="1:17" x14ac:dyDescent="0.2">
      <c r="A98" s="214" t="s">
        <v>177</v>
      </c>
      <c r="B98" s="215" t="s">
        <v>178</v>
      </c>
      <c r="C98" s="185">
        <f t="shared" si="1"/>
        <v>0</v>
      </c>
      <c r="D98" s="186"/>
      <c r="E98" s="186"/>
      <c r="F98" s="186"/>
      <c r="G98" s="186"/>
      <c r="H98" s="186"/>
      <c r="I98" s="33"/>
      <c r="J98" s="5"/>
      <c r="K98" s="5"/>
      <c r="N98" s="171"/>
      <c r="O98" s="6"/>
      <c r="Q98" s="5"/>
    </row>
    <row r="99" spans="1:17" x14ac:dyDescent="0.2">
      <c r="A99" s="214" t="s">
        <v>179</v>
      </c>
      <c r="B99" s="215" t="s">
        <v>180</v>
      </c>
      <c r="C99" s="185">
        <f t="shared" si="1"/>
        <v>0</v>
      </c>
      <c r="D99" s="186"/>
      <c r="E99" s="186"/>
      <c r="F99" s="186"/>
      <c r="G99" s="186"/>
      <c r="H99" s="186"/>
      <c r="I99" s="33"/>
      <c r="J99" s="5"/>
      <c r="K99" s="5"/>
      <c r="N99" s="171"/>
      <c r="O99" s="6"/>
      <c r="Q99" s="5"/>
    </row>
    <row r="100" spans="1:17" x14ac:dyDescent="0.2">
      <c r="A100" s="214" t="s">
        <v>181</v>
      </c>
      <c r="B100" s="215" t="s">
        <v>182</v>
      </c>
      <c r="C100" s="185">
        <f t="shared" si="1"/>
        <v>185</v>
      </c>
      <c r="D100" s="186"/>
      <c r="E100" s="186">
        <v>185</v>
      </c>
      <c r="F100" s="186"/>
      <c r="G100" s="186"/>
      <c r="H100" s="186"/>
      <c r="I100" s="33"/>
      <c r="J100" s="5"/>
      <c r="K100" s="5"/>
      <c r="N100" s="171"/>
      <c r="O100" s="6"/>
      <c r="Q100" s="5"/>
    </row>
    <row r="101" spans="1:17" x14ac:dyDescent="0.2">
      <c r="A101" s="214" t="s">
        <v>183</v>
      </c>
      <c r="B101" s="215" t="s">
        <v>184</v>
      </c>
      <c r="C101" s="185">
        <f t="shared" si="1"/>
        <v>14</v>
      </c>
      <c r="D101" s="186"/>
      <c r="E101" s="186">
        <v>14</v>
      </c>
      <c r="F101" s="186"/>
      <c r="G101" s="186"/>
      <c r="H101" s="186"/>
      <c r="I101" s="33"/>
      <c r="J101" s="5"/>
      <c r="K101" s="5"/>
      <c r="N101" s="171"/>
      <c r="O101" s="6"/>
      <c r="Q101" s="5"/>
    </row>
    <row r="102" spans="1:17" x14ac:dyDescent="0.2">
      <c r="A102" s="214" t="s">
        <v>185</v>
      </c>
      <c r="B102" s="215" t="s">
        <v>186</v>
      </c>
      <c r="C102" s="185">
        <f t="shared" si="1"/>
        <v>0</v>
      </c>
      <c r="D102" s="186"/>
      <c r="E102" s="186"/>
      <c r="F102" s="186"/>
      <c r="G102" s="186"/>
      <c r="H102" s="186"/>
      <c r="I102" s="33"/>
      <c r="J102" s="5"/>
      <c r="K102" s="5"/>
      <c r="N102" s="171"/>
      <c r="O102" s="6"/>
      <c r="Q102" s="5"/>
    </row>
    <row r="103" spans="1:17" x14ac:dyDescent="0.2">
      <c r="A103" s="214" t="s">
        <v>187</v>
      </c>
      <c r="B103" s="215" t="s">
        <v>188</v>
      </c>
      <c r="C103" s="185">
        <f t="shared" si="1"/>
        <v>0</v>
      </c>
      <c r="D103" s="186"/>
      <c r="E103" s="186"/>
      <c r="F103" s="186"/>
      <c r="G103" s="186"/>
      <c r="H103" s="186"/>
      <c r="I103" s="33"/>
      <c r="J103" s="5"/>
      <c r="K103" s="5"/>
      <c r="N103" s="171"/>
      <c r="O103" s="6"/>
      <c r="Q103" s="5"/>
    </row>
    <row r="104" spans="1:17" x14ac:dyDescent="0.2">
      <c r="A104" s="214" t="s">
        <v>189</v>
      </c>
      <c r="B104" s="215" t="s">
        <v>190</v>
      </c>
      <c r="C104" s="185">
        <f t="shared" si="1"/>
        <v>0</v>
      </c>
      <c r="D104" s="186"/>
      <c r="E104" s="186"/>
      <c r="F104" s="186"/>
      <c r="G104" s="186"/>
      <c r="H104" s="186"/>
      <c r="I104" s="33"/>
      <c r="J104" s="5"/>
      <c r="K104" s="5"/>
      <c r="N104" s="171"/>
      <c r="O104" s="6"/>
      <c r="Q104" s="5"/>
    </row>
    <row r="105" spans="1:17" x14ac:dyDescent="0.2">
      <c r="A105" s="214" t="s">
        <v>191</v>
      </c>
      <c r="B105" s="215" t="s">
        <v>192</v>
      </c>
      <c r="C105" s="185">
        <f t="shared" si="1"/>
        <v>0</v>
      </c>
      <c r="D105" s="186"/>
      <c r="E105" s="186"/>
      <c r="F105" s="186"/>
      <c r="G105" s="186"/>
      <c r="H105" s="186"/>
      <c r="I105" s="33"/>
      <c r="J105" s="5"/>
      <c r="K105" s="5"/>
      <c r="N105" s="171"/>
      <c r="O105" s="6"/>
      <c r="Q105" s="5"/>
    </row>
    <row r="106" spans="1:17" x14ac:dyDescent="0.2">
      <c r="A106" s="214" t="s">
        <v>193</v>
      </c>
      <c r="B106" s="215" t="s">
        <v>194</v>
      </c>
      <c r="C106" s="185">
        <f t="shared" si="1"/>
        <v>44</v>
      </c>
      <c r="D106" s="186"/>
      <c r="E106" s="186"/>
      <c r="F106" s="186">
        <v>44</v>
      </c>
      <c r="G106" s="186"/>
      <c r="H106" s="186"/>
      <c r="I106" s="33"/>
      <c r="J106" s="5"/>
      <c r="K106" s="5"/>
      <c r="N106" s="171"/>
      <c r="O106" s="6"/>
      <c r="Q106" s="5"/>
    </row>
    <row r="107" spans="1:17" x14ac:dyDescent="0.2">
      <c r="A107" s="214" t="s">
        <v>195</v>
      </c>
      <c r="B107" s="215" t="s">
        <v>196</v>
      </c>
      <c r="C107" s="185">
        <f t="shared" si="1"/>
        <v>1</v>
      </c>
      <c r="D107" s="186"/>
      <c r="E107" s="186"/>
      <c r="F107" s="186">
        <v>1</v>
      </c>
      <c r="G107" s="186"/>
      <c r="H107" s="186"/>
      <c r="I107" s="33"/>
      <c r="J107" s="5"/>
      <c r="K107" s="5"/>
      <c r="N107" s="171"/>
      <c r="O107" s="6"/>
      <c r="Q107" s="5"/>
    </row>
    <row r="108" spans="1:17" x14ac:dyDescent="0.2">
      <c r="A108" s="214" t="s">
        <v>197</v>
      </c>
      <c r="B108" s="215" t="s">
        <v>198</v>
      </c>
      <c r="C108" s="185">
        <f t="shared" si="1"/>
        <v>0</v>
      </c>
      <c r="D108" s="186"/>
      <c r="E108" s="186"/>
      <c r="F108" s="186"/>
      <c r="G108" s="186"/>
      <c r="H108" s="186"/>
      <c r="I108" s="33"/>
      <c r="J108" s="5"/>
      <c r="K108" s="5"/>
      <c r="N108" s="171"/>
      <c r="O108" s="6"/>
      <c r="Q108" s="5"/>
    </row>
    <row r="109" spans="1:17" x14ac:dyDescent="0.2">
      <c r="A109" s="214" t="s">
        <v>199</v>
      </c>
      <c r="B109" s="215" t="s">
        <v>200</v>
      </c>
      <c r="C109" s="185">
        <f t="shared" si="1"/>
        <v>0</v>
      </c>
      <c r="D109" s="186"/>
      <c r="E109" s="186"/>
      <c r="F109" s="186"/>
      <c r="G109" s="186"/>
      <c r="H109" s="186"/>
      <c r="I109" s="33"/>
      <c r="J109" s="5"/>
      <c r="K109" s="5"/>
      <c r="N109" s="171"/>
      <c r="O109" s="6"/>
      <c r="Q109" s="5"/>
    </row>
    <row r="110" spans="1:17" x14ac:dyDescent="0.2">
      <c r="A110" s="214" t="s">
        <v>201</v>
      </c>
      <c r="B110" s="215" t="s">
        <v>202</v>
      </c>
      <c r="C110" s="185">
        <f t="shared" si="1"/>
        <v>0</v>
      </c>
      <c r="D110" s="186"/>
      <c r="E110" s="186"/>
      <c r="F110" s="186"/>
      <c r="G110" s="186"/>
      <c r="H110" s="186"/>
      <c r="I110" s="33"/>
      <c r="J110" s="5"/>
      <c r="K110" s="5"/>
      <c r="N110" s="171"/>
      <c r="O110" s="6"/>
      <c r="Q110" s="5"/>
    </row>
    <row r="111" spans="1:17" x14ac:dyDescent="0.2">
      <c r="A111" s="214" t="s">
        <v>203</v>
      </c>
      <c r="B111" s="215" t="s">
        <v>204</v>
      </c>
      <c r="C111" s="185">
        <f t="shared" si="1"/>
        <v>0</v>
      </c>
      <c r="D111" s="186"/>
      <c r="E111" s="186"/>
      <c r="F111" s="186"/>
      <c r="G111" s="186"/>
      <c r="H111" s="186"/>
      <c r="I111" s="33"/>
      <c r="J111" s="5"/>
      <c r="K111" s="5"/>
      <c r="N111" s="171"/>
      <c r="O111" s="6"/>
      <c r="Q111" s="5"/>
    </row>
    <row r="112" spans="1:17" x14ac:dyDescent="0.2">
      <c r="A112" s="214" t="s">
        <v>205</v>
      </c>
      <c r="B112" s="215" t="s">
        <v>206</v>
      </c>
      <c r="C112" s="185">
        <f t="shared" si="1"/>
        <v>0</v>
      </c>
      <c r="D112" s="186"/>
      <c r="E112" s="186"/>
      <c r="F112" s="186"/>
      <c r="G112" s="186"/>
      <c r="H112" s="186"/>
      <c r="I112" s="33"/>
      <c r="J112" s="5"/>
      <c r="K112" s="5"/>
      <c r="N112" s="171"/>
      <c r="O112" s="6"/>
      <c r="Q112" s="5"/>
    </row>
    <row r="113" spans="1:17" x14ac:dyDescent="0.2">
      <c r="A113" s="214" t="s">
        <v>207</v>
      </c>
      <c r="B113" s="215" t="s">
        <v>208</v>
      </c>
      <c r="C113" s="185">
        <f t="shared" si="1"/>
        <v>0</v>
      </c>
      <c r="D113" s="186"/>
      <c r="E113" s="186"/>
      <c r="F113" s="186"/>
      <c r="G113" s="186"/>
      <c r="H113" s="186"/>
      <c r="I113" s="33"/>
      <c r="J113" s="5"/>
      <c r="K113" s="5"/>
      <c r="N113" s="171"/>
      <c r="O113" s="6"/>
      <c r="Q113" s="5"/>
    </row>
    <row r="114" spans="1:17" x14ac:dyDescent="0.2">
      <c r="A114" s="214" t="s">
        <v>209</v>
      </c>
      <c r="B114" s="215" t="s">
        <v>210</v>
      </c>
      <c r="C114" s="185">
        <f t="shared" si="1"/>
        <v>0</v>
      </c>
      <c r="D114" s="186"/>
      <c r="E114" s="186"/>
      <c r="F114" s="186"/>
      <c r="G114" s="186"/>
      <c r="H114" s="186"/>
      <c r="I114" s="33"/>
      <c r="J114" s="5"/>
      <c r="K114" s="5"/>
      <c r="N114" s="171"/>
      <c r="O114" s="6"/>
      <c r="Q114" s="5"/>
    </row>
    <row r="115" spans="1:17" x14ac:dyDescent="0.2">
      <c r="A115" s="214" t="s">
        <v>211</v>
      </c>
      <c r="B115" s="215" t="s">
        <v>212</v>
      </c>
      <c r="C115" s="185">
        <f t="shared" si="1"/>
        <v>0</v>
      </c>
      <c r="D115" s="186"/>
      <c r="E115" s="186"/>
      <c r="F115" s="186"/>
      <c r="G115" s="186"/>
      <c r="H115" s="186"/>
      <c r="I115" s="33"/>
      <c r="J115" s="5"/>
      <c r="K115" s="5"/>
      <c r="N115" s="171"/>
      <c r="O115" s="6"/>
      <c r="Q115" s="5"/>
    </row>
    <row r="116" spans="1:17" x14ac:dyDescent="0.2">
      <c r="A116" s="214" t="s">
        <v>213</v>
      </c>
      <c r="B116" s="215" t="s">
        <v>214</v>
      </c>
      <c r="C116" s="185">
        <f t="shared" si="1"/>
        <v>0</v>
      </c>
      <c r="D116" s="186"/>
      <c r="E116" s="186"/>
      <c r="F116" s="186"/>
      <c r="G116" s="186"/>
      <c r="H116" s="186"/>
      <c r="I116" s="33"/>
      <c r="J116" s="5"/>
      <c r="K116" s="5"/>
      <c r="N116" s="171"/>
      <c r="O116" s="6"/>
      <c r="Q116" s="5"/>
    </row>
    <row r="117" spans="1:17" x14ac:dyDescent="0.2">
      <c r="A117" s="214" t="s">
        <v>215</v>
      </c>
      <c r="B117" s="215" t="s">
        <v>216</v>
      </c>
      <c r="C117" s="185">
        <f t="shared" si="1"/>
        <v>0</v>
      </c>
      <c r="D117" s="186"/>
      <c r="E117" s="186"/>
      <c r="F117" s="186"/>
      <c r="G117" s="186"/>
      <c r="H117" s="186"/>
      <c r="I117" s="33"/>
      <c r="J117" s="5"/>
      <c r="K117" s="5"/>
      <c r="N117" s="171"/>
      <c r="O117" s="6"/>
      <c r="Q117" s="5"/>
    </row>
    <row r="118" spans="1:17" x14ac:dyDescent="0.2">
      <c r="A118" s="214" t="s">
        <v>217</v>
      </c>
      <c r="B118" s="215" t="s">
        <v>218</v>
      </c>
      <c r="C118" s="185">
        <f>+SUM(D118:F118)</f>
        <v>0</v>
      </c>
      <c r="D118" s="186"/>
      <c r="E118" s="186"/>
      <c r="F118" s="186"/>
      <c r="G118" s="186"/>
      <c r="H118" s="186"/>
      <c r="I118" s="33"/>
      <c r="J118" s="5"/>
      <c r="K118" s="5"/>
      <c r="N118" s="171"/>
      <c r="O118" s="6"/>
      <c r="Q118" s="5"/>
    </row>
    <row r="119" spans="1:17" x14ac:dyDescent="0.2">
      <c r="A119" s="214" t="s">
        <v>145</v>
      </c>
      <c r="B119" s="215" t="s">
        <v>219</v>
      </c>
      <c r="C119" s="185">
        <f>+SUM(D119:F119)</f>
        <v>0</v>
      </c>
      <c r="D119" s="186"/>
      <c r="E119" s="186"/>
      <c r="F119" s="186"/>
      <c r="G119" s="186"/>
      <c r="H119" s="186"/>
      <c r="I119" s="33"/>
      <c r="J119" s="5"/>
      <c r="K119" s="5"/>
      <c r="N119" s="171"/>
      <c r="O119" s="6"/>
      <c r="Q119" s="5"/>
    </row>
    <row r="120" spans="1:17" x14ac:dyDescent="0.2">
      <c r="A120" s="216" t="s">
        <v>145</v>
      </c>
      <c r="B120" s="217" t="s">
        <v>220</v>
      </c>
      <c r="C120" s="218">
        <f t="shared" si="1"/>
        <v>0</v>
      </c>
      <c r="D120" s="186"/>
      <c r="E120" s="186"/>
      <c r="F120" s="186"/>
      <c r="G120" s="186"/>
      <c r="H120" s="186"/>
      <c r="I120" s="33"/>
      <c r="J120" s="5"/>
      <c r="K120" s="5"/>
      <c r="N120" s="171"/>
      <c r="O120" s="6"/>
      <c r="Q120" s="5"/>
    </row>
    <row r="121" spans="1:17" x14ac:dyDescent="0.2">
      <c r="A121" s="174"/>
      <c r="B121" s="222"/>
      <c r="C121" s="69"/>
      <c r="D121" s="70"/>
      <c r="E121" s="70"/>
      <c r="F121" s="70"/>
      <c r="G121" s="70"/>
      <c r="H121" s="70"/>
      <c r="I121" s="33"/>
      <c r="J121" s="5"/>
      <c r="K121" s="5"/>
      <c r="N121" s="171"/>
      <c r="O121" s="6"/>
      <c r="Q121" s="5"/>
    </row>
    <row r="122" spans="1:17" x14ac:dyDescent="0.2">
      <c r="A122" s="289" t="s">
        <v>221</v>
      </c>
      <c r="B122" s="290"/>
      <c r="C122" s="178">
        <f t="shared" si="1"/>
        <v>504</v>
      </c>
      <c r="D122" s="223">
        <f>+SUM(D123:D162)</f>
        <v>0</v>
      </c>
      <c r="E122" s="227">
        <f>+SUM(E123:E162)</f>
        <v>489</v>
      </c>
      <c r="F122" s="228">
        <f>+SUM(F123:F162)</f>
        <v>15</v>
      </c>
      <c r="G122" s="228">
        <f>+SUM(G123:G162)</f>
        <v>0</v>
      </c>
      <c r="H122" s="228">
        <f>+SUM(H123:H162)</f>
        <v>0</v>
      </c>
      <c r="I122" s="33"/>
      <c r="J122" s="5"/>
      <c r="K122" s="5"/>
      <c r="N122" s="171"/>
      <c r="O122" s="6"/>
      <c r="Q122" s="5"/>
    </row>
    <row r="123" spans="1:17" x14ac:dyDescent="0.2">
      <c r="A123" s="211" t="s">
        <v>222</v>
      </c>
      <c r="B123" s="226" t="s">
        <v>223</v>
      </c>
      <c r="C123" s="203">
        <f t="shared" si="1"/>
        <v>0</v>
      </c>
      <c r="D123" s="188"/>
      <c r="E123" s="205"/>
      <c r="F123" s="206"/>
      <c r="G123" s="188"/>
      <c r="H123" s="206"/>
      <c r="I123" s="33"/>
      <c r="J123" s="5"/>
      <c r="K123" s="5"/>
      <c r="N123" s="171"/>
      <c r="O123" s="6"/>
      <c r="Q123" s="5"/>
    </row>
    <row r="124" spans="1:17" x14ac:dyDescent="0.2">
      <c r="A124" s="214" t="s">
        <v>224</v>
      </c>
      <c r="B124" s="215" t="s">
        <v>225</v>
      </c>
      <c r="C124" s="185">
        <f t="shared" si="1"/>
        <v>0</v>
      </c>
      <c r="D124" s="188"/>
      <c r="E124" s="187"/>
      <c r="F124" s="188"/>
      <c r="G124" s="188"/>
      <c r="H124" s="188"/>
      <c r="I124" s="33"/>
      <c r="J124" s="5"/>
      <c r="K124" s="5"/>
      <c r="N124" s="171"/>
      <c r="O124" s="6"/>
      <c r="Q124" s="5"/>
    </row>
    <row r="125" spans="1:17" x14ac:dyDescent="0.2">
      <c r="A125" s="214" t="s">
        <v>226</v>
      </c>
      <c r="B125" s="215" t="s">
        <v>227</v>
      </c>
      <c r="C125" s="185">
        <f t="shared" si="1"/>
        <v>9</v>
      </c>
      <c r="D125" s="188"/>
      <c r="E125" s="187">
        <v>9</v>
      </c>
      <c r="F125" s="188"/>
      <c r="G125" s="188"/>
      <c r="H125" s="188"/>
      <c r="I125" s="33"/>
      <c r="J125" s="5"/>
      <c r="K125" s="5"/>
      <c r="N125" s="171"/>
      <c r="O125" s="6"/>
      <c r="Q125" s="5"/>
    </row>
    <row r="126" spans="1:17" x14ac:dyDescent="0.2">
      <c r="A126" s="214" t="s">
        <v>228</v>
      </c>
      <c r="B126" s="215" t="s">
        <v>229</v>
      </c>
      <c r="C126" s="185">
        <f t="shared" si="1"/>
        <v>0</v>
      </c>
      <c r="D126" s="188"/>
      <c r="E126" s="187"/>
      <c r="F126" s="188"/>
      <c r="G126" s="188"/>
      <c r="H126" s="188"/>
      <c r="I126" s="33"/>
      <c r="J126" s="5"/>
      <c r="K126" s="5"/>
      <c r="N126" s="171"/>
      <c r="O126" s="6"/>
      <c r="Q126" s="5"/>
    </row>
    <row r="127" spans="1:17" x14ac:dyDescent="0.2">
      <c r="A127" s="214" t="s">
        <v>230</v>
      </c>
      <c r="B127" s="215" t="s">
        <v>231</v>
      </c>
      <c r="C127" s="185">
        <f t="shared" si="1"/>
        <v>0</v>
      </c>
      <c r="D127" s="188"/>
      <c r="E127" s="187"/>
      <c r="F127" s="188"/>
      <c r="G127" s="188"/>
      <c r="H127" s="188"/>
      <c r="I127" s="33"/>
      <c r="J127" s="5"/>
      <c r="K127" s="5"/>
      <c r="N127" s="171"/>
      <c r="O127" s="6"/>
      <c r="Q127" s="5"/>
    </row>
    <row r="128" spans="1:17" x14ac:dyDescent="0.2">
      <c r="A128" s="214" t="s">
        <v>232</v>
      </c>
      <c r="B128" s="215" t="s">
        <v>233</v>
      </c>
      <c r="C128" s="185">
        <f t="shared" si="1"/>
        <v>0</v>
      </c>
      <c r="D128" s="188"/>
      <c r="E128" s="187"/>
      <c r="F128" s="188"/>
      <c r="G128" s="188"/>
      <c r="H128" s="188"/>
      <c r="I128" s="33"/>
      <c r="J128" s="5"/>
      <c r="K128" s="5"/>
      <c r="N128" s="171"/>
      <c r="O128" s="6"/>
      <c r="Q128" s="5"/>
    </row>
    <row r="129" spans="1:17" x14ac:dyDescent="0.2">
      <c r="A129" s="214" t="s">
        <v>234</v>
      </c>
      <c r="B129" s="215" t="s">
        <v>235</v>
      </c>
      <c r="C129" s="185">
        <f t="shared" si="1"/>
        <v>0</v>
      </c>
      <c r="D129" s="188"/>
      <c r="E129" s="187"/>
      <c r="F129" s="188"/>
      <c r="G129" s="188"/>
      <c r="H129" s="188"/>
      <c r="I129" s="33"/>
      <c r="J129" s="5"/>
      <c r="K129" s="5"/>
      <c r="N129" s="171"/>
      <c r="O129" s="6"/>
      <c r="Q129" s="5"/>
    </row>
    <row r="130" spans="1:17" x14ac:dyDescent="0.2">
      <c r="A130" s="214" t="s">
        <v>236</v>
      </c>
      <c r="B130" s="215" t="s">
        <v>237</v>
      </c>
      <c r="C130" s="185">
        <f t="shared" si="1"/>
        <v>54</v>
      </c>
      <c r="D130" s="188"/>
      <c r="E130" s="187">
        <v>54</v>
      </c>
      <c r="F130" s="188"/>
      <c r="G130" s="188"/>
      <c r="H130" s="188"/>
      <c r="I130" s="33"/>
      <c r="J130" s="5"/>
      <c r="K130" s="5"/>
      <c r="N130" s="171"/>
      <c r="O130" s="6"/>
      <c r="Q130" s="5"/>
    </row>
    <row r="131" spans="1:17" x14ac:dyDescent="0.2">
      <c r="A131" s="214" t="s">
        <v>238</v>
      </c>
      <c r="B131" s="215" t="s">
        <v>239</v>
      </c>
      <c r="C131" s="185">
        <f t="shared" si="1"/>
        <v>275</v>
      </c>
      <c r="D131" s="188"/>
      <c r="E131" s="187">
        <v>275</v>
      </c>
      <c r="F131" s="188"/>
      <c r="G131" s="188"/>
      <c r="H131" s="188"/>
      <c r="I131" s="33"/>
      <c r="J131" s="5"/>
      <c r="K131" s="5"/>
      <c r="N131" s="171"/>
      <c r="O131" s="6"/>
      <c r="Q131" s="5"/>
    </row>
    <row r="132" spans="1:17" x14ac:dyDescent="0.2">
      <c r="A132" s="214" t="s">
        <v>240</v>
      </c>
      <c r="B132" s="215" t="s">
        <v>241</v>
      </c>
      <c r="C132" s="185">
        <f t="shared" si="1"/>
        <v>7</v>
      </c>
      <c r="D132" s="188"/>
      <c r="E132" s="187">
        <v>7</v>
      </c>
      <c r="F132" s="188"/>
      <c r="G132" s="188"/>
      <c r="H132" s="188"/>
      <c r="I132" s="33"/>
      <c r="J132" s="5"/>
      <c r="K132" s="5"/>
      <c r="N132" s="171"/>
      <c r="O132" s="6"/>
      <c r="Q132" s="5"/>
    </row>
    <row r="133" spans="1:17" x14ac:dyDescent="0.2">
      <c r="A133" s="214" t="s">
        <v>242</v>
      </c>
      <c r="B133" s="215" t="s">
        <v>243</v>
      </c>
      <c r="C133" s="185">
        <f t="shared" si="1"/>
        <v>8</v>
      </c>
      <c r="D133" s="188"/>
      <c r="E133" s="187">
        <v>8</v>
      </c>
      <c r="F133" s="188"/>
      <c r="G133" s="188"/>
      <c r="H133" s="188"/>
      <c r="I133" s="33"/>
      <c r="J133" s="5"/>
      <c r="K133" s="5"/>
      <c r="N133" s="171"/>
      <c r="O133" s="6"/>
      <c r="Q133" s="5"/>
    </row>
    <row r="134" spans="1:17" x14ac:dyDescent="0.2">
      <c r="A134" s="214" t="s">
        <v>244</v>
      </c>
      <c r="B134" s="215" t="s">
        <v>245</v>
      </c>
      <c r="C134" s="185">
        <f t="shared" si="1"/>
        <v>0</v>
      </c>
      <c r="D134" s="188"/>
      <c r="E134" s="187"/>
      <c r="F134" s="188"/>
      <c r="G134" s="188"/>
      <c r="H134" s="188"/>
      <c r="I134" s="33"/>
      <c r="J134" s="5"/>
      <c r="K134" s="5"/>
      <c r="N134" s="171"/>
      <c r="O134" s="6"/>
      <c r="Q134" s="5"/>
    </row>
    <row r="135" spans="1:17" x14ac:dyDescent="0.2">
      <c r="A135" s="214" t="s">
        <v>246</v>
      </c>
      <c r="B135" s="215" t="s">
        <v>247</v>
      </c>
      <c r="C135" s="185">
        <f t="shared" si="1"/>
        <v>0</v>
      </c>
      <c r="D135" s="188"/>
      <c r="E135" s="187"/>
      <c r="F135" s="188"/>
      <c r="G135" s="188"/>
      <c r="H135" s="188"/>
      <c r="I135" s="33"/>
      <c r="J135" s="5"/>
      <c r="K135" s="5"/>
      <c r="N135" s="171"/>
      <c r="O135" s="6"/>
      <c r="Q135" s="5"/>
    </row>
    <row r="136" spans="1:17" x14ac:dyDescent="0.2">
      <c r="A136" s="214" t="s">
        <v>248</v>
      </c>
      <c r="B136" s="215" t="s">
        <v>249</v>
      </c>
      <c r="C136" s="185">
        <f t="shared" si="1"/>
        <v>0</v>
      </c>
      <c r="D136" s="188"/>
      <c r="E136" s="187"/>
      <c r="F136" s="188"/>
      <c r="G136" s="188"/>
      <c r="H136" s="188"/>
      <c r="I136" s="33"/>
      <c r="J136" s="5"/>
      <c r="K136" s="5"/>
      <c r="N136" s="171"/>
      <c r="O136" s="6"/>
      <c r="Q136" s="5"/>
    </row>
    <row r="137" spans="1:17" x14ac:dyDescent="0.2">
      <c r="A137" s="214" t="s">
        <v>250</v>
      </c>
      <c r="B137" s="215" t="s">
        <v>251</v>
      </c>
      <c r="C137" s="185">
        <f t="shared" si="1"/>
        <v>0</v>
      </c>
      <c r="D137" s="188"/>
      <c r="E137" s="187"/>
      <c r="F137" s="188"/>
      <c r="G137" s="188"/>
      <c r="H137" s="188"/>
      <c r="I137" s="33"/>
      <c r="J137" s="5"/>
      <c r="K137" s="5"/>
      <c r="N137" s="171"/>
      <c r="O137" s="6"/>
      <c r="Q137" s="5"/>
    </row>
    <row r="138" spans="1:17" x14ac:dyDescent="0.2">
      <c r="A138" s="214" t="s">
        <v>252</v>
      </c>
      <c r="B138" s="215" t="s">
        <v>253</v>
      </c>
      <c r="C138" s="185">
        <f t="shared" si="1"/>
        <v>0</v>
      </c>
      <c r="D138" s="188"/>
      <c r="E138" s="187"/>
      <c r="F138" s="188"/>
      <c r="G138" s="188"/>
      <c r="H138" s="188"/>
      <c r="I138" s="33"/>
      <c r="J138" s="5"/>
      <c r="K138" s="5"/>
      <c r="N138" s="171"/>
      <c r="O138" s="6"/>
      <c r="Q138" s="5"/>
    </row>
    <row r="139" spans="1:17" x14ac:dyDescent="0.2">
      <c r="A139" s="214" t="s">
        <v>254</v>
      </c>
      <c r="B139" s="215" t="s">
        <v>255</v>
      </c>
      <c r="C139" s="185">
        <f t="shared" si="1"/>
        <v>0</v>
      </c>
      <c r="D139" s="188"/>
      <c r="E139" s="187"/>
      <c r="F139" s="188"/>
      <c r="G139" s="188"/>
      <c r="H139" s="188"/>
      <c r="I139" s="33"/>
      <c r="J139" s="5"/>
      <c r="K139" s="5"/>
      <c r="N139" s="171"/>
      <c r="O139" s="6"/>
      <c r="Q139" s="5"/>
    </row>
    <row r="140" spans="1:17" x14ac:dyDescent="0.2">
      <c r="A140" s="214" t="s">
        <v>256</v>
      </c>
      <c r="B140" s="215" t="s">
        <v>257</v>
      </c>
      <c r="C140" s="185">
        <f t="shared" si="1"/>
        <v>0</v>
      </c>
      <c r="D140" s="188"/>
      <c r="E140" s="187"/>
      <c r="F140" s="188"/>
      <c r="G140" s="188"/>
      <c r="H140" s="188"/>
      <c r="I140" s="33"/>
      <c r="J140" s="5"/>
      <c r="K140" s="5"/>
      <c r="N140" s="171"/>
      <c r="O140" s="6"/>
      <c r="Q140" s="5"/>
    </row>
    <row r="141" spans="1:17" x14ac:dyDescent="0.2">
      <c r="A141" s="214" t="s">
        <v>258</v>
      </c>
      <c r="B141" s="215" t="s">
        <v>259</v>
      </c>
      <c r="C141" s="185">
        <f t="shared" si="1"/>
        <v>1</v>
      </c>
      <c r="D141" s="188"/>
      <c r="E141" s="187">
        <v>1</v>
      </c>
      <c r="F141" s="188"/>
      <c r="G141" s="188"/>
      <c r="H141" s="188"/>
      <c r="I141" s="33"/>
      <c r="J141" s="5"/>
      <c r="K141" s="5"/>
      <c r="N141" s="171"/>
      <c r="O141" s="6"/>
      <c r="Q141" s="5"/>
    </row>
    <row r="142" spans="1:17" x14ac:dyDescent="0.2">
      <c r="A142" s="214" t="s">
        <v>260</v>
      </c>
      <c r="B142" s="215" t="s">
        <v>261</v>
      </c>
      <c r="C142" s="185">
        <f t="shared" si="1"/>
        <v>5</v>
      </c>
      <c r="D142" s="188"/>
      <c r="E142" s="187"/>
      <c r="F142" s="188">
        <v>5</v>
      </c>
      <c r="G142" s="188"/>
      <c r="H142" s="188"/>
      <c r="I142" s="33"/>
      <c r="J142" s="5"/>
      <c r="K142" s="5"/>
      <c r="N142" s="171"/>
      <c r="O142" s="6"/>
      <c r="Q142" s="5"/>
    </row>
    <row r="143" spans="1:17" x14ac:dyDescent="0.2">
      <c r="A143" s="214" t="s">
        <v>262</v>
      </c>
      <c r="B143" s="215" t="s">
        <v>263</v>
      </c>
      <c r="C143" s="185">
        <f t="shared" si="1"/>
        <v>0</v>
      </c>
      <c r="D143" s="188"/>
      <c r="E143" s="187"/>
      <c r="F143" s="188"/>
      <c r="G143" s="188"/>
      <c r="H143" s="188"/>
      <c r="I143" s="33"/>
      <c r="J143" s="5"/>
      <c r="K143" s="5"/>
      <c r="N143" s="171"/>
      <c r="O143" s="6"/>
      <c r="Q143" s="5"/>
    </row>
    <row r="144" spans="1:17" x14ac:dyDescent="0.2">
      <c r="A144" s="214" t="s">
        <v>264</v>
      </c>
      <c r="B144" s="215" t="s">
        <v>265</v>
      </c>
      <c r="C144" s="185">
        <f t="shared" si="1"/>
        <v>0</v>
      </c>
      <c r="D144" s="188"/>
      <c r="E144" s="187"/>
      <c r="F144" s="188"/>
      <c r="G144" s="188"/>
      <c r="H144" s="188"/>
      <c r="I144" s="33"/>
      <c r="J144" s="5"/>
      <c r="K144" s="5"/>
      <c r="N144" s="171"/>
      <c r="O144" s="6"/>
      <c r="Q144" s="5"/>
    </row>
    <row r="145" spans="1:17" x14ac:dyDescent="0.2">
      <c r="A145" s="214" t="s">
        <v>266</v>
      </c>
      <c r="B145" s="215" t="s">
        <v>267</v>
      </c>
      <c r="C145" s="185">
        <f t="shared" si="1"/>
        <v>5</v>
      </c>
      <c r="D145" s="188"/>
      <c r="E145" s="187">
        <v>5</v>
      </c>
      <c r="F145" s="188"/>
      <c r="G145" s="188"/>
      <c r="H145" s="188"/>
      <c r="I145" s="33"/>
      <c r="J145" s="5"/>
      <c r="K145" s="5"/>
      <c r="N145" s="171"/>
      <c r="O145" s="6"/>
      <c r="Q145" s="5"/>
    </row>
    <row r="146" spans="1:17" x14ac:dyDescent="0.2">
      <c r="A146" s="214" t="s">
        <v>268</v>
      </c>
      <c r="B146" s="215" t="s">
        <v>269</v>
      </c>
      <c r="C146" s="185">
        <f t="shared" ref="C146:C209" si="2">+SUM(D146:F146)</f>
        <v>4</v>
      </c>
      <c r="D146" s="188"/>
      <c r="E146" s="187"/>
      <c r="F146" s="188">
        <v>4</v>
      </c>
      <c r="G146" s="188"/>
      <c r="H146" s="188"/>
      <c r="I146" s="33"/>
      <c r="J146" s="5"/>
      <c r="K146" s="5"/>
      <c r="N146" s="171"/>
      <c r="O146" s="6"/>
      <c r="Q146" s="5"/>
    </row>
    <row r="147" spans="1:17" x14ac:dyDescent="0.2">
      <c r="A147" s="214" t="s">
        <v>270</v>
      </c>
      <c r="B147" s="215" t="s">
        <v>271</v>
      </c>
      <c r="C147" s="185">
        <f t="shared" si="2"/>
        <v>2</v>
      </c>
      <c r="D147" s="188"/>
      <c r="E147" s="187"/>
      <c r="F147" s="188">
        <v>2</v>
      </c>
      <c r="G147" s="188"/>
      <c r="H147" s="188"/>
      <c r="I147" s="33"/>
      <c r="J147" s="5"/>
      <c r="K147" s="5"/>
      <c r="N147" s="171"/>
      <c r="O147" s="6"/>
      <c r="Q147" s="5"/>
    </row>
    <row r="148" spans="1:17" x14ac:dyDescent="0.2">
      <c r="A148" s="214" t="s">
        <v>272</v>
      </c>
      <c r="B148" s="215" t="s">
        <v>273</v>
      </c>
      <c r="C148" s="185">
        <f t="shared" si="2"/>
        <v>0</v>
      </c>
      <c r="D148" s="188"/>
      <c r="E148" s="187"/>
      <c r="F148" s="188"/>
      <c r="G148" s="188"/>
      <c r="H148" s="188"/>
      <c r="I148" s="33"/>
      <c r="J148" s="5"/>
      <c r="K148" s="5"/>
      <c r="N148" s="171"/>
      <c r="O148" s="6"/>
      <c r="Q148" s="5"/>
    </row>
    <row r="149" spans="1:17" x14ac:dyDescent="0.2">
      <c r="A149" s="214" t="s">
        <v>274</v>
      </c>
      <c r="B149" s="215" t="s">
        <v>275</v>
      </c>
      <c r="C149" s="185">
        <f t="shared" si="2"/>
        <v>0</v>
      </c>
      <c r="D149" s="188"/>
      <c r="E149" s="187"/>
      <c r="F149" s="188"/>
      <c r="G149" s="188"/>
      <c r="H149" s="188"/>
      <c r="I149" s="33"/>
      <c r="J149" s="5"/>
      <c r="K149" s="5"/>
      <c r="N149" s="171"/>
      <c r="O149" s="6"/>
      <c r="Q149" s="5"/>
    </row>
    <row r="150" spans="1:17" x14ac:dyDescent="0.2">
      <c r="A150" s="214" t="s">
        <v>276</v>
      </c>
      <c r="B150" s="215" t="s">
        <v>277</v>
      </c>
      <c r="C150" s="185">
        <f t="shared" si="2"/>
        <v>0</v>
      </c>
      <c r="D150" s="188"/>
      <c r="E150" s="187"/>
      <c r="F150" s="188"/>
      <c r="G150" s="188"/>
      <c r="H150" s="188"/>
      <c r="I150" s="33"/>
      <c r="J150" s="5"/>
      <c r="K150" s="5"/>
      <c r="N150" s="171"/>
      <c r="O150" s="6"/>
      <c r="Q150" s="5"/>
    </row>
    <row r="151" spans="1:17" x14ac:dyDescent="0.2">
      <c r="A151" s="214" t="s">
        <v>278</v>
      </c>
      <c r="B151" s="215" t="s">
        <v>279</v>
      </c>
      <c r="C151" s="185">
        <f t="shared" si="2"/>
        <v>0</v>
      </c>
      <c r="D151" s="188"/>
      <c r="E151" s="187"/>
      <c r="F151" s="188"/>
      <c r="G151" s="188"/>
      <c r="H151" s="188"/>
      <c r="I151" s="33"/>
      <c r="J151" s="5"/>
      <c r="K151" s="5"/>
      <c r="N151" s="171"/>
      <c r="O151" s="6"/>
      <c r="Q151" s="5"/>
    </row>
    <row r="152" spans="1:17" x14ac:dyDescent="0.2">
      <c r="A152" s="214" t="s">
        <v>280</v>
      </c>
      <c r="B152" s="215" t="s">
        <v>281</v>
      </c>
      <c r="C152" s="185">
        <f t="shared" si="2"/>
        <v>0</v>
      </c>
      <c r="D152" s="188"/>
      <c r="E152" s="187"/>
      <c r="F152" s="188"/>
      <c r="G152" s="188"/>
      <c r="H152" s="188"/>
      <c r="I152" s="33"/>
      <c r="J152" s="5"/>
      <c r="K152" s="5"/>
      <c r="N152" s="171"/>
      <c r="O152" s="6"/>
      <c r="Q152" s="5"/>
    </row>
    <row r="153" spans="1:17" x14ac:dyDescent="0.2">
      <c r="A153" s="214" t="s">
        <v>282</v>
      </c>
      <c r="B153" s="215" t="s">
        <v>283</v>
      </c>
      <c r="C153" s="185">
        <f t="shared" si="2"/>
        <v>18</v>
      </c>
      <c r="D153" s="188"/>
      <c r="E153" s="187">
        <v>18</v>
      </c>
      <c r="F153" s="188"/>
      <c r="G153" s="188"/>
      <c r="H153" s="188"/>
      <c r="I153" s="33"/>
      <c r="J153" s="5"/>
      <c r="K153" s="5"/>
      <c r="N153" s="171"/>
      <c r="O153" s="6"/>
      <c r="Q153" s="5"/>
    </row>
    <row r="154" spans="1:17" x14ac:dyDescent="0.2">
      <c r="A154" s="214" t="s">
        <v>284</v>
      </c>
      <c r="B154" s="215" t="s">
        <v>285</v>
      </c>
      <c r="C154" s="185">
        <f t="shared" si="2"/>
        <v>0</v>
      </c>
      <c r="D154" s="188"/>
      <c r="E154" s="187"/>
      <c r="F154" s="188"/>
      <c r="G154" s="188"/>
      <c r="H154" s="188"/>
      <c r="I154" s="33"/>
      <c r="J154" s="5"/>
      <c r="K154" s="5"/>
      <c r="N154" s="171"/>
      <c r="O154" s="6"/>
      <c r="Q154" s="5"/>
    </row>
    <row r="155" spans="1:17" x14ac:dyDescent="0.2">
      <c r="A155" s="214" t="s">
        <v>286</v>
      </c>
      <c r="B155" s="215" t="s">
        <v>281</v>
      </c>
      <c r="C155" s="185">
        <f t="shared" si="2"/>
        <v>1</v>
      </c>
      <c r="D155" s="188"/>
      <c r="E155" s="187"/>
      <c r="F155" s="188">
        <v>1</v>
      </c>
      <c r="G155" s="188"/>
      <c r="H155" s="188"/>
      <c r="I155" s="33"/>
      <c r="J155" s="5"/>
      <c r="K155" s="5"/>
      <c r="N155" s="171"/>
      <c r="O155" s="6"/>
      <c r="Q155" s="5"/>
    </row>
    <row r="156" spans="1:17" x14ac:dyDescent="0.2">
      <c r="A156" s="214" t="s">
        <v>287</v>
      </c>
      <c r="B156" s="215" t="s">
        <v>279</v>
      </c>
      <c r="C156" s="185">
        <f t="shared" si="2"/>
        <v>3</v>
      </c>
      <c r="D156" s="188"/>
      <c r="E156" s="187"/>
      <c r="F156" s="188">
        <v>3</v>
      </c>
      <c r="G156" s="188"/>
      <c r="H156" s="188"/>
      <c r="I156" s="33"/>
      <c r="J156" s="5"/>
      <c r="K156" s="5"/>
      <c r="N156" s="171"/>
      <c r="O156" s="6"/>
      <c r="Q156" s="5"/>
    </row>
    <row r="157" spans="1:17" x14ac:dyDescent="0.2">
      <c r="A157" s="214" t="s">
        <v>288</v>
      </c>
      <c r="B157" s="215" t="s">
        <v>289</v>
      </c>
      <c r="C157" s="185">
        <f t="shared" si="2"/>
        <v>0</v>
      </c>
      <c r="D157" s="188"/>
      <c r="E157" s="187"/>
      <c r="F157" s="188"/>
      <c r="G157" s="188"/>
      <c r="H157" s="188"/>
      <c r="I157" s="33"/>
      <c r="J157" s="5"/>
      <c r="K157" s="5"/>
      <c r="N157" s="171"/>
      <c r="O157" s="6"/>
      <c r="Q157" s="5"/>
    </row>
    <row r="158" spans="1:17" x14ac:dyDescent="0.2">
      <c r="A158" s="214" t="s">
        <v>290</v>
      </c>
      <c r="B158" s="215" t="s">
        <v>291</v>
      </c>
      <c r="C158" s="185">
        <f t="shared" si="2"/>
        <v>0</v>
      </c>
      <c r="D158" s="188"/>
      <c r="E158" s="187"/>
      <c r="F158" s="188"/>
      <c r="G158" s="188"/>
      <c r="H158" s="188"/>
      <c r="I158" s="33"/>
      <c r="J158" s="5"/>
      <c r="K158" s="5"/>
      <c r="N158" s="171"/>
      <c r="O158" s="6"/>
      <c r="Q158" s="5"/>
    </row>
    <row r="159" spans="1:17" x14ac:dyDescent="0.2">
      <c r="A159" s="214" t="s">
        <v>292</v>
      </c>
      <c r="B159" s="215" t="s">
        <v>293</v>
      </c>
      <c r="C159" s="185">
        <f t="shared" si="2"/>
        <v>18</v>
      </c>
      <c r="D159" s="188"/>
      <c r="E159" s="187">
        <v>18</v>
      </c>
      <c r="F159" s="188"/>
      <c r="G159" s="188"/>
      <c r="H159" s="188"/>
      <c r="I159" s="33"/>
      <c r="J159" s="5"/>
      <c r="K159" s="5"/>
      <c r="N159" s="171"/>
      <c r="O159" s="6"/>
      <c r="Q159" s="5"/>
    </row>
    <row r="160" spans="1:17" x14ac:dyDescent="0.2">
      <c r="A160" s="214" t="s">
        <v>294</v>
      </c>
      <c r="B160" s="215" t="s">
        <v>295</v>
      </c>
      <c r="C160" s="185">
        <f t="shared" si="2"/>
        <v>65</v>
      </c>
      <c r="D160" s="188"/>
      <c r="E160" s="187">
        <v>65</v>
      </c>
      <c r="F160" s="188"/>
      <c r="G160" s="188"/>
      <c r="H160" s="188"/>
      <c r="I160" s="33"/>
      <c r="J160" s="5"/>
      <c r="K160" s="5"/>
      <c r="N160" s="171"/>
      <c r="O160" s="6"/>
      <c r="Q160" s="5"/>
    </row>
    <row r="161" spans="1:17" x14ac:dyDescent="0.2">
      <c r="A161" s="214" t="s">
        <v>296</v>
      </c>
      <c r="B161" s="208" t="s">
        <v>297</v>
      </c>
      <c r="C161" s="185">
        <f t="shared" si="2"/>
        <v>10</v>
      </c>
      <c r="D161" s="188"/>
      <c r="E161" s="187">
        <v>10</v>
      </c>
      <c r="F161" s="198"/>
      <c r="G161" s="188"/>
      <c r="H161" s="188"/>
      <c r="I161" s="33"/>
      <c r="J161" s="5"/>
      <c r="K161" s="5"/>
      <c r="N161" s="171"/>
      <c r="O161" s="6"/>
      <c r="Q161" s="5"/>
    </row>
    <row r="162" spans="1:17" x14ac:dyDescent="0.2">
      <c r="A162" s="216" t="s">
        <v>298</v>
      </c>
      <c r="B162" s="229" t="s">
        <v>299</v>
      </c>
      <c r="C162" s="218">
        <f t="shared" si="2"/>
        <v>19</v>
      </c>
      <c r="D162" s="219"/>
      <c r="E162" s="220">
        <v>19</v>
      </c>
      <c r="F162" s="221"/>
      <c r="G162" s="219"/>
      <c r="H162" s="221"/>
      <c r="I162" s="33"/>
      <c r="J162" s="5"/>
      <c r="K162" s="5"/>
      <c r="N162" s="171"/>
      <c r="O162" s="6"/>
      <c r="Q162" s="5"/>
    </row>
    <row r="163" spans="1:17" x14ac:dyDescent="0.2">
      <c r="A163" s="230"/>
      <c r="B163" s="231"/>
      <c r="C163" s="69"/>
      <c r="D163" s="70"/>
      <c r="E163" s="70"/>
      <c r="F163" s="70"/>
      <c r="G163" s="70"/>
      <c r="H163" s="70"/>
      <c r="I163" s="33"/>
      <c r="J163" s="5"/>
      <c r="K163" s="5"/>
      <c r="N163" s="171"/>
      <c r="O163" s="6"/>
      <c r="Q163" s="5"/>
    </row>
    <row r="164" spans="1:17" ht="15" customHeight="1" x14ac:dyDescent="0.2">
      <c r="A164" s="319" t="s">
        <v>300</v>
      </c>
      <c r="B164" s="320"/>
      <c r="C164" s="178">
        <f t="shared" si="2"/>
        <v>0</v>
      </c>
      <c r="D164" s="223">
        <f>+SUM(D165:D179)</f>
        <v>0</v>
      </c>
      <c r="E164" s="227">
        <f>+SUM(E165:E179)</f>
        <v>0</v>
      </c>
      <c r="F164" s="228">
        <f>+SUM(F165:F179)</f>
        <v>0</v>
      </c>
      <c r="G164" s="228">
        <f>+SUM(G165:G179)</f>
        <v>0</v>
      </c>
      <c r="H164" s="228">
        <f>+SUM(H165:H179)</f>
        <v>0</v>
      </c>
      <c r="I164" s="33"/>
      <c r="J164" s="5"/>
      <c r="K164" s="5"/>
      <c r="N164" s="171"/>
      <c r="O164" s="6"/>
      <c r="Q164" s="5"/>
    </row>
    <row r="165" spans="1:17" x14ac:dyDescent="0.2">
      <c r="A165" s="211" t="s">
        <v>301</v>
      </c>
      <c r="B165" s="226" t="s">
        <v>302</v>
      </c>
      <c r="C165" s="203">
        <f t="shared" si="2"/>
        <v>0</v>
      </c>
      <c r="D165" s="204"/>
      <c r="E165" s="205"/>
      <c r="F165" s="206"/>
      <c r="G165" s="232"/>
      <c r="H165" s="206"/>
      <c r="I165" s="33"/>
      <c r="J165" s="5"/>
      <c r="K165" s="5"/>
      <c r="N165" s="171"/>
      <c r="O165" s="6"/>
      <c r="Q165" s="5"/>
    </row>
    <row r="166" spans="1:17" x14ac:dyDescent="0.2">
      <c r="A166" s="214" t="s">
        <v>303</v>
      </c>
      <c r="B166" s="233" t="s">
        <v>304</v>
      </c>
      <c r="C166" s="185">
        <f t="shared" si="2"/>
        <v>0</v>
      </c>
      <c r="D166" s="186"/>
      <c r="E166" s="187"/>
      <c r="F166" s="188"/>
      <c r="G166" s="201"/>
      <c r="H166" s="188"/>
      <c r="I166" s="33"/>
      <c r="J166" s="5"/>
      <c r="K166" s="5"/>
      <c r="N166" s="171"/>
      <c r="O166" s="6"/>
      <c r="Q166" s="5"/>
    </row>
    <row r="167" spans="1:17" x14ac:dyDescent="0.2">
      <c r="A167" s="214" t="s">
        <v>305</v>
      </c>
      <c r="B167" s="208" t="s">
        <v>306</v>
      </c>
      <c r="C167" s="185">
        <f t="shared" si="2"/>
        <v>0</v>
      </c>
      <c r="D167" s="186"/>
      <c r="E167" s="187"/>
      <c r="F167" s="188"/>
      <c r="G167" s="201"/>
      <c r="H167" s="188"/>
      <c r="I167" s="33"/>
      <c r="J167" s="5"/>
      <c r="K167" s="5"/>
      <c r="N167" s="171"/>
      <c r="O167" s="6"/>
      <c r="Q167" s="5"/>
    </row>
    <row r="168" spans="1:17" x14ac:dyDescent="0.2">
      <c r="A168" s="234" t="s">
        <v>307</v>
      </c>
      <c r="B168" s="208" t="s">
        <v>308</v>
      </c>
      <c r="C168" s="185">
        <f t="shared" si="2"/>
        <v>0</v>
      </c>
      <c r="D168" s="186"/>
      <c r="E168" s="187"/>
      <c r="F168" s="188"/>
      <c r="G168" s="201"/>
      <c r="H168" s="188"/>
      <c r="I168" s="33"/>
      <c r="J168" s="5"/>
      <c r="K168" s="5"/>
      <c r="N168" s="171"/>
      <c r="O168" s="6"/>
      <c r="Q168" s="5"/>
    </row>
    <row r="169" spans="1:17" x14ac:dyDescent="0.2">
      <c r="A169" s="214" t="s">
        <v>309</v>
      </c>
      <c r="B169" s="215" t="s">
        <v>310</v>
      </c>
      <c r="C169" s="185">
        <f t="shared" si="2"/>
        <v>0</v>
      </c>
      <c r="D169" s="186"/>
      <c r="E169" s="187"/>
      <c r="F169" s="188"/>
      <c r="G169" s="201"/>
      <c r="H169" s="188"/>
      <c r="I169" s="33"/>
      <c r="J169" s="5"/>
      <c r="K169" s="5"/>
      <c r="N169" s="171"/>
      <c r="O169" s="6"/>
      <c r="Q169" s="5"/>
    </row>
    <row r="170" spans="1:17" x14ac:dyDescent="0.2">
      <c r="A170" s="214" t="s">
        <v>311</v>
      </c>
      <c r="B170" s="215" t="s">
        <v>312</v>
      </c>
      <c r="C170" s="185">
        <f t="shared" si="2"/>
        <v>0</v>
      </c>
      <c r="D170" s="186"/>
      <c r="E170" s="187"/>
      <c r="F170" s="188"/>
      <c r="G170" s="201"/>
      <c r="H170" s="188"/>
      <c r="I170" s="33"/>
      <c r="J170" s="5"/>
      <c r="K170" s="5"/>
      <c r="N170" s="171"/>
      <c r="O170" s="6"/>
      <c r="Q170" s="5"/>
    </row>
    <row r="171" spans="1:17" x14ac:dyDescent="0.2">
      <c r="A171" s="214" t="s">
        <v>313</v>
      </c>
      <c r="B171" s="215" t="s">
        <v>314</v>
      </c>
      <c r="C171" s="185">
        <f t="shared" si="2"/>
        <v>0</v>
      </c>
      <c r="D171" s="186"/>
      <c r="E171" s="187"/>
      <c r="F171" s="188"/>
      <c r="G171" s="201"/>
      <c r="H171" s="188"/>
      <c r="I171" s="33"/>
      <c r="J171" s="5"/>
      <c r="K171" s="5"/>
      <c r="N171" s="171"/>
      <c r="O171" s="6"/>
      <c r="Q171" s="5"/>
    </row>
    <row r="172" spans="1:17" x14ac:dyDescent="0.2">
      <c r="A172" s="214" t="s">
        <v>315</v>
      </c>
      <c r="B172" s="215" t="s">
        <v>316</v>
      </c>
      <c r="C172" s="185">
        <f t="shared" si="2"/>
        <v>0</v>
      </c>
      <c r="D172" s="186"/>
      <c r="E172" s="187"/>
      <c r="F172" s="188"/>
      <c r="G172" s="201"/>
      <c r="H172" s="188"/>
      <c r="I172" s="33"/>
      <c r="J172" s="5"/>
      <c r="K172" s="5"/>
      <c r="N172" s="171"/>
      <c r="O172" s="6"/>
      <c r="Q172" s="5"/>
    </row>
    <row r="173" spans="1:17" x14ac:dyDescent="0.2">
      <c r="A173" s="214" t="s">
        <v>317</v>
      </c>
      <c r="B173" s="215" t="s">
        <v>318</v>
      </c>
      <c r="C173" s="185">
        <f t="shared" si="2"/>
        <v>0</v>
      </c>
      <c r="D173" s="186"/>
      <c r="E173" s="187"/>
      <c r="F173" s="188"/>
      <c r="G173" s="201"/>
      <c r="H173" s="188"/>
      <c r="I173" s="33"/>
      <c r="J173" s="5"/>
      <c r="K173" s="5"/>
      <c r="N173" s="171"/>
      <c r="O173" s="6"/>
      <c r="Q173" s="5"/>
    </row>
    <row r="174" spans="1:17" x14ac:dyDescent="0.2">
      <c r="A174" s="214" t="s">
        <v>319</v>
      </c>
      <c r="B174" s="215" t="s">
        <v>320</v>
      </c>
      <c r="C174" s="185">
        <f t="shared" si="2"/>
        <v>0</v>
      </c>
      <c r="D174" s="186"/>
      <c r="E174" s="187"/>
      <c r="F174" s="188"/>
      <c r="G174" s="201"/>
      <c r="H174" s="188"/>
      <c r="I174" s="33"/>
      <c r="J174" s="5"/>
      <c r="K174" s="5"/>
      <c r="N174" s="171"/>
      <c r="O174" s="6"/>
      <c r="Q174" s="5"/>
    </row>
    <row r="175" spans="1:17" x14ac:dyDescent="0.2">
      <c r="A175" s="214" t="s">
        <v>321</v>
      </c>
      <c r="B175" s="215" t="s">
        <v>322</v>
      </c>
      <c r="C175" s="185">
        <f t="shared" si="2"/>
        <v>0</v>
      </c>
      <c r="D175" s="186"/>
      <c r="E175" s="187"/>
      <c r="F175" s="188"/>
      <c r="G175" s="201"/>
      <c r="H175" s="188"/>
      <c r="I175" s="33"/>
      <c r="J175" s="5"/>
      <c r="K175" s="5"/>
      <c r="N175" s="171"/>
      <c r="O175" s="6"/>
      <c r="Q175" s="5"/>
    </row>
    <row r="176" spans="1:17" x14ac:dyDescent="0.2">
      <c r="A176" s="214" t="s">
        <v>323</v>
      </c>
      <c r="B176" s="215" t="s">
        <v>324</v>
      </c>
      <c r="C176" s="185">
        <f t="shared" si="2"/>
        <v>0</v>
      </c>
      <c r="D176" s="186"/>
      <c r="E176" s="187"/>
      <c r="F176" s="188"/>
      <c r="G176" s="201"/>
      <c r="H176" s="188"/>
      <c r="I176" s="33"/>
      <c r="J176" s="5"/>
      <c r="K176" s="5"/>
      <c r="N176" s="171"/>
      <c r="O176" s="6"/>
      <c r="Q176" s="5"/>
    </row>
    <row r="177" spans="1:17" x14ac:dyDescent="0.2">
      <c r="A177" s="214" t="s">
        <v>325</v>
      </c>
      <c r="B177" s="215" t="s">
        <v>326</v>
      </c>
      <c r="C177" s="185">
        <f t="shared" si="2"/>
        <v>0</v>
      </c>
      <c r="D177" s="186"/>
      <c r="E177" s="187"/>
      <c r="F177" s="188"/>
      <c r="G177" s="201"/>
      <c r="H177" s="188"/>
      <c r="I177" s="33"/>
      <c r="J177" s="5"/>
      <c r="K177" s="5"/>
      <c r="N177" s="171"/>
      <c r="O177" s="6"/>
      <c r="Q177" s="5"/>
    </row>
    <row r="178" spans="1:17" x14ac:dyDescent="0.2">
      <c r="A178" s="214" t="s">
        <v>327</v>
      </c>
      <c r="B178" s="215" t="s">
        <v>328</v>
      </c>
      <c r="C178" s="185">
        <f t="shared" si="2"/>
        <v>0</v>
      </c>
      <c r="D178" s="186"/>
      <c r="E178" s="187"/>
      <c r="F178" s="188"/>
      <c r="G178" s="201"/>
      <c r="H178" s="188"/>
      <c r="I178" s="33"/>
      <c r="J178" s="5"/>
      <c r="K178" s="5"/>
      <c r="N178" s="171"/>
      <c r="O178" s="6"/>
      <c r="Q178" s="5"/>
    </row>
    <row r="179" spans="1:17" x14ac:dyDescent="0.2">
      <c r="A179" s="235" t="s">
        <v>329</v>
      </c>
      <c r="B179" s="236" t="s">
        <v>330</v>
      </c>
      <c r="C179" s="218">
        <f t="shared" si="2"/>
        <v>0</v>
      </c>
      <c r="D179" s="237"/>
      <c r="E179" s="220"/>
      <c r="F179" s="221"/>
      <c r="G179" s="219"/>
      <c r="H179" s="221"/>
      <c r="I179" s="33"/>
      <c r="J179" s="5"/>
      <c r="K179" s="5"/>
      <c r="N179" s="171"/>
      <c r="O179" s="6"/>
      <c r="Q179" s="5"/>
    </row>
    <row r="180" spans="1:17" x14ac:dyDescent="0.2">
      <c r="A180" s="174"/>
      <c r="B180" s="222"/>
      <c r="C180" s="69"/>
      <c r="D180" s="70"/>
      <c r="E180" s="70"/>
      <c r="F180" s="70"/>
      <c r="G180" s="70"/>
      <c r="H180" s="70"/>
      <c r="I180" s="33"/>
      <c r="J180" s="5"/>
      <c r="K180" s="5"/>
      <c r="N180" s="171"/>
      <c r="O180" s="6"/>
      <c r="Q180" s="5"/>
    </row>
    <row r="181" spans="1:17" x14ac:dyDescent="0.2">
      <c r="A181" s="289" t="s">
        <v>331</v>
      </c>
      <c r="B181" s="290"/>
      <c r="C181" s="178">
        <f t="shared" si="2"/>
        <v>418</v>
      </c>
      <c r="D181" s="238">
        <f>+SUM(D182:D250)</f>
        <v>3</v>
      </c>
      <c r="E181" s="180">
        <f>+SUM(E182:E250)</f>
        <v>34</v>
      </c>
      <c r="F181" s="239">
        <f>+SUM(F182:F250)</f>
        <v>381</v>
      </c>
      <c r="G181" s="178">
        <f>+SUM(G182:G250)</f>
        <v>0</v>
      </c>
      <c r="H181" s="178">
        <f>+SUM(H182:H250)</f>
        <v>0</v>
      </c>
      <c r="I181" s="33"/>
      <c r="J181" s="5"/>
      <c r="K181" s="5"/>
      <c r="N181" s="171"/>
      <c r="O181" s="6"/>
      <c r="Q181" s="5"/>
    </row>
    <row r="182" spans="1:17" x14ac:dyDescent="0.2">
      <c r="A182" s="214" t="s">
        <v>332</v>
      </c>
      <c r="B182" s="240" t="s">
        <v>333</v>
      </c>
      <c r="C182" s="185">
        <f t="shared" si="2"/>
        <v>0</v>
      </c>
      <c r="D182" s="186"/>
      <c r="E182" s="187"/>
      <c r="F182" s="188"/>
      <c r="G182" s="232"/>
      <c r="H182" s="188"/>
      <c r="I182" s="33"/>
      <c r="J182" s="5"/>
      <c r="K182" s="5"/>
      <c r="N182" s="171"/>
      <c r="O182" s="6"/>
      <c r="Q182" s="5"/>
    </row>
    <row r="183" spans="1:17" x14ac:dyDescent="0.2">
      <c r="A183" s="214" t="s">
        <v>334</v>
      </c>
      <c r="B183" s="241" t="s">
        <v>335</v>
      </c>
      <c r="C183" s="185">
        <f t="shared" si="2"/>
        <v>0</v>
      </c>
      <c r="D183" s="186"/>
      <c r="E183" s="187"/>
      <c r="F183" s="188"/>
      <c r="G183" s="201"/>
      <c r="H183" s="188"/>
      <c r="I183" s="33"/>
      <c r="J183" s="5"/>
      <c r="K183" s="5"/>
      <c r="N183" s="171"/>
      <c r="O183" s="6"/>
      <c r="Q183" s="5"/>
    </row>
    <row r="184" spans="1:17" x14ac:dyDescent="0.2">
      <c r="A184" s="214" t="s">
        <v>336</v>
      </c>
      <c r="B184" s="241" t="s">
        <v>337</v>
      </c>
      <c r="C184" s="185">
        <f t="shared" si="2"/>
        <v>0</v>
      </c>
      <c r="D184" s="186"/>
      <c r="E184" s="187"/>
      <c r="F184" s="188"/>
      <c r="G184" s="201"/>
      <c r="H184" s="188"/>
      <c r="I184" s="33"/>
      <c r="J184" s="5"/>
      <c r="K184" s="5"/>
      <c r="N184" s="171"/>
      <c r="O184" s="6"/>
      <c r="Q184" s="5"/>
    </row>
    <row r="185" spans="1:17" ht="13.5" customHeight="1" x14ac:dyDescent="0.2">
      <c r="A185" s="214" t="s">
        <v>338</v>
      </c>
      <c r="B185" s="241" t="s">
        <v>339</v>
      </c>
      <c r="C185" s="185">
        <f t="shared" si="2"/>
        <v>4</v>
      </c>
      <c r="D185" s="186"/>
      <c r="E185" s="187">
        <v>4</v>
      </c>
      <c r="F185" s="188"/>
      <c r="G185" s="201"/>
      <c r="H185" s="188"/>
      <c r="I185" s="33"/>
      <c r="J185" s="5"/>
      <c r="K185" s="5"/>
      <c r="N185" s="171"/>
      <c r="O185" s="6"/>
      <c r="Q185" s="5"/>
    </row>
    <row r="186" spans="1:17" x14ac:dyDescent="0.2">
      <c r="A186" s="214" t="s">
        <v>340</v>
      </c>
      <c r="B186" s="215" t="s">
        <v>341</v>
      </c>
      <c r="C186" s="185">
        <f t="shared" si="2"/>
        <v>0</v>
      </c>
      <c r="D186" s="186"/>
      <c r="E186" s="187"/>
      <c r="F186" s="188"/>
      <c r="G186" s="201"/>
      <c r="H186" s="188"/>
      <c r="I186" s="33"/>
      <c r="J186" s="5"/>
      <c r="K186" s="5"/>
      <c r="N186" s="171"/>
      <c r="O186" s="6"/>
      <c r="Q186" s="5"/>
    </row>
    <row r="187" spans="1:17" x14ac:dyDescent="0.2">
      <c r="A187" s="214" t="s">
        <v>342</v>
      </c>
      <c r="B187" s="215" t="s">
        <v>343</v>
      </c>
      <c r="C187" s="185">
        <f t="shared" si="2"/>
        <v>0</v>
      </c>
      <c r="D187" s="186"/>
      <c r="E187" s="187"/>
      <c r="F187" s="188"/>
      <c r="G187" s="201"/>
      <c r="H187" s="188"/>
      <c r="I187" s="33"/>
      <c r="J187" s="5"/>
      <c r="K187" s="5"/>
      <c r="N187" s="171"/>
      <c r="O187" s="6"/>
      <c r="Q187" s="5"/>
    </row>
    <row r="188" spans="1:17" x14ac:dyDescent="0.2">
      <c r="A188" s="214" t="s">
        <v>344</v>
      </c>
      <c r="B188" s="215" t="s">
        <v>345</v>
      </c>
      <c r="C188" s="185">
        <f t="shared" si="2"/>
        <v>0</v>
      </c>
      <c r="D188" s="186"/>
      <c r="E188" s="187"/>
      <c r="F188" s="188"/>
      <c r="G188" s="201"/>
      <c r="H188" s="188"/>
      <c r="I188" s="33"/>
      <c r="J188" s="5"/>
      <c r="K188" s="5"/>
      <c r="N188" s="171"/>
      <c r="O188" s="6"/>
      <c r="Q188" s="5"/>
    </row>
    <row r="189" spans="1:17" x14ac:dyDescent="0.2">
      <c r="A189" s="214" t="s">
        <v>346</v>
      </c>
      <c r="B189" s="215" t="s">
        <v>347</v>
      </c>
      <c r="C189" s="185">
        <f t="shared" si="2"/>
        <v>0</v>
      </c>
      <c r="D189" s="186"/>
      <c r="E189" s="187"/>
      <c r="F189" s="188"/>
      <c r="G189" s="201"/>
      <c r="H189" s="188"/>
      <c r="I189" s="33"/>
      <c r="J189" s="5"/>
      <c r="K189" s="5"/>
      <c r="N189" s="171"/>
      <c r="O189" s="6"/>
      <c r="Q189" s="5"/>
    </row>
    <row r="190" spans="1:17" x14ac:dyDescent="0.2">
      <c r="A190" s="214" t="s">
        <v>348</v>
      </c>
      <c r="B190" s="215" t="s">
        <v>349</v>
      </c>
      <c r="C190" s="185">
        <f t="shared" si="2"/>
        <v>0</v>
      </c>
      <c r="D190" s="186"/>
      <c r="E190" s="187"/>
      <c r="F190" s="188"/>
      <c r="G190" s="201"/>
      <c r="H190" s="188"/>
      <c r="I190" s="33"/>
      <c r="J190" s="5"/>
      <c r="K190" s="5"/>
      <c r="N190" s="171"/>
      <c r="O190" s="6"/>
      <c r="Q190" s="5"/>
    </row>
    <row r="191" spans="1:17" x14ac:dyDescent="0.2">
      <c r="A191" s="214" t="s">
        <v>350</v>
      </c>
      <c r="B191" s="215" t="s">
        <v>351</v>
      </c>
      <c r="C191" s="185">
        <f t="shared" si="2"/>
        <v>0</v>
      </c>
      <c r="D191" s="186"/>
      <c r="E191" s="187"/>
      <c r="F191" s="188"/>
      <c r="G191" s="201"/>
      <c r="H191" s="188"/>
      <c r="I191" s="33"/>
      <c r="J191" s="5"/>
      <c r="K191" s="5"/>
      <c r="N191" s="171"/>
      <c r="O191" s="6"/>
      <c r="Q191" s="5"/>
    </row>
    <row r="192" spans="1:17" x14ac:dyDescent="0.2">
      <c r="A192" s="214" t="s">
        <v>352</v>
      </c>
      <c r="B192" s="215" t="s">
        <v>353</v>
      </c>
      <c r="C192" s="185">
        <f t="shared" si="2"/>
        <v>0</v>
      </c>
      <c r="D192" s="186"/>
      <c r="E192" s="187"/>
      <c r="F192" s="188"/>
      <c r="G192" s="201"/>
      <c r="H192" s="188"/>
      <c r="I192" s="33"/>
      <c r="J192" s="5"/>
      <c r="K192" s="5"/>
      <c r="N192" s="171"/>
      <c r="O192" s="6"/>
      <c r="Q192" s="5"/>
    </row>
    <row r="193" spans="1:17" x14ac:dyDescent="0.2">
      <c r="A193" s="214" t="s">
        <v>354</v>
      </c>
      <c r="B193" s="215" t="s">
        <v>355</v>
      </c>
      <c r="C193" s="185">
        <f t="shared" si="2"/>
        <v>0</v>
      </c>
      <c r="D193" s="186"/>
      <c r="E193" s="187"/>
      <c r="F193" s="188"/>
      <c r="G193" s="201"/>
      <c r="H193" s="188"/>
      <c r="I193" s="33"/>
      <c r="J193" s="5"/>
      <c r="K193" s="5"/>
      <c r="N193" s="171"/>
      <c r="O193" s="6"/>
      <c r="Q193" s="5"/>
    </row>
    <row r="194" spans="1:17" x14ac:dyDescent="0.2">
      <c r="A194" s="214" t="s">
        <v>356</v>
      </c>
      <c r="B194" s="215" t="s">
        <v>357</v>
      </c>
      <c r="C194" s="185">
        <f t="shared" si="2"/>
        <v>0</v>
      </c>
      <c r="D194" s="186"/>
      <c r="E194" s="187"/>
      <c r="F194" s="188"/>
      <c r="G194" s="201"/>
      <c r="H194" s="188"/>
      <c r="I194" s="33"/>
      <c r="J194" s="5"/>
      <c r="K194" s="5"/>
      <c r="N194" s="171"/>
      <c r="O194" s="6"/>
      <c r="Q194" s="5"/>
    </row>
    <row r="195" spans="1:17" ht="23.25" x14ac:dyDescent="0.2">
      <c r="A195" s="214" t="s">
        <v>358</v>
      </c>
      <c r="B195" s="208" t="s">
        <v>359</v>
      </c>
      <c r="C195" s="185">
        <f t="shared" si="2"/>
        <v>0</v>
      </c>
      <c r="D195" s="186"/>
      <c r="E195" s="187"/>
      <c r="F195" s="188"/>
      <c r="G195" s="201"/>
      <c r="H195" s="188"/>
      <c r="I195" s="33"/>
      <c r="J195" s="5"/>
      <c r="K195" s="5"/>
      <c r="N195" s="171"/>
      <c r="O195" s="6"/>
      <c r="Q195" s="5"/>
    </row>
    <row r="196" spans="1:17" x14ac:dyDescent="0.2">
      <c r="A196" s="214" t="s">
        <v>360</v>
      </c>
      <c r="B196" s="208" t="s">
        <v>361</v>
      </c>
      <c r="C196" s="185">
        <f t="shared" si="2"/>
        <v>0</v>
      </c>
      <c r="D196" s="186"/>
      <c r="E196" s="187"/>
      <c r="F196" s="188"/>
      <c r="G196" s="201"/>
      <c r="H196" s="188"/>
      <c r="I196" s="33"/>
      <c r="J196" s="5"/>
      <c r="K196" s="5"/>
      <c r="N196" s="171"/>
      <c r="O196" s="6"/>
      <c r="Q196" s="5"/>
    </row>
    <row r="197" spans="1:17" x14ac:dyDescent="0.2">
      <c r="A197" s="214" t="s">
        <v>362</v>
      </c>
      <c r="B197" s="215" t="s">
        <v>363</v>
      </c>
      <c r="C197" s="185">
        <f t="shared" si="2"/>
        <v>0</v>
      </c>
      <c r="D197" s="186"/>
      <c r="E197" s="187"/>
      <c r="F197" s="188"/>
      <c r="G197" s="201"/>
      <c r="H197" s="188"/>
      <c r="I197" s="33"/>
      <c r="J197" s="5"/>
      <c r="K197" s="5"/>
      <c r="N197" s="171"/>
      <c r="O197" s="6"/>
      <c r="Q197" s="5"/>
    </row>
    <row r="198" spans="1:17" x14ac:dyDescent="0.2">
      <c r="A198" s="214" t="s">
        <v>364</v>
      </c>
      <c r="B198" s="215" t="s">
        <v>365</v>
      </c>
      <c r="C198" s="185">
        <f t="shared" si="2"/>
        <v>0</v>
      </c>
      <c r="D198" s="186"/>
      <c r="E198" s="187"/>
      <c r="F198" s="188"/>
      <c r="G198" s="201"/>
      <c r="H198" s="188"/>
      <c r="I198" s="33"/>
      <c r="J198" s="5"/>
      <c r="K198" s="5"/>
      <c r="N198" s="171"/>
      <c r="O198" s="6"/>
      <c r="Q198" s="5"/>
    </row>
    <row r="199" spans="1:17" x14ac:dyDescent="0.2">
      <c r="A199" s="214" t="s">
        <v>366</v>
      </c>
      <c r="B199" s="215" t="s">
        <v>367</v>
      </c>
      <c r="C199" s="185">
        <f t="shared" si="2"/>
        <v>0</v>
      </c>
      <c r="D199" s="186"/>
      <c r="E199" s="187"/>
      <c r="F199" s="188"/>
      <c r="G199" s="201"/>
      <c r="H199" s="188"/>
      <c r="I199" s="33"/>
      <c r="J199" s="5"/>
      <c r="K199" s="5"/>
      <c r="N199" s="171"/>
      <c r="O199" s="6"/>
      <c r="Q199" s="5"/>
    </row>
    <row r="200" spans="1:17" x14ac:dyDescent="0.2">
      <c r="A200" s="214" t="s">
        <v>368</v>
      </c>
      <c r="B200" s="215" t="s">
        <v>369</v>
      </c>
      <c r="C200" s="185">
        <f t="shared" si="2"/>
        <v>0</v>
      </c>
      <c r="D200" s="186"/>
      <c r="E200" s="187"/>
      <c r="F200" s="188"/>
      <c r="G200" s="201"/>
      <c r="H200" s="188"/>
      <c r="I200" s="33"/>
      <c r="J200" s="5"/>
      <c r="K200" s="5"/>
      <c r="N200" s="171"/>
      <c r="O200" s="6"/>
      <c r="Q200" s="5"/>
    </row>
    <row r="201" spans="1:17" x14ac:dyDescent="0.2">
      <c r="A201" s="214" t="s">
        <v>370</v>
      </c>
      <c r="B201" s="215" t="s">
        <v>371</v>
      </c>
      <c r="C201" s="185">
        <f t="shared" si="2"/>
        <v>3</v>
      </c>
      <c r="D201" s="186">
        <v>3</v>
      </c>
      <c r="E201" s="187"/>
      <c r="F201" s="188"/>
      <c r="G201" s="201"/>
      <c r="H201" s="188"/>
      <c r="I201" s="33"/>
      <c r="J201" s="5"/>
      <c r="K201" s="5"/>
      <c r="N201" s="171"/>
      <c r="O201" s="6"/>
      <c r="Q201" s="5"/>
    </row>
    <row r="202" spans="1:17" x14ac:dyDescent="0.2">
      <c r="A202" s="214" t="s">
        <v>372</v>
      </c>
      <c r="B202" s="215" t="s">
        <v>373</v>
      </c>
      <c r="C202" s="185">
        <f t="shared" si="2"/>
        <v>0</v>
      </c>
      <c r="D202" s="186"/>
      <c r="E202" s="187"/>
      <c r="F202" s="188"/>
      <c r="G202" s="201"/>
      <c r="H202" s="188"/>
      <c r="I202" s="33"/>
      <c r="J202" s="5"/>
      <c r="K202" s="5"/>
      <c r="N202" s="171"/>
      <c r="O202" s="6"/>
      <c r="Q202" s="5"/>
    </row>
    <row r="203" spans="1:17" x14ac:dyDescent="0.2">
      <c r="A203" s="214" t="s">
        <v>374</v>
      </c>
      <c r="B203" s="215" t="s">
        <v>375</v>
      </c>
      <c r="C203" s="185">
        <f t="shared" si="2"/>
        <v>0</v>
      </c>
      <c r="D203" s="186"/>
      <c r="E203" s="187"/>
      <c r="F203" s="188"/>
      <c r="G203" s="201"/>
      <c r="H203" s="188"/>
      <c r="I203" s="33"/>
      <c r="J203" s="5"/>
      <c r="K203" s="5"/>
      <c r="N203" s="171"/>
      <c r="O203" s="6"/>
      <c r="Q203" s="5"/>
    </row>
    <row r="204" spans="1:17" x14ac:dyDescent="0.2">
      <c r="A204" s="214" t="s">
        <v>376</v>
      </c>
      <c r="B204" s="215" t="s">
        <v>377</v>
      </c>
      <c r="C204" s="185">
        <f t="shared" si="2"/>
        <v>0</v>
      </c>
      <c r="D204" s="186"/>
      <c r="E204" s="187"/>
      <c r="F204" s="188"/>
      <c r="G204" s="201"/>
      <c r="H204" s="188"/>
      <c r="I204" s="33"/>
      <c r="J204" s="5"/>
      <c r="K204" s="5"/>
      <c r="N204" s="171"/>
      <c r="O204" s="6"/>
      <c r="Q204" s="5"/>
    </row>
    <row r="205" spans="1:17" x14ac:dyDescent="0.2">
      <c r="A205" s="214" t="s">
        <v>378</v>
      </c>
      <c r="B205" s="215" t="s">
        <v>379</v>
      </c>
      <c r="C205" s="185">
        <f t="shared" si="2"/>
        <v>0</v>
      </c>
      <c r="D205" s="186"/>
      <c r="E205" s="187"/>
      <c r="F205" s="188"/>
      <c r="G205" s="201"/>
      <c r="H205" s="188"/>
      <c r="I205" s="33"/>
      <c r="J205" s="5"/>
      <c r="K205" s="5"/>
      <c r="N205" s="171"/>
      <c r="O205" s="6"/>
      <c r="Q205" s="5"/>
    </row>
    <row r="206" spans="1:17" x14ac:dyDescent="0.2">
      <c r="A206" s="214" t="s">
        <v>380</v>
      </c>
      <c r="B206" s="215" t="s">
        <v>381</v>
      </c>
      <c r="C206" s="185">
        <f t="shared" si="2"/>
        <v>0</v>
      </c>
      <c r="D206" s="186"/>
      <c r="E206" s="187"/>
      <c r="F206" s="188"/>
      <c r="G206" s="201"/>
      <c r="H206" s="188"/>
      <c r="I206" s="33"/>
      <c r="J206" s="5"/>
      <c r="K206" s="5"/>
      <c r="N206" s="171"/>
      <c r="O206" s="6"/>
      <c r="Q206" s="5"/>
    </row>
    <row r="207" spans="1:17" x14ac:dyDescent="0.2">
      <c r="A207" s="214" t="s">
        <v>382</v>
      </c>
      <c r="B207" s="215" t="s">
        <v>383</v>
      </c>
      <c r="C207" s="185">
        <f t="shared" si="2"/>
        <v>0</v>
      </c>
      <c r="D207" s="186"/>
      <c r="E207" s="187"/>
      <c r="F207" s="188"/>
      <c r="G207" s="201"/>
      <c r="H207" s="188"/>
      <c r="I207" s="33"/>
      <c r="J207" s="5"/>
      <c r="K207" s="5"/>
      <c r="N207" s="171"/>
      <c r="O207" s="6"/>
      <c r="Q207" s="5"/>
    </row>
    <row r="208" spans="1:17" x14ac:dyDescent="0.2">
      <c r="A208" s="214" t="s">
        <v>384</v>
      </c>
      <c r="B208" s="208" t="s">
        <v>385</v>
      </c>
      <c r="C208" s="185">
        <f t="shared" si="2"/>
        <v>0</v>
      </c>
      <c r="D208" s="186"/>
      <c r="E208" s="187"/>
      <c r="F208" s="188"/>
      <c r="G208" s="201"/>
      <c r="H208" s="188"/>
      <c r="I208" s="33"/>
      <c r="J208" s="5"/>
      <c r="K208" s="5"/>
      <c r="N208" s="171"/>
      <c r="O208" s="6"/>
      <c r="Q208" s="5"/>
    </row>
    <row r="209" spans="1:17" x14ac:dyDescent="0.2">
      <c r="A209" s="214" t="s">
        <v>386</v>
      </c>
      <c r="B209" s="215" t="s">
        <v>387</v>
      </c>
      <c r="C209" s="185">
        <f t="shared" si="2"/>
        <v>30</v>
      </c>
      <c r="D209" s="186"/>
      <c r="E209" s="187">
        <v>30</v>
      </c>
      <c r="F209" s="188"/>
      <c r="G209" s="201"/>
      <c r="H209" s="188"/>
      <c r="I209" s="33"/>
      <c r="J209" s="5"/>
      <c r="K209" s="5"/>
      <c r="N209" s="171"/>
      <c r="O209" s="6"/>
      <c r="Q209" s="5"/>
    </row>
    <row r="210" spans="1:17" x14ac:dyDescent="0.2">
      <c r="A210" s="214" t="s">
        <v>388</v>
      </c>
      <c r="B210" s="215" t="s">
        <v>389</v>
      </c>
      <c r="C210" s="185">
        <f t="shared" ref="C210:C273" si="3">+SUM(D210:F210)</f>
        <v>0</v>
      </c>
      <c r="D210" s="186"/>
      <c r="E210" s="187"/>
      <c r="F210" s="188"/>
      <c r="G210" s="201"/>
      <c r="H210" s="188"/>
      <c r="I210" s="33"/>
      <c r="J210" s="5"/>
      <c r="K210" s="5"/>
      <c r="N210" s="171"/>
      <c r="O210" s="6"/>
      <c r="Q210" s="5"/>
    </row>
    <row r="211" spans="1:17" x14ac:dyDescent="0.2">
      <c r="A211" s="214" t="s">
        <v>390</v>
      </c>
      <c r="B211" s="215" t="s">
        <v>391</v>
      </c>
      <c r="C211" s="185">
        <f t="shared" si="3"/>
        <v>0</v>
      </c>
      <c r="D211" s="186"/>
      <c r="E211" s="187"/>
      <c r="F211" s="188"/>
      <c r="G211" s="201"/>
      <c r="H211" s="188"/>
      <c r="I211" s="33"/>
      <c r="J211" s="5"/>
      <c r="K211" s="5"/>
      <c r="N211" s="171"/>
      <c r="O211" s="6"/>
      <c r="Q211" s="5"/>
    </row>
    <row r="212" spans="1:17" x14ac:dyDescent="0.2">
      <c r="A212" s="214" t="s">
        <v>392</v>
      </c>
      <c r="B212" s="215" t="s">
        <v>393</v>
      </c>
      <c r="C212" s="185">
        <f t="shared" si="3"/>
        <v>0</v>
      </c>
      <c r="D212" s="186"/>
      <c r="E212" s="187"/>
      <c r="F212" s="188"/>
      <c r="G212" s="201"/>
      <c r="H212" s="188"/>
      <c r="I212" s="33"/>
      <c r="J212" s="5"/>
      <c r="K212" s="5"/>
      <c r="N212" s="171"/>
      <c r="O212" s="6"/>
      <c r="Q212" s="5"/>
    </row>
    <row r="213" spans="1:17" ht="23.25" x14ac:dyDescent="0.2">
      <c r="A213" s="214" t="s">
        <v>394</v>
      </c>
      <c r="B213" s="208" t="s">
        <v>395</v>
      </c>
      <c r="C213" s="185">
        <f t="shared" si="3"/>
        <v>0</v>
      </c>
      <c r="D213" s="186"/>
      <c r="E213" s="187"/>
      <c r="F213" s="188"/>
      <c r="G213" s="201"/>
      <c r="H213" s="188"/>
      <c r="I213" s="33"/>
      <c r="J213" s="5"/>
      <c r="K213" s="5"/>
      <c r="N213" s="171"/>
      <c r="O213" s="6"/>
      <c r="Q213" s="5"/>
    </row>
    <row r="214" spans="1:17" x14ac:dyDescent="0.2">
      <c r="A214" s="214" t="s">
        <v>396</v>
      </c>
      <c r="B214" s="215" t="s">
        <v>397</v>
      </c>
      <c r="C214" s="185">
        <f t="shared" si="3"/>
        <v>0</v>
      </c>
      <c r="D214" s="186"/>
      <c r="E214" s="187"/>
      <c r="F214" s="188"/>
      <c r="G214" s="201"/>
      <c r="H214" s="188"/>
      <c r="I214" s="33"/>
      <c r="J214" s="5"/>
      <c r="K214" s="5"/>
      <c r="N214" s="171"/>
      <c r="O214" s="6"/>
      <c r="Q214" s="5"/>
    </row>
    <row r="215" spans="1:17" x14ac:dyDescent="0.2">
      <c r="A215" s="214" t="s">
        <v>398</v>
      </c>
      <c r="B215" s="215" t="s">
        <v>399</v>
      </c>
      <c r="C215" s="185">
        <f t="shared" si="3"/>
        <v>0</v>
      </c>
      <c r="D215" s="186"/>
      <c r="E215" s="187"/>
      <c r="F215" s="188"/>
      <c r="G215" s="201"/>
      <c r="H215" s="188"/>
      <c r="I215" s="33"/>
      <c r="J215" s="5"/>
      <c r="K215" s="5"/>
      <c r="N215" s="171"/>
      <c r="O215" s="6"/>
      <c r="Q215" s="5"/>
    </row>
    <row r="216" spans="1:17" x14ac:dyDescent="0.2">
      <c r="A216" s="214" t="s">
        <v>400</v>
      </c>
      <c r="B216" s="215" t="s">
        <v>401</v>
      </c>
      <c r="C216" s="185">
        <f t="shared" si="3"/>
        <v>0</v>
      </c>
      <c r="D216" s="186"/>
      <c r="E216" s="187"/>
      <c r="F216" s="188"/>
      <c r="G216" s="201"/>
      <c r="H216" s="188"/>
      <c r="I216" s="33"/>
      <c r="J216" s="5"/>
      <c r="K216" s="5"/>
      <c r="N216" s="171"/>
      <c r="O216" s="6"/>
      <c r="Q216" s="5"/>
    </row>
    <row r="217" spans="1:17" x14ac:dyDescent="0.2">
      <c r="A217" s="214" t="s">
        <v>402</v>
      </c>
      <c r="B217" s="215" t="s">
        <v>403</v>
      </c>
      <c r="C217" s="185">
        <f t="shared" si="3"/>
        <v>0</v>
      </c>
      <c r="D217" s="186"/>
      <c r="E217" s="187"/>
      <c r="F217" s="188"/>
      <c r="G217" s="201"/>
      <c r="H217" s="188"/>
      <c r="I217" s="33"/>
      <c r="J217" s="5"/>
      <c r="K217" s="5"/>
      <c r="N217" s="171"/>
      <c r="O217" s="6"/>
      <c r="Q217" s="5"/>
    </row>
    <row r="218" spans="1:17" x14ac:dyDescent="0.2">
      <c r="A218" s="214" t="s">
        <v>404</v>
      </c>
      <c r="B218" s="215" t="s">
        <v>405</v>
      </c>
      <c r="C218" s="185">
        <f t="shared" si="3"/>
        <v>0</v>
      </c>
      <c r="D218" s="186"/>
      <c r="E218" s="187"/>
      <c r="F218" s="188"/>
      <c r="G218" s="201"/>
      <c r="H218" s="188"/>
      <c r="I218" s="33"/>
      <c r="J218" s="5"/>
      <c r="K218" s="5"/>
      <c r="N218" s="171"/>
      <c r="O218" s="6"/>
      <c r="Q218" s="5"/>
    </row>
    <row r="219" spans="1:17" x14ac:dyDescent="0.2">
      <c r="A219" s="214" t="s">
        <v>406</v>
      </c>
      <c r="B219" s="215" t="s">
        <v>407</v>
      </c>
      <c r="C219" s="185">
        <f t="shared" si="3"/>
        <v>0</v>
      </c>
      <c r="D219" s="186"/>
      <c r="E219" s="187"/>
      <c r="F219" s="188"/>
      <c r="G219" s="201"/>
      <c r="H219" s="188"/>
      <c r="I219" s="33"/>
      <c r="J219" s="5"/>
      <c r="K219" s="5"/>
      <c r="N219" s="171"/>
      <c r="O219" s="6"/>
      <c r="Q219" s="5"/>
    </row>
    <row r="220" spans="1:17" x14ac:dyDescent="0.2">
      <c r="A220" s="214" t="s">
        <v>408</v>
      </c>
      <c r="B220" s="215" t="s">
        <v>409</v>
      </c>
      <c r="C220" s="185">
        <f t="shared" si="3"/>
        <v>0</v>
      </c>
      <c r="D220" s="186"/>
      <c r="E220" s="187"/>
      <c r="F220" s="188"/>
      <c r="G220" s="201"/>
      <c r="H220" s="188"/>
      <c r="I220" s="33"/>
      <c r="J220" s="5"/>
      <c r="K220" s="5"/>
      <c r="N220" s="171"/>
      <c r="O220" s="6"/>
      <c r="Q220" s="5"/>
    </row>
    <row r="221" spans="1:17" x14ac:dyDescent="0.2">
      <c r="A221" s="214" t="s">
        <v>410</v>
      </c>
      <c r="B221" s="215" t="s">
        <v>411</v>
      </c>
      <c r="C221" s="185">
        <f t="shared" si="3"/>
        <v>0</v>
      </c>
      <c r="D221" s="186"/>
      <c r="E221" s="187"/>
      <c r="F221" s="188"/>
      <c r="G221" s="201"/>
      <c r="H221" s="188"/>
      <c r="I221" s="33"/>
      <c r="J221" s="5"/>
      <c r="K221" s="5"/>
      <c r="N221" s="171"/>
      <c r="O221" s="6"/>
      <c r="Q221" s="5"/>
    </row>
    <row r="222" spans="1:17" x14ac:dyDescent="0.2">
      <c r="A222" s="214" t="s">
        <v>412</v>
      </c>
      <c r="B222" s="215" t="s">
        <v>413</v>
      </c>
      <c r="C222" s="185">
        <f t="shared" si="3"/>
        <v>0</v>
      </c>
      <c r="D222" s="186"/>
      <c r="E222" s="187"/>
      <c r="F222" s="188"/>
      <c r="G222" s="201"/>
      <c r="H222" s="188"/>
      <c r="I222" s="33"/>
      <c r="J222" s="5"/>
      <c r="K222" s="5"/>
      <c r="N222" s="171"/>
      <c r="O222" s="6"/>
      <c r="Q222" s="5"/>
    </row>
    <row r="223" spans="1:17" x14ac:dyDescent="0.2">
      <c r="A223" s="214" t="s">
        <v>414</v>
      </c>
      <c r="B223" s="215" t="s">
        <v>415</v>
      </c>
      <c r="C223" s="185">
        <f t="shared" si="3"/>
        <v>0</v>
      </c>
      <c r="D223" s="186"/>
      <c r="E223" s="187"/>
      <c r="F223" s="188"/>
      <c r="G223" s="201"/>
      <c r="H223" s="188"/>
      <c r="I223" s="33"/>
      <c r="J223" s="5"/>
      <c r="K223" s="5"/>
      <c r="N223" s="171"/>
      <c r="O223" s="6"/>
      <c r="Q223" s="5"/>
    </row>
    <row r="224" spans="1:17" x14ac:dyDescent="0.2">
      <c r="A224" s="214" t="s">
        <v>416</v>
      </c>
      <c r="B224" s="215" t="s">
        <v>417</v>
      </c>
      <c r="C224" s="185">
        <f t="shared" si="3"/>
        <v>0</v>
      </c>
      <c r="D224" s="186"/>
      <c r="E224" s="187"/>
      <c r="F224" s="188"/>
      <c r="G224" s="201"/>
      <c r="H224" s="188"/>
      <c r="I224" s="33"/>
      <c r="J224" s="5"/>
      <c r="K224" s="5"/>
      <c r="N224" s="171"/>
      <c r="O224" s="6"/>
      <c r="Q224" s="5"/>
    </row>
    <row r="225" spans="1:17" x14ac:dyDescent="0.2">
      <c r="A225" s="214" t="s">
        <v>418</v>
      </c>
      <c r="B225" s="215" t="s">
        <v>419</v>
      </c>
      <c r="C225" s="185">
        <f t="shared" si="3"/>
        <v>0</v>
      </c>
      <c r="D225" s="186"/>
      <c r="E225" s="187"/>
      <c r="F225" s="188"/>
      <c r="G225" s="201"/>
      <c r="H225" s="188"/>
      <c r="I225" s="33"/>
      <c r="J225" s="5"/>
      <c r="K225" s="5"/>
      <c r="N225" s="171"/>
      <c r="O225" s="6"/>
      <c r="Q225" s="5"/>
    </row>
    <row r="226" spans="1:17" x14ac:dyDescent="0.2">
      <c r="A226" s="214" t="s">
        <v>420</v>
      </c>
      <c r="B226" s="215" t="s">
        <v>421</v>
      </c>
      <c r="C226" s="185">
        <f t="shared" si="3"/>
        <v>0</v>
      </c>
      <c r="D226" s="186"/>
      <c r="E226" s="187"/>
      <c r="F226" s="188"/>
      <c r="G226" s="201"/>
      <c r="H226" s="188"/>
      <c r="I226" s="33"/>
      <c r="J226" s="5"/>
      <c r="K226" s="5"/>
      <c r="N226" s="171"/>
      <c r="O226" s="6"/>
      <c r="Q226" s="5"/>
    </row>
    <row r="227" spans="1:17" x14ac:dyDescent="0.2">
      <c r="A227" s="214" t="s">
        <v>422</v>
      </c>
      <c r="B227" s="215" t="s">
        <v>423</v>
      </c>
      <c r="C227" s="185">
        <f t="shared" si="3"/>
        <v>0</v>
      </c>
      <c r="D227" s="186"/>
      <c r="E227" s="187"/>
      <c r="F227" s="188"/>
      <c r="G227" s="201"/>
      <c r="H227" s="188"/>
      <c r="I227" s="33"/>
      <c r="J227" s="5"/>
      <c r="K227" s="5"/>
      <c r="N227" s="171"/>
      <c r="O227" s="6"/>
      <c r="Q227" s="5"/>
    </row>
    <row r="228" spans="1:17" x14ac:dyDescent="0.2">
      <c r="A228" s="214" t="s">
        <v>424</v>
      </c>
      <c r="B228" s="215" t="s">
        <v>425</v>
      </c>
      <c r="C228" s="185">
        <f t="shared" si="3"/>
        <v>0</v>
      </c>
      <c r="D228" s="186"/>
      <c r="E228" s="187"/>
      <c r="F228" s="188"/>
      <c r="G228" s="201"/>
      <c r="H228" s="188"/>
      <c r="I228" s="33"/>
      <c r="J228" s="5"/>
      <c r="K228" s="5"/>
      <c r="N228" s="171"/>
      <c r="O228" s="6"/>
      <c r="Q228" s="5"/>
    </row>
    <row r="229" spans="1:17" x14ac:dyDescent="0.2">
      <c r="A229" s="214" t="s">
        <v>426</v>
      </c>
      <c r="B229" s="215" t="s">
        <v>427</v>
      </c>
      <c r="C229" s="185">
        <f t="shared" si="3"/>
        <v>0</v>
      </c>
      <c r="D229" s="186"/>
      <c r="E229" s="187"/>
      <c r="F229" s="188"/>
      <c r="G229" s="201"/>
      <c r="H229" s="188"/>
      <c r="I229" s="33"/>
      <c r="J229" s="5"/>
      <c r="K229" s="5"/>
      <c r="N229" s="171"/>
      <c r="O229" s="6"/>
      <c r="Q229" s="5"/>
    </row>
    <row r="230" spans="1:17" ht="23.25" x14ac:dyDescent="0.2">
      <c r="A230" s="214" t="s">
        <v>428</v>
      </c>
      <c r="B230" s="208" t="s">
        <v>429</v>
      </c>
      <c r="C230" s="185">
        <f t="shared" si="3"/>
        <v>0</v>
      </c>
      <c r="D230" s="186"/>
      <c r="E230" s="187"/>
      <c r="F230" s="188"/>
      <c r="G230" s="201"/>
      <c r="H230" s="188"/>
      <c r="I230" s="33"/>
      <c r="J230" s="5"/>
      <c r="K230" s="5"/>
      <c r="N230" s="171"/>
      <c r="O230" s="6"/>
      <c r="Q230" s="5"/>
    </row>
    <row r="231" spans="1:17" x14ac:dyDescent="0.2">
      <c r="A231" s="214" t="s">
        <v>430</v>
      </c>
      <c r="B231" s="215" t="s">
        <v>431</v>
      </c>
      <c r="C231" s="185">
        <f t="shared" si="3"/>
        <v>0</v>
      </c>
      <c r="D231" s="186"/>
      <c r="E231" s="187"/>
      <c r="F231" s="188"/>
      <c r="G231" s="201"/>
      <c r="H231" s="188"/>
      <c r="I231" s="33"/>
      <c r="J231" s="5"/>
      <c r="K231" s="5"/>
      <c r="N231" s="171"/>
      <c r="O231" s="6"/>
      <c r="Q231" s="5"/>
    </row>
    <row r="232" spans="1:17" x14ac:dyDescent="0.2">
      <c r="A232" s="214" t="s">
        <v>432</v>
      </c>
      <c r="B232" s="215" t="s">
        <v>433</v>
      </c>
      <c r="C232" s="185">
        <f t="shared" si="3"/>
        <v>0</v>
      </c>
      <c r="D232" s="186"/>
      <c r="E232" s="187"/>
      <c r="F232" s="188"/>
      <c r="G232" s="201"/>
      <c r="H232" s="188"/>
      <c r="I232" s="33"/>
      <c r="J232" s="5"/>
      <c r="K232" s="5"/>
      <c r="N232" s="171"/>
      <c r="O232" s="6"/>
      <c r="Q232" s="5"/>
    </row>
    <row r="233" spans="1:17" x14ac:dyDescent="0.2">
      <c r="A233" s="214" t="s">
        <v>434</v>
      </c>
      <c r="B233" s="215" t="s">
        <v>435</v>
      </c>
      <c r="C233" s="185">
        <f t="shared" si="3"/>
        <v>0</v>
      </c>
      <c r="D233" s="186"/>
      <c r="E233" s="187"/>
      <c r="F233" s="188"/>
      <c r="G233" s="201"/>
      <c r="H233" s="188"/>
      <c r="I233" s="33"/>
      <c r="J233" s="5"/>
      <c r="K233" s="5"/>
      <c r="N233" s="171"/>
      <c r="O233" s="6"/>
      <c r="Q233" s="5"/>
    </row>
    <row r="234" spans="1:17" x14ac:dyDescent="0.2">
      <c r="A234" s="214" t="s">
        <v>436</v>
      </c>
      <c r="B234" s="215" t="s">
        <v>437</v>
      </c>
      <c r="C234" s="185">
        <f t="shared" si="3"/>
        <v>0</v>
      </c>
      <c r="D234" s="186"/>
      <c r="E234" s="187"/>
      <c r="F234" s="188"/>
      <c r="G234" s="201"/>
      <c r="H234" s="188"/>
      <c r="I234" s="33"/>
      <c r="J234" s="5"/>
      <c r="K234" s="5"/>
      <c r="N234" s="171"/>
      <c r="O234" s="6"/>
      <c r="Q234" s="5"/>
    </row>
    <row r="235" spans="1:17" x14ac:dyDescent="0.2">
      <c r="A235" s="214" t="s">
        <v>438</v>
      </c>
      <c r="B235" s="215" t="s">
        <v>439</v>
      </c>
      <c r="C235" s="185">
        <f t="shared" si="3"/>
        <v>0</v>
      </c>
      <c r="D235" s="186"/>
      <c r="E235" s="187"/>
      <c r="F235" s="188"/>
      <c r="G235" s="201"/>
      <c r="H235" s="188"/>
      <c r="I235" s="33"/>
      <c r="J235" s="5"/>
      <c r="K235" s="5"/>
      <c r="N235" s="171"/>
      <c r="O235" s="6"/>
      <c r="Q235" s="5"/>
    </row>
    <row r="236" spans="1:17" x14ac:dyDescent="0.2">
      <c r="A236" s="214" t="s">
        <v>440</v>
      </c>
      <c r="B236" s="215" t="s">
        <v>441</v>
      </c>
      <c r="C236" s="185">
        <f t="shared" si="3"/>
        <v>0</v>
      </c>
      <c r="D236" s="186"/>
      <c r="E236" s="187"/>
      <c r="F236" s="188"/>
      <c r="G236" s="201"/>
      <c r="H236" s="188"/>
      <c r="I236" s="33"/>
      <c r="J236" s="5"/>
      <c r="K236" s="5"/>
      <c r="N236" s="171"/>
      <c r="O236" s="6"/>
      <c r="Q236" s="5"/>
    </row>
    <row r="237" spans="1:17" x14ac:dyDescent="0.2">
      <c r="A237" s="214" t="s">
        <v>442</v>
      </c>
      <c r="B237" s="215" t="s">
        <v>443</v>
      </c>
      <c r="C237" s="185">
        <f t="shared" si="3"/>
        <v>0</v>
      </c>
      <c r="D237" s="186"/>
      <c r="E237" s="187"/>
      <c r="F237" s="188"/>
      <c r="G237" s="201"/>
      <c r="H237" s="188"/>
      <c r="I237" s="33"/>
      <c r="J237" s="5"/>
      <c r="K237" s="5"/>
      <c r="N237" s="171"/>
      <c r="O237" s="6"/>
      <c r="Q237" s="5"/>
    </row>
    <row r="238" spans="1:17" x14ac:dyDescent="0.2">
      <c r="A238" s="214" t="s">
        <v>444</v>
      </c>
      <c r="B238" s="215" t="s">
        <v>445</v>
      </c>
      <c r="C238" s="185">
        <f t="shared" si="3"/>
        <v>0</v>
      </c>
      <c r="D238" s="186"/>
      <c r="E238" s="187"/>
      <c r="F238" s="188"/>
      <c r="G238" s="201"/>
      <c r="H238" s="188"/>
      <c r="I238" s="33"/>
      <c r="J238" s="5"/>
      <c r="K238" s="5"/>
      <c r="N238" s="171"/>
      <c r="O238" s="6"/>
      <c r="Q238" s="5"/>
    </row>
    <row r="239" spans="1:17" ht="23.25" x14ac:dyDescent="0.2">
      <c r="A239" s="214" t="s">
        <v>446</v>
      </c>
      <c r="B239" s="208" t="s">
        <v>447</v>
      </c>
      <c r="C239" s="185">
        <f t="shared" si="3"/>
        <v>0</v>
      </c>
      <c r="D239" s="186"/>
      <c r="E239" s="187"/>
      <c r="F239" s="188"/>
      <c r="G239" s="201"/>
      <c r="H239" s="188"/>
      <c r="I239" s="33"/>
      <c r="J239" s="5"/>
      <c r="K239" s="5"/>
      <c r="N239" s="171"/>
      <c r="O239" s="6"/>
      <c r="Q239" s="5"/>
    </row>
    <row r="240" spans="1:17" x14ac:dyDescent="0.2">
      <c r="A240" s="214" t="s">
        <v>448</v>
      </c>
      <c r="B240" s="215" t="s">
        <v>449</v>
      </c>
      <c r="C240" s="185">
        <f t="shared" si="3"/>
        <v>0</v>
      </c>
      <c r="D240" s="186"/>
      <c r="E240" s="187"/>
      <c r="F240" s="188"/>
      <c r="G240" s="201"/>
      <c r="H240" s="188"/>
      <c r="I240" s="33"/>
      <c r="J240" s="5"/>
      <c r="K240" s="5"/>
      <c r="N240" s="171"/>
      <c r="O240" s="6"/>
      <c r="Q240" s="5"/>
    </row>
    <row r="241" spans="1:17" x14ac:dyDescent="0.2">
      <c r="A241" s="214" t="s">
        <v>450</v>
      </c>
      <c r="B241" s="208" t="s">
        <v>451</v>
      </c>
      <c r="C241" s="185">
        <f t="shared" si="3"/>
        <v>376</v>
      </c>
      <c r="D241" s="186"/>
      <c r="E241" s="187"/>
      <c r="F241" s="188">
        <v>376</v>
      </c>
      <c r="G241" s="201"/>
      <c r="H241" s="188"/>
      <c r="I241" s="33"/>
      <c r="J241" s="5"/>
      <c r="K241" s="5"/>
      <c r="N241" s="171"/>
      <c r="O241" s="6"/>
      <c r="Q241" s="5"/>
    </row>
    <row r="242" spans="1:17" x14ac:dyDescent="0.2">
      <c r="A242" s="214" t="s">
        <v>452</v>
      </c>
      <c r="B242" s="215" t="s">
        <v>453</v>
      </c>
      <c r="C242" s="185">
        <f t="shared" si="3"/>
        <v>0</v>
      </c>
      <c r="D242" s="186"/>
      <c r="E242" s="187"/>
      <c r="F242" s="188"/>
      <c r="G242" s="201"/>
      <c r="H242" s="188"/>
      <c r="I242" s="33"/>
      <c r="J242" s="5"/>
      <c r="K242" s="5"/>
      <c r="N242" s="171"/>
      <c r="O242" s="6"/>
      <c r="Q242" s="5"/>
    </row>
    <row r="243" spans="1:17" x14ac:dyDescent="0.2">
      <c r="A243" s="214" t="s">
        <v>454</v>
      </c>
      <c r="B243" s="215" t="s">
        <v>455</v>
      </c>
      <c r="C243" s="185">
        <f t="shared" si="3"/>
        <v>0</v>
      </c>
      <c r="D243" s="186"/>
      <c r="E243" s="187"/>
      <c r="F243" s="188"/>
      <c r="G243" s="201"/>
      <c r="H243" s="188"/>
      <c r="I243" s="33"/>
      <c r="J243" s="5"/>
      <c r="K243" s="5"/>
      <c r="N243" s="171"/>
      <c r="O243" s="6"/>
      <c r="Q243" s="5"/>
    </row>
    <row r="244" spans="1:17" x14ac:dyDescent="0.2">
      <c r="A244" s="214" t="s">
        <v>456</v>
      </c>
      <c r="B244" s="215" t="s">
        <v>457</v>
      </c>
      <c r="C244" s="185">
        <f t="shared" si="3"/>
        <v>0</v>
      </c>
      <c r="D244" s="186"/>
      <c r="E244" s="187"/>
      <c r="F244" s="188"/>
      <c r="G244" s="201"/>
      <c r="H244" s="188"/>
      <c r="I244" s="33"/>
      <c r="J244" s="5"/>
      <c r="K244" s="5"/>
      <c r="N244" s="171"/>
      <c r="O244" s="6"/>
      <c r="Q244" s="5"/>
    </row>
    <row r="245" spans="1:17" x14ac:dyDescent="0.2">
      <c r="A245" s="214" t="s">
        <v>458</v>
      </c>
      <c r="B245" s="215" t="s">
        <v>459</v>
      </c>
      <c r="C245" s="185">
        <f t="shared" si="3"/>
        <v>0</v>
      </c>
      <c r="D245" s="186"/>
      <c r="E245" s="187"/>
      <c r="F245" s="188"/>
      <c r="G245" s="201"/>
      <c r="H245" s="188"/>
      <c r="I245" s="33"/>
      <c r="J245" s="5"/>
      <c r="K245" s="5"/>
      <c r="N245" s="171"/>
      <c r="O245" s="6"/>
      <c r="Q245" s="5"/>
    </row>
    <row r="246" spans="1:17" x14ac:dyDescent="0.2">
      <c r="A246" s="214" t="s">
        <v>460</v>
      </c>
      <c r="B246" s="215" t="s">
        <v>461</v>
      </c>
      <c r="C246" s="185">
        <f t="shared" si="3"/>
        <v>0</v>
      </c>
      <c r="D246" s="186"/>
      <c r="E246" s="187"/>
      <c r="F246" s="188"/>
      <c r="G246" s="201"/>
      <c r="H246" s="188"/>
      <c r="I246" s="33"/>
      <c r="J246" s="5"/>
      <c r="K246" s="5"/>
      <c r="N246" s="171"/>
      <c r="O246" s="6"/>
      <c r="Q246" s="5"/>
    </row>
    <row r="247" spans="1:17" x14ac:dyDescent="0.2">
      <c r="A247" s="214" t="s">
        <v>462</v>
      </c>
      <c r="B247" s="215" t="s">
        <v>463</v>
      </c>
      <c r="C247" s="185">
        <f t="shared" si="3"/>
        <v>5</v>
      </c>
      <c r="D247" s="186"/>
      <c r="E247" s="187"/>
      <c r="F247" s="188">
        <v>5</v>
      </c>
      <c r="G247" s="201"/>
      <c r="H247" s="188"/>
      <c r="I247" s="33"/>
      <c r="J247" s="5"/>
      <c r="K247" s="5"/>
      <c r="N247" s="171"/>
      <c r="O247" s="6"/>
      <c r="Q247" s="5"/>
    </row>
    <row r="248" spans="1:17" x14ac:dyDescent="0.2">
      <c r="A248" s="214" t="s">
        <v>464</v>
      </c>
      <c r="B248" s="215" t="s">
        <v>465</v>
      </c>
      <c r="C248" s="185">
        <f t="shared" si="3"/>
        <v>0</v>
      </c>
      <c r="D248" s="186"/>
      <c r="E248" s="187"/>
      <c r="F248" s="188"/>
      <c r="G248" s="201"/>
      <c r="H248" s="188"/>
      <c r="I248" s="33"/>
      <c r="J248" s="5"/>
      <c r="K248" s="5"/>
      <c r="N248" s="171"/>
      <c r="O248" s="6"/>
      <c r="Q248" s="5"/>
    </row>
    <row r="249" spans="1:17" x14ac:dyDescent="0.2">
      <c r="A249" s="214" t="s">
        <v>466</v>
      </c>
      <c r="B249" s="215" t="s">
        <v>467</v>
      </c>
      <c r="C249" s="185">
        <f t="shared" si="3"/>
        <v>0</v>
      </c>
      <c r="D249" s="186"/>
      <c r="E249" s="187"/>
      <c r="F249" s="188"/>
      <c r="G249" s="201"/>
      <c r="H249" s="188"/>
      <c r="I249" s="33"/>
      <c r="J249" s="5"/>
      <c r="K249" s="5"/>
      <c r="N249" s="171"/>
      <c r="O249" s="6"/>
      <c r="Q249" s="5"/>
    </row>
    <row r="250" spans="1:17" x14ac:dyDescent="0.2">
      <c r="A250" s="216" t="s">
        <v>468</v>
      </c>
      <c r="B250" s="229" t="s">
        <v>469</v>
      </c>
      <c r="C250" s="218">
        <f t="shared" si="3"/>
        <v>0</v>
      </c>
      <c r="D250" s="237"/>
      <c r="E250" s="220"/>
      <c r="F250" s="221"/>
      <c r="G250" s="219"/>
      <c r="H250" s="221"/>
      <c r="I250" s="33"/>
      <c r="J250" s="5"/>
      <c r="K250" s="5"/>
      <c r="N250" s="171"/>
      <c r="O250" s="6"/>
      <c r="Q250" s="5"/>
    </row>
    <row r="251" spans="1:17" x14ac:dyDescent="0.2">
      <c r="A251" s="242"/>
      <c r="B251" s="243"/>
      <c r="C251" s="244"/>
      <c r="D251" s="244"/>
      <c r="E251" s="244"/>
      <c r="F251" s="244"/>
      <c r="G251" s="244"/>
      <c r="H251" s="244"/>
      <c r="I251" s="33"/>
      <c r="J251" s="5"/>
      <c r="K251" s="5"/>
      <c r="N251" s="171"/>
      <c r="O251" s="6"/>
      <c r="Q251" s="5"/>
    </row>
    <row r="252" spans="1:17" x14ac:dyDescent="0.2">
      <c r="A252" s="317" t="s">
        <v>470</v>
      </c>
      <c r="B252" s="318"/>
      <c r="C252" s="178">
        <f t="shared" si="3"/>
        <v>53</v>
      </c>
      <c r="D252" s="238">
        <f>+SUM(D253:D290)</f>
        <v>7</v>
      </c>
      <c r="E252" s="180">
        <f>+SUM(E253:E290)</f>
        <v>41</v>
      </c>
      <c r="F252" s="239">
        <f>+SUM(F253:F290)</f>
        <v>5</v>
      </c>
      <c r="G252" s="178">
        <f>+SUM(G253:G290)</f>
        <v>0</v>
      </c>
      <c r="H252" s="178">
        <f>+SUM(H253:H290)</f>
        <v>0</v>
      </c>
      <c r="I252" s="33"/>
      <c r="J252" s="5"/>
      <c r="K252" s="5"/>
      <c r="N252" s="171"/>
      <c r="O252" s="6"/>
      <c r="Q252" s="5"/>
    </row>
    <row r="253" spans="1:17" x14ac:dyDescent="0.2">
      <c r="A253" s="211" t="s">
        <v>471</v>
      </c>
      <c r="B253" s="226" t="s">
        <v>472</v>
      </c>
      <c r="C253" s="185">
        <f t="shared" si="3"/>
        <v>0</v>
      </c>
      <c r="D253" s="186"/>
      <c r="E253" s="187"/>
      <c r="F253" s="188"/>
      <c r="G253" s="188"/>
      <c r="H253" s="188"/>
      <c r="I253" s="33"/>
      <c r="J253" s="5"/>
      <c r="K253" s="5"/>
      <c r="N253" s="171"/>
      <c r="O253" s="6"/>
      <c r="Q253" s="5"/>
    </row>
    <row r="254" spans="1:17" x14ac:dyDescent="0.2">
      <c r="A254" s="214" t="s">
        <v>473</v>
      </c>
      <c r="B254" s="215" t="s">
        <v>474</v>
      </c>
      <c r="C254" s="185">
        <f t="shared" si="3"/>
        <v>0</v>
      </c>
      <c r="D254" s="186"/>
      <c r="E254" s="187"/>
      <c r="F254" s="188"/>
      <c r="G254" s="188"/>
      <c r="H254" s="188"/>
      <c r="I254" s="33"/>
      <c r="J254" s="5"/>
      <c r="K254" s="5"/>
      <c r="N254" s="171"/>
      <c r="O254" s="6"/>
      <c r="Q254" s="5"/>
    </row>
    <row r="255" spans="1:17" x14ac:dyDescent="0.2">
      <c r="A255" s="214" t="s">
        <v>475</v>
      </c>
      <c r="B255" s="215" t="s">
        <v>476</v>
      </c>
      <c r="C255" s="185">
        <f t="shared" si="3"/>
        <v>31</v>
      </c>
      <c r="D255" s="186">
        <v>1</v>
      </c>
      <c r="E255" s="187">
        <v>30</v>
      </c>
      <c r="F255" s="188"/>
      <c r="G255" s="188"/>
      <c r="H255" s="188"/>
      <c r="I255" s="33"/>
      <c r="J255" s="5"/>
      <c r="K255" s="5"/>
      <c r="N255" s="171"/>
      <c r="O255" s="6"/>
      <c r="Q255" s="5"/>
    </row>
    <row r="256" spans="1:17" x14ac:dyDescent="0.2">
      <c r="A256" s="214" t="s">
        <v>477</v>
      </c>
      <c r="B256" s="215" t="s">
        <v>478</v>
      </c>
      <c r="C256" s="185">
        <f t="shared" si="3"/>
        <v>0</v>
      </c>
      <c r="D256" s="186"/>
      <c r="E256" s="187"/>
      <c r="F256" s="188"/>
      <c r="G256" s="188"/>
      <c r="H256" s="188"/>
      <c r="I256" s="33"/>
      <c r="J256" s="5"/>
      <c r="K256" s="5"/>
      <c r="N256" s="171"/>
      <c r="O256" s="6"/>
      <c r="Q256" s="5"/>
    </row>
    <row r="257" spans="1:17" x14ac:dyDescent="0.2">
      <c r="A257" s="214" t="s">
        <v>479</v>
      </c>
      <c r="B257" s="215" t="s">
        <v>480</v>
      </c>
      <c r="C257" s="185">
        <f t="shared" si="3"/>
        <v>0</v>
      </c>
      <c r="D257" s="186"/>
      <c r="E257" s="187"/>
      <c r="F257" s="188"/>
      <c r="G257" s="188"/>
      <c r="H257" s="188"/>
      <c r="I257" s="33"/>
      <c r="J257" s="5"/>
      <c r="K257" s="5"/>
      <c r="N257" s="171"/>
      <c r="O257" s="6"/>
      <c r="Q257" s="5"/>
    </row>
    <row r="258" spans="1:17" x14ac:dyDescent="0.2">
      <c r="A258" s="214" t="s">
        <v>481</v>
      </c>
      <c r="B258" s="215" t="s">
        <v>482</v>
      </c>
      <c r="C258" s="185">
        <f t="shared" si="3"/>
        <v>0</v>
      </c>
      <c r="D258" s="186"/>
      <c r="E258" s="187"/>
      <c r="F258" s="188"/>
      <c r="G258" s="188"/>
      <c r="H258" s="188"/>
      <c r="I258" s="33"/>
      <c r="J258" s="5"/>
      <c r="K258" s="5"/>
      <c r="N258" s="171"/>
      <c r="O258" s="6"/>
      <c r="Q258" s="5"/>
    </row>
    <row r="259" spans="1:17" x14ac:dyDescent="0.2">
      <c r="A259" s="214" t="s">
        <v>483</v>
      </c>
      <c r="B259" s="215" t="s">
        <v>484</v>
      </c>
      <c r="C259" s="185">
        <f t="shared" si="3"/>
        <v>0</v>
      </c>
      <c r="D259" s="186"/>
      <c r="E259" s="187"/>
      <c r="F259" s="188"/>
      <c r="G259" s="188"/>
      <c r="H259" s="188"/>
      <c r="I259" s="33"/>
      <c r="J259" s="5"/>
      <c r="K259" s="5"/>
      <c r="N259" s="171"/>
      <c r="O259" s="6"/>
      <c r="Q259" s="5"/>
    </row>
    <row r="260" spans="1:17" x14ac:dyDescent="0.2">
      <c r="A260" s="214" t="s">
        <v>485</v>
      </c>
      <c r="B260" s="215" t="s">
        <v>486</v>
      </c>
      <c r="C260" s="185">
        <f t="shared" si="3"/>
        <v>0</v>
      </c>
      <c r="D260" s="186"/>
      <c r="E260" s="187"/>
      <c r="F260" s="188"/>
      <c r="G260" s="188"/>
      <c r="H260" s="188"/>
      <c r="I260" s="33"/>
      <c r="J260" s="5"/>
      <c r="K260" s="5"/>
      <c r="N260" s="171"/>
      <c r="O260" s="6"/>
      <c r="Q260" s="5"/>
    </row>
    <row r="261" spans="1:17" x14ac:dyDescent="0.2">
      <c r="A261" s="214" t="s">
        <v>487</v>
      </c>
      <c r="B261" s="215" t="s">
        <v>488</v>
      </c>
      <c r="C261" s="185">
        <f t="shared" si="3"/>
        <v>0</v>
      </c>
      <c r="D261" s="186"/>
      <c r="E261" s="187"/>
      <c r="F261" s="188"/>
      <c r="G261" s="188"/>
      <c r="H261" s="188"/>
      <c r="I261" s="33"/>
      <c r="J261" s="5"/>
      <c r="K261" s="5"/>
      <c r="N261" s="171"/>
      <c r="O261" s="6"/>
      <c r="Q261" s="5"/>
    </row>
    <row r="262" spans="1:17" x14ac:dyDescent="0.2">
      <c r="A262" s="214" t="s">
        <v>489</v>
      </c>
      <c r="B262" s="215" t="s">
        <v>490</v>
      </c>
      <c r="C262" s="185">
        <f t="shared" si="3"/>
        <v>0</v>
      </c>
      <c r="D262" s="186"/>
      <c r="E262" s="187"/>
      <c r="F262" s="188"/>
      <c r="G262" s="188"/>
      <c r="H262" s="188"/>
      <c r="I262" s="33"/>
      <c r="J262" s="5"/>
      <c r="K262" s="5"/>
      <c r="N262" s="171"/>
      <c r="O262" s="6"/>
      <c r="Q262" s="5"/>
    </row>
    <row r="263" spans="1:17" x14ac:dyDescent="0.2">
      <c r="A263" s="214" t="s">
        <v>491</v>
      </c>
      <c r="B263" s="215" t="s">
        <v>492</v>
      </c>
      <c r="C263" s="185">
        <f t="shared" si="3"/>
        <v>0</v>
      </c>
      <c r="D263" s="186"/>
      <c r="E263" s="187"/>
      <c r="F263" s="188"/>
      <c r="G263" s="188"/>
      <c r="H263" s="188"/>
      <c r="I263" s="33"/>
      <c r="J263" s="5"/>
      <c r="K263" s="5"/>
      <c r="N263" s="171"/>
      <c r="O263" s="6"/>
      <c r="Q263" s="5"/>
    </row>
    <row r="264" spans="1:17" x14ac:dyDescent="0.2">
      <c r="A264" s="214" t="s">
        <v>493</v>
      </c>
      <c r="B264" s="215" t="s">
        <v>494</v>
      </c>
      <c r="C264" s="185">
        <f t="shared" si="3"/>
        <v>0</v>
      </c>
      <c r="D264" s="186"/>
      <c r="E264" s="187"/>
      <c r="F264" s="188"/>
      <c r="G264" s="188"/>
      <c r="H264" s="188"/>
      <c r="I264" s="33"/>
      <c r="J264" s="5"/>
      <c r="K264" s="5"/>
      <c r="N264" s="171"/>
      <c r="O264" s="6"/>
      <c r="Q264" s="5"/>
    </row>
    <row r="265" spans="1:17" x14ac:dyDescent="0.2">
      <c r="A265" s="214" t="s">
        <v>495</v>
      </c>
      <c r="B265" s="215" t="s">
        <v>496</v>
      </c>
      <c r="C265" s="185">
        <f t="shared" si="3"/>
        <v>16</v>
      </c>
      <c r="D265" s="186">
        <v>5</v>
      </c>
      <c r="E265" s="187">
        <v>11</v>
      </c>
      <c r="F265" s="188"/>
      <c r="G265" s="188"/>
      <c r="H265" s="188"/>
      <c r="I265" s="33"/>
      <c r="J265" s="5"/>
      <c r="K265" s="5"/>
      <c r="N265" s="171"/>
      <c r="O265" s="6"/>
      <c r="Q265" s="5"/>
    </row>
    <row r="266" spans="1:17" x14ac:dyDescent="0.2">
      <c r="A266" s="214" t="s">
        <v>497</v>
      </c>
      <c r="B266" s="215" t="s">
        <v>498</v>
      </c>
      <c r="C266" s="185">
        <f t="shared" si="3"/>
        <v>0</v>
      </c>
      <c r="D266" s="186"/>
      <c r="E266" s="187"/>
      <c r="F266" s="188"/>
      <c r="G266" s="188"/>
      <c r="H266" s="188"/>
      <c r="I266" s="33"/>
      <c r="J266" s="5"/>
      <c r="K266" s="5"/>
      <c r="N266" s="171"/>
      <c r="O266" s="6"/>
      <c r="Q266" s="5"/>
    </row>
    <row r="267" spans="1:17" ht="23.25" x14ac:dyDescent="0.2">
      <c r="A267" s="214" t="s">
        <v>499</v>
      </c>
      <c r="B267" s="208" t="s">
        <v>500</v>
      </c>
      <c r="C267" s="185">
        <f t="shared" si="3"/>
        <v>1</v>
      </c>
      <c r="D267" s="186">
        <v>1</v>
      </c>
      <c r="E267" s="187"/>
      <c r="F267" s="188"/>
      <c r="G267" s="188"/>
      <c r="H267" s="188"/>
      <c r="I267" s="33"/>
      <c r="J267" s="5"/>
      <c r="K267" s="5"/>
      <c r="N267" s="171"/>
      <c r="O267" s="6"/>
      <c r="Q267" s="5"/>
    </row>
    <row r="268" spans="1:17" x14ac:dyDescent="0.2">
      <c r="A268" s="214" t="s">
        <v>501</v>
      </c>
      <c r="B268" s="215" t="s">
        <v>502</v>
      </c>
      <c r="C268" s="185">
        <f t="shared" si="3"/>
        <v>0</v>
      </c>
      <c r="D268" s="186"/>
      <c r="E268" s="187"/>
      <c r="F268" s="188"/>
      <c r="G268" s="188"/>
      <c r="H268" s="188"/>
      <c r="I268" s="33"/>
      <c r="J268" s="5"/>
      <c r="K268" s="5"/>
      <c r="N268" s="171"/>
      <c r="O268" s="6"/>
      <c r="Q268" s="5"/>
    </row>
    <row r="269" spans="1:17" x14ac:dyDescent="0.2">
      <c r="A269" s="214" t="s">
        <v>503</v>
      </c>
      <c r="B269" s="215" t="s">
        <v>504</v>
      </c>
      <c r="C269" s="185">
        <f t="shared" si="3"/>
        <v>0</v>
      </c>
      <c r="D269" s="186"/>
      <c r="E269" s="187"/>
      <c r="F269" s="188"/>
      <c r="G269" s="188"/>
      <c r="H269" s="188"/>
      <c r="I269" s="33"/>
      <c r="J269" s="5"/>
      <c r="K269" s="5"/>
      <c r="N269" s="171"/>
      <c r="O269" s="6"/>
      <c r="Q269" s="5"/>
    </row>
    <row r="270" spans="1:17" x14ac:dyDescent="0.2">
      <c r="A270" s="214" t="s">
        <v>505</v>
      </c>
      <c r="B270" s="215" t="s">
        <v>506</v>
      </c>
      <c r="C270" s="185">
        <f t="shared" si="3"/>
        <v>0</v>
      </c>
      <c r="D270" s="186"/>
      <c r="E270" s="187"/>
      <c r="F270" s="188"/>
      <c r="G270" s="188"/>
      <c r="H270" s="188"/>
      <c r="I270" s="33"/>
      <c r="J270" s="5"/>
      <c r="K270" s="5"/>
      <c r="N270" s="171"/>
      <c r="O270" s="6"/>
      <c r="Q270" s="5"/>
    </row>
    <row r="271" spans="1:17" x14ac:dyDescent="0.2">
      <c r="A271" s="214" t="s">
        <v>507</v>
      </c>
      <c r="B271" s="215" t="s">
        <v>508</v>
      </c>
      <c r="C271" s="185">
        <f t="shared" si="3"/>
        <v>0</v>
      </c>
      <c r="D271" s="186"/>
      <c r="E271" s="187"/>
      <c r="F271" s="188"/>
      <c r="G271" s="188"/>
      <c r="H271" s="188"/>
      <c r="I271" s="33"/>
      <c r="J271" s="5"/>
      <c r="K271" s="5"/>
      <c r="N271" s="171"/>
      <c r="O271" s="6"/>
      <c r="Q271" s="5"/>
    </row>
    <row r="272" spans="1:17" x14ac:dyDescent="0.2">
      <c r="A272" s="214" t="s">
        <v>509</v>
      </c>
      <c r="B272" s="215" t="s">
        <v>510</v>
      </c>
      <c r="C272" s="185">
        <f t="shared" si="3"/>
        <v>5</v>
      </c>
      <c r="D272" s="186"/>
      <c r="E272" s="187"/>
      <c r="F272" s="188">
        <v>5</v>
      </c>
      <c r="G272" s="188"/>
      <c r="H272" s="188"/>
      <c r="I272" s="33"/>
      <c r="J272" s="5"/>
      <c r="K272" s="5"/>
      <c r="N272" s="171"/>
      <c r="O272" s="6"/>
      <c r="Q272" s="5"/>
    </row>
    <row r="273" spans="1:17" x14ac:dyDescent="0.2">
      <c r="A273" s="214" t="s">
        <v>511</v>
      </c>
      <c r="B273" s="215" t="s">
        <v>512</v>
      </c>
      <c r="C273" s="185">
        <f t="shared" si="3"/>
        <v>0</v>
      </c>
      <c r="D273" s="186"/>
      <c r="E273" s="187"/>
      <c r="F273" s="188"/>
      <c r="G273" s="188"/>
      <c r="H273" s="188"/>
      <c r="I273" s="33"/>
      <c r="J273" s="5"/>
      <c r="K273" s="5"/>
      <c r="N273" s="171"/>
      <c r="O273" s="6"/>
      <c r="Q273" s="5"/>
    </row>
    <row r="274" spans="1:17" x14ac:dyDescent="0.2">
      <c r="A274" s="214" t="s">
        <v>513</v>
      </c>
      <c r="B274" s="215" t="s">
        <v>514</v>
      </c>
      <c r="C274" s="185">
        <f t="shared" ref="C274:C337" si="4">+SUM(D274:F274)</f>
        <v>0</v>
      </c>
      <c r="D274" s="186"/>
      <c r="E274" s="187"/>
      <c r="F274" s="188"/>
      <c r="G274" s="188"/>
      <c r="H274" s="188"/>
      <c r="I274" s="33"/>
      <c r="J274" s="5"/>
      <c r="K274" s="5"/>
      <c r="N274" s="171"/>
      <c r="O274" s="6"/>
      <c r="Q274" s="5"/>
    </row>
    <row r="275" spans="1:17" x14ac:dyDescent="0.2">
      <c r="A275" s="214" t="s">
        <v>515</v>
      </c>
      <c r="B275" s="215" t="s">
        <v>516</v>
      </c>
      <c r="C275" s="185">
        <f t="shared" si="4"/>
        <v>0</v>
      </c>
      <c r="D275" s="186"/>
      <c r="E275" s="187"/>
      <c r="F275" s="188"/>
      <c r="G275" s="188"/>
      <c r="H275" s="188"/>
      <c r="I275" s="33"/>
      <c r="J275" s="5"/>
      <c r="K275" s="5"/>
      <c r="N275" s="171"/>
      <c r="O275" s="6"/>
      <c r="Q275" s="5"/>
    </row>
    <row r="276" spans="1:17" x14ac:dyDescent="0.2">
      <c r="A276" s="214" t="s">
        <v>517</v>
      </c>
      <c r="B276" s="215" t="s">
        <v>518</v>
      </c>
      <c r="C276" s="185">
        <f t="shared" si="4"/>
        <v>0</v>
      </c>
      <c r="D276" s="186"/>
      <c r="E276" s="187"/>
      <c r="F276" s="188"/>
      <c r="G276" s="188"/>
      <c r="H276" s="188"/>
      <c r="I276" s="33"/>
      <c r="J276" s="5"/>
      <c r="K276" s="5"/>
      <c r="N276" s="171"/>
      <c r="O276" s="6"/>
      <c r="Q276" s="5"/>
    </row>
    <row r="277" spans="1:17" x14ac:dyDescent="0.2">
      <c r="A277" s="214" t="s">
        <v>519</v>
      </c>
      <c r="B277" s="215" t="s">
        <v>520</v>
      </c>
      <c r="C277" s="185">
        <f t="shared" si="4"/>
        <v>0</v>
      </c>
      <c r="D277" s="186"/>
      <c r="E277" s="187"/>
      <c r="F277" s="188"/>
      <c r="G277" s="188"/>
      <c r="H277" s="188"/>
      <c r="I277" s="33"/>
      <c r="J277" s="5"/>
      <c r="K277" s="5"/>
      <c r="N277" s="171"/>
      <c r="O277" s="6"/>
      <c r="Q277" s="5"/>
    </row>
    <row r="278" spans="1:17" x14ac:dyDescent="0.2">
      <c r="A278" s="214" t="s">
        <v>521</v>
      </c>
      <c r="B278" s="208" t="s">
        <v>522</v>
      </c>
      <c r="C278" s="185">
        <f t="shared" si="4"/>
        <v>0</v>
      </c>
      <c r="D278" s="186"/>
      <c r="E278" s="187"/>
      <c r="F278" s="188"/>
      <c r="G278" s="188"/>
      <c r="H278" s="188"/>
      <c r="I278" s="33"/>
      <c r="J278" s="5"/>
      <c r="K278" s="5"/>
      <c r="N278" s="171"/>
      <c r="O278" s="6"/>
      <c r="Q278" s="5"/>
    </row>
    <row r="279" spans="1:17" x14ac:dyDescent="0.2">
      <c r="A279" s="214" t="s">
        <v>523</v>
      </c>
      <c r="B279" s="215" t="s">
        <v>524</v>
      </c>
      <c r="C279" s="185">
        <f t="shared" si="4"/>
        <v>0</v>
      </c>
      <c r="D279" s="186"/>
      <c r="E279" s="187"/>
      <c r="F279" s="188"/>
      <c r="G279" s="188"/>
      <c r="H279" s="188"/>
      <c r="I279" s="33"/>
      <c r="J279" s="5"/>
      <c r="K279" s="5"/>
      <c r="N279" s="171"/>
      <c r="O279" s="6"/>
      <c r="Q279" s="5"/>
    </row>
    <row r="280" spans="1:17" x14ac:dyDescent="0.2">
      <c r="A280" s="214" t="s">
        <v>525</v>
      </c>
      <c r="B280" s="215" t="s">
        <v>526</v>
      </c>
      <c r="C280" s="185">
        <f t="shared" si="4"/>
        <v>0</v>
      </c>
      <c r="D280" s="186"/>
      <c r="E280" s="187"/>
      <c r="F280" s="188"/>
      <c r="G280" s="188"/>
      <c r="H280" s="188"/>
      <c r="I280" s="33"/>
      <c r="J280" s="5"/>
      <c r="K280" s="5"/>
      <c r="N280" s="171"/>
      <c r="O280" s="6"/>
      <c r="Q280" s="5"/>
    </row>
    <row r="281" spans="1:17" x14ac:dyDescent="0.2">
      <c r="A281" s="214" t="s">
        <v>527</v>
      </c>
      <c r="B281" s="215" t="s">
        <v>528</v>
      </c>
      <c r="C281" s="185">
        <f t="shared" si="4"/>
        <v>0</v>
      </c>
      <c r="D281" s="186"/>
      <c r="E281" s="187"/>
      <c r="F281" s="188"/>
      <c r="G281" s="188"/>
      <c r="H281" s="188"/>
      <c r="I281" s="33"/>
      <c r="J281" s="5"/>
      <c r="K281" s="5"/>
      <c r="N281" s="171"/>
      <c r="O281" s="6"/>
      <c r="Q281" s="5"/>
    </row>
    <row r="282" spans="1:17" ht="23.25" x14ac:dyDescent="0.2">
      <c r="A282" s="214" t="s">
        <v>529</v>
      </c>
      <c r="B282" s="208" t="s">
        <v>530</v>
      </c>
      <c r="C282" s="185">
        <f t="shared" si="4"/>
        <v>0</v>
      </c>
      <c r="D282" s="186"/>
      <c r="E282" s="187"/>
      <c r="F282" s="188"/>
      <c r="G282" s="188"/>
      <c r="H282" s="188"/>
      <c r="I282" s="33"/>
      <c r="J282" s="5"/>
      <c r="K282" s="5"/>
      <c r="N282" s="171"/>
      <c r="O282" s="6"/>
      <c r="Q282" s="5"/>
    </row>
    <row r="283" spans="1:17" x14ac:dyDescent="0.2">
      <c r="A283" s="214" t="s">
        <v>531</v>
      </c>
      <c r="B283" s="215" t="s">
        <v>532</v>
      </c>
      <c r="C283" s="185">
        <f t="shared" si="4"/>
        <v>0</v>
      </c>
      <c r="D283" s="186"/>
      <c r="E283" s="187"/>
      <c r="F283" s="188"/>
      <c r="G283" s="188"/>
      <c r="H283" s="188"/>
      <c r="I283" s="33"/>
      <c r="J283" s="5"/>
      <c r="K283" s="5"/>
      <c r="N283" s="171"/>
      <c r="O283" s="6"/>
      <c r="Q283" s="5"/>
    </row>
    <row r="284" spans="1:17" x14ac:dyDescent="0.2">
      <c r="A284" s="214" t="s">
        <v>533</v>
      </c>
      <c r="B284" s="215" t="s">
        <v>534</v>
      </c>
      <c r="C284" s="185">
        <f t="shared" si="4"/>
        <v>0</v>
      </c>
      <c r="D284" s="186"/>
      <c r="E284" s="187"/>
      <c r="F284" s="188"/>
      <c r="G284" s="188"/>
      <c r="H284" s="188"/>
      <c r="I284" s="33"/>
      <c r="J284" s="5"/>
      <c r="K284" s="5"/>
      <c r="N284" s="171"/>
      <c r="O284" s="6"/>
      <c r="Q284" s="5"/>
    </row>
    <row r="285" spans="1:17" x14ac:dyDescent="0.2">
      <c r="A285" s="214" t="s">
        <v>535</v>
      </c>
      <c r="B285" s="215" t="s">
        <v>536</v>
      </c>
      <c r="C285" s="185">
        <f t="shared" si="4"/>
        <v>0</v>
      </c>
      <c r="D285" s="186"/>
      <c r="E285" s="187"/>
      <c r="F285" s="188"/>
      <c r="G285" s="188"/>
      <c r="H285" s="188"/>
      <c r="I285" s="33"/>
      <c r="J285" s="5"/>
      <c r="K285" s="5"/>
      <c r="N285" s="171"/>
      <c r="O285" s="6"/>
      <c r="Q285" s="5"/>
    </row>
    <row r="286" spans="1:17" x14ac:dyDescent="0.2">
      <c r="A286" s="214" t="s">
        <v>537</v>
      </c>
      <c r="B286" s="215" t="s">
        <v>538</v>
      </c>
      <c r="C286" s="185">
        <f t="shared" si="4"/>
        <v>0</v>
      </c>
      <c r="D286" s="186"/>
      <c r="E286" s="187"/>
      <c r="F286" s="188"/>
      <c r="G286" s="188"/>
      <c r="H286" s="188"/>
      <c r="I286" s="33"/>
      <c r="J286" s="5"/>
      <c r="K286" s="5"/>
      <c r="N286" s="171"/>
      <c r="O286" s="6"/>
      <c r="Q286" s="5"/>
    </row>
    <row r="287" spans="1:17" ht="23.25" x14ac:dyDescent="0.2">
      <c r="A287" s="214" t="s">
        <v>539</v>
      </c>
      <c r="B287" s="208" t="s">
        <v>540</v>
      </c>
      <c r="C287" s="185">
        <f t="shared" si="4"/>
        <v>0</v>
      </c>
      <c r="D287" s="186"/>
      <c r="E287" s="187"/>
      <c r="F287" s="188"/>
      <c r="G287" s="188"/>
      <c r="H287" s="188"/>
      <c r="I287" s="33"/>
      <c r="J287" s="5"/>
      <c r="K287" s="5"/>
      <c r="N287" s="171"/>
      <c r="O287" s="6"/>
      <c r="Q287" s="5"/>
    </row>
    <row r="288" spans="1:17" ht="34.5" x14ac:dyDescent="0.2">
      <c r="A288" s="214" t="s">
        <v>541</v>
      </c>
      <c r="B288" s="208" t="s">
        <v>542</v>
      </c>
      <c r="C288" s="185">
        <f t="shared" si="4"/>
        <v>0</v>
      </c>
      <c r="D288" s="186"/>
      <c r="E288" s="187"/>
      <c r="F288" s="188"/>
      <c r="G288" s="188"/>
      <c r="H288" s="188"/>
      <c r="I288" s="33"/>
      <c r="J288" s="5"/>
      <c r="K288" s="5"/>
      <c r="N288" s="171"/>
      <c r="O288" s="6"/>
      <c r="Q288" s="5"/>
    </row>
    <row r="289" spans="1:17" x14ac:dyDescent="0.2">
      <c r="A289" s="214" t="s">
        <v>543</v>
      </c>
      <c r="B289" s="215" t="s">
        <v>544</v>
      </c>
      <c r="C289" s="185">
        <f t="shared" si="4"/>
        <v>0</v>
      </c>
      <c r="D289" s="186"/>
      <c r="E289" s="187"/>
      <c r="F289" s="198"/>
      <c r="G289" s="188"/>
      <c r="H289" s="188"/>
      <c r="I289" s="33"/>
      <c r="J289" s="5"/>
      <c r="K289" s="5"/>
      <c r="N289" s="171"/>
      <c r="O289" s="6"/>
      <c r="Q289" s="5"/>
    </row>
    <row r="290" spans="1:17" x14ac:dyDescent="0.2">
      <c r="A290" s="216" t="s">
        <v>545</v>
      </c>
      <c r="B290" s="217" t="s">
        <v>546</v>
      </c>
      <c r="C290" s="218">
        <f t="shared" si="4"/>
        <v>0</v>
      </c>
      <c r="D290" s="196"/>
      <c r="E290" s="197"/>
      <c r="F290" s="198"/>
      <c r="G290" s="198"/>
      <c r="H290" s="198"/>
      <c r="I290" s="33"/>
      <c r="J290" s="5"/>
      <c r="K290" s="5"/>
      <c r="N290" s="171"/>
      <c r="O290" s="6"/>
      <c r="Q290" s="5"/>
    </row>
    <row r="291" spans="1:17" x14ac:dyDescent="0.2">
      <c r="A291" s="174"/>
      <c r="B291" s="222"/>
      <c r="C291" s="93"/>
      <c r="D291" s="94"/>
      <c r="E291" s="94"/>
      <c r="F291" s="94"/>
      <c r="G291" s="94"/>
      <c r="H291" s="94"/>
      <c r="I291" s="33"/>
      <c r="J291" s="5"/>
      <c r="K291" s="5"/>
      <c r="N291" s="171"/>
      <c r="O291" s="6"/>
      <c r="Q291" s="5"/>
    </row>
    <row r="292" spans="1:17" x14ac:dyDescent="0.2">
      <c r="A292" s="289" t="s">
        <v>547</v>
      </c>
      <c r="B292" s="290"/>
      <c r="C292" s="178">
        <f t="shared" si="4"/>
        <v>181</v>
      </c>
      <c r="D292" s="225">
        <f>+SUM(D293:D313)</f>
        <v>126</v>
      </c>
      <c r="E292" s="225">
        <f>+SUM(E293:E313)</f>
        <v>22</v>
      </c>
      <c r="F292" s="225">
        <f>+SUM(F293:F313)</f>
        <v>33</v>
      </c>
      <c r="G292" s="225">
        <f>+SUM(G293:G313)</f>
        <v>0</v>
      </c>
      <c r="H292" s="225">
        <f>+SUM(H293:H313)</f>
        <v>0</v>
      </c>
      <c r="I292" s="33"/>
      <c r="J292" s="5"/>
      <c r="K292" s="5"/>
      <c r="N292" s="171"/>
      <c r="O292" s="6"/>
      <c r="Q292" s="5"/>
    </row>
    <row r="293" spans="1:17" x14ac:dyDescent="0.2">
      <c r="A293" s="211" t="s">
        <v>548</v>
      </c>
      <c r="B293" s="226" t="s">
        <v>549</v>
      </c>
      <c r="C293" s="203">
        <f t="shared" si="4"/>
        <v>0</v>
      </c>
      <c r="D293" s="204"/>
      <c r="E293" s="205"/>
      <c r="F293" s="206"/>
      <c r="G293" s="206"/>
      <c r="H293" s="206"/>
      <c r="I293" s="33"/>
      <c r="J293" s="5"/>
      <c r="K293" s="5"/>
      <c r="N293" s="171"/>
      <c r="O293" s="6"/>
      <c r="Q293" s="5"/>
    </row>
    <row r="294" spans="1:17" x14ac:dyDescent="0.2">
      <c r="A294" s="214" t="s">
        <v>550</v>
      </c>
      <c r="B294" s="215" t="s">
        <v>551</v>
      </c>
      <c r="C294" s="185">
        <f t="shared" si="4"/>
        <v>0</v>
      </c>
      <c r="D294" s="186"/>
      <c r="E294" s="187"/>
      <c r="F294" s="188"/>
      <c r="G294" s="188"/>
      <c r="H294" s="188"/>
      <c r="I294" s="33"/>
      <c r="J294" s="5"/>
      <c r="K294" s="5"/>
      <c r="N294" s="171"/>
      <c r="O294" s="6"/>
      <c r="Q294" s="5"/>
    </row>
    <row r="295" spans="1:17" x14ac:dyDescent="0.2">
      <c r="A295" s="214" t="s">
        <v>552</v>
      </c>
      <c r="B295" s="215" t="s">
        <v>553</v>
      </c>
      <c r="C295" s="185">
        <f t="shared" si="4"/>
        <v>20</v>
      </c>
      <c r="D295" s="186"/>
      <c r="E295" s="187">
        <v>20</v>
      </c>
      <c r="F295" s="188"/>
      <c r="G295" s="188"/>
      <c r="H295" s="188"/>
      <c r="I295" s="33"/>
      <c r="J295" s="5"/>
      <c r="K295" s="5"/>
      <c r="N295" s="171"/>
      <c r="O295" s="6"/>
      <c r="Q295" s="5"/>
    </row>
    <row r="296" spans="1:17" x14ac:dyDescent="0.2">
      <c r="A296" s="214" t="s">
        <v>554</v>
      </c>
      <c r="B296" s="215" t="s">
        <v>555</v>
      </c>
      <c r="C296" s="185">
        <f t="shared" si="4"/>
        <v>0</v>
      </c>
      <c r="D296" s="186"/>
      <c r="E296" s="187"/>
      <c r="F296" s="188"/>
      <c r="G296" s="188"/>
      <c r="H296" s="188"/>
      <c r="I296" s="33"/>
      <c r="J296" s="5"/>
      <c r="K296" s="5"/>
      <c r="N296" s="171"/>
      <c r="O296" s="6"/>
      <c r="Q296" s="5"/>
    </row>
    <row r="297" spans="1:17" x14ac:dyDescent="0.2">
      <c r="A297" s="214" t="s">
        <v>556</v>
      </c>
      <c r="B297" s="215" t="s">
        <v>557</v>
      </c>
      <c r="C297" s="185">
        <f t="shared" si="4"/>
        <v>3</v>
      </c>
      <c r="D297" s="186">
        <v>2</v>
      </c>
      <c r="E297" s="187">
        <v>1</v>
      </c>
      <c r="F297" s="188"/>
      <c r="G297" s="188"/>
      <c r="H297" s="188"/>
      <c r="I297" s="33"/>
      <c r="J297" s="5"/>
      <c r="K297" s="5"/>
      <c r="N297" s="171"/>
      <c r="O297" s="6"/>
      <c r="Q297" s="5"/>
    </row>
    <row r="298" spans="1:17" x14ac:dyDescent="0.2">
      <c r="A298" s="214" t="s">
        <v>558</v>
      </c>
      <c r="B298" s="215" t="s">
        <v>559</v>
      </c>
      <c r="C298" s="185">
        <f t="shared" si="4"/>
        <v>0</v>
      </c>
      <c r="D298" s="186"/>
      <c r="E298" s="187"/>
      <c r="F298" s="188"/>
      <c r="G298" s="188"/>
      <c r="H298" s="188"/>
      <c r="I298" s="33"/>
      <c r="J298" s="5"/>
      <c r="K298" s="5"/>
      <c r="N298" s="171"/>
      <c r="O298" s="6"/>
      <c r="Q298" s="5"/>
    </row>
    <row r="299" spans="1:17" x14ac:dyDescent="0.2">
      <c r="A299" s="214" t="s">
        <v>560</v>
      </c>
      <c r="B299" s="215" t="s">
        <v>561</v>
      </c>
      <c r="C299" s="185">
        <f t="shared" si="4"/>
        <v>0</v>
      </c>
      <c r="D299" s="186"/>
      <c r="E299" s="187"/>
      <c r="F299" s="188"/>
      <c r="G299" s="188"/>
      <c r="H299" s="188"/>
      <c r="I299" s="33"/>
      <c r="J299" s="5"/>
      <c r="K299" s="5"/>
      <c r="N299" s="171"/>
      <c r="O299" s="6"/>
      <c r="Q299" s="5"/>
    </row>
    <row r="300" spans="1:17" x14ac:dyDescent="0.2">
      <c r="A300" s="214" t="s">
        <v>562</v>
      </c>
      <c r="B300" s="215" t="s">
        <v>563</v>
      </c>
      <c r="C300" s="185">
        <f t="shared" si="4"/>
        <v>0</v>
      </c>
      <c r="D300" s="186"/>
      <c r="E300" s="187"/>
      <c r="F300" s="188"/>
      <c r="G300" s="188"/>
      <c r="H300" s="188"/>
      <c r="I300" s="33"/>
      <c r="J300" s="5"/>
      <c r="K300" s="5"/>
      <c r="N300" s="171"/>
      <c r="O300" s="6"/>
      <c r="Q300" s="5"/>
    </row>
    <row r="301" spans="1:17" x14ac:dyDescent="0.2">
      <c r="A301" s="214" t="s">
        <v>564</v>
      </c>
      <c r="B301" s="215" t="s">
        <v>565</v>
      </c>
      <c r="C301" s="185">
        <f t="shared" si="4"/>
        <v>0</v>
      </c>
      <c r="D301" s="186"/>
      <c r="E301" s="187"/>
      <c r="F301" s="188"/>
      <c r="G301" s="188"/>
      <c r="H301" s="188"/>
      <c r="I301" s="33"/>
      <c r="J301" s="5"/>
      <c r="K301" s="5"/>
      <c r="N301" s="171"/>
      <c r="O301" s="6"/>
      <c r="Q301" s="5"/>
    </row>
    <row r="302" spans="1:17" x14ac:dyDescent="0.2">
      <c r="A302" s="214" t="s">
        <v>566</v>
      </c>
      <c r="B302" s="215" t="s">
        <v>567</v>
      </c>
      <c r="C302" s="185">
        <f t="shared" si="4"/>
        <v>0</v>
      </c>
      <c r="D302" s="186"/>
      <c r="E302" s="187"/>
      <c r="F302" s="188"/>
      <c r="G302" s="188"/>
      <c r="H302" s="188"/>
      <c r="I302" s="33"/>
      <c r="J302" s="5"/>
      <c r="K302" s="5"/>
      <c r="N302" s="171"/>
      <c r="O302" s="6"/>
      <c r="Q302" s="5"/>
    </row>
    <row r="303" spans="1:17" x14ac:dyDescent="0.2">
      <c r="A303" s="214" t="s">
        <v>568</v>
      </c>
      <c r="B303" s="215" t="s">
        <v>569</v>
      </c>
      <c r="C303" s="185">
        <f t="shared" si="4"/>
        <v>0</v>
      </c>
      <c r="D303" s="186"/>
      <c r="E303" s="187"/>
      <c r="F303" s="188"/>
      <c r="G303" s="188"/>
      <c r="H303" s="188"/>
      <c r="I303" s="33"/>
      <c r="J303" s="5"/>
      <c r="K303" s="5"/>
      <c r="N303" s="171"/>
      <c r="O303" s="6"/>
      <c r="Q303" s="5"/>
    </row>
    <row r="304" spans="1:17" x14ac:dyDescent="0.2">
      <c r="A304" s="214" t="s">
        <v>570</v>
      </c>
      <c r="B304" s="215" t="s">
        <v>571</v>
      </c>
      <c r="C304" s="185">
        <f t="shared" si="4"/>
        <v>0</v>
      </c>
      <c r="D304" s="186"/>
      <c r="E304" s="187"/>
      <c r="F304" s="188"/>
      <c r="G304" s="188"/>
      <c r="H304" s="188"/>
      <c r="I304" s="33"/>
      <c r="J304" s="5"/>
      <c r="K304" s="5"/>
      <c r="N304" s="171"/>
      <c r="O304" s="6"/>
      <c r="Q304" s="5"/>
    </row>
    <row r="305" spans="1:17" x14ac:dyDescent="0.2">
      <c r="A305" s="214" t="s">
        <v>572</v>
      </c>
      <c r="B305" s="215" t="s">
        <v>573</v>
      </c>
      <c r="C305" s="185">
        <f t="shared" si="4"/>
        <v>0</v>
      </c>
      <c r="D305" s="186"/>
      <c r="E305" s="187"/>
      <c r="F305" s="188"/>
      <c r="G305" s="188"/>
      <c r="H305" s="188"/>
      <c r="I305" s="33"/>
      <c r="J305" s="5"/>
      <c r="K305" s="5"/>
      <c r="N305" s="171"/>
      <c r="O305" s="6"/>
      <c r="Q305" s="5"/>
    </row>
    <row r="306" spans="1:17" x14ac:dyDescent="0.2">
      <c r="A306" s="214" t="s">
        <v>574</v>
      </c>
      <c r="B306" s="215" t="s">
        <v>575</v>
      </c>
      <c r="C306" s="185">
        <f t="shared" si="4"/>
        <v>0</v>
      </c>
      <c r="D306" s="186"/>
      <c r="E306" s="187"/>
      <c r="F306" s="188"/>
      <c r="G306" s="188"/>
      <c r="H306" s="188"/>
      <c r="I306" s="33"/>
      <c r="J306" s="5"/>
      <c r="K306" s="5"/>
      <c r="N306" s="171"/>
      <c r="O306" s="6"/>
      <c r="Q306" s="5"/>
    </row>
    <row r="307" spans="1:17" x14ac:dyDescent="0.2">
      <c r="A307" s="214" t="s">
        <v>576</v>
      </c>
      <c r="B307" s="215" t="s">
        <v>577</v>
      </c>
      <c r="C307" s="185">
        <f t="shared" si="4"/>
        <v>0</v>
      </c>
      <c r="D307" s="186"/>
      <c r="E307" s="187"/>
      <c r="F307" s="188"/>
      <c r="G307" s="188"/>
      <c r="H307" s="188"/>
      <c r="I307" s="33"/>
      <c r="J307" s="5"/>
      <c r="K307" s="5"/>
      <c r="N307" s="171"/>
      <c r="O307" s="6"/>
      <c r="Q307" s="5"/>
    </row>
    <row r="308" spans="1:17" x14ac:dyDescent="0.2">
      <c r="A308" s="214" t="s">
        <v>578</v>
      </c>
      <c r="B308" s="215" t="s">
        <v>579</v>
      </c>
      <c r="C308" s="185">
        <f t="shared" si="4"/>
        <v>0</v>
      </c>
      <c r="D308" s="186"/>
      <c r="E308" s="187"/>
      <c r="F308" s="188"/>
      <c r="G308" s="188"/>
      <c r="H308" s="188"/>
      <c r="I308" s="33"/>
      <c r="J308" s="5"/>
      <c r="K308" s="5"/>
      <c r="N308" s="171"/>
      <c r="O308" s="6"/>
      <c r="Q308" s="5"/>
    </row>
    <row r="309" spans="1:17" x14ac:dyDescent="0.2">
      <c r="A309" s="214" t="s">
        <v>580</v>
      </c>
      <c r="B309" s="215" t="s">
        <v>581</v>
      </c>
      <c r="C309" s="185">
        <f t="shared" si="4"/>
        <v>1</v>
      </c>
      <c r="D309" s="186"/>
      <c r="E309" s="187">
        <v>1</v>
      </c>
      <c r="F309" s="188"/>
      <c r="G309" s="188"/>
      <c r="H309" s="188"/>
      <c r="I309" s="33"/>
      <c r="J309" s="5"/>
      <c r="K309" s="5"/>
      <c r="N309" s="171"/>
      <c r="O309" s="6"/>
      <c r="Q309" s="5"/>
    </row>
    <row r="310" spans="1:17" x14ac:dyDescent="0.2">
      <c r="A310" s="214" t="s">
        <v>582</v>
      </c>
      <c r="B310" s="215" t="s">
        <v>583</v>
      </c>
      <c r="C310" s="185">
        <f t="shared" si="4"/>
        <v>124</v>
      </c>
      <c r="D310" s="186">
        <v>124</v>
      </c>
      <c r="E310" s="187"/>
      <c r="F310" s="188"/>
      <c r="G310" s="188"/>
      <c r="H310" s="188"/>
      <c r="I310" s="33"/>
      <c r="J310" s="5"/>
      <c r="K310" s="5"/>
      <c r="N310" s="171"/>
      <c r="O310" s="6"/>
      <c r="Q310" s="5"/>
    </row>
    <row r="311" spans="1:17" x14ac:dyDescent="0.2">
      <c r="A311" s="214" t="s">
        <v>584</v>
      </c>
      <c r="B311" s="215" t="s">
        <v>585</v>
      </c>
      <c r="C311" s="185">
        <f t="shared" si="4"/>
        <v>0</v>
      </c>
      <c r="D311" s="186"/>
      <c r="E311" s="187"/>
      <c r="F311" s="188"/>
      <c r="G311" s="188"/>
      <c r="H311" s="188"/>
      <c r="I311" s="33"/>
      <c r="J311" s="5"/>
      <c r="K311" s="5"/>
      <c r="N311" s="171"/>
      <c r="O311" s="6"/>
      <c r="Q311" s="5"/>
    </row>
    <row r="312" spans="1:17" x14ac:dyDescent="0.2">
      <c r="A312" s="214" t="s">
        <v>586</v>
      </c>
      <c r="B312" s="215" t="s">
        <v>587</v>
      </c>
      <c r="C312" s="185">
        <f t="shared" si="4"/>
        <v>0</v>
      </c>
      <c r="D312" s="186"/>
      <c r="E312" s="187"/>
      <c r="F312" s="188"/>
      <c r="G312" s="188"/>
      <c r="H312" s="188"/>
      <c r="I312" s="33"/>
      <c r="J312" s="5"/>
      <c r="K312" s="5"/>
      <c r="N312" s="171"/>
      <c r="O312" s="6"/>
      <c r="Q312" s="5"/>
    </row>
    <row r="313" spans="1:17" x14ac:dyDescent="0.2">
      <c r="A313" s="216" t="s">
        <v>588</v>
      </c>
      <c r="B313" s="217" t="s">
        <v>589</v>
      </c>
      <c r="C313" s="218">
        <f t="shared" si="4"/>
        <v>33</v>
      </c>
      <c r="D313" s="237"/>
      <c r="E313" s="220"/>
      <c r="F313" s="221">
        <v>33</v>
      </c>
      <c r="G313" s="221"/>
      <c r="H313" s="221"/>
      <c r="I313" s="33"/>
      <c r="J313" s="5"/>
      <c r="K313" s="5"/>
      <c r="N313" s="171"/>
      <c r="O313" s="6"/>
      <c r="Q313" s="5"/>
    </row>
    <row r="314" spans="1:17" x14ac:dyDescent="0.2">
      <c r="A314" s="245"/>
      <c r="B314" s="222"/>
      <c r="C314" s="246"/>
      <c r="D314" s="70"/>
      <c r="E314" s="70"/>
      <c r="F314" s="70"/>
      <c r="G314" s="70"/>
      <c r="H314" s="70"/>
      <c r="I314" s="33"/>
      <c r="J314" s="5"/>
      <c r="K314" s="5"/>
      <c r="N314" s="171"/>
      <c r="O314" s="6"/>
      <c r="Q314" s="5"/>
    </row>
    <row r="315" spans="1:17" x14ac:dyDescent="0.2">
      <c r="A315" s="289" t="s">
        <v>590</v>
      </c>
      <c r="B315" s="290"/>
      <c r="C315" s="178">
        <f t="shared" si="4"/>
        <v>81</v>
      </c>
      <c r="D315" s="238">
        <f>+SUM(D316:D331)</f>
        <v>0</v>
      </c>
      <c r="E315" s="180">
        <f>+SUM(E316:E331)</f>
        <v>81</v>
      </c>
      <c r="F315" s="239">
        <f>+SUM(F316:F331)</f>
        <v>0</v>
      </c>
      <c r="G315" s="178">
        <f>+SUM(G316:G331)</f>
        <v>0</v>
      </c>
      <c r="H315" s="178">
        <f>+SUM(H316:H331)</f>
        <v>0</v>
      </c>
      <c r="I315" s="33"/>
      <c r="J315" s="5"/>
      <c r="K315" s="5"/>
      <c r="N315" s="171"/>
      <c r="O315" s="6"/>
      <c r="Q315" s="5"/>
    </row>
    <row r="316" spans="1:17" x14ac:dyDescent="0.2">
      <c r="A316" s="247" t="s">
        <v>591</v>
      </c>
      <c r="B316" s="248" t="s">
        <v>592</v>
      </c>
      <c r="C316" s="203">
        <f t="shared" si="4"/>
        <v>16</v>
      </c>
      <c r="D316" s="186"/>
      <c r="E316" s="187">
        <v>16</v>
      </c>
      <c r="F316" s="188"/>
      <c r="G316" s="188"/>
      <c r="H316" s="188"/>
      <c r="I316" s="33"/>
      <c r="J316" s="5"/>
      <c r="K316" s="5"/>
      <c r="N316" s="171"/>
      <c r="O316" s="6"/>
      <c r="Q316" s="5"/>
    </row>
    <row r="317" spans="1:17" ht="23.25" x14ac:dyDescent="0.2">
      <c r="A317" s="214" t="s">
        <v>593</v>
      </c>
      <c r="B317" s="208" t="s">
        <v>594</v>
      </c>
      <c r="C317" s="185">
        <f t="shared" si="4"/>
        <v>0</v>
      </c>
      <c r="D317" s="186"/>
      <c r="E317" s="187"/>
      <c r="F317" s="188"/>
      <c r="G317" s="188"/>
      <c r="H317" s="188"/>
      <c r="I317" s="33"/>
      <c r="J317" s="5"/>
      <c r="K317" s="5"/>
      <c r="N317" s="171"/>
      <c r="O317" s="6"/>
      <c r="Q317" s="5"/>
    </row>
    <row r="318" spans="1:17" x14ac:dyDescent="0.2">
      <c r="A318" s="214" t="s">
        <v>595</v>
      </c>
      <c r="B318" s="215" t="s">
        <v>596</v>
      </c>
      <c r="C318" s="185">
        <f t="shared" si="4"/>
        <v>0</v>
      </c>
      <c r="D318" s="186"/>
      <c r="E318" s="187"/>
      <c r="F318" s="188"/>
      <c r="G318" s="188"/>
      <c r="H318" s="188"/>
      <c r="I318" s="33"/>
      <c r="J318" s="5"/>
      <c r="K318" s="5"/>
      <c r="N318" s="171"/>
      <c r="O318" s="6"/>
      <c r="Q318" s="5"/>
    </row>
    <row r="319" spans="1:17" x14ac:dyDescent="0.2">
      <c r="A319" s="214" t="s">
        <v>597</v>
      </c>
      <c r="B319" s="215" t="s">
        <v>598</v>
      </c>
      <c r="C319" s="185">
        <f t="shared" si="4"/>
        <v>0</v>
      </c>
      <c r="D319" s="186"/>
      <c r="E319" s="187"/>
      <c r="F319" s="188"/>
      <c r="G319" s="188"/>
      <c r="H319" s="188"/>
      <c r="I319" s="33"/>
      <c r="J319" s="5"/>
      <c r="K319" s="5"/>
      <c r="N319" s="171"/>
      <c r="O319" s="6"/>
      <c r="Q319" s="5"/>
    </row>
    <row r="320" spans="1:17" x14ac:dyDescent="0.2">
      <c r="A320" s="214" t="s">
        <v>599</v>
      </c>
      <c r="B320" s="215" t="s">
        <v>600</v>
      </c>
      <c r="C320" s="185">
        <f t="shared" si="4"/>
        <v>0</v>
      </c>
      <c r="D320" s="186"/>
      <c r="E320" s="187"/>
      <c r="F320" s="188"/>
      <c r="G320" s="188"/>
      <c r="H320" s="188"/>
      <c r="I320" s="33"/>
      <c r="J320" s="5"/>
      <c r="K320" s="5"/>
      <c r="N320" s="171"/>
      <c r="O320" s="6"/>
      <c r="Q320" s="5"/>
    </row>
    <row r="321" spans="1:17" x14ac:dyDescent="0.2">
      <c r="A321" s="214" t="s">
        <v>601</v>
      </c>
      <c r="B321" s="215" t="s">
        <v>602</v>
      </c>
      <c r="C321" s="185">
        <f t="shared" si="4"/>
        <v>0</v>
      </c>
      <c r="D321" s="186"/>
      <c r="E321" s="187"/>
      <c r="F321" s="188"/>
      <c r="G321" s="188"/>
      <c r="H321" s="188"/>
      <c r="I321" s="33"/>
      <c r="J321" s="5"/>
      <c r="K321" s="5"/>
      <c r="N321" s="171"/>
      <c r="O321" s="6"/>
      <c r="Q321" s="5"/>
    </row>
    <row r="322" spans="1:17" x14ac:dyDescent="0.2">
      <c r="A322" s="214" t="s">
        <v>603</v>
      </c>
      <c r="B322" s="215" t="s">
        <v>604</v>
      </c>
      <c r="C322" s="185">
        <f t="shared" si="4"/>
        <v>40</v>
      </c>
      <c r="D322" s="186"/>
      <c r="E322" s="187">
        <v>40</v>
      </c>
      <c r="F322" s="188"/>
      <c r="G322" s="188"/>
      <c r="H322" s="188"/>
      <c r="I322" s="33"/>
      <c r="J322" s="5"/>
      <c r="K322" s="5"/>
      <c r="N322" s="171"/>
      <c r="O322" s="6"/>
      <c r="Q322" s="5"/>
    </row>
    <row r="323" spans="1:17" x14ac:dyDescent="0.2">
      <c r="A323" s="214" t="s">
        <v>605</v>
      </c>
      <c r="B323" s="215" t="s">
        <v>606</v>
      </c>
      <c r="C323" s="185">
        <f t="shared" si="4"/>
        <v>2</v>
      </c>
      <c r="D323" s="186"/>
      <c r="E323" s="187">
        <v>2</v>
      </c>
      <c r="F323" s="188"/>
      <c r="G323" s="188"/>
      <c r="H323" s="188"/>
      <c r="I323" s="33"/>
      <c r="J323" s="5"/>
      <c r="K323" s="5"/>
      <c r="N323" s="171"/>
      <c r="O323" s="6"/>
      <c r="Q323" s="5"/>
    </row>
    <row r="324" spans="1:17" x14ac:dyDescent="0.2">
      <c r="A324" s="214" t="s">
        <v>607</v>
      </c>
      <c r="B324" s="215" t="s">
        <v>608</v>
      </c>
      <c r="C324" s="185">
        <f t="shared" si="4"/>
        <v>14</v>
      </c>
      <c r="D324" s="186"/>
      <c r="E324" s="187">
        <v>14</v>
      </c>
      <c r="F324" s="188"/>
      <c r="G324" s="188"/>
      <c r="H324" s="188"/>
      <c r="I324" s="33"/>
      <c r="J324" s="5"/>
      <c r="K324" s="5"/>
      <c r="N324" s="171"/>
      <c r="O324" s="6"/>
      <c r="Q324" s="5"/>
    </row>
    <row r="325" spans="1:17" x14ac:dyDescent="0.2">
      <c r="A325" s="214" t="s">
        <v>609</v>
      </c>
      <c r="B325" s="215" t="s">
        <v>610</v>
      </c>
      <c r="C325" s="185">
        <f t="shared" si="4"/>
        <v>9</v>
      </c>
      <c r="D325" s="186"/>
      <c r="E325" s="187">
        <v>9</v>
      </c>
      <c r="F325" s="188"/>
      <c r="G325" s="188"/>
      <c r="H325" s="188"/>
      <c r="I325" s="33"/>
      <c r="J325" s="5"/>
      <c r="K325" s="5"/>
      <c r="N325" s="171"/>
      <c r="O325" s="6"/>
      <c r="Q325" s="5"/>
    </row>
    <row r="326" spans="1:17" x14ac:dyDescent="0.2">
      <c r="A326" s="214" t="s">
        <v>611</v>
      </c>
      <c r="B326" s="215" t="s">
        <v>612</v>
      </c>
      <c r="C326" s="185">
        <f t="shared" si="4"/>
        <v>0</v>
      </c>
      <c r="D326" s="186"/>
      <c r="E326" s="187"/>
      <c r="F326" s="188"/>
      <c r="G326" s="188"/>
      <c r="H326" s="188"/>
      <c r="I326" s="33"/>
      <c r="J326" s="5"/>
      <c r="K326" s="5"/>
      <c r="N326" s="171"/>
      <c r="O326" s="6"/>
      <c r="Q326" s="5"/>
    </row>
    <row r="327" spans="1:17" x14ac:dyDescent="0.2">
      <c r="A327" s="214" t="s">
        <v>613</v>
      </c>
      <c r="B327" s="215" t="s">
        <v>614</v>
      </c>
      <c r="C327" s="185">
        <f t="shared" si="4"/>
        <v>0</v>
      </c>
      <c r="D327" s="186"/>
      <c r="E327" s="187"/>
      <c r="F327" s="188"/>
      <c r="G327" s="188"/>
      <c r="H327" s="188"/>
      <c r="I327" s="33"/>
      <c r="J327" s="5"/>
      <c r="K327" s="5"/>
      <c r="N327" s="171"/>
      <c r="O327" s="6"/>
      <c r="Q327" s="5"/>
    </row>
    <row r="328" spans="1:17" x14ac:dyDescent="0.2">
      <c r="A328" s="214" t="s">
        <v>615</v>
      </c>
      <c r="B328" s="215" t="s">
        <v>616</v>
      </c>
      <c r="C328" s="185">
        <f t="shared" si="4"/>
        <v>0</v>
      </c>
      <c r="D328" s="186"/>
      <c r="E328" s="187"/>
      <c r="F328" s="188"/>
      <c r="G328" s="188"/>
      <c r="H328" s="188"/>
      <c r="I328" s="33"/>
      <c r="J328" s="5"/>
      <c r="K328" s="5"/>
      <c r="N328" s="171"/>
      <c r="O328" s="6"/>
      <c r="Q328" s="5"/>
    </row>
    <row r="329" spans="1:17" x14ac:dyDescent="0.2">
      <c r="A329" s="214" t="s">
        <v>617</v>
      </c>
      <c r="B329" s="215" t="s">
        <v>618</v>
      </c>
      <c r="C329" s="185">
        <f t="shared" si="4"/>
        <v>0</v>
      </c>
      <c r="D329" s="186"/>
      <c r="E329" s="187"/>
      <c r="F329" s="188"/>
      <c r="G329" s="188"/>
      <c r="H329" s="188"/>
      <c r="I329" s="33"/>
      <c r="J329" s="5"/>
      <c r="K329" s="5"/>
      <c r="N329" s="171"/>
      <c r="O329" s="6"/>
      <c r="Q329" s="5"/>
    </row>
    <row r="330" spans="1:17" x14ac:dyDescent="0.2">
      <c r="A330" s="214" t="s">
        <v>619</v>
      </c>
      <c r="B330" s="215" t="s">
        <v>620</v>
      </c>
      <c r="C330" s="185">
        <f t="shared" si="4"/>
        <v>0</v>
      </c>
      <c r="D330" s="186"/>
      <c r="E330" s="187"/>
      <c r="F330" s="188"/>
      <c r="G330" s="188"/>
      <c r="H330" s="188"/>
      <c r="I330" s="33"/>
      <c r="J330" s="5"/>
      <c r="K330" s="5"/>
      <c r="N330" s="171"/>
      <c r="O330" s="6"/>
      <c r="Q330" s="5"/>
    </row>
    <row r="331" spans="1:17" x14ac:dyDescent="0.2">
      <c r="A331" s="235" t="s">
        <v>621</v>
      </c>
      <c r="B331" s="236" t="s">
        <v>622</v>
      </c>
      <c r="C331" s="218">
        <f t="shared" si="4"/>
        <v>0</v>
      </c>
      <c r="D331" s="237"/>
      <c r="E331" s="220"/>
      <c r="F331" s="221"/>
      <c r="G331" s="221"/>
      <c r="H331" s="221"/>
      <c r="I331" s="33"/>
      <c r="J331" s="5"/>
      <c r="K331" s="5"/>
      <c r="N331" s="171"/>
      <c r="O331" s="6"/>
      <c r="Q331" s="5"/>
    </row>
    <row r="332" spans="1:17" x14ac:dyDescent="0.2">
      <c r="A332" s="289" t="s">
        <v>623</v>
      </c>
      <c r="B332" s="290"/>
      <c r="C332" s="178">
        <f t="shared" si="4"/>
        <v>0</v>
      </c>
      <c r="D332" s="238">
        <f>+SUM(D333:D340)</f>
        <v>0</v>
      </c>
      <c r="E332" s="180">
        <f>+SUM(E333:E340)</f>
        <v>0</v>
      </c>
      <c r="F332" s="239">
        <f>+SUM(F333:F340)</f>
        <v>0</v>
      </c>
      <c r="G332" s="178">
        <f>+SUM(G333:G340)</f>
        <v>0</v>
      </c>
      <c r="H332" s="178">
        <f>+SUM(H333:H340)</f>
        <v>0</v>
      </c>
      <c r="I332" s="33"/>
      <c r="J332" s="5"/>
      <c r="K332" s="5"/>
      <c r="N332" s="171"/>
      <c r="O332" s="6"/>
      <c r="Q332" s="5"/>
    </row>
    <row r="333" spans="1:17" x14ac:dyDescent="0.2">
      <c r="A333" s="249" t="s">
        <v>624</v>
      </c>
      <c r="B333" s="209" t="s">
        <v>625</v>
      </c>
      <c r="C333" s="210">
        <f t="shared" si="4"/>
        <v>0</v>
      </c>
      <c r="D333" s="196"/>
      <c r="E333" s="197"/>
      <c r="F333" s="198"/>
      <c r="G333" s="198"/>
      <c r="H333" s="198"/>
      <c r="I333" s="33"/>
      <c r="J333" s="5"/>
      <c r="K333" s="5"/>
      <c r="N333" s="171"/>
      <c r="O333" s="6"/>
      <c r="Q333" s="5"/>
    </row>
    <row r="334" spans="1:17" x14ac:dyDescent="0.2">
      <c r="A334" s="249" t="s">
        <v>626</v>
      </c>
      <c r="B334" s="209" t="s">
        <v>627</v>
      </c>
      <c r="C334" s="210">
        <f t="shared" si="4"/>
        <v>0</v>
      </c>
      <c r="D334" s="196"/>
      <c r="E334" s="197"/>
      <c r="F334" s="198"/>
      <c r="G334" s="198"/>
      <c r="H334" s="198"/>
      <c r="I334" s="33"/>
      <c r="J334" s="5"/>
      <c r="K334" s="5"/>
      <c r="N334" s="171"/>
      <c r="O334" s="6"/>
      <c r="Q334" s="5"/>
    </row>
    <row r="335" spans="1:17" x14ac:dyDescent="0.2">
      <c r="A335" s="214" t="s">
        <v>628</v>
      </c>
      <c r="B335" s="208" t="s">
        <v>629</v>
      </c>
      <c r="C335" s="185">
        <f t="shared" si="4"/>
        <v>0</v>
      </c>
      <c r="D335" s="186"/>
      <c r="E335" s="187"/>
      <c r="F335" s="188"/>
      <c r="G335" s="188"/>
      <c r="H335" s="188"/>
      <c r="I335" s="33"/>
      <c r="J335" s="5"/>
      <c r="K335" s="5"/>
      <c r="N335" s="171"/>
      <c r="O335" s="6"/>
      <c r="Q335" s="5"/>
    </row>
    <row r="336" spans="1:17" x14ac:dyDescent="0.2">
      <c r="A336" s="250" t="s">
        <v>630</v>
      </c>
      <c r="B336" s="251" t="s">
        <v>631</v>
      </c>
      <c r="C336" s="203">
        <f t="shared" si="4"/>
        <v>0</v>
      </c>
      <c r="D336" s="204"/>
      <c r="E336" s="205"/>
      <c r="F336" s="206"/>
      <c r="G336" s="206"/>
      <c r="H336" s="206"/>
      <c r="I336" s="33"/>
      <c r="J336" s="5"/>
      <c r="K336" s="5"/>
      <c r="N336" s="171"/>
      <c r="O336" s="6"/>
      <c r="Q336" s="5"/>
    </row>
    <row r="337" spans="1:17" x14ac:dyDescent="0.2">
      <c r="A337" s="214" t="s">
        <v>632</v>
      </c>
      <c r="B337" s="208" t="s">
        <v>633</v>
      </c>
      <c r="C337" s="185">
        <f t="shared" si="4"/>
        <v>0</v>
      </c>
      <c r="D337" s="186"/>
      <c r="E337" s="187"/>
      <c r="F337" s="188"/>
      <c r="G337" s="188"/>
      <c r="H337" s="188"/>
      <c r="I337" s="33"/>
      <c r="J337" s="5"/>
      <c r="K337" s="5"/>
      <c r="N337" s="171"/>
      <c r="O337" s="6"/>
      <c r="Q337" s="5"/>
    </row>
    <row r="338" spans="1:17" x14ac:dyDescent="0.2">
      <c r="A338" s="214" t="s">
        <v>634</v>
      </c>
      <c r="B338" s="215" t="s">
        <v>635</v>
      </c>
      <c r="C338" s="185">
        <f t="shared" ref="C338:C401" si="5">+SUM(D338:F338)</f>
        <v>0</v>
      </c>
      <c r="D338" s="186"/>
      <c r="E338" s="187"/>
      <c r="F338" s="188"/>
      <c r="G338" s="188"/>
      <c r="H338" s="188"/>
      <c r="I338" s="33"/>
      <c r="J338" s="5"/>
      <c r="K338" s="5"/>
      <c r="N338" s="171"/>
      <c r="O338" s="6"/>
      <c r="Q338" s="5"/>
    </row>
    <row r="339" spans="1:17" x14ac:dyDescent="0.2">
      <c r="A339" s="214" t="s">
        <v>636</v>
      </c>
      <c r="B339" s="215" t="s">
        <v>637</v>
      </c>
      <c r="C339" s="185">
        <f t="shared" si="5"/>
        <v>0</v>
      </c>
      <c r="D339" s="186"/>
      <c r="E339" s="187"/>
      <c r="F339" s="188"/>
      <c r="G339" s="188"/>
      <c r="H339" s="188"/>
      <c r="I339" s="33"/>
      <c r="J339" s="5"/>
      <c r="K339" s="5"/>
      <c r="N339" s="171"/>
      <c r="O339" s="6"/>
      <c r="Q339" s="5"/>
    </row>
    <row r="340" spans="1:17" x14ac:dyDescent="0.2">
      <c r="A340" s="235" t="s">
        <v>638</v>
      </c>
      <c r="B340" s="236" t="s">
        <v>639</v>
      </c>
      <c r="C340" s="218">
        <f t="shared" si="5"/>
        <v>0</v>
      </c>
      <c r="D340" s="237"/>
      <c r="E340" s="220"/>
      <c r="F340" s="221"/>
      <c r="G340" s="221"/>
      <c r="H340" s="221"/>
      <c r="I340" s="33"/>
      <c r="J340" s="5"/>
      <c r="K340" s="5"/>
      <c r="N340" s="171"/>
      <c r="O340" s="6"/>
      <c r="Q340" s="5"/>
    </row>
    <row r="341" spans="1:17" x14ac:dyDescent="0.2">
      <c r="A341" s="252" t="s">
        <v>640</v>
      </c>
      <c r="B341" s="253"/>
      <c r="C341" s="178">
        <f t="shared" si="5"/>
        <v>5855</v>
      </c>
      <c r="D341" s="179">
        <f>+SUM(D342:D527)</f>
        <v>3390</v>
      </c>
      <c r="E341" s="238">
        <f>+SUM(E342:E527)</f>
        <v>1957</v>
      </c>
      <c r="F341" s="254">
        <f>+SUM(F342:F527)</f>
        <v>508</v>
      </c>
      <c r="G341" s="178">
        <f>+SUM(G342:G527)</f>
        <v>0</v>
      </c>
      <c r="H341" s="178">
        <f>+SUM(H342:H527)</f>
        <v>0</v>
      </c>
      <c r="I341" s="33"/>
      <c r="J341" s="5"/>
      <c r="K341" s="5"/>
      <c r="N341" s="171"/>
      <c r="O341" s="6"/>
      <c r="Q341" s="5"/>
    </row>
    <row r="342" spans="1:17" x14ac:dyDescent="0.2">
      <c r="A342" s="247" t="s">
        <v>641</v>
      </c>
      <c r="B342" s="251" t="s">
        <v>642</v>
      </c>
      <c r="C342" s="185">
        <f t="shared" si="5"/>
        <v>1617</v>
      </c>
      <c r="D342" s="186"/>
      <c r="E342" s="187">
        <v>1442</v>
      </c>
      <c r="F342" s="188">
        <v>175</v>
      </c>
      <c r="G342" s="188"/>
      <c r="H342" s="188"/>
      <c r="I342" s="33"/>
      <c r="J342" s="5"/>
      <c r="K342" s="5"/>
      <c r="N342" s="171"/>
      <c r="O342" s="6"/>
      <c r="Q342" s="5"/>
    </row>
    <row r="343" spans="1:17" x14ac:dyDescent="0.2">
      <c r="A343" s="250" t="s">
        <v>643</v>
      </c>
      <c r="B343" s="251" t="s">
        <v>644</v>
      </c>
      <c r="C343" s="185">
        <f t="shared" si="5"/>
        <v>179</v>
      </c>
      <c r="D343" s="186"/>
      <c r="E343" s="187">
        <v>119</v>
      </c>
      <c r="F343" s="188">
        <v>60</v>
      </c>
      <c r="G343" s="188"/>
      <c r="H343" s="188"/>
      <c r="I343" s="33"/>
      <c r="J343" s="5"/>
      <c r="K343" s="5"/>
      <c r="N343" s="171"/>
      <c r="O343" s="6"/>
      <c r="Q343" s="5"/>
    </row>
    <row r="344" spans="1:17" x14ac:dyDescent="0.2">
      <c r="A344" s="250" t="s">
        <v>645</v>
      </c>
      <c r="B344" s="255" t="s">
        <v>646</v>
      </c>
      <c r="C344" s="185">
        <f t="shared" si="5"/>
        <v>0</v>
      </c>
      <c r="D344" s="186"/>
      <c r="E344" s="187"/>
      <c r="F344" s="188"/>
      <c r="G344" s="188"/>
      <c r="H344" s="188"/>
      <c r="I344" s="33"/>
      <c r="J344" s="5"/>
      <c r="K344" s="5"/>
      <c r="N344" s="171"/>
      <c r="O344" s="6"/>
      <c r="Q344" s="5"/>
    </row>
    <row r="345" spans="1:17" x14ac:dyDescent="0.2">
      <c r="A345" s="214" t="s">
        <v>647</v>
      </c>
      <c r="B345" s="256" t="s">
        <v>648</v>
      </c>
      <c r="C345" s="185">
        <f t="shared" si="5"/>
        <v>0</v>
      </c>
      <c r="D345" s="186"/>
      <c r="E345" s="187"/>
      <c r="F345" s="188"/>
      <c r="G345" s="188"/>
      <c r="H345" s="188"/>
      <c r="I345" s="33"/>
      <c r="J345" s="5"/>
      <c r="K345" s="5"/>
      <c r="N345" s="171"/>
      <c r="O345" s="6"/>
      <c r="Q345" s="5"/>
    </row>
    <row r="346" spans="1:17" x14ac:dyDescent="0.2">
      <c r="A346" s="214" t="s">
        <v>649</v>
      </c>
      <c r="B346" s="215" t="s">
        <v>650</v>
      </c>
      <c r="C346" s="185">
        <f t="shared" si="5"/>
        <v>0</v>
      </c>
      <c r="D346" s="186"/>
      <c r="E346" s="187"/>
      <c r="F346" s="188"/>
      <c r="G346" s="188"/>
      <c r="H346" s="188"/>
      <c r="I346" s="33"/>
      <c r="J346" s="5"/>
      <c r="K346" s="5"/>
      <c r="N346" s="171"/>
      <c r="O346" s="6"/>
      <c r="Q346" s="5"/>
    </row>
    <row r="347" spans="1:17" x14ac:dyDescent="0.2">
      <c r="A347" s="214" t="s">
        <v>651</v>
      </c>
      <c r="B347" s="215" t="s">
        <v>652</v>
      </c>
      <c r="C347" s="185">
        <f t="shared" si="5"/>
        <v>0</v>
      </c>
      <c r="D347" s="186"/>
      <c r="E347" s="187"/>
      <c r="F347" s="188"/>
      <c r="G347" s="188"/>
      <c r="H347" s="188"/>
      <c r="I347" s="33"/>
      <c r="J347" s="5"/>
      <c r="K347" s="5"/>
      <c r="N347" s="171"/>
      <c r="O347" s="6"/>
      <c r="Q347" s="5"/>
    </row>
    <row r="348" spans="1:17" x14ac:dyDescent="0.2">
      <c r="A348" s="214" t="s">
        <v>653</v>
      </c>
      <c r="B348" s="215" t="s">
        <v>654</v>
      </c>
      <c r="C348" s="185">
        <f t="shared" si="5"/>
        <v>0</v>
      </c>
      <c r="D348" s="186"/>
      <c r="E348" s="187"/>
      <c r="F348" s="188"/>
      <c r="G348" s="188"/>
      <c r="H348" s="188"/>
      <c r="I348" s="33"/>
      <c r="J348" s="5"/>
      <c r="K348" s="5"/>
      <c r="N348" s="171"/>
      <c r="O348" s="6"/>
      <c r="Q348" s="5"/>
    </row>
    <row r="349" spans="1:17" x14ac:dyDescent="0.2">
      <c r="A349" s="214" t="s">
        <v>655</v>
      </c>
      <c r="B349" s="215" t="s">
        <v>656</v>
      </c>
      <c r="C349" s="185">
        <f t="shared" si="5"/>
        <v>0</v>
      </c>
      <c r="D349" s="186"/>
      <c r="E349" s="187"/>
      <c r="F349" s="188"/>
      <c r="G349" s="188"/>
      <c r="H349" s="188"/>
      <c r="I349" s="33"/>
      <c r="J349" s="5"/>
      <c r="K349" s="5"/>
      <c r="N349" s="171"/>
      <c r="O349" s="6"/>
      <c r="Q349" s="5"/>
    </row>
    <row r="350" spans="1:17" x14ac:dyDescent="0.2">
      <c r="A350" s="249" t="s">
        <v>657</v>
      </c>
      <c r="B350" s="257" t="s">
        <v>658</v>
      </c>
      <c r="C350" s="210">
        <f t="shared" si="5"/>
        <v>0</v>
      </c>
      <c r="D350" s="196"/>
      <c r="E350" s="197"/>
      <c r="F350" s="198"/>
      <c r="G350" s="198"/>
      <c r="H350" s="198"/>
      <c r="I350" s="33"/>
      <c r="J350" s="5"/>
      <c r="K350" s="5"/>
      <c r="N350" s="171"/>
      <c r="O350" s="6"/>
      <c r="Q350" s="5"/>
    </row>
    <row r="351" spans="1:17" x14ac:dyDescent="0.2">
      <c r="A351" s="214" t="s">
        <v>659</v>
      </c>
      <c r="B351" s="257" t="s">
        <v>660</v>
      </c>
      <c r="C351" s="210">
        <f t="shared" si="5"/>
        <v>0</v>
      </c>
      <c r="D351" s="196"/>
      <c r="E351" s="197"/>
      <c r="F351" s="198"/>
      <c r="G351" s="198"/>
      <c r="H351" s="198"/>
      <c r="I351" s="33"/>
      <c r="J351" s="5"/>
      <c r="K351" s="5"/>
      <c r="N351" s="171"/>
      <c r="O351" s="6"/>
      <c r="Q351" s="5"/>
    </row>
    <row r="352" spans="1:17" x14ac:dyDescent="0.2">
      <c r="A352" s="214" t="s">
        <v>661</v>
      </c>
      <c r="B352" s="258" t="s">
        <v>662</v>
      </c>
      <c r="C352" s="185">
        <f t="shared" si="5"/>
        <v>0</v>
      </c>
      <c r="D352" s="186"/>
      <c r="E352" s="187"/>
      <c r="F352" s="188"/>
      <c r="G352" s="188"/>
      <c r="H352" s="188"/>
      <c r="I352" s="33"/>
      <c r="J352" s="5"/>
      <c r="K352" s="5"/>
      <c r="N352" s="171"/>
      <c r="O352" s="6"/>
      <c r="Q352" s="5"/>
    </row>
    <row r="353" spans="1:17" x14ac:dyDescent="0.2">
      <c r="A353" s="214" t="s">
        <v>663</v>
      </c>
      <c r="B353" s="258" t="s">
        <v>664</v>
      </c>
      <c r="C353" s="185">
        <f t="shared" si="5"/>
        <v>0</v>
      </c>
      <c r="D353" s="186"/>
      <c r="E353" s="187"/>
      <c r="F353" s="188"/>
      <c r="G353" s="188"/>
      <c r="H353" s="188"/>
      <c r="I353" s="33"/>
      <c r="J353" s="5"/>
      <c r="K353" s="5"/>
      <c r="N353" s="171"/>
      <c r="O353" s="6"/>
      <c r="Q353" s="5"/>
    </row>
    <row r="354" spans="1:17" x14ac:dyDescent="0.2">
      <c r="A354" s="214" t="s">
        <v>665</v>
      </c>
      <c r="B354" s="258" t="s">
        <v>666</v>
      </c>
      <c r="C354" s="185">
        <f t="shared" si="5"/>
        <v>0</v>
      </c>
      <c r="D354" s="186"/>
      <c r="E354" s="187"/>
      <c r="F354" s="188"/>
      <c r="G354" s="188"/>
      <c r="H354" s="188"/>
      <c r="I354" s="33"/>
      <c r="J354" s="5"/>
      <c r="K354" s="5"/>
      <c r="N354" s="171"/>
      <c r="O354" s="6"/>
      <c r="Q354" s="5"/>
    </row>
    <row r="355" spans="1:17" x14ac:dyDescent="0.2">
      <c r="A355" s="214" t="s">
        <v>667</v>
      </c>
      <c r="B355" s="258" t="s">
        <v>668</v>
      </c>
      <c r="C355" s="185">
        <f t="shared" si="5"/>
        <v>0</v>
      </c>
      <c r="D355" s="186"/>
      <c r="E355" s="187"/>
      <c r="F355" s="188"/>
      <c r="G355" s="188"/>
      <c r="H355" s="188"/>
      <c r="I355" s="33"/>
      <c r="J355" s="5"/>
      <c r="K355" s="5"/>
      <c r="N355" s="171"/>
      <c r="O355" s="6"/>
      <c r="Q355" s="5"/>
    </row>
    <row r="356" spans="1:17" x14ac:dyDescent="0.2">
      <c r="A356" s="214" t="s">
        <v>669</v>
      </c>
      <c r="B356" s="258" t="s">
        <v>670</v>
      </c>
      <c r="C356" s="185">
        <f t="shared" si="5"/>
        <v>0</v>
      </c>
      <c r="D356" s="186"/>
      <c r="E356" s="187"/>
      <c r="F356" s="188"/>
      <c r="G356" s="188"/>
      <c r="H356" s="188"/>
      <c r="I356" s="33"/>
      <c r="J356" s="5"/>
      <c r="K356" s="5"/>
      <c r="N356" s="171"/>
      <c r="O356" s="6"/>
      <c r="Q356" s="5"/>
    </row>
    <row r="357" spans="1:17" x14ac:dyDescent="0.2">
      <c r="A357" s="214" t="s">
        <v>671</v>
      </c>
      <c r="B357" s="258" t="s">
        <v>672</v>
      </c>
      <c r="C357" s="185">
        <f t="shared" si="5"/>
        <v>0</v>
      </c>
      <c r="D357" s="186"/>
      <c r="E357" s="187"/>
      <c r="F357" s="188"/>
      <c r="G357" s="188"/>
      <c r="H357" s="188"/>
      <c r="I357" s="33"/>
      <c r="J357" s="5"/>
      <c r="K357" s="5"/>
      <c r="N357" s="171"/>
      <c r="O357" s="6"/>
      <c r="Q357" s="5"/>
    </row>
    <row r="358" spans="1:17" x14ac:dyDescent="0.2">
      <c r="A358" s="214" t="s">
        <v>673</v>
      </c>
      <c r="B358" s="258" t="s">
        <v>674</v>
      </c>
      <c r="C358" s="185">
        <f t="shared" si="5"/>
        <v>0</v>
      </c>
      <c r="D358" s="186"/>
      <c r="E358" s="187"/>
      <c r="F358" s="188"/>
      <c r="G358" s="188"/>
      <c r="H358" s="188"/>
      <c r="I358" s="33"/>
      <c r="J358" s="5"/>
      <c r="K358" s="5"/>
      <c r="N358" s="171"/>
      <c r="O358" s="6"/>
      <c r="Q358" s="5"/>
    </row>
    <row r="359" spans="1:17" x14ac:dyDescent="0.2">
      <c r="A359" s="214" t="s">
        <v>675</v>
      </c>
      <c r="B359" s="258" t="s">
        <v>676</v>
      </c>
      <c r="C359" s="185">
        <f t="shared" si="5"/>
        <v>0</v>
      </c>
      <c r="D359" s="186"/>
      <c r="E359" s="187"/>
      <c r="F359" s="188"/>
      <c r="G359" s="188"/>
      <c r="H359" s="188"/>
      <c r="I359" s="33"/>
      <c r="J359" s="5"/>
      <c r="K359" s="5"/>
      <c r="N359" s="171"/>
      <c r="O359" s="6"/>
      <c r="Q359" s="5"/>
    </row>
    <row r="360" spans="1:17" x14ac:dyDescent="0.2">
      <c r="A360" s="214" t="s">
        <v>677</v>
      </c>
      <c r="B360" s="258" t="s">
        <v>678</v>
      </c>
      <c r="C360" s="185">
        <f t="shared" si="5"/>
        <v>0</v>
      </c>
      <c r="D360" s="186"/>
      <c r="E360" s="187"/>
      <c r="F360" s="188"/>
      <c r="G360" s="188"/>
      <c r="H360" s="188"/>
      <c r="I360" s="33"/>
      <c r="J360" s="5"/>
      <c r="K360" s="5"/>
      <c r="N360" s="171"/>
      <c r="O360" s="6"/>
      <c r="Q360" s="5"/>
    </row>
    <row r="361" spans="1:17" x14ac:dyDescent="0.2">
      <c r="A361" s="214" t="s">
        <v>679</v>
      </c>
      <c r="B361" s="258" t="s">
        <v>680</v>
      </c>
      <c r="C361" s="185">
        <f t="shared" si="5"/>
        <v>0</v>
      </c>
      <c r="D361" s="186"/>
      <c r="E361" s="187"/>
      <c r="F361" s="188"/>
      <c r="G361" s="188"/>
      <c r="H361" s="188"/>
      <c r="I361" s="33"/>
      <c r="J361" s="5"/>
      <c r="K361" s="5"/>
      <c r="N361" s="171"/>
      <c r="O361" s="6"/>
      <c r="Q361" s="5"/>
    </row>
    <row r="362" spans="1:17" s="6" customFormat="1" x14ac:dyDescent="0.2">
      <c r="A362" s="214" t="s">
        <v>681</v>
      </c>
      <c r="B362" s="215" t="s">
        <v>682</v>
      </c>
      <c r="C362" s="185">
        <f t="shared" si="5"/>
        <v>0</v>
      </c>
      <c r="D362" s="186"/>
      <c r="E362" s="187"/>
      <c r="F362" s="188"/>
      <c r="G362" s="188"/>
      <c r="H362" s="201"/>
      <c r="I362" s="47"/>
      <c r="N362" s="202"/>
    </row>
    <row r="363" spans="1:17" x14ac:dyDescent="0.2">
      <c r="A363" s="249" t="s">
        <v>683</v>
      </c>
      <c r="B363" s="215" t="s">
        <v>684</v>
      </c>
      <c r="C363" s="203">
        <f t="shared" si="5"/>
        <v>0</v>
      </c>
      <c r="D363" s="204"/>
      <c r="E363" s="205"/>
      <c r="F363" s="206"/>
      <c r="G363" s="206"/>
      <c r="H363" s="206"/>
      <c r="I363" s="33"/>
      <c r="J363" s="5"/>
      <c r="K363" s="5"/>
      <c r="N363" s="171"/>
      <c r="O363" s="6"/>
      <c r="Q363" s="5"/>
    </row>
    <row r="364" spans="1:17" x14ac:dyDescent="0.2">
      <c r="A364" s="214" t="s">
        <v>685</v>
      </c>
      <c r="B364" s="215" t="s">
        <v>686</v>
      </c>
      <c r="C364" s="185">
        <f t="shared" si="5"/>
        <v>0</v>
      </c>
      <c r="D364" s="186"/>
      <c r="E364" s="187"/>
      <c r="F364" s="188"/>
      <c r="G364" s="188"/>
      <c r="H364" s="188"/>
      <c r="I364" s="33"/>
      <c r="J364" s="5"/>
      <c r="K364" s="5"/>
      <c r="N364" s="171"/>
      <c r="O364" s="6"/>
      <c r="Q364" s="5"/>
    </row>
    <row r="365" spans="1:17" x14ac:dyDescent="0.2">
      <c r="A365" s="249" t="s">
        <v>687</v>
      </c>
      <c r="B365" s="215" t="s">
        <v>688</v>
      </c>
      <c r="C365" s="185">
        <f t="shared" si="5"/>
        <v>0</v>
      </c>
      <c r="D365" s="186"/>
      <c r="E365" s="187"/>
      <c r="F365" s="188"/>
      <c r="G365" s="188"/>
      <c r="H365" s="188"/>
      <c r="I365" s="33"/>
      <c r="J365" s="5"/>
      <c r="K365" s="5"/>
      <c r="N365" s="171"/>
      <c r="O365" s="6"/>
      <c r="Q365" s="5"/>
    </row>
    <row r="366" spans="1:17" x14ac:dyDescent="0.2">
      <c r="A366" s="214" t="s">
        <v>689</v>
      </c>
      <c r="B366" s="258" t="s">
        <v>690</v>
      </c>
      <c r="C366" s="185">
        <f t="shared" si="5"/>
        <v>0</v>
      </c>
      <c r="D366" s="186"/>
      <c r="E366" s="187"/>
      <c r="F366" s="188"/>
      <c r="G366" s="188"/>
      <c r="H366" s="188"/>
      <c r="I366" s="33"/>
      <c r="J366" s="5"/>
      <c r="K366" s="5"/>
      <c r="N366" s="171"/>
      <c r="O366" s="6"/>
      <c r="Q366" s="5"/>
    </row>
    <row r="367" spans="1:17" x14ac:dyDescent="0.2">
      <c r="A367" s="214" t="s">
        <v>691</v>
      </c>
      <c r="B367" s="258" t="s">
        <v>692</v>
      </c>
      <c r="C367" s="185">
        <f t="shared" si="5"/>
        <v>0</v>
      </c>
      <c r="D367" s="186"/>
      <c r="E367" s="187"/>
      <c r="F367" s="188"/>
      <c r="G367" s="188"/>
      <c r="H367" s="188"/>
      <c r="I367" s="33"/>
      <c r="J367" s="5"/>
      <c r="K367" s="5"/>
      <c r="N367" s="171"/>
      <c r="O367" s="6"/>
      <c r="Q367" s="5"/>
    </row>
    <row r="368" spans="1:17" x14ac:dyDescent="0.2">
      <c r="A368" s="214" t="s">
        <v>693</v>
      </c>
      <c r="B368" s="258" t="s">
        <v>694</v>
      </c>
      <c r="C368" s="185">
        <f t="shared" si="5"/>
        <v>0</v>
      </c>
      <c r="D368" s="186"/>
      <c r="E368" s="187"/>
      <c r="F368" s="188"/>
      <c r="G368" s="188"/>
      <c r="H368" s="188"/>
      <c r="I368" s="33"/>
      <c r="J368" s="5"/>
      <c r="K368" s="5"/>
      <c r="N368" s="171"/>
      <c r="O368" s="6"/>
      <c r="Q368" s="5"/>
    </row>
    <row r="369" spans="1:17" x14ac:dyDescent="0.2">
      <c r="A369" s="214" t="s">
        <v>695</v>
      </c>
      <c r="B369" s="258" t="s">
        <v>696</v>
      </c>
      <c r="C369" s="185">
        <f t="shared" si="5"/>
        <v>0</v>
      </c>
      <c r="D369" s="186"/>
      <c r="E369" s="187"/>
      <c r="F369" s="188"/>
      <c r="G369" s="188"/>
      <c r="H369" s="188"/>
      <c r="I369" s="33"/>
      <c r="J369" s="5"/>
      <c r="K369" s="5"/>
      <c r="N369" s="171"/>
      <c r="O369" s="6"/>
      <c r="Q369" s="5"/>
    </row>
    <row r="370" spans="1:17" x14ac:dyDescent="0.2">
      <c r="A370" s="214" t="s">
        <v>697</v>
      </c>
      <c r="B370" s="258" t="s">
        <v>698</v>
      </c>
      <c r="C370" s="185">
        <f t="shared" si="5"/>
        <v>0</v>
      </c>
      <c r="D370" s="186"/>
      <c r="E370" s="187"/>
      <c r="F370" s="188"/>
      <c r="G370" s="188"/>
      <c r="H370" s="188"/>
      <c r="I370" s="33"/>
      <c r="J370" s="5"/>
      <c r="K370" s="5"/>
      <c r="N370" s="171"/>
      <c r="O370" s="6"/>
      <c r="Q370" s="5"/>
    </row>
    <row r="371" spans="1:17" x14ac:dyDescent="0.2">
      <c r="A371" s="214" t="s">
        <v>699</v>
      </c>
      <c r="B371" s="258" t="s">
        <v>700</v>
      </c>
      <c r="C371" s="185">
        <f t="shared" si="5"/>
        <v>0</v>
      </c>
      <c r="D371" s="186"/>
      <c r="E371" s="187"/>
      <c r="F371" s="188"/>
      <c r="G371" s="188"/>
      <c r="H371" s="188"/>
      <c r="I371" s="33"/>
      <c r="J371" s="5"/>
      <c r="K371" s="5"/>
      <c r="N371" s="171"/>
      <c r="O371" s="6"/>
      <c r="Q371" s="5"/>
    </row>
    <row r="372" spans="1:17" x14ac:dyDescent="0.2">
      <c r="A372" s="214" t="s">
        <v>701</v>
      </c>
      <c r="B372" s="258" t="s">
        <v>702</v>
      </c>
      <c r="C372" s="185">
        <f t="shared" si="5"/>
        <v>0</v>
      </c>
      <c r="D372" s="186"/>
      <c r="E372" s="187"/>
      <c r="F372" s="188"/>
      <c r="G372" s="188"/>
      <c r="H372" s="188"/>
      <c r="I372" s="33"/>
      <c r="J372" s="5"/>
      <c r="K372" s="5"/>
      <c r="N372" s="171"/>
      <c r="O372" s="6"/>
      <c r="Q372" s="5"/>
    </row>
    <row r="373" spans="1:17" x14ac:dyDescent="0.2">
      <c r="A373" s="214" t="s">
        <v>703</v>
      </c>
      <c r="B373" s="258" t="s">
        <v>704</v>
      </c>
      <c r="C373" s="185">
        <f t="shared" si="5"/>
        <v>0</v>
      </c>
      <c r="D373" s="186"/>
      <c r="E373" s="187"/>
      <c r="F373" s="188"/>
      <c r="G373" s="188"/>
      <c r="H373" s="188"/>
      <c r="I373" s="33"/>
      <c r="J373" s="5"/>
      <c r="K373" s="5"/>
      <c r="N373" s="171"/>
      <c r="O373" s="6"/>
      <c r="Q373" s="5"/>
    </row>
    <row r="374" spans="1:17" x14ac:dyDescent="0.2">
      <c r="A374" s="214" t="s">
        <v>705</v>
      </c>
      <c r="B374" s="258" t="s">
        <v>706</v>
      </c>
      <c r="C374" s="185">
        <f t="shared" si="5"/>
        <v>0</v>
      </c>
      <c r="D374" s="186"/>
      <c r="E374" s="187"/>
      <c r="F374" s="188"/>
      <c r="G374" s="188"/>
      <c r="H374" s="188"/>
      <c r="I374" s="33"/>
      <c r="J374" s="5"/>
      <c r="K374" s="5"/>
      <c r="N374" s="171"/>
      <c r="O374" s="6"/>
      <c r="Q374" s="5"/>
    </row>
    <row r="375" spans="1:17" x14ac:dyDescent="0.2">
      <c r="A375" s="214" t="s">
        <v>707</v>
      </c>
      <c r="B375" s="258" t="s">
        <v>708</v>
      </c>
      <c r="C375" s="185">
        <f t="shared" si="5"/>
        <v>0</v>
      </c>
      <c r="D375" s="186"/>
      <c r="E375" s="187"/>
      <c r="F375" s="188"/>
      <c r="G375" s="188"/>
      <c r="H375" s="188"/>
      <c r="I375" s="33"/>
      <c r="J375" s="5"/>
      <c r="K375" s="5"/>
      <c r="N375" s="171"/>
      <c r="O375" s="6"/>
      <c r="Q375" s="5"/>
    </row>
    <row r="376" spans="1:17" x14ac:dyDescent="0.2">
      <c r="A376" s="214" t="s">
        <v>709</v>
      </c>
      <c r="B376" s="258" t="s">
        <v>710</v>
      </c>
      <c r="C376" s="185">
        <f t="shared" si="5"/>
        <v>0</v>
      </c>
      <c r="D376" s="186"/>
      <c r="E376" s="187"/>
      <c r="F376" s="188"/>
      <c r="G376" s="188"/>
      <c r="H376" s="188"/>
      <c r="I376" s="33"/>
      <c r="J376" s="5"/>
      <c r="K376" s="5"/>
      <c r="N376" s="171"/>
      <c r="O376" s="6"/>
      <c r="Q376" s="5"/>
    </row>
    <row r="377" spans="1:17" x14ac:dyDescent="0.2">
      <c r="A377" s="214" t="s">
        <v>711</v>
      </c>
      <c r="B377" s="258" t="s">
        <v>712</v>
      </c>
      <c r="C377" s="185">
        <f t="shared" si="5"/>
        <v>0</v>
      </c>
      <c r="D377" s="186"/>
      <c r="E377" s="187"/>
      <c r="F377" s="188"/>
      <c r="G377" s="188"/>
      <c r="H377" s="188"/>
      <c r="I377" s="33"/>
      <c r="J377" s="5"/>
      <c r="K377" s="5"/>
      <c r="N377" s="171"/>
      <c r="O377" s="6"/>
      <c r="Q377" s="5"/>
    </row>
    <row r="378" spans="1:17" x14ac:dyDescent="0.2">
      <c r="A378" s="214" t="s">
        <v>713</v>
      </c>
      <c r="B378" s="258" t="s">
        <v>714</v>
      </c>
      <c r="C378" s="185">
        <f t="shared" si="5"/>
        <v>0</v>
      </c>
      <c r="D378" s="186"/>
      <c r="E378" s="187"/>
      <c r="F378" s="188"/>
      <c r="G378" s="188"/>
      <c r="H378" s="188"/>
      <c r="I378" s="33"/>
      <c r="J378" s="5"/>
      <c r="K378" s="5"/>
      <c r="N378" s="171"/>
      <c r="O378" s="6"/>
      <c r="Q378" s="5"/>
    </row>
    <row r="379" spans="1:17" x14ac:dyDescent="0.2">
      <c r="A379" s="214" t="s">
        <v>715</v>
      </c>
      <c r="B379" s="258" t="s">
        <v>716</v>
      </c>
      <c r="C379" s="185">
        <f t="shared" si="5"/>
        <v>0</v>
      </c>
      <c r="D379" s="186"/>
      <c r="E379" s="187"/>
      <c r="F379" s="188"/>
      <c r="G379" s="188"/>
      <c r="H379" s="188"/>
      <c r="I379" s="33"/>
      <c r="J379" s="5"/>
      <c r="K379" s="5"/>
      <c r="N379" s="171"/>
      <c r="O379" s="6"/>
      <c r="Q379" s="5"/>
    </row>
    <row r="380" spans="1:17" x14ac:dyDescent="0.2">
      <c r="A380" s="214" t="s">
        <v>717</v>
      </c>
      <c r="B380" s="258" t="s">
        <v>718</v>
      </c>
      <c r="C380" s="185">
        <f t="shared" si="5"/>
        <v>0</v>
      </c>
      <c r="D380" s="186"/>
      <c r="E380" s="187"/>
      <c r="F380" s="188"/>
      <c r="G380" s="188"/>
      <c r="H380" s="188"/>
      <c r="I380" s="33"/>
      <c r="J380" s="5"/>
      <c r="K380" s="5"/>
      <c r="N380" s="171"/>
      <c r="O380" s="6"/>
      <c r="Q380" s="5"/>
    </row>
    <row r="381" spans="1:17" x14ac:dyDescent="0.2">
      <c r="A381" s="214" t="s">
        <v>719</v>
      </c>
      <c r="B381" s="258" t="s">
        <v>720</v>
      </c>
      <c r="C381" s="185">
        <f t="shared" si="5"/>
        <v>0</v>
      </c>
      <c r="D381" s="186"/>
      <c r="E381" s="187"/>
      <c r="F381" s="188"/>
      <c r="G381" s="188"/>
      <c r="H381" s="188"/>
      <c r="I381" s="33"/>
      <c r="J381" s="5"/>
      <c r="K381" s="5"/>
      <c r="N381" s="171"/>
      <c r="O381" s="6"/>
      <c r="Q381" s="5"/>
    </row>
    <row r="382" spans="1:17" x14ac:dyDescent="0.2">
      <c r="A382" s="214" t="s">
        <v>721</v>
      </c>
      <c r="B382" s="258" t="s">
        <v>722</v>
      </c>
      <c r="C382" s="185">
        <f t="shared" si="5"/>
        <v>0</v>
      </c>
      <c r="D382" s="186"/>
      <c r="E382" s="187"/>
      <c r="F382" s="188"/>
      <c r="G382" s="188"/>
      <c r="H382" s="188"/>
      <c r="I382" s="33"/>
      <c r="J382" s="5"/>
      <c r="K382" s="5"/>
      <c r="N382" s="171"/>
      <c r="O382" s="6"/>
      <c r="Q382" s="5"/>
    </row>
    <row r="383" spans="1:17" x14ac:dyDescent="0.2">
      <c r="A383" s="214" t="s">
        <v>723</v>
      </c>
      <c r="B383" s="258" t="s">
        <v>724</v>
      </c>
      <c r="C383" s="185">
        <f t="shared" si="5"/>
        <v>0</v>
      </c>
      <c r="D383" s="186"/>
      <c r="E383" s="187"/>
      <c r="F383" s="188"/>
      <c r="G383" s="188"/>
      <c r="H383" s="188"/>
      <c r="I383" s="33"/>
      <c r="J383" s="5"/>
      <c r="K383" s="5"/>
      <c r="N383" s="171"/>
      <c r="O383" s="6"/>
      <c r="Q383" s="5"/>
    </row>
    <row r="384" spans="1:17" x14ac:dyDescent="0.2">
      <c r="A384" s="214" t="s">
        <v>725</v>
      </c>
      <c r="B384" s="258" t="s">
        <v>726</v>
      </c>
      <c r="C384" s="185">
        <f t="shared" si="5"/>
        <v>0</v>
      </c>
      <c r="D384" s="186"/>
      <c r="E384" s="187"/>
      <c r="F384" s="188"/>
      <c r="G384" s="188"/>
      <c r="H384" s="188"/>
      <c r="I384" s="33"/>
      <c r="J384" s="5"/>
      <c r="K384" s="5"/>
      <c r="N384" s="171"/>
      <c r="O384" s="6"/>
      <c r="Q384" s="5"/>
    </row>
    <row r="385" spans="1:17" x14ac:dyDescent="0.2">
      <c r="A385" s="214" t="s">
        <v>727</v>
      </c>
      <c r="B385" s="258" t="s">
        <v>728</v>
      </c>
      <c r="C385" s="185">
        <f t="shared" si="5"/>
        <v>0</v>
      </c>
      <c r="D385" s="186"/>
      <c r="E385" s="187"/>
      <c r="F385" s="188"/>
      <c r="G385" s="188"/>
      <c r="H385" s="188"/>
      <c r="I385" s="33"/>
      <c r="J385" s="5"/>
      <c r="K385" s="5"/>
      <c r="N385" s="171"/>
      <c r="O385" s="6"/>
      <c r="Q385" s="5"/>
    </row>
    <row r="386" spans="1:17" x14ac:dyDescent="0.2">
      <c r="A386" s="214" t="s">
        <v>729</v>
      </c>
      <c r="B386" s="258" t="s">
        <v>730</v>
      </c>
      <c r="C386" s="185">
        <f t="shared" si="5"/>
        <v>0</v>
      </c>
      <c r="D386" s="186"/>
      <c r="E386" s="187"/>
      <c r="F386" s="188"/>
      <c r="G386" s="188"/>
      <c r="H386" s="188"/>
      <c r="I386" s="33"/>
      <c r="J386" s="5"/>
      <c r="K386" s="5"/>
      <c r="N386" s="171"/>
      <c r="O386" s="6"/>
      <c r="Q386" s="5"/>
    </row>
    <row r="387" spans="1:17" x14ac:dyDescent="0.2">
      <c r="A387" s="214" t="s">
        <v>731</v>
      </c>
      <c r="B387" s="258" t="s">
        <v>732</v>
      </c>
      <c r="C387" s="185">
        <f t="shared" si="5"/>
        <v>0</v>
      </c>
      <c r="D387" s="186"/>
      <c r="E387" s="187"/>
      <c r="F387" s="188"/>
      <c r="G387" s="188"/>
      <c r="H387" s="188"/>
      <c r="I387" s="33"/>
      <c r="J387" s="5"/>
      <c r="K387" s="5"/>
      <c r="N387" s="171"/>
      <c r="O387" s="6"/>
      <c r="Q387" s="5"/>
    </row>
    <row r="388" spans="1:17" x14ac:dyDescent="0.2">
      <c r="A388" s="214" t="s">
        <v>733</v>
      </c>
      <c r="B388" s="258" t="s">
        <v>734</v>
      </c>
      <c r="C388" s="185">
        <f t="shared" si="5"/>
        <v>0</v>
      </c>
      <c r="D388" s="186"/>
      <c r="E388" s="187"/>
      <c r="F388" s="188"/>
      <c r="G388" s="188"/>
      <c r="H388" s="188"/>
      <c r="I388" s="33"/>
      <c r="J388" s="5"/>
      <c r="K388" s="5"/>
      <c r="N388" s="171"/>
      <c r="O388" s="6"/>
      <c r="Q388" s="5"/>
    </row>
    <row r="389" spans="1:17" x14ac:dyDescent="0.2">
      <c r="A389" s="214" t="s">
        <v>735</v>
      </c>
      <c r="B389" s="258" t="s">
        <v>736</v>
      </c>
      <c r="C389" s="185">
        <f t="shared" si="5"/>
        <v>0</v>
      </c>
      <c r="D389" s="186"/>
      <c r="E389" s="187"/>
      <c r="F389" s="188"/>
      <c r="G389" s="188"/>
      <c r="H389" s="188"/>
      <c r="I389" s="33"/>
      <c r="J389" s="5"/>
      <c r="K389" s="5"/>
      <c r="N389" s="171"/>
      <c r="O389" s="6"/>
      <c r="Q389" s="5"/>
    </row>
    <row r="390" spans="1:17" x14ac:dyDescent="0.2">
      <c r="A390" s="214" t="s">
        <v>737</v>
      </c>
      <c r="B390" s="258" t="s">
        <v>738</v>
      </c>
      <c r="C390" s="185">
        <f t="shared" si="5"/>
        <v>0</v>
      </c>
      <c r="D390" s="186"/>
      <c r="E390" s="187"/>
      <c r="F390" s="188"/>
      <c r="G390" s="188"/>
      <c r="H390" s="188"/>
      <c r="I390" s="33"/>
      <c r="J390" s="5"/>
      <c r="K390" s="5"/>
      <c r="N390" s="171"/>
      <c r="O390" s="6"/>
      <c r="Q390" s="5"/>
    </row>
    <row r="391" spans="1:17" x14ac:dyDescent="0.2">
      <c r="A391" s="214" t="s">
        <v>739</v>
      </c>
      <c r="B391" s="258" t="s">
        <v>740</v>
      </c>
      <c r="C391" s="185">
        <f t="shared" si="5"/>
        <v>0</v>
      </c>
      <c r="D391" s="186"/>
      <c r="E391" s="187"/>
      <c r="F391" s="188"/>
      <c r="G391" s="188"/>
      <c r="H391" s="188"/>
      <c r="I391" s="33"/>
      <c r="J391" s="5"/>
      <c r="K391" s="5"/>
      <c r="N391" s="171"/>
      <c r="O391" s="6"/>
      <c r="Q391" s="5"/>
    </row>
    <row r="392" spans="1:17" x14ac:dyDescent="0.2">
      <c r="A392" s="214" t="s">
        <v>741</v>
      </c>
      <c r="B392" s="258" t="s">
        <v>742</v>
      </c>
      <c r="C392" s="185">
        <f t="shared" si="5"/>
        <v>0</v>
      </c>
      <c r="D392" s="186"/>
      <c r="E392" s="187"/>
      <c r="F392" s="188"/>
      <c r="G392" s="188"/>
      <c r="H392" s="188"/>
      <c r="I392" s="33"/>
      <c r="J392" s="5"/>
      <c r="K392" s="5"/>
      <c r="N392" s="171"/>
      <c r="O392" s="6"/>
      <c r="Q392" s="5"/>
    </row>
    <row r="393" spans="1:17" x14ac:dyDescent="0.2">
      <c r="A393" s="214" t="s">
        <v>743</v>
      </c>
      <c r="B393" s="258" t="s">
        <v>744</v>
      </c>
      <c r="C393" s="185">
        <f t="shared" si="5"/>
        <v>0</v>
      </c>
      <c r="D393" s="186"/>
      <c r="E393" s="187"/>
      <c r="F393" s="188"/>
      <c r="G393" s="188"/>
      <c r="H393" s="188"/>
      <c r="I393" s="33"/>
      <c r="J393" s="5"/>
      <c r="K393" s="5"/>
      <c r="N393" s="171"/>
      <c r="O393" s="6"/>
      <c r="Q393" s="5"/>
    </row>
    <row r="394" spans="1:17" x14ac:dyDescent="0.2">
      <c r="A394" s="214" t="s">
        <v>745</v>
      </c>
      <c r="B394" s="258" t="s">
        <v>746</v>
      </c>
      <c r="C394" s="185">
        <f t="shared" si="5"/>
        <v>0</v>
      </c>
      <c r="D394" s="186"/>
      <c r="E394" s="187"/>
      <c r="F394" s="188"/>
      <c r="G394" s="188"/>
      <c r="H394" s="188"/>
      <c r="I394" s="33"/>
      <c r="J394" s="5"/>
      <c r="K394" s="5"/>
      <c r="N394" s="171"/>
      <c r="O394" s="6"/>
      <c r="Q394" s="5"/>
    </row>
    <row r="395" spans="1:17" x14ac:dyDescent="0.2">
      <c r="A395" s="214" t="s">
        <v>747</v>
      </c>
      <c r="B395" s="258" t="s">
        <v>748</v>
      </c>
      <c r="C395" s="185">
        <f t="shared" si="5"/>
        <v>0</v>
      </c>
      <c r="D395" s="186"/>
      <c r="E395" s="187"/>
      <c r="F395" s="188"/>
      <c r="G395" s="188"/>
      <c r="H395" s="188"/>
      <c r="I395" s="33"/>
      <c r="J395" s="5"/>
      <c r="K395" s="5"/>
      <c r="N395" s="171"/>
      <c r="O395" s="6"/>
      <c r="Q395" s="5"/>
    </row>
    <row r="396" spans="1:17" x14ac:dyDescent="0.2">
      <c r="A396" s="214" t="s">
        <v>749</v>
      </c>
      <c r="B396" s="215" t="s">
        <v>750</v>
      </c>
      <c r="C396" s="185">
        <f t="shared" si="5"/>
        <v>0</v>
      </c>
      <c r="D396" s="186"/>
      <c r="E396" s="187"/>
      <c r="F396" s="188"/>
      <c r="G396" s="188"/>
      <c r="H396" s="188"/>
      <c r="I396" s="33"/>
      <c r="J396" s="5"/>
      <c r="K396" s="5"/>
      <c r="N396" s="171"/>
      <c r="O396" s="6"/>
      <c r="Q396" s="5"/>
    </row>
    <row r="397" spans="1:17" x14ac:dyDescent="0.2">
      <c r="A397" s="249" t="s">
        <v>751</v>
      </c>
      <c r="B397" s="215" t="s">
        <v>752</v>
      </c>
      <c r="C397" s="185">
        <f t="shared" si="5"/>
        <v>0</v>
      </c>
      <c r="D397" s="186"/>
      <c r="E397" s="187"/>
      <c r="F397" s="188"/>
      <c r="G397" s="188"/>
      <c r="H397" s="188"/>
      <c r="I397" s="33"/>
      <c r="J397" s="5"/>
      <c r="K397" s="5"/>
      <c r="N397" s="171"/>
      <c r="O397" s="6"/>
      <c r="Q397" s="5"/>
    </row>
    <row r="398" spans="1:17" x14ac:dyDescent="0.2">
      <c r="A398" s="214" t="s">
        <v>753</v>
      </c>
      <c r="B398" s="215" t="s">
        <v>754</v>
      </c>
      <c r="C398" s="185">
        <f t="shared" si="5"/>
        <v>180</v>
      </c>
      <c r="D398" s="186"/>
      <c r="E398" s="187">
        <v>180</v>
      </c>
      <c r="F398" s="188"/>
      <c r="G398" s="188"/>
      <c r="H398" s="188"/>
      <c r="I398" s="33"/>
      <c r="J398" s="5"/>
      <c r="K398" s="5"/>
      <c r="N398" s="171"/>
      <c r="O398" s="6"/>
      <c r="Q398" s="5"/>
    </row>
    <row r="399" spans="1:17" x14ac:dyDescent="0.2">
      <c r="A399" s="249" t="s">
        <v>755</v>
      </c>
      <c r="B399" s="215" t="s">
        <v>756</v>
      </c>
      <c r="C399" s="210">
        <f t="shared" si="5"/>
        <v>180</v>
      </c>
      <c r="D399" s="196"/>
      <c r="E399" s="197">
        <v>180</v>
      </c>
      <c r="F399" s="198"/>
      <c r="G399" s="198"/>
      <c r="H399" s="198"/>
      <c r="I399" s="33"/>
      <c r="J399" s="5"/>
      <c r="K399" s="5"/>
      <c r="N399" s="171"/>
      <c r="O399" s="6"/>
      <c r="Q399" s="5"/>
    </row>
    <row r="400" spans="1:17" x14ac:dyDescent="0.2">
      <c r="A400" s="214" t="s">
        <v>757</v>
      </c>
      <c r="B400" s="215" t="s">
        <v>758</v>
      </c>
      <c r="C400" s="210">
        <f t="shared" si="5"/>
        <v>0</v>
      </c>
      <c r="D400" s="196"/>
      <c r="E400" s="197"/>
      <c r="F400" s="198"/>
      <c r="G400" s="198"/>
      <c r="H400" s="198"/>
      <c r="I400" s="33"/>
      <c r="J400" s="5"/>
      <c r="K400" s="5"/>
      <c r="N400" s="171"/>
      <c r="O400" s="6"/>
      <c r="Q400" s="5"/>
    </row>
    <row r="401" spans="1:17" x14ac:dyDescent="0.2">
      <c r="A401" s="214" t="s">
        <v>759</v>
      </c>
      <c r="B401" s="258" t="s">
        <v>760</v>
      </c>
      <c r="C401" s="185">
        <f t="shared" si="5"/>
        <v>0</v>
      </c>
      <c r="D401" s="186"/>
      <c r="E401" s="187"/>
      <c r="F401" s="188"/>
      <c r="G401" s="188"/>
      <c r="H401" s="188"/>
      <c r="I401" s="33"/>
      <c r="J401" s="5"/>
      <c r="K401" s="5"/>
      <c r="N401" s="171"/>
      <c r="O401" s="6"/>
      <c r="Q401" s="5"/>
    </row>
    <row r="402" spans="1:17" x14ac:dyDescent="0.2">
      <c r="A402" s="214" t="s">
        <v>761</v>
      </c>
      <c r="B402" s="258" t="s">
        <v>762</v>
      </c>
      <c r="C402" s="185">
        <f t="shared" ref="C402:C465" si="6">+SUM(D402:F402)</f>
        <v>0</v>
      </c>
      <c r="D402" s="186"/>
      <c r="E402" s="187"/>
      <c r="F402" s="188"/>
      <c r="G402" s="188"/>
      <c r="H402" s="188"/>
      <c r="I402" s="33"/>
      <c r="J402" s="5"/>
      <c r="K402" s="5"/>
      <c r="N402" s="171"/>
      <c r="O402" s="6"/>
      <c r="Q402" s="5"/>
    </row>
    <row r="403" spans="1:17" x14ac:dyDescent="0.2">
      <c r="A403" s="214" t="s">
        <v>763</v>
      </c>
      <c r="B403" s="258" t="s">
        <v>764</v>
      </c>
      <c r="C403" s="185">
        <f t="shared" si="6"/>
        <v>0</v>
      </c>
      <c r="D403" s="186"/>
      <c r="E403" s="187"/>
      <c r="F403" s="188"/>
      <c r="G403" s="188"/>
      <c r="H403" s="188"/>
      <c r="I403" s="33"/>
      <c r="J403" s="5"/>
      <c r="K403" s="5"/>
      <c r="N403" s="171"/>
      <c r="O403" s="6"/>
      <c r="Q403" s="5"/>
    </row>
    <row r="404" spans="1:17" x14ac:dyDescent="0.2">
      <c r="A404" s="214" t="s">
        <v>765</v>
      </c>
      <c r="B404" s="258" t="s">
        <v>766</v>
      </c>
      <c r="C404" s="185">
        <f t="shared" si="6"/>
        <v>0</v>
      </c>
      <c r="D404" s="186"/>
      <c r="E404" s="187"/>
      <c r="F404" s="188"/>
      <c r="G404" s="188"/>
      <c r="H404" s="188"/>
      <c r="I404" s="33"/>
      <c r="J404" s="5"/>
      <c r="K404" s="5"/>
      <c r="N404" s="171"/>
      <c r="O404" s="6"/>
      <c r="Q404" s="5"/>
    </row>
    <row r="405" spans="1:17" x14ac:dyDescent="0.2">
      <c r="A405" s="249" t="s">
        <v>767</v>
      </c>
      <c r="B405" s="215" t="s">
        <v>768</v>
      </c>
      <c r="C405" s="210">
        <f t="shared" si="6"/>
        <v>0</v>
      </c>
      <c r="D405" s="196"/>
      <c r="E405" s="197"/>
      <c r="F405" s="198"/>
      <c r="G405" s="198"/>
      <c r="H405" s="198"/>
      <c r="I405" s="33"/>
      <c r="J405" s="5"/>
      <c r="K405" s="5"/>
      <c r="N405" s="171"/>
      <c r="O405" s="6"/>
      <c r="Q405" s="5"/>
    </row>
    <row r="406" spans="1:17" x14ac:dyDescent="0.2">
      <c r="A406" s="214" t="s">
        <v>769</v>
      </c>
      <c r="B406" s="258" t="s">
        <v>770</v>
      </c>
      <c r="C406" s="185">
        <f t="shared" si="6"/>
        <v>0</v>
      </c>
      <c r="D406" s="186"/>
      <c r="E406" s="187"/>
      <c r="F406" s="188"/>
      <c r="G406" s="188"/>
      <c r="H406" s="188"/>
      <c r="I406" s="33"/>
      <c r="J406" s="5"/>
      <c r="K406" s="5"/>
      <c r="N406" s="171"/>
      <c r="O406" s="6"/>
      <c r="Q406" s="5"/>
    </row>
    <row r="407" spans="1:17" x14ac:dyDescent="0.2">
      <c r="A407" s="214" t="s">
        <v>771</v>
      </c>
      <c r="B407" s="257" t="s">
        <v>772</v>
      </c>
      <c r="C407" s="210">
        <f t="shared" si="6"/>
        <v>0</v>
      </c>
      <c r="D407" s="196"/>
      <c r="E407" s="197"/>
      <c r="F407" s="198"/>
      <c r="G407" s="198"/>
      <c r="H407" s="198"/>
      <c r="I407" s="33"/>
      <c r="J407" s="5"/>
      <c r="K407" s="5"/>
      <c r="N407" s="171"/>
      <c r="O407" s="6"/>
      <c r="Q407" s="5"/>
    </row>
    <row r="408" spans="1:17" x14ac:dyDescent="0.2">
      <c r="A408" s="249" t="s">
        <v>773</v>
      </c>
      <c r="B408" s="257" t="s">
        <v>774</v>
      </c>
      <c r="C408" s="210">
        <f t="shared" si="6"/>
        <v>0</v>
      </c>
      <c r="D408" s="196"/>
      <c r="E408" s="197"/>
      <c r="F408" s="198"/>
      <c r="G408" s="198"/>
      <c r="H408" s="198"/>
      <c r="I408" s="33"/>
      <c r="J408" s="5"/>
      <c r="K408" s="5"/>
      <c r="N408" s="171"/>
      <c r="O408" s="6"/>
      <c r="Q408" s="5"/>
    </row>
    <row r="409" spans="1:17" x14ac:dyDescent="0.2">
      <c r="A409" s="214" t="s">
        <v>775</v>
      </c>
      <c r="B409" s="258" t="s">
        <v>776</v>
      </c>
      <c r="C409" s="185">
        <f t="shared" si="6"/>
        <v>0</v>
      </c>
      <c r="D409" s="186"/>
      <c r="E409" s="187"/>
      <c r="F409" s="188"/>
      <c r="G409" s="188"/>
      <c r="H409" s="188"/>
      <c r="I409" s="33"/>
      <c r="J409" s="5"/>
      <c r="K409" s="5"/>
      <c r="N409" s="171"/>
      <c r="O409" s="6"/>
      <c r="Q409" s="5"/>
    </row>
    <row r="410" spans="1:17" x14ac:dyDescent="0.2">
      <c r="A410" s="249" t="s">
        <v>777</v>
      </c>
      <c r="B410" s="257" t="s">
        <v>778</v>
      </c>
      <c r="C410" s="210">
        <f t="shared" si="6"/>
        <v>0</v>
      </c>
      <c r="D410" s="196"/>
      <c r="E410" s="197"/>
      <c r="F410" s="198"/>
      <c r="G410" s="198"/>
      <c r="H410" s="198"/>
      <c r="I410" s="33"/>
      <c r="J410" s="5"/>
      <c r="K410" s="5"/>
      <c r="N410" s="171"/>
      <c r="O410" s="6"/>
      <c r="Q410" s="5"/>
    </row>
    <row r="411" spans="1:17" x14ac:dyDescent="0.2">
      <c r="A411" s="214" t="s">
        <v>779</v>
      </c>
      <c r="B411" s="258" t="s">
        <v>780</v>
      </c>
      <c r="C411" s="185">
        <f t="shared" si="6"/>
        <v>15</v>
      </c>
      <c r="D411" s="186">
        <v>15</v>
      </c>
      <c r="E411" s="187"/>
      <c r="F411" s="188"/>
      <c r="G411" s="188"/>
      <c r="H411" s="188"/>
      <c r="I411" s="33"/>
      <c r="J411" s="5"/>
      <c r="K411" s="5"/>
      <c r="N411" s="171"/>
      <c r="O411" s="6"/>
      <c r="Q411" s="5"/>
    </row>
    <row r="412" spans="1:17" x14ac:dyDescent="0.2">
      <c r="A412" s="214" t="s">
        <v>781</v>
      </c>
      <c r="B412" s="257" t="s">
        <v>782</v>
      </c>
      <c r="C412" s="210">
        <f t="shared" si="6"/>
        <v>0</v>
      </c>
      <c r="D412" s="196"/>
      <c r="E412" s="197"/>
      <c r="F412" s="198"/>
      <c r="G412" s="198"/>
      <c r="H412" s="198"/>
      <c r="I412" s="33"/>
      <c r="J412" s="5"/>
      <c r="K412" s="5"/>
      <c r="N412" s="171"/>
      <c r="O412" s="6"/>
      <c r="Q412" s="5"/>
    </row>
    <row r="413" spans="1:17" x14ac:dyDescent="0.2">
      <c r="A413" s="249" t="s">
        <v>783</v>
      </c>
      <c r="B413" s="257" t="s">
        <v>784</v>
      </c>
      <c r="C413" s="210">
        <f t="shared" si="6"/>
        <v>0</v>
      </c>
      <c r="D413" s="196"/>
      <c r="E413" s="197"/>
      <c r="F413" s="198"/>
      <c r="G413" s="198"/>
      <c r="H413" s="198"/>
      <c r="I413" s="33"/>
      <c r="J413" s="5"/>
      <c r="K413" s="5"/>
      <c r="N413" s="171"/>
      <c r="O413" s="6"/>
      <c r="Q413" s="5"/>
    </row>
    <row r="414" spans="1:17" x14ac:dyDescent="0.2">
      <c r="A414" s="214" t="s">
        <v>785</v>
      </c>
      <c r="B414" s="257" t="s">
        <v>786</v>
      </c>
      <c r="C414" s="210">
        <f t="shared" si="6"/>
        <v>0</v>
      </c>
      <c r="D414" s="196"/>
      <c r="E414" s="197"/>
      <c r="F414" s="198"/>
      <c r="G414" s="198"/>
      <c r="H414" s="198"/>
      <c r="I414" s="33"/>
      <c r="J414" s="5"/>
      <c r="K414" s="5"/>
      <c r="N414" s="171"/>
      <c r="O414" s="6"/>
      <c r="Q414" s="5"/>
    </row>
    <row r="415" spans="1:17" x14ac:dyDescent="0.2">
      <c r="A415" s="249" t="s">
        <v>787</v>
      </c>
      <c r="B415" s="257" t="s">
        <v>788</v>
      </c>
      <c r="C415" s="210">
        <f t="shared" si="6"/>
        <v>0</v>
      </c>
      <c r="D415" s="196"/>
      <c r="E415" s="197"/>
      <c r="F415" s="198"/>
      <c r="G415" s="198"/>
      <c r="H415" s="198"/>
      <c r="I415" s="33"/>
      <c r="J415" s="5"/>
      <c r="K415" s="5"/>
      <c r="N415" s="171"/>
      <c r="O415" s="6"/>
      <c r="Q415" s="5"/>
    </row>
    <row r="416" spans="1:17" x14ac:dyDescent="0.2">
      <c r="A416" s="214" t="s">
        <v>789</v>
      </c>
      <c r="B416" s="257" t="s">
        <v>790</v>
      </c>
      <c r="C416" s="210">
        <f t="shared" si="6"/>
        <v>1</v>
      </c>
      <c r="D416" s="196"/>
      <c r="E416" s="197">
        <v>1</v>
      </c>
      <c r="F416" s="198"/>
      <c r="G416" s="198"/>
      <c r="H416" s="198"/>
      <c r="I416" s="33"/>
      <c r="J416" s="5"/>
      <c r="K416" s="5"/>
      <c r="N416" s="171"/>
      <c r="O416" s="6"/>
      <c r="Q416" s="5"/>
    </row>
    <row r="417" spans="1:17" x14ac:dyDescent="0.2">
      <c r="A417" s="214" t="s">
        <v>791</v>
      </c>
      <c r="B417" s="209" t="s">
        <v>792</v>
      </c>
      <c r="C417" s="210">
        <f t="shared" si="6"/>
        <v>0</v>
      </c>
      <c r="D417" s="196"/>
      <c r="E417" s="197"/>
      <c r="F417" s="198"/>
      <c r="G417" s="198"/>
      <c r="H417" s="198"/>
      <c r="I417" s="33"/>
      <c r="J417" s="5"/>
      <c r="K417" s="5"/>
      <c r="N417" s="171"/>
      <c r="O417" s="6"/>
      <c r="Q417" s="5"/>
    </row>
    <row r="418" spans="1:17" ht="17.25" customHeight="1" x14ac:dyDescent="0.2">
      <c r="A418" s="249" t="s">
        <v>793</v>
      </c>
      <c r="B418" s="209" t="s">
        <v>794</v>
      </c>
      <c r="C418" s="210">
        <f t="shared" si="6"/>
        <v>0</v>
      </c>
      <c r="D418" s="196"/>
      <c r="E418" s="197"/>
      <c r="F418" s="198"/>
      <c r="G418" s="198"/>
      <c r="H418" s="198"/>
      <c r="I418" s="33"/>
      <c r="J418" s="5"/>
      <c r="K418" s="5"/>
      <c r="N418" s="171"/>
      <c r="O418" s="6"/>
      <c r="Q418" s="5"/>
    </row>
    <row r="419" spans="1:17" x14ac:dyDescent="0.2">
      <c r="A419" s="214" t="s">
        <v>795</v>
      </c>
      <c r="B419" s="209" t="s">
        <v>796</v>
      </c>
      <c r="C419" s="210">
        <f t="shared" si="6"/>
        <v>0</v>
      </c>
      <c r="D419" s="196"/>
      <c r="E419" s="197"/>
      <c r="F419" s="198"/>
      <c r="G419" s="198"/>
      <c r="H419" s="198"/>
      <c r="I419" s="33"/>
      <c r="J419" s="5"/>
      <c r="K419" s="5"/>
      <c r="N419" s="171"/>
      <c r="O419" s="6"/>
      <c r="Q419" s="5"/>
    </row>
    <row r="420" spans="1:17" x14ac:dyDescent="0.2">
      <c r="A420" s="249" t="s">
        <v>797</v>
      </c>
      <c r="B420" s="209" t="s">
        <v>798</v>
      </c>
      <c r="C420" s="210">
        <f t="shared" si="6"/>
        <v>0</v>
      </c>
      <c r="D420" s="196"/>
      <c r="E420" s="197"/>
      <c r="F420" s="198"/>
      <c r="G420" s="198"/>
      <c r="H420" s="198"/>
      <c r="I420" s="33"/>
      <c r="J420" s="5"/>
      <c r="K420" s="5"/>
      <c r="N420" s="171"/>
      <c r="O420" s="6"/>
      <c r="Q420" s="5"/>
    </row>
    <row r="421" spans="1:17" x14ac:dyDescent="0.2">
      <c r="A421" s="214" t="s">
        <v>799</v>
      </c>
      <c r="B421" s="257" t="s">
        <v>800</v>
      </c>
      <c r="C421" s="210">
        <f t="shared" si="6"/>
        <v>0</v>
      </c>
      <c r="D421" s="196"/>
      <c r="E421" s="197"/>
      <c r="F421" s="198"/>
      <c r="G421" s="198"/>
      <c r="H421" s="198"/>
      <c r="I421" s="33"/>
      <c r="J421" s="5"/>
      <c r="K421" s="5"/>
      <c r="N421" s="171"/>
      <c r="O421" s="6"/>
      <c r="Q421" s="5"/>
    </row>
    <row r="422" spans="1:17" x14ac:dyDescent="0.2">
      <c r="A422" s="249" t="s">
        <v>801</v>
      </c>
      <c r="B422" s="257" t="s">
        <v>802</v>
      </c>
      <c r="C422" s="210">
        <f t="shared" si="6"/>
        <v>0</v>
      </c>
      <c r="D422" s="196"/>
      <c r="E422" s="197"/>
      <c r="F422" s="198"/>
      <c r="G422" s="198"/>
      <c r="H422" s="198"/>
      <c r="I422" s="33"/>
      <c r="J422" s="5"/>
      <c r="K422" s="5"/>
      <c r="N422" s="171"/>
      <c r="O422" s="6"/>
      <c r="Q422" s="5"/>
    </row>
    <row r="423" spans="1:17" x14ac:dyDescent="0.2">
      <c r="A423" s="214" t="s">
        <v>803</v>
      </c>
      <c r="B423" s="209" t="s">
        <v>804</v>
      </c>
      <c r="C423" s="210">
        <f t="shared" si="6"/>
        <v>0</v>
      </c>
      <c r="D423" s="196"/>
      <c r="E423" s="197"/>
      <c r="F423" s="198"/>
      <c r="G423" s="198"/>
      <c r="H423" s="198"/>
      <c r="I423" s="33"/>
      <c r="J423" s="5"/>
      <c r="K423" s="5"/>
      <c r="N423" s="171"/>
      <c r="O423" s="6"/>
      <c r="Q423" s="5"/>
    </row>
    <row r="424" spans="1:17" x14ac:dyDescent="0.2">
      <c r="A424" s="249" t="s">
        <v>805</v>
      </c>
      <c r="B424" s="209" t="s">
        <v>806</v>
      </c>
      <c r="C424" s="210">
        <f t="shared" si="6"/>
        <v>0</v>
      </c>
      <c r="D424" s="196"/>
      <c r="E424" s="197"/>
      <c r="F424" s="198"/>
      <c r="G424" s="198"/>
      <c r="H424" s="198"/>
      <c r="I424" s="33"/>
      <c r="J424" s="5"/>
      <c r="K424" s="5"/>
      <c r="N424" s="171"/>
      <c r="O424" s="6"/>
      <c r="Q424" s="5"/>
    </row>
    <row r="425" spans="1:17" x14ac:dyDescent="0.2">
      <c r="A425" s="214" t="s">
        <v>807</v>
      </c>
      <c r="B425" s="209" t="s">
        <v>808</v>
      </c>
      <c r="C425" s="210">
        <f t="shared" si="6"/>
        <v>0</v>
      </c>
      <c r="D425" s="196"/>
      <c r="E425" s="197"/>
      <c r="F425" s="198"/>
      <c r="G425" s="198"/>
      <c r="H425" s="198"/>
      <c r="I425" s="33"/>
      <c r="J425" s="5"/>
      <c r="K425" s="5"/>
      <c r="N425" s="171"/>
      <c r="O425" s="6"/>
      <c r="Q425" s="5"/>
    </row>
    <row r="426" spans="1:17" x14ac:dyDescent="0.2">
      <c r="A426" s="249" t="s">
        <v>809</v>
      </c>
      <c r="B426" s="209" t="s">
        <v>810</v>
      </c>
      <c r="C426" s="210">
        <f t="shared" si="6"/>
        <v>0</v>
      </c>
      <c r="D426" s="196"/>
      <c r="E426" s="197"/>
      <c r="F426" s="198"/>
      <c r="G426" s="198"/>
      <c r="H426" s="198"/>
      <c r="I426" s="33"/>
      <c r="J426" s="5"/>
      <c r="K426" s="5"/>
      <c r="N426" s="171"/>
      <c r="O426" s="6"/>
      <c r="Q426" s="5"/>
    </row>
    <row r="427" spans="1:17" x14ac:dyDescent="0.2">
      <c r="A427" s="214" t="s">
        <v>811</v>
      </c>
      <c r="B427" s="209" t="s">
        <v>812</v>
      </c>
      <c r="C427" s="210">
        <f t="shared" si="6"/>
        <v>0</v>
      </c>
      <c r="D427" s="196"/>
      <c r="E427" s="197"/>
      <c r="F427" s="198"/>
      <c r="G427" s="198"/>
      <c r="H427" s="198"/>
      <c r="I427" s="33"/>
      <c r="J427" s="5"/>
      <c r="K427" s="5"/>
      <c r="N427" s="171"/>
      <c r="O427" s="6"/>
      <c r="Q427" s="5"/>
    </row>
    <row r="428" spans="1:17" ht="12.75" customHeight="1" x14ac:dyDescent="0.2">
      <c r="A428" s="249" t="s">
        <v>813</v>
      </c>
      <c r="B428" s="209" t="s">
        <v>814</v>
      </c>
      <c r="C428" s="210">
        <f t="shared" si="6"/>
        <v>0</v>
      </c>
      <c r="D428" s="196"/>
      <c r="E428" s="197"/>
      <c r="F428" s="198"/>
      <c r="G428" s="198"/>
      <c r="H428" s="198"/>
      <c r="I428" s="33"/>
      <c r="J428" s="5"/>
      <c r="K428" s="5"/>
      <c r="N428" s="171"/>
      <c r="O428" s="6"/>
      <c r="Q428" s="5"/>
    </row>
    <row r="429" spans="1:17" x14ac:dyDescent="0.2">
      <c r="A429" s="249" t="s">
        <v>815</v>
      </c>
      <c r="B429" s="257" t="s">
        <v>816</v>
      </c>
      <c r="C429" s="210">
        <f t="shared" si="6"/>
        <v>0</v>
      </c>
      <c r="D429" s="196"/>
      <c r="E429" s="197"/>
      <c r="F429" s="198"/>
      <c r="G429" s="198"/>
      <c r="H429" s="198"/>
      <c r="I429" s="33"/>
      <c r="J429" s="5"/>
      <c r="K429" s="5"/>
      <c r="N429" s="171"/>
      <c r="O429" s="6"/>
      <c r="Q429" s="5"/>
    </row>
    <row r="430" spans="1:17" x14ac:dyDescent="0.2">
      <c r="A430" s="214" t="s">
        <v>817</v>
      </c>
      <c r="B430" s="257" t="s">
        <v>818</v>
      </c>
      <c r="C430" s="210">
        <f t="shared" si="6"/>
        <v>0</v>
      </c>
      <c r="D430" s="196"/>
      <c r="E430" s="197"/>
      <c r="F430" s="198"/>
      <c r="G430" s="198"/>
      <c r="H430" s="198"/>
      <c r="I430" s="33"/>
      <c r="J430" s="5"/>
      <c r="K430" s="5"/>
      <c r="N430" s="171"/>
      <c r="O430" s="6"/>
      <c r="Q430" s="5"/>
    </row>
    <row r="431" spans="1:17" x14ac:dyDescent="0.2">
      <c r="A431" s="249" t="s">
        <v>819</v>
      </c>
      <c r="B431" s="257" t="s">
        <v>820</v>
      </c>
      <c r="C431" s="210">
        <f t="shared" si="6"/>
        <v>0</v>
      </c>
      <c r="D431" s="196"/>
      <c r="E431" s="197"/>
      <c r="F431" s="198"/>
      <c r="G431" s="198"/>
      <c r="H431" s="198"/>
      <c r="I431" s="33"/>
      <c r="J431" s="5"/>
      <c r="K431" s="5"/>
      <c r="N431" s="171"/>
      <c r="O431" s="6"/>
      <c r="Q431" s="5"/>
    </row>
    <row r="432" spans="1:17" x14ac:dyDescent="0.2">
      <c r="A432" s="214" t="s">
        <v>821</v>
      </c>
      <c r="B432" s="258" t="s">
        <v>822</v>
      </c>
      <c r="C432" s="185">
        <f t="shared" si="6"/>
        <v>0</v>
      </c>
      <c r="D432" s="186"/>
      <c r="E432" s="187"/>
      <c r="F432" s="188"/>
      <c r="G432" s="188"/>
      <c r="H432" s="188"/>
      <c r="I432" s="33"/>
      <c r="J432" s="5"/>
      <c r="K432" s="5"/>
      <c r="N432" s="171"/>
      <c r="O432" s="6"/>
      <c r="Q432" s="5"/>
    </row>
    <row r="433" spans="1:17" x14ac:dyDescent="0.2">
      <c r="A433" s="214" t="s">
        <v>823</v>
      </c>
      <c r="B433" s="258" t="s">
        <v>824</v>
      </c>
      <c r="C433" s="185">
        <f t="shared" si="6"/>
        <v>0</v>
      </c>
      <c r="D433" s="186"/>
      <c r="E433" s="187"/>
      <c r="F433" s="188"/>
      <c r="G433" s="188"/>
      <c r="H433" s="188"/>
      <c r="I433" s="33"/>
      <c r="J433" s="5"/>
      <c r="K433" s="5"/>
      <c r="N433" s="171"/>
      <c r="O433" s="6"/>
      <c r="Q433" s="5"/>
    </row>
    <row r="434" spans="1:17" x14ac:dyDescent="0.2">
      <c r="A434" s="214" t="s">
        <v>825</v>
      </c>
      <c r="B434" s="258" t="s">
        <v>826</v>
      </c>
      <c r="C434" s="185">
        <f t="shared" si="6"/>
        <v>0</v>
      </c>
      <c r="D434" s="186"/>
      <c r="E434" s="187"/>
      <c r="F434" s="188"/>
      <c r="G434" s="188"/>
      <c r="H434" s="188"/>
      <c r="I434" s="33"/>
      <c r="J434" s="5"/>
      <c r="K434" s="5"/>
      <c r="N434" s="171"/>
      <c r="O434" s="6"/>
      <c r="Q434" s="5"/>
    </row>
    <row r="435" spans="1:17" x14ac:dyDescent="0.2">
      <c r="A435" s="214" t="s">
        <v>827</v>
      </c>
      <c r="B435" s="258" t="s">
        <v>828</v>
      </c>
      <c r="C435" s="185">
        <f t="shared" si="6"/>
        <v>0</v>
      </c>
      <c r="D435" s="186"/>
      <c r="E435" s="187"/>
      <c r="F435" s="188"/>
      <c r="G435" s="188"/>
      <c r="H435" s="188"/>
      <c r="I435" s="33"/>
      <c r="J435" s="5"/>
      <c r="K435" s="5"/>
      <c r="N435" s="171"/>
      <c r="O435" s="6"/>
      <c r="Q435" s="5"/>
    </row>
    <row r="436" spans="1:17" x14ac:dyDescent="0.2">
      <c r="A436" s="214" t="s">
        <v>829</v>
      </c>
      <c r="B436" s="258" t="s">
        <v>830</v>
      </c>
      <c r="C436" s="185">
        <f t="shared" si="6"/>
        <v>0</v>
      </c>
      <c r="D436" s="186"/>
      <c r="E436" s="187"/>
      <c r="F436" s="188"/>
      <c r="G436" s="188"/>
      <c r="H436" s="188"/>
      <c r="I436" s="33"/>
      <c r="J436" s="5"/>
      <c r="K436" s="5"/>
      <c r="N436" s="171"/>
      <c r="O436" s="6"/>
      <c r="Q436" s="5"/>
    </row>
    <row r="437" spans="1:17" x14ac:dyDescent="0.2">
      <c r="A437" s="249" t="s">
        <v>831</v>
      </c>
      <c r="B437" s="257" t="s">
        <v>832</v>
      </c>
      <c r="C437" s="210">
        <f t="shared" si="6"/>
        <v>0</v>
      </c>
      <c r="D437" s="196"/>
      <c r="E437" s="197"/>
      <c r="F437" s="198"/>
      <c r="G437" s="198"/>
      <c r="H437" s="198"/>
      <c r="I437" s="33"/>
      <c r="J437" s="5"/>
      <c r="K437" s="5"/>
      <c r="N437" s="171"/>
      <c r="O437" s="6"/>
      <c r="Q437" s="5"/>
    </row>
    <row r="438" spans="1:17" x14ac:dyDescent="0.2">
      <c r="A438" s="214" t="s">
        <v>833</v>
      </c>
      <c r="B438" s="257" t="s">
        <v>834</v>
      </c>
      <c r="C438" s="210">
        <f t="shared" si="6"/>
        <v>0</v>
      </c>
      <c r="D438" s="196"/>
      <c r="E438" s="197"/>
      <c r="F438" s="198"/>
      <c r="G438" s="198"/>
      <c r="H438" s="198"/>
      <c r="I438" s="33"/>
      <c r="J438" s="5"/>
      <c r="K438" s="5"/>
      <c r="N438" s="171"/>
      <c r="O438" s="6"/>
      <c r="Q438" s="5"/>
    </row>
    <row r="439" spans="1:17" x14ac:dyDescent="0.2">
      <c r="A439" s="259" t="s">
        <v>835</v>
      </c>
      <c r="B439" s="260" t="s">
        <v>836</v>
      </c>
      <c r="C439" s="210">
        <f t="shared" si="6"/>
        <v>0</v>
      </c>
      <c r="D439" s="196"/>
      <c r="E439" s="197"/>
      <c r="F439" s="198"/>
      <c r="G439" s="198"/>
      <c r="H439" s="198"/>
      <c r="I439" s="33"/>
      <c r="J439" s="5"/>
      <c r="K439" s="5"/>
      <c r="N439" s="171"/>
      <c r="O439" s="6"/>
      <c r="Q439" s="5"/>
    </row>
    <row r="440" spans="1:17" x14ac:dyDescent="0.2">
      <c r="A440" s="214" t="s">
        <v>837</v>
      </c>
      <c r="B440" s="258" t="s">
        <v>838</v>
      </c>
      <c r="C440" s="210">
        <f t="shared" si="6"/>
        <v>3683</v>
      </c>
      <c r="D440" s="196">
        <v>3375</v>
      </c>
      <c r="E440" s="197">
        <v>35</v>
      </c>
      <c r="F440" s="198">
        <v>273</v>
      </c>
      <c r="G440" s="198"/>
      <c r="H440" s="198"/>
      <c r="I440" s="33"/>
      <c r="J440" s="5"/>
      <c r="K440" s="5"/>
      <c r="N440" s="171"/>
      <c r="O440" s="6"/>
      <c r="Q440" s="5"/>
    </row>
    <row r="441" spans="1:17" x14ac:dyDescent="0.2">
      <c r="A441" s="214" t="s">
        <v>839</v>
      </c>
      <c r="B441" s="258" t="s">
        <v>840</v>
      </c>
      <c r="C441" s="210">
        <f t="shared" si="6"/>
        <v>0</v>
      </c>
      <c r="D441" s="196"/>
      <c r="E441" s="197"/>
      <c r="F441" s="198"/>
      <c r="G441" s="198"/>
      <c r="H441" s="198"/>
      <c r="I441" s="33"/>
      <c r="J441" s="5"/>
      <c r="K441" s="5"/>
      <c r="N441" s="171"/>
      <c r="O441" s="6"/>
      <c r="Q441" s="5"/>
    </row>
    <row r="442" spans="1:17" x14ac:dyDescent="0.2">
      <c r="A442" s="214" t="s">
        <v>841</v>
      </c>
      <c r="B442" s="258" t="s">
        <v>842</v>
      </c>
      <c r="C442" s="210">
        <f t="shared" si="6"/>
        <v>0</v>
      </c>
      <c r="D442" s="196"/>
      <c r="E442" s="197"/>
      <c r="F442" s="198"/>
      <c r="G442" s="198"/>
      <c r="H442" s="198"/>
      <c r="I442" s="33"/>
      <c r="J442" s="5"/>
      <c r="K442" s="5"/>
      <c r="N442" s="171"/>
      <c r="O442" s="6"/>
      <c r="Q442" s="5"/>
    </row>
    <row r="443" spans="1:17" x14ac:dyDescent="0.2">
      <c r="A443" s="214" t="s">
        <v>843</v>
      </c>
      <c r="B443" s="258" t="s">
        <v>844</v>
      </c>
      <c r="C443" s="210">
        <f t="shared" si="6"/>
        <v>0</v>
      </c>
      <c r="D443" s="196"/>
      <c r="E443" s="197"/>
      <c r="F443" s="198"/>
      <c r="G443" s="198"/>
      <c r="H443" s="198"/>
      <c r="I443" s="33"/>
      <c r="J443" s="5"/>
      <c r="K443" s="5"/>
      <c r="N443" s="171"/>
      <c r="O443" s="6"/>
      <c r="Q443" s="5"/>
    </row>
    <row r="444" spans="1:17" x14ac:dyDescent="0.2">
      <c r="A444" s="214" t="s">
        <v>845</v>
      </c>
      <c r="B444" s="258" t="s">
        <v>846</v>
      </c>
      <c r="C444" s="210">
        <f t="shared" si="6"/>
        <v>0</v>
      </c>
      <c r="D444" s="196"/>
      <c r="E444" s="197"/>
      <c r="F444" s="198"/>
      <c r="G444" s="198"/>
      <c r="H444" s="198"/>
      <c r="I444" s="33"/>
      <c r="J444" s="5"/>
      <c r="K444" s="5"/>
      <c r="N444" s="171"/>
      <c r="O444" s="6"/>
      <c r="Q444" s="5"/>
    </row>
    <row r="445" spans="1:17" x14ac:dyDescent="0.2">
      <c r="A445" s="214" t="s">
        <v>847</v>
      </c>
      <c r="B445" s="258" t="s">
        <v>848</v>
      </c>
      <c r="C445" s="210">
        <f t="shared" si="6"/>
        <v>0</v>
      </c>
      <c r="D445" s="196"/>
      <c r="E445" s="197"/>
      <c r="F445" s="198"/>
      <c r="G445" s="198"/>
      <c r="H445" s="198"/>
      <c r="I445" s="33"/>
      <c r="J445" s="5"/>
      <c r="K445" s="5"/>
      <c r="N445" s="171"/>
      <c r="O445" s="6"/>
      <c r="Q445" s="5"/>
    </row>
    <row r="446" spans="1:17" x14ac:dyDescent="0.2">
      <c r="A446" s="214" t="s">
        <v>849</v>
      </c>
      <c r="B446" s="258" t="s">
        <v>850</v>
      </c>
      <c r="C446" s="210">
        <f t="shared" si="6"/>
        <v>0</v>
      </c>
      <c r="D446" s="196"/>
      <c r="E446" s="197"/>
      <c r="F446" s="198"/>
      <c r="G446" s="198"/>
      <c r="H446" s="198"/>
      <c r="I446" s="33"/>
      <c r="J446" s="5"/>
      <c r="K446" s="5"/>
      <c r="N446" s="171"/>
      <c r="O446" s="6"/>
      <c r="Q446" s="5"/>
    </row>
    <row r="447" spans="1:17" x14ac:dyDescent="0.2">
      <c r="A447" s="214" t="s">
        <v>851</v>
      </c>
      <c r="B447" s="258" t="s">
        <v>852</v>
      </c>
      <c r="C447" s="210">
        <f t="shared" si="6"/>
        <v>0</v>
      </c>
      <c r="D447" s="196"/>
      <c r="E447" s="197"/>
      <c r="F447" s="198"/>
      <c r="G447" s="198"/>
      <c r="H447" s="198"/>
      <c r="I447" s="33"/>
      <c r="J447" s="5"/>
      <c r="K447" s="5"/>
      <c r="N447" s="171"/>
      <c r="O447" s="6"/>
      <c r="Q447" s="5"/>
    </row>
    <row r="448" spans="1:17" x14ac:dyDescent="0.2">
      <c r="A448" s="214" t="s">
        <v>853</v>
      </c>
      <c r="B448" s="258" t="s">
        <v>854</v>
      </c>
      <c r="C448" s="210">
        <f t="shared" si="6"/>
        <v>0</v>
      </c>
      <c r="D448" s="196"/>
      <c r="E448" s="197"/>
      <c r="F448" s="198"/>
      <c r="G448" s="198"/>
      <c r="H448" s="198"/>
      <c r="I448" s="33"/>
      <c r="J448" s="5"/>
      <c r="K448" s="5"/>
      <c r="N448" s="171"/>
      <c r="O448" s="6"/>
      <c r="Q448" s="5"/>
    </row>
    <row r="449" spans="1:17" x14ac:dyDescent="0.2">
      <c r="A449" s="214" t="s">
        <v>855</v>
      </c>
      <c r="B449" s="258" t="s">
        <v>856</v>
      </c>
      <c r="C449" s="210">
        <f t="shared" si="6"/>
        <v>0</v>
      </c>
      <c r="D449" s="196"/>
      <c r="E449" s="197"/>
      <c r="F449" s="198"/>
      <c r="G449" s="198"/>
      <c r="H449" s="198"/>
      <c r="I449" s="33"/>
      <c r="J449" s="5"/>
      <c r="K449" s="5"/>
      <c r="N449" s="171"/>
      <c r="O449" s="6"/>
      <c r="Q449" s="5"/>
    </row>
    <row r="450" spans="1:17" x14ac:dyDescent="0.2">
      <c r="A450" s="214" t="s">
        <v>857</v>
      </c>
      <c r="B450" s="258" t="s">
        <v>858</v>
      </c>
      <c r="C450" s="210">
        <f t="shared" si="6"/>
        <v>0</v>
      </c>
      <c r="D450" s="196"/>
      <c r="E450" s="197"/>
      <c r="F450" s="198"/>
      <c r="G450" s="198"/>
      <c r="H450" s="198"/>
      <c r="I450" s="33"/>
      <c r="J450" s="5"/>
      <c r="K450" s="5"/>
      <c r="N450" s="171"/>
      <c r="O450" s="6"/>
      <c r="Q450" s="5"/>
    </row>
    <row r="451" spans="1:17" x14ac:dyDescent="0.2">
      <c r="A451" s="214" t="s">
        <v>859</v>
      </c>
      <c r="B451" s="258" t="s">
        <v>860</v>
      </c>
      <c r="C451" s="210">
        <f t="shared" si="6"/>
        <v>0</v>
      </c>
      <c r="D451" s="196"/>
      <c r="E451" s="197"/>
      <c r="F451" s="198"/>
      <c r="G451" s="198"/>
      <c r="H451" s="198"/>
      <c r="I451" s="33"/>
      <c r="J451" s="5"/>
      <c r="K451" s="5"/>
      <c r="N451" s="171"/>
      <c r="O451" s="6"/>
      <c r="Q451" s="5"/>
    </row>
    <row r="452" spans="1:17" ht="15" customHeight="1" x14ac:dyDescent="0.2">
      <c r="A452" s="214" t="s">
        <v>861</v>
      </c>
      <c r="B452" s="258" t="s">
        <v>862</v>
      </c>
      <c r="C452" s="210">
        <f t="shared" si="6"/>
        <v>0</v>
      </c>
      <c r="D452" s="196"/>
      <c r="E452" s="197"/>
      <c r="F452" s="198"/>
      <c r="G452" s="198"/>
      <c r="H452" s="198"/>
      <c r="I452" s="33"/>
      <c r="J452" s="5"/>
      <c r="K452" s="5"/>
      <c r="N452" s="171"/>
      <c r="O452" s="6"/>
      <c r="Q452" s="5"/>
    </row>
    <row r="453" spans="1:17" ht="16.5" customHeight="1" x14ac:dyDescent="0.2">
      <c r="A453" s="249" t="s">
        <v>863</v>
      </c>
      <c r="B453" s="261" t="s">
        <v>864</v>
      </c>
      <c r="C453" s="210">
        <f t="shared" si="6"/>
        <v>0</v>
      </c>
      <c r="D453" s="196"/>
      <c r="E453" s="197"/>
      <c r="F453" s="198"/>
      <c r="G453" s="198"/>
      <c r="H453" s="198"/>
      <c r="I453" s="33"/>
      <c r="J453" s="5"/>
      <c r="K453" s="5"/>
      <c r="N453" s="171"/>
      <c r="O453" s="6"/>
      <c r="Q453" s="5"/>
    </row>
    <row r="454" spans="1:17" x14ac:dyDescent="0.2">
      <c r="A454" s="259" t="s">
        <v>865</v>
      </c>
      <c r="B454" s="262" t="s">
        <v>866</v>
      </c>
      <c r="C454" s="210">
        <f t="shared" si="6"/>
        <v>0</v>
      </c>
      <c r="D454" s="196"/>
      <c r="E454" s="197"/>
      <c r="F454" s="198"/>
      <c r="G454" s="198"/>
      <c r="H454" s="198"/>
      <c r="I454" s="33"/>
      <c r="J454" s="5"/>
      <c r="K454" s="5"/>
      <c r="N454" s="171"/>
      <c r="O454" s="6"/>
      <c r="Q454" s="5"/>
    </row>
    <row r="455" spans="1:17" x14ac:dyDescent="0.2">
      <c r="A455" s="214" t="s">
        <v>867</v>
      </c>
      <c r="B455" s="262" t="s">
        <v>868</v>
      </c>
      <c r="C455" s="210">
        <f t="shared" si="6"/>
        <v>0</v>
      </c>
      <c r="D455" s="196"/>
      <c r="E455" s="197"/>
      <c r="F455" s="198"/>
      <c r="G455" s="198"/>
      <c r="H455" s="198"/>
      <c r="I455" s="33"/>
      <c r="J455" s="5"/>
      <c r="K455" s="5"/>
      <c r="N455" s="171"/>
      <c r="O455" s="6"/>
      <c r="Q455" s="5"/>
    </row>
    <row r="456" spans="1:17" x14ac:dyDescent="0.2">
      <c r="A456" s="249" t="s">
        <v>869</v>
      </c>
      <c r="B456" s="262" t="s">
        <v>870</v>
      </c>
      <c r="C456" s="210">
        <f t="shared" si="6"/>
        <v>0</v>
      </c>
      <c r="D456" s="196"/>
      <c r="E456" s="197"/>
      <c r="F456" s="198"/>
      <c r="G456" s="198"/>
      <c r="H456" s="198"/>
      <c r="I456" s="33"/>
      <c r="J456" s="5"/>
      <c r="K456" s="5"/>
      <c r="N456" s="171"/>
      <c r="O456" s="6"/>
      <c r="Q456" s="5"/>
    </row>
    <row r="457" spans="1:17" x14ac:dyDescent="0.2">
      <c r="A457" s="259" t="s">
        <v>871</v>
      </c>
      <c r="B457" s="262" t="s">
        <v>872</v>
      </c>
      <c r="C457" s="210">
        <f t="shared" si="6"/>
        <v>0</v>
      </c>
      <c r="D457" s="196"/>
      <c r="E457" s="197"/>
      <c r="F457" s="198"/>
      <c r="G457" s="198"/>
      <c r="H457" s="198"/>
      <c r="I457" s="33"/>
      <c r="J457" s="5"/>
      <c r="K457" s="5"/>
      <c r="N457" s="171"/>
      <c r="O457" s="6"/>
      <c r="Q457" s="5"/>
    </row>
    <row r="458" spans="1:17" x14ac:dyDescent="0.2">
      <c r="A458" s="214" t="s">
        <v>873</v>
      </c>
      <c r="B458" s="262" t="s">
        <v>874</v>
      </c>
      <c r="C458" s="210">
        <f t="shared" si="6"/>
        <v>0</v>
      </c>
      <c r="D458" s="196"/>
      <c r="E458" s="197"/>
      <c r="F458" s="198"/>
      <c r="G458" s="198"/>
      <c r="H458" s="198"/>
      <c r="I458" s="33"/>
      <c r="J458" s="5"/>
      <c r="K458" s="5"/>
      <c r="N458" s="171"/>
      <c r="O458" s="6"/>
      <c r="Q458" s="5"/>
    </row>
    <row r="459" spans="1:17" x14ac:dyDescent="0.2">
      <c r="A459" s="249" t="s">
        <v>875</v>
      </c>
      <c r="B459" s="262" t="s">
        <v>876</v>
      </c>
      <c r="C459" s="210">
        <f t="shared" si="6"/>
        <v>0</v>
      </c>
      <c r="D459" s="196"/>
      <c r="E459" s="197"/>
      <c r="F459" s="198"/>
      <c r="G459" s="198"/>
      <c r="H459" s="198"/>
      <c r="I459" s="33"/>
      <c r="J459" s="5"/>
      <c r="K459" s="5"/>
      <c r="N459" s="171"/>
      <c r="O459" s="6"/>
      <c r="Q459" s="5"/>
    </row>
    <row r="460" spans="1:17" x14ac:dyDescent="0.2">
      <c r="A460" s="259" t="s">
        <v>877</v>
      </c>
      <c r="B460" s="262" t="s">
        <v>878</v>
      </c>
      <c r="C460" s="210">
        <f t="shared" si="6"/>
        <v>0</v>
      </c>
      <c r="D460" s="196"/>
      <c r="E460" s="197"/>
      <c r="F460" s="198"/>
      <c r="G460" s="198"/>
      <c r="H460" s="198"/>
      <c r="I460" s="33"/>
      <c r="J460" s="5"/>
      <c r="K460" s="5"/>
      <c r="N460" s="171"/>
      <c r="O460" s="6"/>
      <c r="Q460" s="5"/>
    </row>
    <row r="461" spans="1:17" x14ac:dyDescent="0.2">
      <c r="A461" s="214" t="s">
        <v>879</v>
      </c>
      <c r="B461" s="262" t="s">
        <v>880</v>
      </c>
      <c r="C461" s="210">
        <f t="shared" si="6"/>
        <v>0</v>
      </c>
      <c r="D461" s="196"/>
      <c r="E461" s="197"/>
      <c r="F461" s="198"/>
      <c r="G461" s="198"/>
      <c r="H461" s="198"/>
      <c r="I461" s="33"/>
      <c r="J461" s="5"/>
      <c r="K461" s="5"/>
      <c r="N461" s="171"/>
      <c r="O461" s="6"/>
      <c r="Q461" s="5"/>
    </row>
    <row r="462" spans="1:17" x14ac:dyDescent="0.2">
      <c r="A462" s="249" t="s">
        <v>881</v>
      </c>
      <c r="B462" s="262" t="s">
        <v>882</v>
      </c>
      <c r="C462" s="210">
        <f t="shared" si="6"/>
        <v>0</v>
      </c>
      <c r="D462" s="196"/>
      <c r="E462" s="197"/>
      <c r="F462" s="198"/>
      <c r="G462" s="198"/>
      <c r="H462" s="198"/>
      <c r="I462" s="33"/>
      <c r="J462" s="5"/>
      <c r="K462" s="5"/>
      <c r="N462" s="171"/>
      <c r="O462" s="6"/>
      <c r="Q462" s="5"/>
    </row>
    <row r="463" spans="1:17" x14ac:dyDescent="0.2">
      <c r="A463" s="259" t="s">
        <v>883</v>
      </c>
      <c r="B463" s="262" t="s">
        <v>884</v>
      </c>
      <c r="C463" s="210">
        <f t="shared" si="6"/>
        <v>0</v>
      </c>
      <c r="D463" s="196"/>
      <c r="E463" s="197"/>
      <c r="F463" s="198"/>
      <c r="G463" s="198"/>
      <c r="H463" s="198"/>
      <c r="I463" s="33"/>
      <c r="J463" s="5"/>
      <c r="K463" s="5"/>
      <c r="N463" s="171"/>
      <c r="O463" s="6"/>
      <c r="Q463" s="5"/>
    </row>
    <row r="464" spans="1:17" x14ac:dyDescent="0.2">
      <c r="A464" s="214" t="s">
        <v>885</v>
      </c>
      <c r="B464" s="262" t="s">
        <v>886</v>
      </c>
      <c r="C464" s="210">
        <f t="shared" si="6"/>
        <v>0</v>
      </c>
      <c r="D464" s="196"/>
      <c r="E464" s="197"/>
      <c r="F464" s="198"/>
      <c r="G464" s="198"/>
      <c r="H464" s="198"/>
      <c r="I464" s="33"/>
      <c r="J464" s="5"/>
      <c r="K464" s="5"/>
      <c r="N464" s="171"/>
      <c r="O464" s="6"/>
      <c r="Q464" s="5"/>
    </row>
    <row r="465" spans="1:17" ht="23.25" x14ac:dyDescent="0.2">
      <c r="A465" s="249" t="s">
        <v>887</v>
      </c>
      <c r="B465" s="262" t="s">
        <v>888</v>
      </c>
      <c r="C465" s="210">
        <f t="shared" si="6"/>
        <v>0</v>
      </c>
      <c r="D465" s="196"/>
      <c r="E465" s="197"/>
      <c r="F465" s="198"/>
      <c r="G465" s="198"/>
      <c r="H465" s="198"/>
      <c r="I465" s="33"/>
      <c r="J465" s="5"/>
      <c r="K465" s="5"/>
      <c r="N465" s="171"/>
      <c r="O465" s="6"/>
      <c r="Q465" s="5"/>
    </row>
    <row r="466" spans="1:17" x14ac:dyDescent="0.2">
      <c r="A466" s="259" t="s">
        <v>889</v>
      </c>
      <c r="B466" s="262" t="s">
        <v>890</v>
      </c>
      <c r="C466" s="210">
        <f t="shared" ref="C466:C527" si="7">+SUM(D466:F466)</f>
        <v>0</v>
      </c>
      <c r="D466" s="196"/>
      <c r="E466" s="197"/>
      <c r="F466" s="198"/>
      <c r="G466" s="198"/>
      <c r="H466" s="198"/>
      <c r="I466" s="33"/>
      <c r="J466" s="5"/>
      <c r="K466" s="5"/>
      <c r="N466" s="171"/>
      <c r="O466" s="6"/>
      <c r="Q466" s="5"/>
    </row>
    <row r="467" spans="1:17" x14ac:dyDescent="0.2">
      <c r="A467" s="214" t="s">
        <v>891</v>
      </c>
      <c r="B467" s="262" t="s">
        <v>892</v>
      </c>
      <c r="C467" s="210">
        <f t="shared" si="7"/>
        <v>0</v>
      </c>
      <c r="D467" s="196"/>
      <c r="E467" s="197"/>
      <c r="F467" s="198"/>
      <c r="G467" s="198"/>
      <c r="H467" s="198"/>
      <c r="I467" s="33"/>
      <c r="J467" s="5"/>
      <c r="K467" s="5"/>
      <c r="N467" s="171"/>
      <c r="O467" s="6"/>
      <c r="Q467" s="5"/>
    </row>
    <row r="468" spans="1:17" x14ac:dyDescent="0.2">
      <c r="A468" s="249" t="s">
        <v>893</v>
      </c>
      <c r="B468" s="262" t="s">
        <v>894</v>
      </c>
      <c r="C468" s="210">
        <f t="shared" si="7"/>
        <v>0</v>
      </c>
      <c r="D468" s="196"/>
      <c r="E468" s="197"/>
      <c r="F468" s="198"/>
      <c r="G468" s="198"/>
      <c r="H468" s="198"/>
      <c r="I468" s="33"/>
      <c r="J468" s="5"/>
      <c r="K468" s="5"/>
      <c r="N468" s="171"/>
      <c r="O468" s="6"/>
      <c r="Q468" s="5"/>
    </row>
    <row r="469" spans="1:17" x14ac:dyDescent="0.2">
      <c r="A469" s="259" t="s">
        <v>895</v>
      </c>
      <c r="B469" s="262" t="s">
        <v>896</v>
      </c>
      <c r="C469" s="210">
        <f t="shared" si="7"/>
        <v>0</v>
      </c>
      <c r="D469" s="196"/>
      <c r="E469" s="197"/>
      <c r="F469" s="198"/>
      <c r="G469" s="198"/>
      <c r="H469" s="198"/>
      <c r="I469" s="33"/>
      <c r="J469" s="5"/>
      <c r="K469" s="5"/>
      <c r="N469" s="171"/>
      <c r="O469" s="6"/>
      <c r="Q469" s="5"/>
    </row>
    <row r="470" spans="1:17" x14ac:dyDescent="0.2">
      <c r="A470" s="214" t="s">
        <v>897</v>
      </c>
      <c r="B470" s="262" t="s">
        <v>898</v>
      </c>
      <c r="C470" s="210">
        <f t="shared" si="7"/>
        <v>0</v>
      </c>
      <c r="D470" s="196"/>
      <c r="E470" s="197"/>
      <c r="F470" s="198"/>
      <c r="G470" s="198"/>
      <c r="H470" s="198"/>
      <c r="I470" s="33"/>
      <c r="J470" s="5"/>
      <c r="K470" s="5"/>
      <c r="N470" s="171"/>
      <c r="O470" s="6"/>
      <c r="Q470" s="5"/>
    </row>
    <row r="471" spans="1:17" x14ac:dyDescent="0.2">
      <c r="A471" s="249" t="s">
        <v>899</v>
      </c>
      <c r="B471" s="262" t="s">
        <v>900</v>
      </c>
      <c r="C471" s="210">
        <f t="shared" si="7"/>
        <v>0</v>
      </c>
      <c r="D471" s="196"/>
      <c r="E471" s="197"/>
      <c r="F471" s="198"/>
      <c r="G471" s="198"/>
      <c r="H471" s="198"/>
      <c r="I471" s="33"/>
      <c r="J471" s="5"/>
      <c r="K471" s="5"/>
      <c r="N471" s="171"/>
      <c r="O471" s="6"/>
      <c r="Q471" s="5"/>
    </row>
    <row r="472" spans="1:17" x14ac:dyDescent="0.2">
      <c r="A472" s="259" t="s">
        <v>901</v>
      </c>
      <c r="B472" s="262" t="s">
        <v>902</v>
      </c>
      <c r="C472" s="210">
        <f t="shared" si="7"/>
        <v>0</v>
      </c>
      <c r="D472" s="196"/>
      <c r="E472" s="197"/>
      <c r="F472" s="198"/>
      <c r="G472" s="198"/>
      <c r="H472" s="198"/>
      <c r="I472" s="33"/>
      <c r="J472" s="5"/>
      <c r="K472" s="5"/>
      <c r="N472" s="171"/>
      <c r="O472" s="6"/>
      <c r="Q472" s="5"/>
    </row>
    <row r="473" spans="1:17" x14ac:dyDescent="0.2">
      <c r="A473" s="214" t="s">
        <v>903</v>
      </c>
      <c r="B473" s="262" t="s">
        <v>904</v>
      </c>
      <c r="C473" s="210">
        <f t="shared" si="7"/>
        <v>0</v>
      </c>
      <c r="D473" s="196"/>
      <c r="E473" s="197"/>
      <c r="F473" s="198"/>
      <c r="G473" s="198"/>
      <c r="H473" s="198"/>
      <c r="I473" s="33"/>
      <c r="J473" s="5"/>
      <c r="K473" s="5"/>
      <c r="N473" s="171"/>
      <c r="O473" s="6"/>
      <c r="Q473" s="5"/>
    </row>
    <row r="474" spans="1:17" x14ac:dyDescent="0.2">
      <c r="A474" s="249" t="s">
        <v>905</v>
      </c>
      <c r="B474" s="262" t="s">
        <v>906</v>
      </c>
      <c r="C474" s="210">
        <f t="shared" si="7"/>
        <v>0</v>
      </c>
      <c r="D474" s="196"/>
      <c r="E474" s="197"/>
      <c r="F474" s="198"/>
      <c r="G474" s="198"/>
      <c r="H474" s="198"/>
      <c r="I474" s="33"/>
      <c r="J474" s="5"/>
      <c r="K474" s="5"/>
      <c r="N474" s="171"/>
      <c r="O474" s="6"/>
      <c r="Q474" s="5"/>
    </row>
    <row r="475" spans="1:17" x14ac:dyDescent="0.2">
      <c r="A475" s="259" t="s">
        <v>907</v>
      </c>
      <c r="B475" s="262" t="s">
        <v>908</v>
      </c>
      <c r="C475" s="210">
        <f t="shared" si="7"/>
        <v>0</v>
      </c>
      <c r="D475" s="196"/>
      <c r="E475" s="197"/>
      <c r="F475" s="198"/>
      <c r="G475" s="198"/>
      <c r="H475" s="198"/>
      <c r="I475" s="33"/>
      <c r="J475" s="5"/>
      <c r="K475" s="5"/>
      <c r="N475" s="171"/>
      <c r="O475" s="6"/>
      <c r="Q475" s="5"/>
    </row>
    <row r="476" spans="1:17" x14ac:dyDescent="0.2">
      <c r="A476" s="214" t="s">
        <v>909</v>
      </c>
      <c r="B476" s="262" t="s">
        <v>910</v>
      </c>
      <c r="C476" s="210">
        <f t="shared" si="7"/>
        <v>0</v>
      </c>
      <c r="D476" s="196"/>
      <c r="E476" s="197"/>
      <c r="F476" s="198"/>
      <c r="G476" s="198"/>
      <c r="H476" s="198"/>
      <c r="I476" s="33"/>
      <c r="J476" s="5"/>
      <c r="K476" s="5"/>
      <c r="N476" s="171"/>
      <c r="O476" s="6"/>
      <c r="Q476" s="5"/>
    </row>
    <row r="477" spans="1:17" x14ac:dyDescent="0.2">
      <c r="A477" s="249" t="s">
        <v>911</v>
      </c>
      <c r="B477" s="262" t="s">
        <v>912</v>
      </c>
      <c r="C477" s="210">
        <f t="shared" si="7"/>
        <v>0</v>
      </c>
      <c r="D477" s="196"/>
      <c r="E477" s="197"/>
      <c r="F477" s="198"/>
      <c r="G477" s="198"/>
      <c r="H477" s="198"/>
      <c r="I477" s="33"/>
      <c r="J477" s="5"/>
      <c r="K477" s="5"/>
      <c r="N477" s="171"/>
      <c r="O477" s="6"/>
      <c r="Q477" s="5"/>
    </row>
    <row r="478" spans="1:17" x14ac:dyDescent="0.2">
      <c r="A478" s="259" t="s">
        <v>913</v>
      </c>
      <c r="B478" s="262" t="s">
        <v>914</v>
      </c>
      <c r="C478" s="210">
        <f t="shared" si="7"/>
        <v>0</v>
      </c>
      <c r="D478" s="196"/>
      <c r="E478" s="197"/>
      <c r="F478" s="198"/>
      <c r="G478" s="198"/>
      <c r="H478" s="198"/>
      <c r="I478" s="33"/>
      <c r="J478" s="5"/>
      <c r="K478" s="5"/>
      <c r="N478" s="171"/>
      <c r="O478" s="6"/>
      <c r="Q478" s="5"/>
    </row>
    <row r="479" spans="1:17" x14ac:dyDescent="0.2">
      <c r="A479" s="214" t="s">
        <v>915</v>
      </c>
      <c r="B479" s="262" t="s">
        <v>916</v>
      </c>
      <c r="C479" s="210">
        <f t="shared" si="7"/>
        <v>0</v>
      </c>
      <c r="D479" s="196"/>
      <c r="E479" s="197"/>
      <c r="F479" s="198"/>
      <c r="G479" s="198"/>
      <c r="H479" s="198"/>
      <c r="I479" s="33"/>
      <c r="J479" s="5"/>
      <c r="K479" s="5"/>
      <c r="N479" s="171"/>
      <c r="O479" s="6"/>
      <c r="Q479" s="5"/>
    </row>
    <row r="480" spans="1:17" x14ac:dyDescent="0.2">
      <c r="A480" s="249" t="s">
        <v>917</v>
      </c>
      <c r="B480" s="262" t="s">
        <v>918</v>
      </c>
      <c r="C480" s="210">
        <f t="shared" si="7"/>
        <v>0</v>
      </c>
      <c r="D480" s="196"/>
      <c r="E480" s="197"/>
      <c r="F480" s="198"/>
      <c r="G480" s="198"/>
      <c r="H480" s="198"/>
      <c r="I480" s="33"/>
      <c r="J480" s="5"/>
      <c r="K480" s="5"/>
      <c r="N480" s="171"/>
      <c r="O480" s="6"/>
      <c r="Q480" s="5"/>
    </row>
    <row r="481" spans="1:17" x14ac:dyDescent="0.2">
      <c r="A481" s="259" t="s">
        <v>919</v>
      </c>
      <c r="B481" s="262" t="s">
        <v>920</v>
      </c>
      <c r="C481" s="210">
        <f t="shared" si="7"/>
        <v>0</v>
      </c>
      <c r="D481" s="196"/>
      <c r="E481" s="197"/>
      <c r="F481" s="198"/>
      <c r="G481" s="198"/>
      <c r="H481" s="198"/>
      <c r="I481" s="33"/>
      <c r="J481" s="5"/>
      <c r="K481" s="5"/>
      <c r="N481" s="171"/>
      <c r="O481" s="6"/>
      <c r="Q481" s="5"/>
    </row>
    <row r="482" spans="1:17" x14ac:dyDescent="0.2">
      <c r="A482" s="214" t="s">
        <v>921</v>
      </c>
      <c r="B482" s="262" t="s">
        <v>922</v>
      </c>
      <c r="C482" s="210">
        <f t="shared" si="7"/>
        <v>0</v>
      </c>
      <c r="D482" s="196"/>
      <c r="E482" s="197"/>
      <c r="F482" s="198"/>
      <c r="G482" s="198"/>
      <c r="H482" s="198"/>
      <c r="I482" s="33"/>
      <c r="J482" s="5"/>
      <c r="K482" s="5"/>
      <c r="N482" s="171"/>
      <c r="O482" s="6"/>
      <c r="Q482" s="5"/>
    </row>
    <row r="483" spans="1:17" x14ac:dyDescent="0.2">
      <c r="A483" s="249" t="s">
        <v>923</v>
      </c>
      <c r="B483" s="262" t="s">
        <v>924</v>
      </c>
      <c r="C483" s="210">
        <f t="shared" si="7"/>
        <v>0</v>
      </c>
      <c r="D483" s="196"/>
      <c r="E483" s="197"/>
      <c r="F483" s="198"/>
      <c r="G483" s="198"/>
      <c r="H483" s="198"/>
      <c r="I483" s="33"/>
      <c r="J483" s="5"/>
      <c r="K483" s="5"/>
      <c r="N483" s="171"/>
      <c r="O483" s="6"/>
      <c r="Q483" s="5"/>
    </row>
    <row r="484" spans="1:17" x14ac:dyDescent="0.2">
      <c r="A484" s="259" t="s">
        <v>925</v>
      </c>
      <c r="B484" s="262" t="s">
        <v>926</v>
      </c>
      <c r="C484" s="210">
        <f t="shared" si="7"/>
        <v>0</v>
      </c>
      <c r="D484" s="196"/>
      <c r="E484" s="197"/>
      <c r="F484" s="198"/>
      <c r="G484" s="198"/>
      <c r="H484" s="198"/>
      <c r="I484" s="33"/>
      <c r="J484" s="5"/>
      <c r="K484" s="5"/>
      <c r="N484" s="171"/>
      <c r="O484" s="6"/>
      <c r="Q484" s="5"/>
    </row>
    <row r="485" spans="1:17" x14ac:dyDescent="0.2">
      <c r="A485" s="214" t="s">
        <v>927</v>
      </c>
      <c r="B485" s="262" t="s">
        <v>928</v>
      </c>
      <c r="C485" s="210">
        <f t="shared" si="7"/>
        <v>0</v>
      </c>
      <c r="D485" s="196"/>
      <c r="E485" s="197"/>
      <c r="F485" s="198"/>
      <c r="G485" s="198"/>
      <c r="H485" s="198"/>
      <c r="I485" s="33"/>
      <c r="J485" s="5"/>
      <c r="K485" s="5"/>
      <c r="N485" s="171"/>
      <c r="O485" s="6"/>
      <c r="Q485" s="5"/>
    </row>
    <row r="486" spans="1:17" x14ac:dyDescent="0.2">
      <c r="A486" s="249" t="s">
        <v>929</v>
      </c>
      <c r="B486" s="262" t="s">
        <v>930</v>
      </c>
      <c r="C486" s="210">
        <f t="shared" si="7"/>
        <v>0</v>
      </c>
      <c r="D486" s="196"/>
      <c r="E486" s="197"/>
      <c r="F486" s="198"/>
      <c r="G486" s="198"/>
      <c r="H486" s="198"/>
      <c r="I486" s="33"/>
      <c r="J486" s="5"/>
      <c r="K486" s="5"/>
      <c r="N486" s="171"/>
      <c r="O486" s="6"/>
      <c r="Q486" s="5"/>
    </row>
    <row r="487" spans="1:17" x14ac:dyDescent="0.2">
      <c r="A487" s="259" t="s">
        <v>931</v>
      </c>
      <c r="B487" s="262" t="s">
        <v>932</v>
      </c>
      <c r="C487" s="210">
        <f t="shared" si="7"/>
        <v>0</v>
      </c>
      <c r="D487" s="196"/>
      <c r="E487" s="197"/>
      <c r="F487" s="198"/>
      <c r="G487" s="198"/>
      <c r="H487" s="198"/>
      <c r="I487" s="33"/>
      <c r="J487" s="5"/>
      <c r="K487" s="5"/>
      <c r="N487" s="171"/>
      <c r="O487" s="6"/>
      <c r="Q487" s="5"/>
    </row>
    <row r="488" spans="1:17" x14ac:dyDescent="0.2">
      <c r="A488" s="214" t="s">
        <v>933</v>
      </c>
      <c r="B488" s="262" t="s">
        <v>934</v>
      </c>
      <c r="C488" s="210">
        <f t="shared" si="7"/>
        <v>0</v>
      </c>
      <c r="D488" s="196"/>
      <c r="E488" s="197"/>
      <c r="F488" s="198"/>
      <c r="G488" s="198"/>
      <c r="H488" s="198"/>
      <c r="I488" s="33"/>
      <c r="J488" s="5"/>
      <c r="K488" s="5"/>
      <c r="N488" s="171"/>
      <c r="O488" s="6"/>
      <c r="Q488" s="5"/>
    </row>
    <row r="489" spans="1:17" x14ac:dyDescent="0.2">
      <c r="A489" s="249" t="s">
        <v>935</v>
      </c>
      <c r="B489" s="262" t="s">
        <v>936</v>
      </c>
      <c r="C489" s="210">
        <f t="shared" si="7"/>
        <v>0</v>
      </c>
      <c r="D489" s="196"/>
      <c r="E489" s="197"/>
      <c r="F489" s="198"/>
      <c r="G489" s="198"/>
      <c r="H489" s="198"/>
      <c r="I489" s="33"/>
      <c r="J489" s="5"/>
      <c r="K489" s="5"/>
      <c r="N489" s="171"/>
      <c r="O489" s="6"/>
      <c r="Q489" s="5"/>
    </row>
    <row r="490" spans="1:17" x14ac:dyDescent="0.2">
      <c r="A490" s="259" t="s">
        <v>937</v>
      </c>
      <c r="B490" s="262" t="s">
        <v>938</v>
      </c>
      <c r="C490" s="210">
        <f t="shared" si="7"/>
        <v>0</v>
      </c>
      <c r="D490" s="196"/>
      <c r="E490" s="197"/>
      <c r="F490" s="198"/>
      <c r="G490" s="198"/>
      <c r="H490" s="198"/>
      <c r="I490" s="33"/>
      <c r="J490" s="5"/>
      <c r="K490" s="5"/>
      <c r="N490" s="171"/>
      <c r="O490" s="6"/>
      <c r="Q490" s="5"/>
    </row>
    <row r="491" spans="1:17" x14ac:dyDescent="0.2">
      <c r="A491" s="214" t="s">
        <v>939</v>
      </c>
      <c r="B491" s="262" t="s">
        <v>940</v>
      </c>
      <c r="C491" s="210">
        <f t="shared" si="7"/>
        <v>0</v>
      </c>
      <c r="D491" s="196"/>
      <c r="E491" s="197"/>
      <c r="F491" s="198"/>
      <c r="G491" s="198"/>
      <c r="H491" s="198"/>
      <c r="I491" s="33"/>
      <c r="J491" s="5"/>
      <c r="K491" s="5"/>
      <c r="N491" s="171"/>
      <c r="O491" s="6"/>
      <c r="Q491" s="5"/>
    </row>
    <row r="492" spans="1:17" x14ac:dyDescent="0.2">
      <c r="A492" s="249" t="s">
        <v>941</v>
      </c>
      <c r="B492" s="262" t="s">
        <v>942</v>
      </c>
      <c r="C492" s="210">
        <f t="shared" si="7"/>
        <v>0</v>
      </c>
      <c r="D492" s="196"/>
      <c r="E492" s="197"/>
      <c r="F492" s="198"/>
      <c r="G492" s="198"/>
      <c r="H492" s="198"/>
      <c r="I492" s="33"/>
      <c r="J492" s="5"/>
      <c r="K492" s="5"/>
      <c r="N492" s="171"/>
      <c r="O492" s="6"/>
      <c r="Q492" s="5"/>
    </row>
    <row r="493" spans="1:17" x14ac:dyDescent="0.2">
      <c r="A493" s="259" t="s">
        <v>943</v>
      </c>
      <c r="B493" s="262" t="s">
        <v>944</v>
      </c>
      <c r="C493" s="210">
        <f t="shared" si="7"/>
        <v>0</v>
      </c>
      <c r="D493" s="196"/>
      <c r="E493" s="197"/>
      <c r="F493" s="198"/>
      <c r="G493" s="198"/>
      <c r="H493" s="198"/>
      <c r="I493" s="33"/>
      <c r="J493" s="5"/>
      <c r="K493" s="5"/>
      <c r="N493" s="171"/>
      <c r="O493" s="6"/>
      <c r="Q493" s="5"/>
    </row>
    <row r="494" spans="1:17" x14ac:dyDescent="0.2">
      <c r="A494" s="214" t="s">
        <v>945</v>
      </c>
      <c r="B494" s="262" t="s">
        <v>946</v>
      </c>
      <c r="C494" s="210">
        <f t="shared" si="7"/>
        <v>0</v>
      </c>
      <c r="D494" s="196"/>
      <c r="E494" s="197"/>
      <c r="F494" s="198"/>
      <c r="G494" s="198"/>
      <c r="H494" s="198"/>
      <c r="I494" s="33"/>
      <c r="J494" s="5"/>
      <c r="K494" s="5"/>
      <c r="N494" s="171"/>
      <c r="O494" s="6"/>
      <c r="Q494" s="5"/>
    </row>
    <row r="495" spans="1:17" x14ac:dyDescent="0.2">
      <c r="A495" s="249" t="s">
        <v>947</v>
      </c>
      <c r="B495" s="262" t="s">
        <v>948</v>
      </c>
      <c r="C495" s="210">
        <f t="shared" si="7"/>
        <v>0</v>
      </c>
      <c r="D495" s="196"/>
      <c r="E495" s="197"/>
      <c r="F495" s="198"/>
      <c r="G495" s="198"/>
      <c r="H495" s="198"/>
      <c r="I495" s="33"/>
      <c r="J495" s="5"/>
      <c r="K495" s="5"/>
      <c r="N495" s="171"/>
      <c r="O495" s="6"/>
      <c r="Q495" s="5"/>
    </row>
    <row r="496" spans="1:17" x14ac:dyDescent="0.2">
      <c r="A496" s="259" t="s">
        <v>949</v>
      </c>
      <c r="B496" s="262" t="s">
        <v>950</v>
      </c>
      <c r="C496" s="210">
        <f t="shared" si="7"/>
        <v>0</v>
      </c>
      <c r="D496" s="196"/>
      <c r="E496" s="197"/>
      <c r="F496" s="198"/>
      <c r="G496" s="198"/>
      <c r="H496" s="198"/>
      <c r="I496" s="33"/>
      <c r="J496" s="5"/>
      <c r="K496" s="5"/>
      <c r="N496" s="171"/>
      <c r="O496" s="6"/>
      <c r="Q496" s="5"/>
    </row>
    <row r="497" spans="1:17" x14ac:dyDescent="0.2">
      <c r="A497" s="214" t="s">
        <v>951</v>
      </c>
      <c r="B497" s="262" t="s">
        <v>952</v>
      </c>
      <c r="C497" s="210">
        <f t="shared" si="7"/>
        <v>0</v>
      </c>
      <c r="D497" s="196"/>
      <c r="E497" s="197"/>
      <c r="F497" s="198"/>
      <c r="G497" s="198"/>
      <c r="H497" s="198"/>
      <c r="I497" s="33"/>
      <c r="J497" s="5"/>
      <c r="K497" s="5"/>
      <c r="N497" s="171"/>
      <c r="O497" s="6"/>
      <c r="Q497" s="5"/>
    </row>
    <row r="498" spans="1:17" x14ac:dyDescent="0.2">
      <c r="A498" s="249" t="s">
        <v>953</v>
      </c>
      <c r="B498" s="262" t="s">
        <v>954</v>
      </c>
      <c r="C498" s="210">
        <f t="shared" si="7"/>
        <v>0</v>
      </c>
      <c r="D498" s="196"/>
      <c r="E498" s="197"/>
      <c r="F498" s="198"/>
      <c r="G498" s="198"/>
      <c r="H498" s="198"/>
      <c r="I498" s="33"/>
      <c r="J498" s="5"/>
      <c r="K498" s="5"/>
      <c r="N498" s="171"/>
      <c r="O498" s="6"/>
      <c r="Q498" s="5"/>
    </row>
    <row r="499" spans="1:17" x14ac:dyDescent="0.2">
      <c r="A499" s="259" t="s">
        <v>955</v>
      </c>
      <c r="B499" s="262" t="s">
        <v>956</v>
      </c>
      <c r="C499" s="210">
        <f t="shared" si="7"/>
        <v>0</v>
      </c>
      <c r="D499" s="196"/>
      <c r="E499" s="197"/>
      <c r="F499" s="198"/>
      <c r="G499" s="198"/>
      <c r="H499" s="198"/>
      <c r="I499" s="33"/>
      <c r="J499" s="5"/>
      <c r="K499" s="5"/>
      <c r="N499" s="171"/>
      <c r="O499" s="6"/>
      <c r="Q499" s="5"/>
    </row>
    <row r="500" spans="1:17" x14ac:dyDescent="0.2">
      <c r="A500" s="214" t="s">
        <v>957</v>
      </c>
      <c r="B500" s="262" t="s">
        <v>958</v>
      </c>
      <c r="C500" s="210">
        <f t="shared" si="7"/>
        <v>0</v>
      </c>
      <c r="D500" s="196"/>
      <c r="E500" s="197"/>
      <c r="F500" s="198"/>
      <c r="G500" s="198"/>
      <c r="H500" s="198"/>
      <c r="I500" s="33"/>
      <c r="J500" s="5"/>
      <c r="K500" s="5"/>
      <c r="N500" s="171"/>
      <c r="O500" s="6"/>
      <c r="Q500" s="5"/>
    </row>
    <row r="501" spans="1:17" x14ac:dyDescent="0.2">
      <c r="A501" s="249" t="s">
        <v>959</v>
      </c>
      <c r="B501" s="262" t="s">
        <v>960</v>
      </c>
      <c r="C501" s="210">
        <f t="shared" si="7"/>
        <v>0</v>
      </c>
      <c r="D501" s="196"/>
      <c r="E501" s="197"/>
      <c r="F501" s="198"/>
      <c r="G501" s="198"/>
      <c r="H501" s="198"/>
      <c r="I501" s="33"/>
      <c r="J501" s="5"/>
      <c r="K501" s="5"/>
      <c r="N501" s="171"/>
      <c r="O501" s="6"/>
      <c r="Q501" s="5"/>
    </row>
    <row r="502" spans="1:17" x14ac:dyDescent="0.2">
      <c r="A502" s="259" t="s">
        <v>961</v>
      </c>
      <c r="B502" s="262" t="s">
        <v>962</v>
      </c>
      <c r="C502" s="210">
        <f t="shared" si="7"/>
        <v>0</v>
      </c>
      <c r="D502" s="196"/>
      <c r="E502" s="197"/>
      <c r="F502" s="198"/>
      <c r="G502" s="198"/>
      <c r="H502" s="198"/>
      <c r="I502" s="33"/>
      <c r="J502" s="5"/>
      <c r="K502" s="5"/>
      <c r="N502" s="171"/>
      <c r="O502" s="6"/>
      <c r="Q502" s="5"/>
    </row>
    <row r="503" spans="1:17" x14ac:dyDescent="0.2">
      <c r="A503" s="214" t="s">
        <v>963</v>
      </c>
      <c r="B503" s="262" t="s">
        <v>964</v>
      </c>
      <c r="C503" s="210">
        <f t="shared" si="7"/>
        <v>0</v>
      </c>
      <c r="D503" s="196"/>
      <c r="E503" s="197"/>
      <c r="F503" s="198"/>
      <c r="G503" s="198"/>
      <c r="H503" s="198"/>
      <c r="I503" s="33"/>
      <c r="J503" s="5"/>
      <c r="K503" s="5"/>
      <c r="N503" s="171"/>
      <c r="O503" s="6"/>
      <c r="Q503" s="5"/>
    </row>
    <row r="504" spans="1:17" x14ac:dyDescent="0.2">
      <c r="A504" s="249" t="s">
        <v>965</v>
      </c>
      <c r="B504" s="258" t="s">
        <v>966</v>
      </c>
      <c r="C504" s="210">
        <f t="shared" si="7"/>
        <v>0</v>
      </c>
      <c r="D504" s="196"/>
      <c r="E504" s="197"/>
      <c r="F504" s="198"/>
      <c r="G504" s="198"/>
      <c r="H504" s="198"/>
      <c r="I504" s="33"/>
      <c r="J504" s="5"/>
      <c r="K504" s="5"/>
      <c r="N504" s="171"/>
      <c r="O504" s="6"/>
      <c r="Q504" s="5"/>
    </row>
    <row r="505" spans="1:17" x14ac:dyDescent="0.2">
      <c r="A505" s="259" t="s">
        <v>967</v>
      </c>
      <c r="B505" s="260" t="s">
        <v>968</v>
      </c>
      <c r="C505" s="210">
        <f t="shared" si="7"/>
        <v>0</v>
      </c>
      <c r="D505" s="196"/>
      <c r="E505" s="197"/>
      <c r="F505" s="198"/>
      <c r="G505" s="198"/>
      <c r="H505" s="198"/>
      <c r="I505" s="33"/>
      <c r="J505" s="5"/>
      <c r="K505" s="5"/>
      <c r="N505" s="171"/>
      <c r="O505" s="6"/>
      <c r="Q505" s="5"/>
    </row>
    <row r="506" spans="1:17" x14ac:dyDescent="0.2">
      <c r="A506" s="214" t="s">
        <v>969</v>
      </c>
      <c r="B506" s="258" t="s">
        <v>970</v>
      </c>
      <c r="C506" s="210">
        <f t="shared" si="7"/>
        <v>0</v>
      </c>
      <c r="D506" s="196"/>
      <c r="E506" s="197"/>
      <c r="F506" s="198"/>
      <c r="G506" s="198"/>
      <c r="H506" s="198"/>
      <c r="I506" s="33"/>
      <c r="J506" s="5"/>
      <c r="K506" s="5"/>
      <c r="N506" s="171"/>
      <c r="O506" s="6"/>
      <c r="Q506" s="5"/>
    </row>
    <row r="507" spans="1:17" x14ac:dyDescent="0.2">
      <c r="A507" s="249" t="s">
        <v>971</v>
      </c>
      <c r="B507" s="258" t="s">
        <v>972</v>
      </c>
      <c r="C507" s="210">
        <f t="shared" si="7"/>
        <v>0</v>
      </c>
      <c r="D507" s="196"/>
      <c r="E507" s="197"/>
      <c r="F507" s="198"/>
      <c r="G507" s="198"/>
      <c r="H507" s="198"/>
      <c r="I507" s="33"/>
      <c r="J507" s="5"/>
      <c r="K507" s="5"/>
      <c r="N507" s="171"/>
      <c r="O507" s="6"/>
      <c r="Q507" s="5"/>
    </row>
    <row r="508" spans="1:17" ht="23.25" x14ac:dyDescent="0.2">
      <c r="A508" s="259" t="s">
        <v>973</v>
      </c>
      <c r="B508" s="262" t="s">
        <v>974</v>
      </c>
      <c r="C508" s="210">
        <f t="shared" si="7"/>
        <v>0</v>
      </c>
      <c r="D508" s="196"/>
      <c r="E508" s="197"/>
      <c r="F508" s="198"/>
      <c r="G508" s="198"/>
      <c r="H508" s="198"/>
      <c r="I508" s="33"/>
      <c r="J508" s="5"/>
      <c r="K508" s="5"/>
      <c r="N508" s="171"/>
      <c r="O508" s="6"/>
      <c r="Q508" s="5"/>
    </row>
    <row r="509" spans="1:17" x14ac:dyDescent="0.2">
      <c r="A509" s="259" t="s">
        <v>975</v>
      </c>
      <c r="B509" s="258" t="s">
        <v>976</v>
      </c>
      <c r="C509" s="210">
        <f t="shared" si="7"/>
        <v>0</v>
      </c>
      <c r="D509" s="196"/>
      <c r="E509" s="197"/>
      <c r="F509" s="198"/>
      <c r="G509" s="198"/>
      <c r="H509" s="198"/>
      <c r="I509" s="33"/>
      <c r="J509" s="5"/>
      <c r="K509" s="5"/>
      <c r="N509" s="171"/>
      <c r="O509" s="6"/>
      <c r="Q509" s="5"/>
    </row>
    <row r="510" spans="1:17" x14ac:dyDescent="0.2">
      <c r="A510" s="259" t="s">
        <v>977</v>
      </c>
      <c r="B510" s="258" t="s">
        <v>978</v>
      </c>
      <c r="C510" s="210">
        <f t="shared" si="7"/>
        <v>0</v>
      </c>
      <c r="D510" s="196"/>
      <c r="E510" s="197"/>
      <c r="F510" s="198"/>
      <c r="G510" s="198"/>
      <c r="H510" s="198"/>
      <c r="I510" s="33"/>
      <c r="J510" s="5"/>
      <c r="K510" s="5"/>
      <c r="N510" s="171"/>
      <c r="O510" s="6"/>
      <c r="Q510" s="5"/>
    </row>
    <row r="511" spans="1:17" x14ac:dyDescent="0.2">
      <c r="A511" s="214" t="s">
        <v>979</v>
      </c>
      <c r="B511" s="258" t="s">
        <v>980</v>
      </c>
      <c r="C511" s="210">
        <f t="shared" si="7"/>
        <v>0</v>
      </c>
      <c r="D511" s="196"/>
      <c r="E511" s="197"/>
      <c r="F511" s="198"/>
      <c r="G511" s="198"/>
      <c r="H511" s="198"/>
      <c r="I511" s="33"/>
      <c r="J511" s="5"/>
      <c r="K511" s="5"/>
      <c r="N511" s="171"/>
      <c r="O511" s="6"/>
      <c r="Q511" s="5"/>
    </row>
    <row r="512" spans="1:17" x14ac:dyDescent="0.2">
      <c r="A512" s="249" t="s">
        <v>981</v>
      </c>
      <c r="B512" s="258" t="s">
        <v>982</v>
      </c>
      <c r="C512" s="210">
        <f t="shared" si="7"/>
        <v>0</v>
      </c>
      <c r="D512" s="196"/>
      <c r="E512" s="197"/>
      <c r="F512" s="198"/>
      <c r="G512" s="198"/>
      <c r="H512" s="198"/>
      <c r="I512" s="33"/>
      <c r="J512" s="5"/>
      <c r="K512" s="5"/>
      <c r="N512" s="171"/>
      <c r="O512" s="6"/>
      <c r="Q512" s="5"/>
    </row>
    <row r="513" spans="1:17" x14ac:dyDescent="0.2">
      <c r="A513" s="259" t="s">
        <v>983</v>
      </c>
      <c r="B513" s="258" t="s">
        <v>984</v>
      </c>
      <c r="C513" s="210">
        <f t="shared" si="7"/>
        <v>0</v>
      </c>
      <c r="D513" s="196"/>
      <c r="E513" s="197"/>
      <c r="F513" s="198"/>
      <c r="G513" s="198"/>
      <c r="H513" s="198"/>
      <c r="I513" s="33"/>
      <c r="J513" s="5"/>
      <c r="K513" s="5"/>
      <c r="N513" s="171"/>
      <c r="O513" s="6"/>
      <c r="Q513" s="5"/>
    </row>
    <row r="514" spans="1:17" x14ac:dyDescent="0.2">
      <c r="A514" s="214" t="s">
        <v>985</v>
      </c>
      <c r="B514" s="258" t="s">
        <v>986</v>
      </c>
      <c r="C514" s="210">
        <f t="shared" si="7"/>
        <v>0</v>
      </c>
      <c r="D514" s="196"/>
      <c r="E514" s="197"/>
      <c r="F514" s="198"/>
      <c r="G514" s="198"/>
      <c r="H514" s="198"/>
      <c r="I514" s="33"/>
      <c r="J514" s="5"/>
      <c r="K514" s="5"/>
      <c r="N514" s="171"/>
      <c r="O514" s="6"/>
      <c r="Q514" s="5"/>
    </row>
    <row r="515" spans="1:17" x14ac:dyDescent="0.2">
      <c r="A515" s="249" t="s">
        <v>987</v>
      </c>
      <c r="B515" s="258" t="s">
        <v>988</v>
      </c>
      <c r="C515" s="210">
        <f t="shared" si="7"/>
        <v>0</v>
      </c>
      <c r="D515" s="196"/>
      <c r="E515" s="197"/>
      <c r="F515" s="198"/>
      <c r="G515" s="198"/>
      <c r="H515" s="198"/>
      <c r="I515" s="33"/>
      <c r="J515" s="5"/>
      <c r="K515" s="5"/>
      <c r="N515" s="171"/>
      <c r="O515" s="6"/>
      <c r="Q515" s="5"/>
    </row>
    <row r="516" spans="1:17" x14ac:dyDescent="0.2">
      <c r="A516" s="259" t="s">
        <v>989</v>
      </c>
      <c r="B516" s="258" t="s">
        <v>990</v>
      </c>
      <c r="C516" s="210">
        <f t="shared" si="7"/>
        <v>0</v>
      </c>
      <c r="D516" s="196"/>
      <c r="E516" s="197"/>
      <c r="F516" s="198"/>
      <c r="G516" s="198"/>
      <c r="H516" s="198"/>
      <c r="I516" s="33"/>
      <c r="J516" s="5"/>
      <c r="K516" s="5"/>
      <c r="N516" s="171"/>
      <c r="O516" s="6"/>
      <c r="Q516" s="5"/>
    </row>
    <row r="517" spans="1:17" x14ac:dyDescent="0.2">
      <c r="A517" s="214" t="s">
        <v>991</v>
      </c>
      <c r="B517" s="258" t="s">
        <v>992</v>
      </c>
      <c r="C517" s="210">
        <f t="shared" si="7"/>
        <v>0</v>
      </c>
      <c r="D517" s="196"/>
      <c r="E517" s="197"/>
      <c r="F517" s="198"/>
      <c r="G517" s="198"/>
      <c r="H517" s="198"/>
      <c r="I517" s="33"/>
      <c r="J517" s="5"/>
      <c r="K517" s="5"/>
      <c r="N517" s="171"/>
      <c r="O517" s="6"/>
      <c r="Q517" s="5"/>
    </row>
    <row r="518" spans="1:17" x14ac:dyDescent="0.2">
      <c r="A518" s="249" t="s">
        <v>993</v>
      </c>
      <c r="B518" s="258" t="s">
        <v>994</v>
      </c>
      <c r="C518" s="210">
        <f t="shared" si="7"/>
        <v>0</v>
      </c>
      <c r="D518" s="196"/>
      <c r="E518" s="197"/>
      <c r="F518" s="198"/>
      <c r="G518" s="198"/>
      <c r="H518" s="198"/>
      <c r="I518" s="33"/>
      <c r="J518" s="5"/>
      <c r="K518" s="5"/>
      <c r="N518" s="171"/>
      <c r="O518" s="6"/>
      <c r="Q518" s="5"/>
    </row>
    <row r="519" spans="1:17" x14ac:dyDescent="0.2">
      <c r="A519" s="259" t="s">
        <v>995</v>
      </c>
      <c r="B519" s="258" t="s">
        <v>996</v>
      </c>
      <c r="C519" s="210">
        <f t="shared" si="7"/>
        <v>0</v>
      </c>
      <c r="D519" s="196"/>
      <c r="E519" s="197"/>
      <c r="F519" s="198"/>
      <c r="G519" s="198"/>
      <c r="H519" s="198"/>
      <c r="I519" s="33"/>
      <c r="J519" s="5"/>
      <c r="K519" s="5"/>
      <c r="N519" s="171"/>
      <c r="O519" s="6"/>
      <c r="Q519" s="5"/>
    </row>
    <row r="520" spans="1:17" x14ac:dyDescent="0.2">
      <c r="A520" s="259" t="s">
        <v>997</v>
      </c>
      <c r="B520" s="258" t="s">
        <v>998</v>
      </c>
      <c r="C520" s="210">
        <f t="shared" si="7"/>
        <v>0</v>
      </c>
      <c r="D520" s="196"/>
      <c r="E520" s="197"/>
      <c r="F520" s="198"/>
      <c r="G520" s="198"/>
      <c r="H520" s="198"/>
      <c r="I520" s="33"/>
      <c r="J520" s="5"/>
      <c r="K520" s="5"/>
      <c r="N520" s="171"/>
      <c r="O520" s="6"/>
      <c r="Q520" s="5"/>
    </row>
    <row r="521" spans="1:17" x14ac:dyDescent="0.2">
      <c r="A521" s="259" t="s">
        <v>999</v>
      </c>
      <c r="B521" s="258" t="s">
        <v>1000</v>
      </c>
      <c r="C521" s="210">
        <f t="shared" si="7"/>
        <v>0</v>
      </c>
      <c r="D521" s="196"/>
      <c r="E521" s="197"/>
      <c r="F521" s="198"/>
      <c r="G521" s="198"/>
      <c r="H521" s="198"/>
      <c r="I521" s="33"/>
      <c r="J521" s="5"/>
      <c r="K521" s="5"/>
      <c r="N521" s="171"/>
      <c r="O521" s="6"/>
      <c r="Q521" s="5"/>
    </row>
    <row r="522" spans="1:17" x14ac:dyDescent="0.2">
      <c r="A522" s="214" t="s">
        <v>1001</v>
      </c>
      <c r="B522" s="258" t="s">
        <v>1002</v>
      </c>
      <c r="C522" s="210">
        <f t="shared" si="7"/>
        <v>0</v>
      </c>
      <c r="D522" s="196"/>
      <c r="E522" s="197"/>
      <c r="F522" s="198"/>
      <c r="G522" s="198"/>
      <c r="H522" s="198"/>
      <c r="I522" s="33"/>
      <c r="J522" s="5"/>
      <c r="K522" s="5"/>
      <c r="N522" s="171"/>
      <c r="O522" s="6"/>
      <c r="Q522" s="5"/>
    </row>
    <row r="523" spans="1:17" x14ac:dyDescent="0.2">
      <c r="A523" s="249" t="s">
        <v>1003</v>
      </c>
      <c r="B523" s="258" t="s">
        <v>1004</v>
      </c>
      <c r="C523" s="210">
        <f t="shared" si="7"/>
        <v>0</v>
      </c>
      <c r="D523" s="196"/>
      <c r="E523" s="197"/>
      <c r="F523" s="198"/>
      <c r="G523" s="198"/>
      <c r="H523" s="198"/>
      <c r="I523" s="33"/>
      <c r="J523" s="5"/>
      <c r="K523" s="5"/>
      <c r="N523" s="171"/>
      <c r="O523" s="6"/>
      <c r="Q523" s="5"/>
    </row>
    <row r="524" spans="1:17" x14ac:dyDescent="0.2">
      <c r="A524" s="259" t="s">
        <v>1005</v>
      </c>
      <c r="B524" s="258" t="s">
        <v>1006</v>
      </c>
      <c r="C524" s="210">
        <f t="shared" si="7"/>
        <v>0</v>
      </c>
      <c r="D524" s="196"/>
      <c r="E524" s="197"/>
      <c r="F524" s="198"/>
      <c r="G524" s="198"/>
      <c r="H524" s="198"/>
      <c r="I524" s="33"/>
      <c r="J524" s="5"/>
      <c r="K524" s="5"/>
      <c r="N524" s="171"/>
      <c r="O524" s="6"/>
      <c r="Q524" s="5"/>
    </row>
    <row r="525" spans="1:17" x14ac:dyDescent="0.2">
      <c r="A525" s="214" t="s">
        <v>1007</v>
      </c>
      <c r="B525" s="258" t="s">
        <v>1008</v>
      </c>
      <c r="C525" s="210">
        <f t="shared" si="7"/>
        <v>0</v>
      </c>
      <c r="D525" s="196"/>
      <c r="E525" s="197"/>
      <c r="F525" s="198"/>
      <c r="G525" s="198"/>
      <c r="H525" s="198"/>
      <c r="I525" s="33"/>
      <c r="J525" s="5"/>
      <c r="K525" s="5"/>
      <c r="N525" s="171"/>
      <c r="O525" s="6"/>
      <c r="Q525" s="5"/>
    </row>
    <row r="526" spans="1:17" x14ac:dyDescent="0.2">
      <c r="A526" s="249" t="s">
        <v>1009</v>
      </c>
      <c r="B526" s="258" t="s">
        <v>1010</v>
      </c>
      <c r="C526" s="210">
        <f t="shared" si="7"/>
        <v>0</v>
      </c>
      <c r="D526" s="196"/>
      <c r="E526" s="197"/>
      <c r="F526" s="198"/>
      <c r="G526" s="198"/>
      <c r="H526" s="198"/>
      <c r="I526" s="33"/>
      <c r="J526" s="5"/>
      <c r="K526" s="5"/>
      <c r="N526" s="171"/>
      <c r="O526" s="6"/>
      <c r="Q526" s="5"/>
    </row>
    <row r="527" spans="1:17" x14ac:dyDescent="0.2">
      <c r="A527" s="263" t="s">
        <v>1011</v>
      </c>
      <c r="B527" s="264" t="s">
        <v>1012</v>
      </c>
      <c r="C527" s="218">
        <f t="shared" si="7"/>
        <v>0</v>
      </c>
      <c r="D527" s="237"/>
      <c r="E527" s="220"/>
      <c r="F527" s="221"/>
      <c r="G527" s="221"/>
      <c r="H527" s="221"/>
      <c r="I527" s="33"/>
      <c r="J527" s="5"/>
      <c r="K527" s="5"/>
      <c r="N527" s="171"/>
      <c r="O527" s="6"/>
      <c r="Q527" s="5"/>
    </row>
    <row r="528" spans="1:17" x14ac:dyDescent="0.2">
      <c r="A528" s="265"/>
      <c r="B528" s="266"/>
      <c r="C528" s="202"/>
      <c r="D528" s="202"/>
      <c r="E528" s="202"/>
      <c r="F528" s="202"/>
      <c r="G528" s="202"/>
      <c r="H528" s="202"/>
      <c r="I528" s="14"/>
      <c r="J528" s="171"/>
      <c r="K528" s="171"/>
      <c r="L528" s="171"/>
      <c r="M528" s="171"/>
      <c r="N528" s="171"/>
      <c r="O528" s="6"/>
      <c r="Q528" s="5"/>
    </row>
    <row r="529" spans="1:17" x14ac:dyDescent="0.2">
      <c r="A529" s="291" t="s">
        <v>1013</v>
      </c>
      <c r="B529" s="292"/>
      <c r="C529" s="267" t="s">
        <v>1014</v>
      </c>
      <c r="D529" s="268"/>
      <c r="E529" s="269"/>
      <c r="F529" s="171"/>
      <c r="G529" s="202"/>
      <c r="H529" s="202"/>
      <c r="I529" s="14"/>
      <c r="J529" s="171"/>
      <c r="K529" s="171"/>
      <c r="L529" s="171"/>
      <c r="M529" s="171"/>
      <c r="N529" s="171"/>
      <c r="O529" s="6"/>
      <c r="Q529" s="5"/>
    </row>
    <row r="530" spans="1:17" x14ac:dyDescent="0.2">
      <c r="A530" s="293"/>
      <c r="B530" s="294"/>
      <c r="C530" s="297" t="s">
        <v>3</v>
      </c>
      <c r="D530" s="268" t="s">
        <v>1015</v>
      </c>
      <c r="E530" s="269"/>
      <c r="F530" s="171"/>
      <c r="G530" s="202"/>
      <c r="H530" s="202"/>
      <c r="I530" s="14"/>
      <c r="J530" s="171"/>
      <c r="K530" s="171"/>
      <c r="L530" s="171"/>
      <c r="M530" s="171"/>
      <c r="N530" s="171"/>
      <c r="O530" s="6"/>
      <c r="Q530" s="5"/>
    </row>
    <row r="531" spans="1:17" ht="33.75" customHeight="1" x14ac:dyDescent="0.2">
      <c r="A531" s="295"/>
      <c r="B531" s="296"/>
      <c r="C531" s="298"/>
      <c r="D531" s="270" t="s">
        <v>1016</v>
      </c>
      <c r="E531" s="271" t="s">
        <v>1017</v>
      </c>
      <c r="F531" s="171"/>
      <c r="G531" s="202"/>
      <c r="H531" s="202"/>
      <c r="I531" s="14"/>
      <c r="J531" s="171"/>
      <c r="K531" s="171"/>
      <c r="L531" s="171"/>
      <c r="M531" s="171"/>
      <c r="N531" s="171"/>
      <c r="O531" s="6"/>
      <c r="Q531" s="5"/>
    </row>
    <row r="532" spans="1:17" x14ac:dyDescent="0.2">
      <c r="A532" s="272" t="s">
        <v>1018</v>
      </c>
      <c r="B532" s="273" t="s">
        <v>1019</v>
      </c>
      <c r="C532" s="274">
        <f>+SUM(D532:E532)</f>
        <v>0</v>
      </c>
      <c r="D532" s="275"/>
      <c r="E532" s="276"/>
      <c r="F532" s="171"/>
      <c r="G532" s="202"/>
      <c r="H532" s="202"/>
      <c r="I532" s="14"/>
      <c r="J532" s="171"/>
      <c r="K532" s="171"/>
      <c r="L532" s="171"/>
      <c r="M532" s="171"/>
      <c r="N532" s="171"/>
      <c r="O532" s="6"/>
      <c r="Q532" s="5"/>
    </row>
    <row r="533" spans="1:17" x14ac:dyDescent="0.2">
      <c r="A533" s="272" t="s">
        <v>1020</v>
      </c>
      <c r="B533" s="273" t="s">
        <v>1021</v>
      </c>
      <c r="C533" s="277">
        <f>+SUM(D533:E533)</f>
        <v>0</v>
      </c>
      <c r="D533" s="275"/>
      <c r="E533" s="276"/>
      <c r="F533" s="171"/>
      <c r="G533" s="202"/>
      <c r="H533" s="202"/>
      <c r="I533" s="14"/>
      <c r="J533" s="171"/>
      <c r="K533" s="171"/>
      <c r="L533" s="171"/>
      <c r="M533" s="171"/>
      <c r="N533" s="171"/>
      <c r="O533" s="6"/>
      <c r="Q533" s="5"/>
    </row>
    <row r="534" spans="1:17" ht="18" customHeight="1" x14ac:dyDescent="0.2">
      <c r="A534" s="128"/>
      <c r="B534" s="129"/>
      <c r="C534" s="130"/>
    </row>
    <row r="535" spans="1:17" ht="24" customHeight="1" x14ac:dyDescent="0.2">
      <c r="A535" s="291" t="s">
        <v>1022</v>
      </c>
      <c r="B535" s="292"/>
      <c r="C535" s="297" t="s">
        <v>3</v>
      </c>
      <c r="D535" s="286" t="s">
        <v>1023</v>
      </c>
      <c r="E535" s="286" t="s">
        <v>1024</v>
      </c>
      <c r="F535" s="202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295"/>
      <c r="B536" s="296"/>
      <c r="C536" s="299"/>
      <c r="D536" s="286"/>
      <c r="E536" s="286"/>
      <c r="F536" s="202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287" t="s">
        <v>1025</v>
      </c>
      <c r="B537" s="288"/>
      <c r="C537" s="131"/>
      <c r="D537" s="132"/>
      <c r="E537" s="133"/>
      <c r="F537" s="202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134" t="s">
        <v>1026</v>
      </c>
      <c r="B538" s="135"/>
      <c r="C538" s="278">
        <f t="shared" ref="C538:C544" si="8">SUM(D538:E538)</f>
        <v>0</v>
      </c>
      <c r="D538" s="279"/>
      <c r="E538" s="280"/>
      <c r="F538" s="202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139" t="s">
        <v>1027</v>
      </c>
      <c r="B539" s="140"/>
      <c r="C539" s="281">
        <f t="shared" si="8"/>
        <v>0</v>
      </c>
      <c r="D539" s="282"/>
      <c r="E539" s="283"/>
      <c r="F539" s="202"/>
      <c r="G539" s="6"/>
      <c r="H539" s="6"/>
      <c r="I539" s="7"/>
      <c r="J539" s="5"/>
      <c r="K539" s="5"/>
      <c r="O539" s="6"/>
      <c r="Q539" s="5"/>
    </row>
    <row r="540" spans="1:17" s="147" customFormat="1" ht="13.5" customHeight="1" x14ac:dyDescent="0.2">
      <c r="A540" s="139" t="s">
        <v>1028</v>
      </c>
      <c r="B540" s="140"/>
      <c r="C540" s="281">
        <f t="shared" si="8"/>
        <v>0</v>
      </c>
      <c r="D540" s="144"/>
      <c r="E540" s="145"/>
      <c r="F540" s="146"/>
      <c r="G540" s="146"/>
    </row>
    <row r="541" spans="1:17" s="147" customFormat="1" x14ac:dyDescent="0.2">
      <c r="A541" s="139" t="s">
        <v>1029</v>
      </c>
      <c r="B541" s="140"/>
      <c r="C541" s="281">
        <f t="shared" si="8"/>
        <v>0</v>
      </c>
      <c r="D541" s="144"/>
      <c r="E541" s="145"/>
      <c r="F541" s="146"/>
      <c r="G541" s="146"/>
    </row>
    <row r="542" spans="1:17" s="147" customFormat="1" x14ac:dyDescent="0.2">
      <c r="A542" s="139" t="s">
        <v>1030</v>
      </c>
      <c r="B542" s="140"/>
      <c r="C542" s="281">
        <f t="shared" si="8"/>
        <v>0</v>
      </c>
      <c r="D542" s="144"/>
      <c r="E542" s="145"/>
      <c r="F542" s="146"/>
      <c r="G542" s="146"/>
    </row>
    <row r="543" spans="1:17" x14ac:dyDescent="0.2">
      <c r="A543" s="148" t="s">
        <v>1031</v>
      </c>
      <c r="B543" s="149"/>
      <c r="C543" s="150">
        <f t="shared" si="8"/>
        <v>0</v>
      </c>
      <c r="D543" s="151"/>
      <c r="E543" s="152"/>
      <c r="H543" s="6"/>
      <c r="J543" s="7"/>
      <c r="K543" s="5"/>
      <c r="P543" s="6"/>
      <c r="Q543" s="5"/>
    </row>
    <row r="544" spans="1:17" ht="19.5" customHeight="1" x14ac:dyDescent="0.2">
      <c r="A544" s="153" t="s">
        <v>1032</v>
      </c>
      <c r="B544" s="131"/>
      <c r="C544" s="154">
        <f t="shared" si="8"/>
        <v>0</v>
      </c>
      <c r="D544" s="155">
        <f>SUM(D538:D543)</f>
        <v>0</v>
      </c>
      <c r="E544" s="156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153" t="s">
        <v>1033</v>
      </c>
      <c r="B545" s="157"/>
      <c r="C545" s="131"/>
      <c r="D545" s="131"/>
      <c r="E545" s="158"/>
      <c r="F545" s="202"/>
      <c r="G545" s="6"/>
      <c r="H545" s="6"/>
      <c r="I545" s="7"/>
      <c r="J545" s="5"/>
      <c r="K545" s="5"/>
      <c r="O545" s="6"/>
      <c r="Q545" s="5"/>
    </row>
    <row r="546" spans="1:17" x14ac:dyDescent="0.2">
      <c r="A546" s="159" t="s">
        <v>1026</v>
      </c>
      <c r="B546" s="160"/>
      <c r="C546" s="278">
        <f t="shared" ref="C546:C552" si="9">SUM(D546:E546)</f>
        <v>0</v>
      </c>
      <c r="D546" s="279"/>
      <c r="E546" s="280"/>
      <c r="F546" s="202"/>
      <c r="G546" s="6"/>
      <c r="H546" s="6"/>
      <c r="I546" s="7"/>
      <c r="J546" s="5"/>
      <c r="K546" s="5"/>
      <c r="O546" s="6"/>
      <c r="Q546" s="5"/>
    </row>
    <row r="547" spans="1:17" x14ac:dyDescent="0.2">
      <c r="A547" s="161" t="s">
        <v>1027</v>
      </c>
      <c r="B547" s="162"/>
      <c r="C547" s="281">
        <f t="shared" si="9"/>
        <v>0</v>
      </c>
      <c r="D547" s="282"/>
      <c r="E547" s="283"/>
      <c r="F547" s="202"/>
      <c r="G547" s="6"/>
      <c r="H547" s="6"/>
      <c r="I547" s="7"/>
      <c r="J547" s="5"/>
      <c r="K547" s="5"/>
      <c r="O547" s="6"/>
      <c r="Q547" s="5"/>
    </row>
    <row r="548" spans="1:17" s="147" customFormat="1" x14ac:dyDescent="0.2">
      <c r="A548" s="161" t="s">
        <v>1028</v>
      </c>
      <c r="B548" s="162"/>
      <c r="C548" s="281">
        <f t="shared" si="9"/>
        <v>0</v>
      </c>
      <c r="D548" s="144"/>
      <c r="E548" s="145"/>
      <c r="F548" s="146"/>
      <c r="G548" s="146"/>
    </row>
    <row r="549" spans="1:17" s="147" customFormat="1" x14ac:dyDescent="0.2">
      <c r="A549" s="161" t="s">
        <v>1029</v>
      </c>
      <c r="B549" s="162"/>
      <c r="C549" s="281">
        <f t="shared" si="9"/>
        <v>0</v>
      </c>
      <c r="D549" s="144"/>
      <c r="E549" s="145"/>
      <c r="F549" s="146"/>
      <c r="G549" s="146"/>
    </row>
    <row r="550" spans="1:17" s="147" customFormat="1" x14ac:dyDescent="0.2">
      <c r="A550" s="161" t="s">
        <v>1030</v>
      </c>
      <c r="B550" s="162"/>
      <c r="C550" s="281">
        <f t="shared" si="9"/>
        <v>0</v>
      </c>
      <c r="D550" s="144"/>
      <c r="E550" s="145"/>
      <c r="F550" s="146"/>
      <c r="G550" s="146"/>
    </row>
    <row r="551" spans="1:17" x14ac:dyDescent="0.2">
      <c r="A551" s="163" t="s">
        <v>1031</v>
      </c>
      <c r="B551" s="164"/>
      <c r="C551" s="150">
        <f t="shared" si="9"/>
        <v>0</v>
      </c>
      <c r="D551" s="151"/>
      <c r="E551" s="152"/>
      <c r="H551" s="6"/>
      <c r="J551" s="7"/>
      <c r="K551" s="5"/>
      <c r="P551" s="6"/>
      <c r="Q551" s="5"/>
    </row>
    <row r="552" spans="1:17" ht="19.5" customHeight="1" x14ac:dyDescent="0.2">
      <c r="A552" s="165" t="s">
        <v>1034</v>
      </c>
      <c r="B552" s="132"/>
      <c r="C552" s="154">
        <f t="shared" si="9"/>
        <v>0</v>
      </c>
      <c r="D552" s="166">
        <f>SUM(D546:D551)</f>
        <v>0</v>
      </c>
      <c r="E552" s="167">
        <f>SUM(E546:E551)</f>
        <v>0</v>
      </c>
      <c r="H552" s="6"/>
      <c r="J552" s="7"/>
      <c r="K552" s="5"/>
      <c r="P552" s="6"/>
      <c r="Q552" s="5"/>
    </row>
  </sheetData>
  <mergeCells count="24"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6:F7"/>
    <mergeCell ref="C10:C12"/>
    <mergeCell ref="D10:F10"/>
    <mergeCell ref="G10:G12"/>
    <mergeCell ref="A44:B44"/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sqref="A1:XFD1048576"/>
    </sheetView>
  </sheetViews>
  <sheetFormatPr baseColWidth="10" defaultRowHeight="12.75" x14ac:dyDescent="0.2"/>
  <cols>
    <col min="1" max="1" width="12.7109375" style="168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",[8]NOMBRE!B2," - ","( ",[8]NOMBRE!C2,[8]NOMBRE!D2,[8]NOMBRE!E2,[8]NOMBRE!F2,[8]NOMBRE!G2," )")</f>
        <v>COMUNA: LINARES - ( 07401 )</v>
      </c>
      <c r="I2" s="5"/>
    </row>
    <row r="3" spans="1:19" x14ac:dyDescent="0.2">
      <c r="A3" s="1" t="str">
        <f>CONCATENATE("ESTABLECIMIENTO/ESTRATEGIA: ",[8]NOMBRE!B3," - ","( ",[8]NOMBRE!C3,[8]NOMBRE!D3,[8]NOMBRE!E3,[8]NOMBRE!F3,[8]NOMBRE!G3,[8]NOMBRE!H3," )")</f>
        <v>ESTABLECIMIENTO/ESTRATEGIA: HOSPITAL DE LINARES - ( 116108 )</v>
      </c>
      <c r="I3" s="8"/>
    </row>
    <row r="4" spans="1:19" x14ac:dyDescent="0.2">
      <c r="A4" s="1" t="str">
        <f>CONCATENATE("MES: ",[8]NOMBRE!B6," - ","( ",[8]NOMBRE!C6,[8]NOMBRE!D6," )")</f>
        <v>MES: JULIO - ( 07 )</v>
      </c>
      <c r="I4" s="9"/>
    </row>
    <row r="5" spans="1:19" ht="12.75" customHeight="1" x14ac:dyDescent="0.2">
      <c r="A5" s="1" t="str">
        <f>CONCATENATE("AÑO: ",[8]NOMBRE!B7)</f>
        <v>AÑO: 2015</v>
      </c>
      <c r="I5" s="5"/>
    </row>
    <row r="6" spans="1:19" ht="12.75" customHeight="1" x14ac:dyDescent="0.15">
      <c r="A6" s="300" t="s">
        <v>1</v>
      </c>
      <c r="B6" s="300"/>
      <c r="C6" s="300"/>
      <c r="D6" s="300"/>
      <c r="E6" s="300"/>
      <c r="F6" s="300"/>
      <c r="I6" s="5"/>
    </row>
    <row r="7" spans="1:19" ht="12.75" customHeight="1" x14ac:dyDescent="0.15">
      <c r="A7" s="300"/>
      <c r="B7" s="300"/>
      <c r="C7" s="300"/>
      <c r="D7" s="300"/>
      <c r="E7" s="300"/>
      <c r="F7" s="300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69" t="s">
        <v>2</v>
      </c>
      <c r="B10" s="170"/>
      <c r="C10" s="301" t="s">
        <v>3</v>
      </c>
      <c r="D10" s="304" t="s">
        <v>4</v>
      </c>
      <c r="E10" s="305"/>
      <c r="F10" s="306"/>
      <c r="G10" s="307" t="s">
        <v>5</v>
      </c>
      <c r="H10" s="301" t="s">
        <v>6</v>
      </c>
      <c r="I10" s="14"/>
      <c r="J10" s="5"/>
      <c r="K10" s="5"/>
      <c r="N10" s="171"/>
      <c r="O10" s="6"/>
      <c r="Q10" s="5"/>
    </row>
    <row r="11" spans="1:19" ht="15.75" customHeight="1" x14ac:dyDescent="0.2">
      <c r="A11" s="172"/>
      <c r="B11" s="173"/>
      <c r="C11" s="302"/>
      <c r="D11" s="311" t="s">
        <v>7</v>
      </c>
      <c r="E11" s="313" t="s">
        <v>8</v>
      </c>
      <c r="F11" s="315" t="s">
        <v>9</v>
      </c>
      <c r="G11" s="308"/>
      <c r="H11" s="302"/>
      <c r="I11" s="14"/>
      <c r="J11" s="5"/>
      <c r="K11" s="5"/>
      <c r="N11" s="171"/>
      <c r="O11" s="6"/>
      <c r="Q11" s="5"/>
    </row>
    <row r="12" spans="1:19" ht="14.25" customHeight="1" x14ac:dyDescent="0.2">
      <c r="A12" s="174" t="s">
        <v>10</v>
      </c>
      <c r="B12" s="175" t="s">
        <v>11</v>
      </c>
      <c r="C12" s="303"/>
      <c r="D12" s="312"/>
      <c r="E12" s="314"/>
      <c r="F12" s="316"/>
      <c r="G12" s="309"/>
      <c r="H12" s="303"/>
      <c r="I12" s="14"/>
      <c r="J12" s="5"/>
      <c r="K12" s="5"/>
      <c r="N12" s="171"/>
      <c r="O12" s="6"/>
      <c r="Q12" s="5"/>
    </row>
    <row r="13" spans="1:19" x14ac:dyDescent="0.2">
      <c r="A13" s="176" t="s">
        <v>12</v>
      </c>
      <c r="B13" s="177"/>
      <c r="C13" s="178">
        <f>+SUM(D13:F13)</f>
        <v>129</v>
      </c>
      <c r="D13" s="179">
        <f>+SUM(D14:D43)</f>
        <v>129</v>
      </c>
      <c r="E13" s="180">
        <f>+SUM(E14:E43)</f>
        <v>0</v>
      </c>
      <c r="F13" s="181">
        <f>+SUM(F14:F43)</f>
        <v>0</v>
      </c>
      <c r="G13" s="182">
        <f>+SUM(G14:G43)</f>
        <v>0</v>
      </c>
      <c r="H13" s="178">
        <f>+SUM(H14:H43)</f>
        <v>0</v>
      </c>
      <c r="I13" s="14"/>
      <c r="J13" s="5"/>
      <c r="K13" s="5"/>
      <c r="N13" s="171"/>
      <c r="O13" s="6"/>
      <c r="Q13" s="5"/>
    </row>
    <row r="14" spans="1:19" ht="27" customHeight="1" x14ac:dyDescent="0.2">
      <c r="A14" s="183" t="s">
        <v>13</v>
      </c>
      <c r="B14" s="184" t="s">
        <v>14</v>
      </c>
      <c r="C14" s="185">
        <f>+SUM(D14:F14)</f>
        <v>0</v>
      </c>
      <c r="D14" s="186"/>
      <c r="E14" s="187"/>
      <c r="F14" s="188"/>
      <c r="G14" s="188"/>
      <c r="H14" s="188"/>
      <c r="I14" s="33"/>
      <c r="J14" s="5"/>
      <c r="K14" s="5"/>
      <c r="N14" s="171"/>
      <c r="O14" s="6"/>
      <c r="Q14" s="5"/>
    </row>
    <row r="15" spans="1:19" x14ac:dyDescent="0.2">
      <c r="A15" s="189" t="s">
        <v>15</v>
      </c>
      <c r="B15" s="190" t="s">
        <v>16</v>
      </c>
      <c r="C15" s="185">
        <f t="shared" ref="C15:C78" si="0">+SUM(D15:F15)</f>
        <v>0</v>
      </c>
      <c r="D15" s="186"/>
      <c r="E15" s="187"/>
      <c r="F15" s="188"/>
      <c r="G15" s="188"/>
      <c r="H15" s="188"/>
      <c r="I15" s="33"/>
      <c r="J15" s="5"/>
      <c r="K15" s="5"/>
      <c r="N15" s="171"/>
      <c r="O15" s="6"/>
      <c r="Q15" s="5"/>
    </row>
    <row r="16" spans="1:19" x14ac:dyDescent="0.2">
      <c r="A16" s="189" t="s">
        <v>17</v>
      </c>
      <c r="B16" s="190" t="s">
        <v>18</v>
      </c>
      <c r="C16" s="185">
        <f t="shared" si="0"/>
        <v>0</v>
      </c>
      <c r="D16" s="186"/>
      <c r="E16" s="187"/>
      <c r="F16" s="188"/>
      <c r="G16" s="188"/>
      <c r="H16" s="188"/>
      <c r="I16" s="33"/>
      <c r="J16" s="5"/>
      <c r="K16" s="5"/>
      <c r="N16" s="171"/>
      <c r="O16" s="6"/>
      <c r="Q16" s="5"/>
    </row>
    <row r="17" spans="1:17" x14ac:dyDescent="0.2">
      <c r="A17" s="191" t="s">
        <v>19</v>
      </c>
      <c r="B17" s="192" t="s">
        <v>20</v>
      </c>
      <c r="C17" s="185">
        <f t="shared" si="0"/>
        <v>0</v>
      </c>
      <c r="D17" s="186"/>
      <c r="E17" s="187"/>
      <c r="F17" s="188"/>
      <c r="G17" s="188"/>
      <c r="H17" s="188"/>
      <c r="I17" s="33"/>
      <c r="J17" s="5"/>
      <c r="K17" s="5"/>
      <c r="N17" s="171"/>
      <c r="O17" s="6"/>
      <c r="Q17" s="5"/>
    </row>
    <row r="18" spans="1:17" x14ac:dyDescent="0.2">
      <c r="A18" s="191" t="s">
        <v>21</v>
      </c>
      <c r="B18" s="192" t="s">
        <v>22</v>
      </c>
      <c r="C18" s="185">
        <f t="shared" si="0"/>
        <v>0</v>
      </c>
      <c r="D18" s="186"/>
      <c r="E18" s="187"/>
      <c r="F18" s="188"/>
      <c r="G18" s="188"/>
      <c r="H18" s="188"/>
      <c r="I18" s="33"/>
      <c r="J18" s="5"/>
      <c r="K18" s="5"/>
      <c r="N18" s="171"/>
      <c r="O18" s="6"/>
      <c r="Q18" s="5"/>
    </row>
    <row r="19" spans="1:17" x14ac:dyDescent="0.2">
      <c r="A19" s="191" t="s">
        <v>23</v>
      </c>
      <c r="B19" s="193" t="s">
        <v>24</v>
      </c>
      <c r="C19" s="185">
        <f t="shared" si="0"/>
        <v>0</v>
      </c>
      <c r="D19" s="186"/>
      <c r="E19" s="187"/>
      <c r="F19" s="188"/>
      <c r="G19" s="188"/>
      <c r="H19" s="188"/>
      <c r="I19" s="33"/>
      <c r="J19" s="5"/>
      <c r="K19" s="5"/>
      <c r="N19" s="171"/>
      <c r="O19" s="6"/>
      <c r="Q19" s="5"/>
    </row>
    <row r="20" spans="1:17" x14ac:dyDescent="0.2">
      <c r="A20" s="191" t="s">
        <v>25</v>
      </c>
      <c r="B20" s="193" t="s">
        <v>26</v>
      </c>
      <c r="C20" s="185">
        <f t="shared" si="0"/>
        <v>0</v>
      </c>
      <c r="D20" s="186"/>
      <c r="E20" s="187"/>
      <c r="F20" s="188"/>
      <c r="G20" s="188"/>
      <c r="H20" s="188"/>
      <c r="I20" s="33"/>
      <c r="J20" s="5"/>
      <c r="K20" s="5"/>
      <c r="N20" s="171"/>
      <c r="O20" s="6"/>
      <c r="Q20" s="5"/>
    </row>
    <row r="21" spans="1:17" x14ac:dyDescent="0.2">
      <c r="A21" s="191" t="s">
        <v>27</v>
      </c>
      <c r="B21" s="194" t="s">
        <v>28</v>
      </c>
      <c r="C21" s="185">
        <f t="shared" si="0"/>
        <v>0</v>
      </c>
      <c r="D21" s="186"/>
      <c r="E21" s="187"/>
      <c r="F21" s="188"/>
      <c r="G21" s="188"/>
      <c r="H21" s="188"/>
      <c r="I21" s="33"/>
      <c r="J21" s="5"/>
      <c r="K21" s="5"/>
      <c r="N21" s="171"/>
      <c r="O21" s="6"/>
      <c r="Q21" s="5"/>
    </row>
    <row r="22" spans="1:17" x14ac:dyDescent="0.2">
      <c r="A22" s="191" t="s">
        <v>29</v>
      </c>
      <c r="B22" s="194" t="s">
        <v>30</v>
      </c>
      <c r="C22" s="185">
        <f t="shared" si="0"/>
        <v>0</v>
      </c>
      <c r="D22" s="186"/>
      <c r="E22" s="187"/>
      <c r="F22" s="188"/>
      <c r="G22" s="188"/>
      <c r="H22" s="188"/>
      <c r="I22" s="33"/>
      <c r="J22" s="5"/>
      <c r="K22" s="5"/>
      <c r="N22" s="171"/>
      <c r="O22" s="6"/>
      <c r="Q22" s="5"/>
    </row>
    <row r="23" spans="1:17" x14ac:dyDescent="0.2">
      <c r="A23" s="191" t="s">
        <v>31</v>
      </c>
      <c r="B23" s="194" t="s">
        <v>32</v>
      </c>
      <c r="C23" s="185">
        <f t="shared" si="0"/>
        <v>0</v>
      </c>
      <c r="D23" s="186"/>
      <c r="E23" s="187"/>
      <c r="F23" s="188"/>
      <c r="G23" s="188"/>
      <c r="H23" s="188"/>
      <c r="I23" s="33"/>
      <c r="J23" s="5"/>
      <c r="K23" s="5"/>
      <c r="N23" s="171"/>
      <c r="O23" s="6"/>
      <c r="Q23" s="5"/>
    </row>
    <row r="24" spans="1:17" x14ac:dyDescent="0.2">
      <c r="A24" s="191" t="s">
        <v>33</v>
      </c>
      <c r="B24" s="194" t="s">
        <v>34</v>
      </c>
      <c r="C24" s="185">
        <f t="shared" si="0"/>
        <v>0</v>
      </c>
      <c r="D24" s="186"/>
      <c r="E24" s="187"/>
      <c r="F24" s="188"/>
      <c r="G24" s="188"/>
      <c r="H24" s="188"/>
      <c r="I24" s="33"/>
      <c r="J24" s="5"/>
      <c r="K24" s="5"/>
      <c r="N24" s="171"/>
      <c r="O24" s="6"/>
      <c r="Q24" s="5"/>
    </row>
    <row r="25" spans="1:17" ht="23.25" x14ac:dyDescent="0.2">
      <c r="A25" s="191" t="s">
        <v>35</v>
      </c>
      <c r="B25" s="195" t="s">
        <v>36</v>
      </c>
      <c r="C25" s="185">
        <f t="shared" si="0"/>
        <v>0</v>
      </c>
      <c r="D25" s="196"/>
      <c r="E25" s="197"/>
      <c r="F25" s="198"/>
      <c r="G25" s="188"/>
      <c r="H25" s="198"/>
      <c r="I25" s="33"/>
      <c r="J25" s="5"/>
      <c r="K25" s="5"/>
      <c r="N25" s="171"/>
      <c r="O25" s="6"/>
      <c r="Q25" s="5"/>
    </row>
    <row r="26" spans="1:17" x14ac:dyDescent="0.2">
      <c r="A26" s="191" t="s">
        <v>37</v>
      </c>
      <c r="B26" s="195" t="s">
        <v>38</v>
      </c>
      <c r="C26" s="185">
        <f t="shared" si="0"/>
        <v>0</v>
      </c>
      <c r="D26" s="196"/>
      <c r="E26" s="197"/>
      <c r="F26" s="198"/>
      <c r="G26" s="188"/>
      <c r="H26" s="198"/>
      <c r="I26" s="33"/>
      <c r="J26" s="5"/>
      <c r="K26" s="5"/>
      <c r="N26" s="171"/>
      <c r="O26" s="6"/>
      <c r="Q26" s="5"/>
    </row>
    <row r="27" spans="1:17" x14ac:dyDescent="0.2">
      <c r="A27" s="191" t="s">
        <v>39</v>
      </c>
      <c r="B27" s="195" t="s">
        <v>40</v>
      </c>
      <c r="C27" s="185">
        <f t="shared" si="0"/>
        <v>0</v>
      </c>
      <c r="D27" s="196"/>
      <c r="E27" s="197"/>
      <c r="F27" s="198"/>
      <c r="G27" s="188"/>
      <c r="H27" s="198"/>
      <c r="I27" s="33"/>
      <c r="J27" s="5"/>
      <c r="K27" s="5"/>
      <c r="N27" s="171"/>
      <c r="O27" s="6"/>
      <c r="Q27" s="5"/>
    </row>
    <row r="28" spans="1:17" x14ac:dyDescent="0.2">
      <c r="A28" s="191" t="s">
        <v>41</v>
      </c>
      <c r="B28" s="195" t="s">
        <v>42</v>
      </c>
      <c r="C28" s="185">
        <f t="shared" si="0"/>
        <v>0</v>
      </c>
      <c r="D28" s="196"/>
      <c r="E28" s="197"/>
      <c r="F28" s="198"/>
      <c r="G28" s="188"/>
      <c r="H28" s="198"/>
      <c r="I28" s="33"/>
      <c r="J28" s="5"/>
      <c r="K28" s="5"/>
      <c r="N28" s="171"/>
      <c r="O28" s="6"/>
      <c r="Q28" s="5"/>
    </row>
    <row r="29" spans="1:17" ht="23.25" x14ac:dyDescent="0.2">
      <c r="A29" s="191" t="s">
        <v>43</v>
      </c>
      <c r="B29" s="195" t="s">
        <v>44</v>
      </c>
      <c r="C29" s="185">
        <f t="shared" si="0"/>
        <v>0</v>
      </c>
      <c r="D29" s="196"/>
      <c r="E29" s="197"/>
      <c r="F29" s="198"/>
      <c r="G29" s="188"/>
      <c r="H29" s="198"/>
      <c r="I29" s="33"/>
      <c r="J29" s="5"/>
      <c r="K29" s="5"/>
      <c r="N29" s="171"/>
      <c r="O29" s="6"/>
      <c r="Q29" s="5"/>
    </row>
    <row r="30" spans="1:17" x14ac:dyDescent="0.2">
      <c r="A30" s="191" t="s">
        <v>45</v>
      </c>
      <c r="B30" s="195" t="s">
        <v>46</v>
      </c>
      <c r="C30" s="185">
        <f t="shared" si="0"/>
        <v>0</v>
      </c>
      <c r="D30" s="196"/>
      <c r="E30" s="197"/>
      <c r="F30" s="198"/>
      <c r="G30" s="188"/>
      <c r="H30" s="198"/>
      <c r="I30" s="33"/>
      <c r="J30" s="5"/>
      <c r="K30" s="5"/>
      <c r="N30" s="171"/>
      <c r="O30" s="6"/>
      <c r="Q30" s="5"/>
    </row>
    <row r="31" spans="1:17" x14ac:dyDescent="0.2">
      <c r="A31" s="199" t="s">
        <v>47</v>
      </c>
      <c r="B31" s="195" t="s">
        <v>48</v>
      </c>
      <c r="C31" s="185">
        <f t="shared" si="0"/>
        <v>0</v>
      </c>
      <c r="D31" s="196"/>
      <c r="E31" s="197"/>
      <c r="F31" s="198"/>
      <c r="G31" s="188"/>
      <c r="H31" s="198"/>
      <c r="I31" s="33"/>
      <c r="J31" s="5"/>
      <c r="K31" s="5"/>
      <c r="N31" s="171"/>
      <c r="O31" s="6"/>
      <c r="Q31" s="5"/>
    </row>
    <row r="32" spans="1:17" x14ac:dyDescent="0.2">
      <c r="A32" s="191" t="s">
        <v>49</v>
      </c>
      <c r="B32" s="195" t="s">
        <v>50</v>
      </c>
      <c r="C32" s="185">
        <f t="shared" si="0"/>
        <v>0</v>
      </c>
      <c r="D32" s="196"/>
      <c r="E32" s="197"/>
      <c r="F32" s="198"/>
      <c r="G32" s="188"/>
      <c r="H32" s="198"/>
      <c r="I32" s="33"/>
      <c r="J32" s="5"/>
      <c r="K32" s="5"/>
      <c r="N32" s="171"/>
      <c r="O32" s="6"/>
      <c r="Q32" s="5"/>
    </row>
    <row r="33" spans="1:17" x14ac:dyDescent="0.2">
      <c r="A33" s="191" t="s">
        <v>51</v>
      </c>
      <c r="B33" s="194" t="s">
        <v>52</v>
      </c>
      <c r="C33" s="185">
        <f t="shared" si="0"/>
        <v>0</v>
      </c>
      <c r="D33" s="196"/>
      <c r="E33" s="197"/>
      <c r="F33" s="198"/>
      <c r="G33" s="188"/>
      <c r="H33" s="198"/>
      <c r="I33" s="33"/>
      <c r="J33" s="5"/>
      <c r="K33" s="5"/>
      <c r="N33" s="171"/>
      <c r="O33" s="6"/>
      <c r="Q33" s="5"/>
    </row>
    <row r="34" spans="1:17" x14ac:dyDescent="0.2">
      <c r="A34" s="191" t="s">
        <v>53</v>
      </c>
      <c r="B34" s="195" t="s">
        <v>54</v>
      </c>
      <c r="C34" s="185">
        <f t="shared" si="0"/>
        <v>0</v>
      </c>
      <c r="D34" s="196"/>
      <c r="E34" s="197"/>
      <c r="F34" s="198"/>
      <c r="G34" s="188"/>
      <c r="H34" s="198"/>
      <c r="I34" s="33"/>
      <c r="J34" s="5"/>
      <c r="K34" s="5"/>
      <c r="N34" s="171"/>
      <c r="O34" s="6"/>
      <c r="Q34" s="5"/>
    </row>
    <row r="35" spans="1:17" x14ac:dyDescent="0.2">
      <c r="A35" s="191" t="s">
        <v>55</v>
      </c>
      <c r="B35" s="195" t="s">
        <v>56</v>
      </c>
      <c r="C35" s="185">
        <f t="shared" si="0"/>
        <v>0</v>
      </c>
      <c r="D35" s="196"/>
      <c r="E35" s="197"/>
      <c r="F35" s="198"/>
      <c r="G35" s="188"/>
      <c r="H35" s="200"/>
      <c r="I35" s="33"/>
      <c r="J35" s="5"/>
      <c r="K35" s="5"/>
      <c r="N35" s="171"/>
      <c r="O35" s="6"/>
      <c r="Q35" s="5"/>
    </row>
    <row r="36" spans="1:17" x14ac:dyDescent="0.2">
      <c r="A36" s="191" t="s">
        <v>57</v>
      </c>
      <c r="B36" s="195" t="s">
        <v>58</v>
      </c>
      <c r="C36" s="185">
        <f t="shared" si="0"/>
        <v>0</v>
      </c>
      <c r="D36" s="196"/>
      <c r="E36" s="197"/>
      <c r="F36" s="198"/>
      <c r="G36" s="188"/>
      <c r="H36" s="200"/>
      <c r="I36" s="33"/>
      <c r="J36" s="5"/>
      <c r="K36" s="5"/>
      <c r="N36" s="171"/>
      <c r="O36" s="6"/>
      <c r="Q36" s="5"/>
    </row>
    <row r="37" spans="1:17" s="6" customFormat="1" x14ac:dyDescent="0.2">
      <c r="A37" s="191" t="s">
        <v>59</v>
      </c>
      <c r="B37" s="194" t="s">
        <v>60</v>
      </c>
      <c r="C37" s="185">
        <f t="shared" si="0"/>
        <v>0</v>
      </c>
      <c r="D37" s="186"/>
      <c r="E37" s="187"/>
      <c r="F37" s="188"/>
      <c r="G37" s="188"/>
      <c r="H37" s="201"/>
      <c r="I37" s="47"/>
      <c r="N37" s="202"/>
    </row>
    <row r="38" spans="1:17" x14ac:dyDescent="0.2">
      <c r="A38" s="191" t="s">
        <v>61</v>
      </c>
      <c r="B38" s="194" t="s">
        <v>62</v>
      </c>
      <c r="C38" s="203">
        <f t="shared" si="0"/>
        <v>0</v>
      </c>
      <c r="D38" s="204"/>
      <c r="E38" s="205"/>
      <c r="F38" s="206"/>
      <c r="G38" s="188"/>
      <c r="H38" s="206"/>
      <c r="I38" s="33"/>
      <c r="J38" s="5"/>
      <c r="K38" s="5"/>
      <c r="N38" s="171"/>
      <c r="O38" s="6"/>
      <c r="Q38" s="5"/>
    </row>
    <row r="39" spans="1:17" ht="34.5" x14ac:dyDescent="0.2">
      <c r="A39" s="207" t="s">
        <v>63</v>
      </c>
      <c r="B39" s="208" t="s">
        <v>64</v>
      </c>
      <c r="C39" s="185">
        <f t="shared" si="0"/>
        <v>0</v>
      </c>
      <c r="D39" s="186"/>
      <c r="E39" s="187"/>
      <c r="F39" s="188"/>
      <c r="G39" s="188"/>
      <c r="H39" s="188"/>
      <c r="I39" s="33"/>
      <c r="J39" s="5"/>
      <c r="K39" s="5"/>
      <c r="N39" s="171"/>
      <c r="O39" s="6"/>
      <c r="Q39" s="5"/>
    </row>
    <row r="40" spans="1:17" x14ac:dyDescent="0.2">
      <c r="A40" s="207" t="s">
        <v>65</v>
      </c>
      <c r="B40" s="208" t="s">
        <v>66</v>
      </c>
      <c r="C40" s="185">
        <f t="shared" si="0"/>
        <v>0</v>
      </c>
      <c r="D40" s="186"/>
      <c r="E40" s="187"/>
      <c r="F40" s="188"/>
      <c r="G40" s="188"/>
      <c r="H40" s="188"/>
      <c r="I40" s="33"/>
      <c r="J40" s="5"/>
      <c r="K40" s="5"/>
      <c r="N40" s="171"/>
      <c r="O40" s="6"/>
      <c r="Q40" s="5"/>
    </row>
    <row r="41" spans="1:17" x14ac:dyDescent="0.2">
      <c r="A41" s="207" t="s">
        <v>67</v>
      </c>
      <c r="B41" s="208" t="s">
        <v>68</v>
      </c>
      <c r="C41" s="185">
        <f t="shared" si="0"/>
        <v>0</v>
      </c>
      <c r="D41" s="186"/>
      <c r="E41" s="187"/>
      <c r="F41" s="188"/>
      <c r="G41" s="188"/>
      <c r="H41" s="188"/>
      <c r="I41" s="33"/>
      <c r="J41" s="5"/>
      <c r="K41" s="5"/>
      <c r="N41" s="171"/>
      <c r="O41" s="6"/>
      <c r="Q41" s="5"/>
    </row>
    <row r="42" spans="1:17" x14ac:dyDescent="0.2">
      <c r="A42" s="207" t="s">
        <v>69</v>
      </c>
      <c r="B42" s="208" t="s">
        <v>70</v>
      </c>
      <c r="C42" s="185">
        <f t="shared" si="0"/>
        <v>0</v>
      </c>
      <c r="D42" s="186"/>
      <c r="E42" s="187"/>
      <c r="F42" s="188"/>
      <c r="G42" s="188"/>
      <c r="H42" s="188"/>
      <c r="I42" s="33"/>
      <c r="J42" s="5"/>
      <c r="K42" s="5"/>
      <c r="N42" s="171"/>
      <c r="O42" s="6"/>
      <c r="Q42" s="5"/>
    </row>
    <row r="43" spans="1:17" x14ac:dyDescent="0.2">
      <c r="A43" s="207" t="s">
        <v>71</v>
      </c>
      <c r="B43" s="209" t="s">
        <v>72</v>
      </c>
      <c r="C43" s="210">
        <f t="shared" si="0"/>
        <v>129</v>
      </c>
      <c r="D43" s="196">
        <v>129</v>
      </c>
      <c r="E43" s="197"/>
      <c r="F43" s="198"/>
      <c r="G43" s="188"/>
      <c r="H43" s="198"/>
      <c r="I43" s="33"/>
      <c r="J43" s="5"/>
      <c r="K43" s="5"/>
      <c r="N43" s="171"/>
      <c r="O43" s="6"/>
      <c r="Q43" s="5"/>
    </row>
    <row r="44" spans="1:17" x14ac:dyDescent="0.2">
      <c r="A44" s="289" t="s">
        <v>73</v>
      </c>
      <c r="B44" s="310"/>
      <c r="C44" s="178">
        <f t="shared" si="0"/>
        <v>0</v>
      </c>
      <c r="D44" s="182">
        <f>SUM(D45:D78)</f>
        <v>0</v>
      </c>
      <c r="E44" s="180">
        <f>SUM(E45:E78)</f>
        <v>0</v>
      </c>
      <c r="F44" s="182">
        <f>SUM(F45:F78)</f>
        <v>0</v>
      </c>
      <c r="G44" s="178">
        <f>SUM(G45:G78)</f>
        <v>0</v>
      </c>
      <c r="H44" s="178">
        <f>SUM(H45:H78)</f>
        <v>0</v>
      </c>
      <c r="I44" s="33"/>
      <c r="J44" s="5"/>
      <c r="K44" s="5"/>
      <c r="N44" s="171"/>
      <c r="O44" s="6"/>
      <c r="Q44" s="5"/>
    </row>
    <row r="45" spans="1:17" x14ac:dyDescent="0.2">
      <c r="A45" s="211" t="s">
        <v>74</v>
      </c>
      <c r="B45" s="212" t="s">
        <v>75</v>
      </c>
      <c r="C45" s="213">
        <f t="shared" si="0"/>
        <v>0</v>
      </c>
      <c r="D45" s="188"/>
      <c r="E45" s="205"/>
      <c r="F45" s="206"/>
      <c r="G45" s="188"/>
      <c r="H45" s="206"/>
      <c r="I45" s="33"/>
      <c r="J45" s="5"/>
      <c r="K45" s="5"/>
      <c r="N45" s="171"/>
      <c r="O45" s="6"/>
      <c r="Q45" s="5"/>
    </row>
    <row r="46" spans="1:17" x14ac:dyDescent="0.2">
      <c r="A46" s="214" t="s">
        <v>76</v>
      </c>
      <c r="B46" s="215" t="s">
        <v>77</v>
      </c>
      <c r="C46" s="185">
        <f t="shared" si="0"/>
        <v>0</v>
      </c>
      <c r="D46" s="188"/>
      <c r="E46" s="187"/>
      <c r="F46" s="188"/>
      <c r="G46" s="188"/>
      <c r="H46" s="188"/>
      <c r="I46" s="33"/>
      <c r="J46" s="5"/>
      <c r="K46" s="5"/>
      <c r="N46" s="171"/>
      <c r="O46" s="6"/>
      <c r="Q46" s="5"/>
    </row>
    <row r="47" spans="1:17" x14ac:dyDescent="0.2">
      <c r="A47" s="214" t="s">
        <v>78</v>
      </c>
      <c r="B47" s="215" t="s">
        <v>79</v>
      </c>
      <c r="C47" s="185">
        <f t="shared" si="0"/>
        <v>0</v>
      </c>
      <c r="D47" s="188"/>
      <c r="E47" s="187"/>
      <c r="F47" s="188"/>
      <c r="G47" s="188"/>
      <c r="H47" s="188"/>
      <c r="I47" s="33"/>
      <c r="J47" s="5"/>
      <c r="K47" s="5"/>
      <c r="N47" s="171"/>
      <c r="O47" s="6"/>
      <c r="Q47" s="5"/>
    </row>
    <row r="48" spans="1:17" x14ac:dyDescent="0.2">
      <c r="A48" s="214" t="s">
        <v>80</v>
      </c>
      <c r="B48" s="215" t="s">
        <v>81</v>
      </c>
      <c r="C48" s="185">
        <f t="shared" si="0"/>
        <v>0</v>
      </c>
      <c r="D48" s="188"/>
      <c r="E48" s="187"/>
      <c r="F48" s="188"/>
      <c r="G48" s="188"/>
      <c r="H48" s="188"/>
      <c r="I48" s="33"/>
      <c r="J48" s="5"/>
      <c r="K48" s="5"/>
      <c r="N48" s="171"/>
      <c r="O48" s="6"/>
      <c r="Q48" s="5"/>
    </row>
    <row r="49" spans="1:17" x14ac:dyDescent="0.2">
      <c r="A49" s="214" t="s">
        <v>82</v>
      </c>
      <c r="B49" s="215" t="s">
        <v>83</v>
      </c>
      <c r="C49" s="185">
        <f t="shared" si="0"/>
        <v>0</v>
      </c>
      <c r="D49" s="188"/>
      <c r="E49" s="187"/>
      <c r="F49" s="188"/>
      <c r="G49" s="188"/>
      <c r="H49" s="188"/>
      <c r="I49" s="33"/>
      <c r="J49" s="5"/>
      <c r="K49" s="5"/>
      <c r="N49" s="171"/>
      <c r="O49" s="6"/>
      <c r="Q49" s="5"/>
    </row>
    <row r="50" spans="1:17" x14ac:dyDescent="0.2">
      <c r="A50" s="214" t="s">
        <v>84</v>
      </c>
      <c r="B50" s="215" t="s">
        <v>85</v>
      </c>
      <c r="C50" s="185">
        <f t="shared" si="0"/>
        <v>0</v>
      </c>
      <c r="D50" s="188"/>
      <c r="E50" s="187"/>
      <c r="F50" s="188"/>
      <c r="G50" s="188"/>
      <c r="H50" s="188"/>
      <c r="I50" s="33"/>
      <c r="J50" s="5"/>
      <c r="K50" s="5"/>
      <c r="N50" s="171"/>
      <c r="O50" s="6"/>
      <c r="Q50" s="5"/>
    </row>
    <row r="51" spans="1:17" x14ac:dyDescent="0.2">
      <c r="A51" s="214" t="s">
        <v>86</v>
      </c>
      <c r="B51" s="215" t="s">
        <v>87</v>
      </c>
      <c r="C51" s="185">
        <f t="shared" si="0"/>
        <v>0</v>
      </c>
      <c r="D51" s="188"/>
      <c r="E51" s="187"/>
      <c r="F51" s="188"/>
      <c r="G51" s="188"/>
      <c r="H51" s="188"/>
      <c r="I51" s="33"/>
      <c r="J51" s="5"/>
      <c r="K51" s="5"/>
      <c r="N51" s="171"/>
      <c r="O51" s="6"/>
      <c r="Q51" s="5"/>
    </row>
    <row r="52" spans="1:17" x14ac:dyDescent="0.2">
      <c r="A52" s="214" t="s">
        <v>88</v>
      </c>
      <c r="B52" s="215" t="s">
        <v>89</v>
      </c>
      <c r="C52" s="185">
        <f t="shared" si="0"/>
        <v>0</v>
      </c>
      <c r="D52" s="188"/>
      <c r="E52" s="187"/>
      <c r="F52" s="188"/>
      <c r="G52" s="188"/>
      <c r="H52" s="188"/>
      <c r="I52" s="33"/>
      <c r="J52" s="5"/>
      <c r="K52" s="5"/>
      <c r="N52" s="171"/>
      <c r="O52" s="6"/>
      <c r="Q52" s="5"/>
    </row>
    <row r="53" spans="1:17" x14ac:dyDescent="0.2">
      <c r="A53" s="214" t="s">
        <v>90</v>
      </c>
      <c r="B53" s="215" t="s">
        <v>91</v>
      </c>
      <c r="C53" s="185">
        <f t="shared" si="0"/>
        <v>0</v>
      </c>
      <c r="D53" s="188"/>
      <c r="E53" s="187"/>
      <c r="F53" s="188"/>
      <c r="G53" s="188"/>
      <c r="H53" s="188"/>
      <c r="I53" s="33"/>
      <c r="J53" s="5"/>
      <c r="K53" s="5"/>
      <c r="N53" s="171"/>
      <c r="O53" s="6"/>
      <c r="Q53" s="5"/>
    </row>
    <row r="54" spans="1:17" x14ac:dyDescent="0.2">
      <c r="A54" s="214" t="s">
        <v>92</v>
      </c>
      <c r="B54" s="215" t="s">
        <v>93</v>
      </c>
      <c r="C54" s="185">
        <f t="shared" si="0"/>
        <v>0</v>
      </c>
      <c r="D54" s="188"/>
      <c r="E54" s="187"/>
      <c r="F54" s="188"/>
      <c r="G54" s="188"/>
      <c r="H54" s="188"/>
      <c r="I54" s="33"/>
      <c r="J54" s="5"/>
      <c r="K54" s="5"/>
      <c r="N54" s="171"/>
      <c r="O54" s="6"/>
      <c r="Q54" s="5"/>
    </row>
    <row r="55" spans="1:17" x14ac:dyDescent="0.2">
      <c r="A55" s="214" t="s">
        <v>94</v>
      </c>
      <c r="B55" s="215" t="s">
        <v>95</v>
      </c>
      <c r="C55" s="185">
        <f t="shared" si="0"/>
        <v>0</v>
      </c>
      <c r="D55" s="188"/>
      <c r="E55" s="187"/>
      <c r="F55" s="188"/>
      <c r="G55" s="188"/>
      <c r="H55" s="188"/>
      <c r="I55" s="33"/>
      <c r="J55" s="5"/>
      <c r="K55" s="5"/>
      <c r="N55" s="171"/>
      <c r="O55" s="6"/>
      <c r="Q55" s="5"/>
    </row>
    <row r="56" spans="1:17" x14ac:dyDescent="0.2">
      <c r="A56" s="214" t="s">
        <v>96</v>
      </c>
      <c r="B56" s="215" t="s">
        <v>97</v>
      </c>
      <c r="C56" s="185">
        <f t="shared" si="0"/>
        <v>0</v>
      </c>
      <c r="D56" s="188"/>
      <c r="E56" s="187"/>
      <c r="F56" s="188"/>
      <c r="G56" s="188"/>
      <c r="H56" s="188"/>
      <c r="I56" s="33"/>
      <c r="J56" s="5"/>
      <c r="K56" s="5"/>
      <c r="N56" s="171"/>
      <c r="O56" s="6"/>
      <c r="Q56" s="5"/>
    </row>
    <row r="57" spans="1:17" x14ac:dyDescent="0.2">
      <c r="A57" s="214" t="s">
        <v>98</v>
      </c>
      <c r="B57" s="215" t="s">
        <v>99</v>
      </c>
      <c r="C57" s="185">
        <f t="shared" si="0"/>
        <v>0</v>
      </c>
      <c r="D57" s="188"/>
      <c r="E57" s="187"/>
      <c r="F57" s="188"/>
      <c r="G57" s="188"/>
      <c r="H57" s="188"/>
      <c r="I57" s="33"/>
      <c r="J57" s="5"/>
      <c r="K57" s="5"/>
      <c r="N57" s="171"/>
      <c r="O57" s="6"/>
      <c r="Q57" s="5"/>
    </row>
    <row r="58" spans="1:17" x14ac:dyDescent="0.2">
      <c r="A58" s="214" t="s">
        <v>100</v>
      </c>
      <c r="B58" s="215" t="s">
        <v>101</v>
      </c>
      <c r="C58" s="185">
        <f t="shared" si="0"/>
        <v>0</v>
      </c>
      <c r="D58" s="188"/>
      <c r="E58" s="187"/>
      <c r="F58" s="188"/>
      <c r="G58" s="188"/>
      <c r="H58" s="188"/>
      <c r="I58" s="33"/>
      <c r="J58" s="5"/>
      <c r="K58" s="5"/>
      <c r="N58" s="171"/>
      <c r="O58" s="6"/>
      <c r="Q58" s="5"/>
    </row>
    <row r="59" spans="1:17" ht="34.5" x14ac:dyDescent="0.2">
      <c r="A59" s="214" t="s">
        <v>102</v>
      </c>
      <c r="B59" s="208" t="s">
        <v>103</v>
      </c>
      <c r="C59" s="185">
        <f t="shared" si="0"/>
        <v>0</v>
      </c>
      <c r="D59" s="188"/>
      <c r="E59" s="187"/>
      <c r="F59" s="188"/>
      <c r="G59" s="188"/>
      <c r="H59" s="188"/>
      <c r="I59" s="33"/>
      <c r="J59" s="5"/>
      <c r="K59" s="5"/>
      <c r="N59" s="171"/>
      <c r="O59" s="6"/>
      <c r="Q59" s="5"/>
    </row>
    <row r="60" spans="1:17" x14ac:dyDescent="0.2">
      <c r="A60" s="214" t="s">
        <v>104</v>
      </c>
      <c r="B60" s="215" t="s">
        <v>105</v>
      </c>
      <c r="C60" s="185">
        <f t="shared" si="0"/>
        <v>0</v>
      </c>
      <c r="D60" s="188"/>
      <c r="E60" s="187"/>
      <c r="F60" s="188"/>
      <c r="G60" s="188"/>
      <c r="H60" s="188"/>
      <c r="I60" s="33"/>
      <c r="J60" s="5"/>
      <c r="K60" s="5"/>
      <c r="N60" s="171"/>
      <c r="O60" s="6"/>
      <c r="Q60" s="5"/>
    </row>
    <row r="61" spans="1:17" x14ac:dyDescent="0.2">
      <c r="A61" s="214" t="s">
        <v>106</v>
      </c>
      <c r="B61" s="215" t="s">
        <v>107</v>
      </c>
      <c r="C61" s="185">
        <f t="shared" si="0"/>
        <v>0</v>
      </c>
      <c r="D61" s="188"/>
      <c r="E61" s="187"/>
      <c r="F61" s="188"/>
      <c r="G61" s="188"/>
      <c r="H61" s="188"/>
      <c r="I61" s="33"/>
      <c r="J61" s="5"/>
      <c r="K61" s="5"/>
      <c r="N61" s="171"/>
      <c r="O61" s="6"/>
      <c r="Q61" s="5"/>
    </row>
    <row r="62" spans="1:17" x14ac:dyDescent="0.2">
      <c r="A62" s="214" t="s">
        <v>108</v>
      </c>
      <c r="B62" s="208" t="s">
        <v>109</v>
      </c>
      <c r="C62" s="185">
        <f t="shared" si="0"/>
        <v>0</v>
      </c>
      <c r="D62" s="188"/>
      <c r="E62" s="187"/>
      <c r="F62" s="188"/>
      <c r="G62" s="188"/>
      <c r="H62" s="188"/>
      <c r="I62" s="33"/>
      <c r="J62" s="5"/>
      <c r="K62" s="5"/>
      <c r="N62" s="171"/>
      <c r="O62" s="6"/>
      <c r="Q62" s="5"/>
    </row>
    <row r="63" spans="1:17" x14ac:dyDescent="0.2">
      <c r="A63" s="214" t="s">
        <v>110</v>
      </c>
      <c r="B63" s="215" t="s">
        <v>111</v>
      </c>
      <c r="C63" s="185">
        <f t="shared" si="0"/>
        <v>0</v>
      </c>
      <c r="D63" s="188"/>
      <c r="E63" s="187"/>
      <c r="F63" s="188"/>
      <c r="G63" s="188"/>
      <c r="H63" s="188"/>
      <c r="I63" s="33"/>
      <c r="J63" s="5"/>
      <c r="K63" s="5"/>
      <c r="N63" s="171"/>
      <c r="O63" s="6"/>
      <c r="Q63" s="5"/>
    </row>
    <row r="64" spans="1:17" x14ac:dyDescent="0.2">
      <c r="A64" s="214" t="s">
        <v>112</v>
      </c>
      <c r="B64" s="215" t="s">
        <v>113</v>
      </c>
      <c r="C64" s="185">
        <f t="shared" si="0"/>
        <v>0</v>
      </c>
      <c r="D64" s="188"/>
      <c r="E64" s="187"/>
      <c r="F64" s="188"/>
      <c r="G64" s="188"/>
      <c r="H64" s="188"/>
      <c r="I64" s="33"/>
      <c r="J64" s="5"/>
      <c r="K64" s="5"/>
      <c r="N64" s="171"/>
      <c r="O64" s="6"/>
      <c r="Q64" s="5"/>
    </row>
    <row r="65" spans="1:17" x14ac:dyDescent="0.2">
      <c r="A65" s="214" t="s">
        <v>114</v>
      </c>
      <c r="B65" s="215" t="s">
        <v>115</v>
      </c>
      <c r="C65" s="185">
        <f t="shared" si="0"/>
        <v>0</v>
      </c>
      <c r="D65" s="188"/>
      <c r="E65" s="187"/>
      <c r="F65" s="188"/>
      <c r="G65" s="188"/>
      <c r="H65" s="188"/>
      <c r="I65" s="33"/>
      <c r="J65" s="5"/>
      <c r="K65" s="5"/>
      <c r="N65" s="171"/>
      <c r="O65" s="6"/>
      <c r="Q65" s="5"/>
    </row>
    <row r="66" spans="1:17" x14ac:dyDescent="0.2">
      <c r="A66" s="214" t="s">
        <v>116</v>
      </c>
      <c r="B66" s="215" t="s">
        <v>117</v>
      </c>
      <c r="C66" s="185">
        <f t="shared" si="0"/>
        <v>0</v>
      </c>
      <c r="D66" s="188"/>
      <c r="E66" s="187"/>
      <c r="F66" s="188"/>
      <c r="G66" s="188"/>
      <c r="H66" s="188"/>
      <c r="I66" s="33"/>
      <c r="J66" s="5"/>
      <c r="K66" s="5"/>
      <c r="N66" s="171"/>
      <c r="O66" s="6"/>
      <c r="Q66" s="5"/>
    </row>
    <row r="67" spans="1:17" ht="25.5" customHeight="1" x14ac:dyDescent="0.2">
      <c r="A67" s="214" t="s">
        <v>118</v>
      </c>
      <c r="B67" s="208" t="s">
        <v>119</v>
      </c>
      <c r="C67" s="185">
        <f t="shared" si="0"/>
        <v>0</v>
      </c>
      <c r="D67" s="188"/>
      <c r="E67" s="187"/>
      <c r="F67" s="188"/>
      <c r="G67" s="188"/>
      <c r="H67" s="188"/>
      <c r="I67" s="33"/>
      <c r="J67" s="5"/>
      <c r="K67" s="5"/>
      <c r="N67" s="171"/>
      <c r="O67" s="6"/>
      <c r="Q67" s="5"/>
    </row>
    <row r="68" spans="1:17" x14ac:dyDescent="0.2">
      <c r="A68" s="214" t="s">
        <v>120</v>
      </c>
      <c r="B68" s="215" t="s">
        <v>121</v>
      </c>
      <c r="C68" s="185">
        <f t="shared" si="0"/>
        <v>0</v>
      </c>
      <c r="D68" s="188"/>
      <c r="E68" s="187"/>
      <c r="F68" s="188"/>
      <c r="G68" s="188"/>
      <c r="H68" s="188"/>
      <c r="I68" s="33"/>
      <c r="J68" s="5"/>
      <c r="K68" s="5"/>
      <c r="N68" s="171"/>
      <c r="O68" s="6"/>
      <c r="Q68" s="5"/>
    </row>
    <row r="69" spans="1:17" x14ac:dyDescent="0.2">
      <c r="A69" s="214" t="s">
        <v>122</v>
      </c>
      <c r="B69" s="215" t="s">
        <v>123</v>
      </c>
      <c r="C69" s="185">
        <f t="shared" si="0"/>
        <v>0</v>
      </c>
      <c r="D69" s="188"/>
      <c r="E69" s="187"/>
      <c r="F69" s="188"/>
      <c r="G69" s="188"/>
      <c r="H69" s="188"/>
      <c r="I69" s="33"/>
      <c r="J69" s="5"/>
      <c r="K69" s="5"/>
      <c r="N69" s="171"/>
      <c r="O69" s="6"/>
      <c r="Q69" s="5"/>
    </row>
    <row r="70" spans="1:17" x14ac:dyDescent="0.2">
      <c r="A70" s="214" t="s">
        <v>124</v>
      </c>
      <c r="B70" s="215" t="s">
        <v>125</v>
      </c>
      <c r="C70" s="185">
        <f t="shared" si="0"/>
        <v>0</v>
      </c>
      <c r="D70" s="188"/>
      <c r="E70" s="187"/>
      <c r="F70" s="188"/>
      <c r="G70" s="188"/>
      <c r="H70" s="188"/>
      <c r="I70" s="33"/>
      <c r="J70" s="5"/>
      <c r="K70" s="5"/>
      <c r="N70" s="171"/>
      <c r="O70" s="6"/>
      <c r="Q70" s="5"/>
    </row>
    <row r="71" spans="1:17" x14ac:dyDescent="0.2">
      <c r="A71" s="214" t="s">
        <v>126</v>
      </c>
      <c r="B71" s="215" t="s">
        <v>127</v>
      </c>
      <c r="C71" s="185">
        <f t="shared" si="0"/>
        <v>0</v>
      </c>
      <c r="D71" s="188"/>
      <c r="E71" s="187"/>
      <c r="F71" s="188"/>
      <c r="G71" s="188"/>
      <c r="H71" s="188"/>
      <c r="I71" s="33"/>
      <c r="J71" s="5"/>
      <c r="K71" s="5"/>
      <c r="N71" s="171"/>
      <c r="O71" s="6"/>
      <c r="Q71" s="5"/>
    </row>
    <row r="72" spans="1:17" x14ac:dyDescent="0.2">
      <c r="A72" s="214" t="s">
        <v>128</v>
      </c>
      <c r="B72" s="215" t="s">
        <v>129</v>
      </c>
      <c r="C72" s="185">
        <f t="shared" si="0"/>
        <v>0</v>
      </c>
      <c r="D72" s="188"/>
      <c r="E72" s="187"/>
      <c r="F72" s="188"/>
      <c r="G72" s="188"/>
      <c r="H72" s="188"/>
      <c r="I72" s="33"/>
      <c r="J72" s="5"/>
      <c r="K72" s="5"/>
      <c r="N72" s="171"/>
      <c r="O72" s="6"/>
      <c r="Q72" s="5"/>
    </row>
    <row r="73" spans="1:17" x14ac:dyDescent="0.2">
      <c r="A73" s="214" t="s">
        <v>130</v>
      </c>
      <c r="B73" s="215" t="s">
        <v>131</v>
      </c>
      <c r="C73" s="185">
        <f t="shared" si="0"/>
        <v>0</v>
      </c>
      <c r="D73" s="188"/>
      <c r="E73" s="187"/>
      <c r="F73" s="188"/>
      <c r="G73" s="188"/>
      <c r="H73" s="188"/>
      <c r="I73" s="33"/>
      <c r="J73" s="5"/>
      <c r="K73" s="5"/>
      <c r="N73" s="171"/>
      <c r="O73" s="6"/>
      <c r="Q73" s="5"/>
    </row>
    <row r="74" spans="1:17" x14ac:dyDescent="0.2">
      <c r="A74" s="214" t="s">
        <v>132</v>
      </c>
      <c r="B74" s="215" t="s">
        <v>133</v>
      </c>
      <c r="C74" s="185">
        <f t="shared" si="0"/>
        <v>0</v>
      </c>
      <c r="D74" s="188"/>
      <c r="E74" s="187"/>
      <c r="F74" s="188"/>
      <c r="G74" s="188"/>
      <c r="H74" s="188"/>
      <c r="I74" s="33"/>
      <c r="J74" s="5"/>
      <c r="K74" s="5"/>
      <c r="N74" s="171"/>
      <c r="O74" s="6"/>
      <c r="Q74" s="5"/>
    </row>
    <row r="75" spans="1:17" x14ac:dyDescent="0.2">
      <c r="A75" s="214" t="s">
        <v>134</v>
      </c>
      <c r="B75" s="215" t="s">
        <v>135</v>
      </c>
      <c r="C75" s="185">
        <f t="shared" si="0"/>
        <v>0</v>
      </c>
      <c r="D75" s="188"/>
      <c r="E75" s="187"/>
      <c r="F75" s="188"/>
      <c r="G75" s="188"/>
      <c r="H75" s="188"/>
      <c r="I75" s="33"/>
      <c r="J75" s="5"/>
      <c r="K75" s="5"/>
      <c r="N75" s="171"/>
      <c r="O75" s="6"/>
      <c r="Q75" s="5"/>
    </row>
    <row r="76" spans="1:17" x14ac:dyDescent="0.2">
      <c r="A76" s="214" t="s">
        <v>136</v>
      </c>
      <c r="B76" s="215" t="s">
        <v>137</v>
      </c>
      <c r="C76" s="185">
        <f t="shared" si="0"/>
        <v>0</v>
      </c>
      <c r="D76" s="188"/>
      <c r="E76" s="187"/>
      <c r="F76" s="188"/>
      <c r="G76" s="188"/>
      <c r="H76" s="188"/>
      <c r="I76" s="33"/>
      <c r="J76" s="5"/>
      <c r="K76" s="5"/>
      <c r="N76" s="171"/>
      <c r="O76" s="6"/>
      <c r="Q76" s="5"/>
    </row>
    <row r="77" spans="1:17" x14ac:dyDescent="0.2">
      <c r="A77" s="214" t="s">
        <v>138</v>
      </c>
      <c r="B77" s="215" t="s">
        <v>139</v>
      </c>
      <c r="C77" s="185">
        <f t="shared" si="0"/>
        <v>0</v>
      </c>
      <c r="D77" s="188"/>
      <c r="E77" s="187"/>
      <c r="F77" s="188"/>
      <c r="G77" s="188"/>
      <c r="H77" s="188"/>
      <c r="I77" s="33"/>
      <c r="J77" s="5"/>
      <c r="K77" s="5"/>
      <c r="N77" s="171"/>
      <c r="O77" s="6"/>
      <c r="Q77" s="5"/>
    </row>
    <row r="78" spans="1:17" x14ac:dyDescent="0.2">
      <c r="A78" s="216" t="s">
        <v>140</v>
      </c>
      <c r="B78" s="217" t="s">
        <v>141</v>
      </c>
      <c r="C78" s="218">
        <f t="shared" si="0"/>
        <v>0</v>
      </c>
      <c r="D78" s="219"/>
      <c r="E78" s="220"/>
      <c r="F78" s="221"/>
      <c r="G78" s="219"/>
      <c r="H78" s="221"/>
      <c r="I78" s="33"/>
      <c r="J78" s="5"/>
      <c r="K78" s="5"/>
      <c r="N78" s="171"/>
      <c r="O78" s="6"/>
      <c r="Q78" s="5"/>
    </row>
    <row r="79" spans="1:17" x14ac:dyDescent="0.2">
      <c r="A79" s="174"/>
      <c r="B79" s="222"/>
      <c r="C79" s="69"/>
      <c r="D79" s="70"/>
      <c r="E79" s="70"/>
      <c r="F79" s="70"/>
      <c r="G79" s="70"/>
      <c r="H79" s="70"/>
      <c r="I79" s="33"/>
      <c r="J79" s="5"/>
      <c r="K79" s="5"/>
      <c r="N79" s="171"/>
      <c r="O79" s="6"/>
      <c r="Q79" s="5"/>
    </row>
    <row r="80" spans="1:17" x14ac:dyDescent="0.2">
      <c r="A80" s="289" t="s">
        <v>142</v>
      </c>
      <c r="B80" s="290"/>
      <c r="C80" s="178">
        <f t="shared" ref="C80:C145" si="1">+SUM(D80:F80)</f>
        <v>834</v>
      </c>
      <c r="D80" s="223">
        <f>+SUM(D81:D120)</f>
        <v>0</v>
      </c>
      <c r="E80" s="223">
        <f>+SUM(E81:E120)</f>
        <v>787</v>
      </c>
      <c r="F80" s="224">
        <f>+SUM(F81:F120)</f>
        <v>47</v>
      </c>
      <c r="G80" s="225">
        <f>+SUM(G81:G120)</f>
        <v>0</v>
      </c>
      <c r="H80" s="225">
        <f>+SUM(H81:H120)</f>
        <v>0</v>
      </c>
      <c r="I80" s="33"/>
      <c r="J80" s="5"/>
      <c r="K80" s="5"/>
      <c r="N80" s="171"/>
      <c r="O80" s="6"/>
      <c r="Q80" s="5"/>
    </row>
    <row r="81" spans="1:17" x14ac:dyDescent="0.2">
      <c r="A81" s="211" t="s">
        <v>143</v>
      </c>
      <c r="B81" s="226" t="s">
        <v>144</v>
      </c>
      <c r="C81" s="203">
        <f t="shared" si="1"/>
        <v>0</v>
      </c>
      <c r="D81" s="186"/>
      <c r="E81" s="186"/>
      <c r="F81" s="186"/>
      <c r="G81" s="186"/>
      <c r="H81" s="186"/>
      <c r="I81" s="33"/>
      <c r="J81" s="5"/>
      <c r="K81" s="5"/>
      <c r="N81" s="171"/>
      <c r="O81" s="6"/>
      <c r="Q81" s="5"/>
    </row>
    <row r="82" spans="1:17" x14ac:dyDescent="0.2">
      <c r="A82" s="214" t="s">
        <v>145</v>
      </c>
      <c r="B82" s="215" t="s">
        <v>146</v>
      </c>
      <c r="C82" s="185">
        <f t="shared" si="1"/>
        <v>58</v>
      </c>
      <c r="D82" s="186"/>
      <c r="E82" s="186">
        <v>58</v>
      </c>
      <c r="F82" s="186"/>
      <c r="G82" s="186"/>
      <c r="H82" s="186"/>
      <c r="I82" s="33"/>
      <c r="J82" s="5"/>
      <c r="K82" s="5"/>
      <c r="N82" s="171"/>
      <c r="O82" s="6"/>
      <c r="Q82" s="5"/>
    </row>
    <row r="83" spans="1:17" x14ac:dyDescent="0.2">
      <c r="A83" s="214" t="s">
        <v>147</v>
      </c>
      <c r="B83" s="215" t="s">
        <v>148</v>
      </c>
      <c r="C83" s="185">
        <f t="shared" si="1"/>
        <v>0</v>
      </c>
      <c r="D83" s="186"/>
      <c r="E83" s="186"/>
      <c r="F83" s="186"/>
      <c r="G83" s="186"/>
      <c r="H83" s="186"/>
      <c r="I83" s="33"/>
      <c r="J83" s="5"/>
      <c r="K83" s="5"/>
      <c r="N83" s="171"/>
      <c r="O83" s="6"/>
      <c r="Q83" s="5"/>
    </row>
    <row r="84" spans="1:17" x14ac:dyDescent="0.2">
      <c r="A84" s="214" t="s">
        <v>149</v>
      </c>
      <c r="B84" s="215" t="s">
        <v>150</v>
      </c>
      <c r="C84" s="185">
        <f t="shared" si="1"/>
        <v>0</v>
      </c>
      <c r="D84" s="186"/>
      <c r="E84" s="186"/>
      <c r="F84" s="186"/>
      <c r="G84" s="186"/>
      <c r="H84" s="186"/>
      <c r="I84" s="33"/>
      <c r="J84" s="5"/>
      <c r="K84" s="5"/>
      <c r="N84" s="171"/>
      <c r="O84" s="6"/>
      <c r="Q84" s="5"/>
    </row>
    <row r="85" spans="1:17" x14ac:dyDescent="0.2">
      <c r="A85" s="214" t="s">
        <v>151</v>
      </c>
      <c r="B85" s="215" t="s">
        <v>152</v>
      </c>
      <c r="C85" s="185">
        <f t="shared" si="1"/>
        <v>60</v>
      </c>
      <c r="D85" s="186"/>
      <c r="E85" s="186">
        <v>60</v>
      </c>
      <c r="F85" s="186"/>
      <c r="G85" s="186"/>
      <c r="H85" s="186"/>
      <c r="I85" s="33"/>
      <c r="J85" s="5"/>
      <c r="K85" s="5"/>
      <c r="N85" s="171"/>
      <c r="O85" s="6"/>
      <c r="Q85" s="5"/>
    </row>
    <row r="86" spans="1:17" x14ac:dyDescent="0.2">
      <c r="A86" s="214" t="s">
        <v>153</v>
      </c>
      <c r="B86" s="215" t="s">
        <v>154</v>
      </c>
      <c r="C86" s="185">
        <f t="shared" si="1"/>
        <v>0</v>
      </c>
      <c r="D86" s="186"/>
      <c r="E86" s="186"/>
      <c r="F86" s="186"/>
      <c r="G86" s="186"/>
      <c r="H86" s="186"/>
      <c r="I86" s="33"/>
      <c r="J86" s="5"/>
      <c r="K86" s="5"/>
      <c r="N86" s="171"/>
      <c r="O86" s="6"/>
      <c r="Q86" s="5"/>
    </row>
    <row r="87" spans="1:17" x14ac:dyDescent="0.2">
      <c r="A87" s="214" t="s">
        <v>155</v>
      </c>
      <c r="B87" s="215" t="s">
        <v>156</v>
      </c>
      <c r="C87" s="185">
        <f t="shared" si="1"/>
        <v>0</v>
      </c>
      <c r="D87" s="186"/>
      <c r="E87" s="186"/>
      <c r="F87" s="186"/>
      <c r="G87" s="186"/>
      <c r="H87" s="186"/>
      <c r="I87" s="33"/>
      <c r="J87" s="5"/>
      <c r="K87" s="5"/>
      <c r="N87" s="171"/>
      <c r="O87" s="6"/>
      <c r="Q87" s="5"/>
    </row>
    <row r="88" spans="1:17" x14ac:dyDescent="0.2">
      <c r="A88" s="214" t="s">
        <v>157</v>
      </c>
      <c r="B88" s="215" t="s">
        <v>158</v>
      </c>
      <c r="C88" s="185">
        <f t="shared" si="1"/>
        <v>0</v>
      </c>
      <c r="D88" s="186"/>
      <c r="E88" s="186"/>
      <c r="F88" s="186"/>
      <c r="G88" s="186"/>
      <c r="H88" s="186"/>
      <c r="I88" s="33"/>
      <c r="J88" s="5"/>
      <c r="K88" s="5"/>
      <c r="N88" s="171"/>
      <c r="O88" s="6"/>
      <c r="Q88" s="5"/>
    </row>
    <row r="89" spans="1:17" x14ac:dyDescent="0.2">
      <c r="A89" s="214" t="s">
        <v>159</v>
      </c>
      <c r="B89" s="215" t="s">
        <v>160</v>
      </c>
      <c r="C89" s="185">
        <f t="shared" si="1"/>
        <v>0</v>
      </c>
      <c r="D89" s="186"/>
      <c r="E89" s="186"/>
      <c r="F89" s="186"/>
      <c r="G89" s="186"/>
      <c r="H89" s="186"/>
      <c r="I89" s="33"/>
      <c r="J89" s="5"/>
      <c r="K89" s="5"/>
      <c r="N89" s="171"/>
      <c r="O89" s="6"/>
      <c r="Q89" s="5"/>
    </row>
    <row r="90" spans="1:17" x14ac:dyDescent="0.2">
      <c r="A90" s="214" t="s">
        <v>161</v>
      </c>
      <c r="B90" s="215" t="s">
        <v>162</v>
      </c>
      <c r="C90" s="185">
        <f t="shared" si="1"/>
        <v>22</v>
      </c>
      <c r="D90" s="186"/>
      <c r="E90" s="186">
        <v>22</v>
      </c>
      <c r="F90" s="186"/>
      <c r="G90" s="186"/>
      <c r="H90" s="186"/>
      <c r="I90" s="33"/>
      <c r="J90" s="5"/>
      <c r="K90" s="5"/>
      <c r="N90" s="171"/>
      <c r="O90" s="6"/>
      <c r="Q90" s="5"/>
    </row>
    <row r="91" spans="1:17" x14ac:dyDescent="0.2">
      <c r="A91" s="214" t="s">
        <v>163</v>
      </c>
      <c r="B91" s="215" t="s">
        <v>164</v>
      </c>
      <c r="C91" s="185">
        <f t="shared" si="1"/>
        <v>0</v>
      </c>
      <c r="D91" s="186"/>
      <c r="E91" s="186"/>
      <c r="F91" s="186"/>
      <c r="G91" s="186"/>
      <c r="H91" s="186"/>
      <c r="I91" s="33"/>
      <c r="J91" s="5"/>
      <c r="K91" s="5"/>
      <c r="N91" s="171"/>
      <c r="O91" s="6"/>
      <c r="Q91" s="5"/>
    </row>
    <row r="92" spans="1:17" x14ac:dyDescent="0.2">
      <c r="A92" s="214" t="s">
        <v>165</v>
      </c>
      <c r="B92" s="215" t="s">
        <v>166</v>
      </c>
      <c r="C92" s="185">
        <f t="shared" si="1"/>
        <v>0</v>
      </c>
      <c r="D92" s="186"/>
      <c r="E92" s="186"/>
      <c r="F92" s="186"/>
      <c r="G92" s="186"/>
      <c r="H92" s="186"/>
      <c r="I92" s="33"/>
      <c r="J92" s="5"/>
      <c r="K92" s="5"/>
      <c r="N92" s="171"/>
      <c r="O92" s="6"/>
      <c r="Q92" s="5"/>
    </row>
    <row r="93" spans="1:17" x14ac:dyDescent="0.2">
      <c r="A93" s="214" t="s">
        <v>167</v>
      </c>
      <c r="B93" s="215" t="s">
        <v>168</v>
      </c>
      <c r="C93" s="185">
        <f t="shared" si="1"/>
        <v>0</v>
      </c>
      <c r="D93" s="186"/>
      <c r="E93" s="186"/>
      <c r="F93" s="186"/>
      <c r="G93" s="186"/>
      <c r="H93" s="186"/>
      <c r="I93" s="33"/>
      <c r="J93" s="5"/>
      <c r="K93" s="5"/>
      <c r="N93" s="171"/>
      <c r="O93" s="6"/>
      <c r="Q93" s="5"/>
    </row>
    <row r="94" spans="1:17" x14ac:dyDescent="0.2">
      <c r="A94" s="214" t="s">
        <v>169</v>
      </c>
      <c r="B94" s="215" t="s">
        <v>170</v>
      </c>
      <c r="C94" s="185">
        <f t="shared" si="1"/>
        <v>0</v>
      </c>
      <c r="D94" s="186"/>
      <c r="E94" s="186"/>
      <c r="F94" s="186"/>
      <c r="G94" s="186"/>
      <c r="H94" s="186"/>
      <c r="I94" s="33"/>
      <c r="J94" s="5"/>
      <c r="K94" s="5"/>
      <c r="N94" s="171"/>
      <c r="O94" s="6"/>
      <c r="Q94" s="5"/>
    </row>
    <row r="95" spans="1:17" x14ac:dyDescent="0.2">
      <c r="A95" s="214" t="s">
        <v>171</v>
      </c>
      <c r="B95" s="215" t="s">
        <v>172</v>
      </c>
      <c r="C95" s="185">
        <f t="shared" si="1"/>
        <v>454</v>
      </c>
      <c r="D95" s="186"/>
      <c r="E95" s="186">
        <v>454</v>
      </c>
      <c r="F95" s="186"/>
      <c r="G95" s="186"/>
      <c r="H95" s="186"/>
      <c r="I95" s="33"/>
      <c r="J95" s="5"/>
      <c r="K95" s="5"/>
      <c r="N95" s="171"/>
      <c r="O95" s="6"/>
      <c r="Q95" s="5"/>
    </row>
    <row r="96" spans="1:17" x14ac:dyDescent="0.2">
      <c r="A96" s="214" t="s">
        <v>173</v>
      </c>
      <c r="B96" s="215" t="s">
        <v>174</v>
      </c>
      <c r="C96" s="185">
        <f t="shared" si="1"/>
        <v>35</v>
      </c>
      <c r="D96" s="186"/>
      <c r="E96" s="186">
        <v>35</v>
      </c>
      <c r="F96" s="186"/>
      <c r="G96" s="186"/>
      <c r="H96" s="186"/>
      <c r="I96" s="33"/>
      <c r="J96" s="5"/>
      <c r="K96" s="5"/>
      <c r="N96" s="171"/>
      <c r="O96" s="6"/>
      <c r="Q96" s="5"/>
    </row>
    <row r="97" spans="1:17" x14ac:dyDescent="0.2">
      <c r="A97" s="214" t="s">
        <v>175</v>
      </c>
      <c r="B97" s="215" t="s">
        <v>176</v>
      </c>
      <c r="C97" s="185">
        <f t="shared" si="1"/>
        <v>0</v>
      </c>
      <c r="D97" s="186"/>
      <c r="E97" s="186"/>
      <c r="F97" s="186"/>
      <c r="G97" s="186"/>
      <c r="H97" s="186"/>
      <c r="I97" s="33"/>
      <c r="J97" s="5"/>
      <c r="K97" s="5"/>
      <c r="N97" s="171"/>
      <c r="O97" s="6"/>
      <c r="Q97" s="5"/>
    </row>
    <row r="98" spans="1:17" x14ac:dyDescent="0.2">
      <c r="A98" s="214" t="s">
        <v>177</v>
      </c>
      <c r="B98" s="215" t="s">
        <v>178</v>
      </c>
      <c r="C98" s="185">
        <f t="shared" si="1"/>
        <v>0</v>
      </c>
      <c r="D98" s="186"/>
      <c r="E98" s="186"/>
      <c r="F98" s="186"/>
      <c r="G98" s="186"/>
      <c r="H98" s="186"/>
      <c r="I98" s="33"/>
      <c r="J98" s="5"/>
      <c r="K98" s="5"/>
      <c r="N98" s="171"/>
      <c r="O98" s="6"/>
      <c r="Q98" s="5"/>
    </row>
    <row r="99" spans="1:17" x14ac:dyDescent="0.2">
      <c r="A99" s="214" t="s">
        <v>179</v>
      </c>
      <c r="B99" s="215" t="s">
        <v>180</v>
      </c>
      <c r="C99" s="185">
        <f t="shared" si="1"/>
        <v>0</v>
      </c>
      <c r="D99" s="186"/>
      <c r="E99" s="186"/>
      <c r="F99" s="186"/>
      <c r="G99" s="186"/>
      <c r="H99" s="186"/>
      <c r="I99" s="33"/>
      <c r="J99" s="5"/>
      <c r="K99" s="5"/>
      <c r="N99" s="171"/>
      <c r="O99" s="6"/>
      <c r="Q99" s="5"/>
    </row>
    <row r="100" spans="1:17" x14ac:dyDescent="0.2">
      <c r="A100" s="214" t="s">
        <v>181</v>
      </c>
      <c r="B100" s="215" t="s">
        <v>182</v>
      </c>
      <c r="C100" s="185">
        <f t="shared" si="1"/>
        <v>139</v>
      </c>
      <c r="D100" s="186"/>
      <c r="E100" s="186">
        <v>139</v>
      </c>
      <c r="F100" s="186"/>
      <c r="G100" s="186"/>
      <c r="H100" s="186"/>
      <c r="I100" s="33"/>
      <c r="J100" s="5"/>
      <c r="K100" s="5"/>
      <c r="N100" s="171"/>
      <c r="O100" s="6"/>
      <c r="Q100" s="5"/>
    </row>
    <row r="101" spans="1:17" x14ac:dyDescent="0.2">
      <c r="A101" s="214" t="s">
        <v>183</v>
      </c>
      <c r="B101" s="215" t="s">
        <v>184</v>
      </c>
      <c r="C101" s="185">
        <f t="shared" si="1"/>
        <v>19</v>
      </c>
      <c r="D101" s="186"/>
      <c r="E101" s="186">
        <v>19</v>
      </c>
      <c r="F101" s="186"/>
      <c r="G101" s="186"/>
      <c r="H101" s="186"/>
      <c r="I101" s="33"/>
      <c r="J101" s="5"/>
      <c r="K101" s="5"/>
      <c r="N101" s="171"/>
      <c r="O101" s="6"/>
      <c r="Q101" s="5"/>
    </row>
    <row r="102" spans="1:17" x14ac:dyDescent="0.2">
      <c r="A102" s="214" t="s">
        <v>185</v>
      </c>
      <c r="B102" s="215" t="s">
        <v>186</v>
      </c>
      <c r="C102" s="185">
        <f t="shared" si="1"/>
        <v>0</v>
      </c>
      <c r="D102" s="186"/>
      <c r="E102" s="186"/>
      <c r="F102" s="186"/>
      <c r="G102" s="186"/>
      <c r="H102" s="186"/>
      <c r="I102" s="33"/>
      <c r="J102" s="5"/>
      <c r="K102" s="5"/>
      <c r="N102" s="171"/>
      <c r="O102" s="6"/>
      <c r="Q102" s="5"/>
    </row>
    <row r="103" spans="1:17" x14ac:dyDescent="0.2">
      <c r="A103" s="214" t="s">
        <v>187</v>
      </c>
      <c r="B103" s="215" t="s">
        <v>188</v>
      </c>
      <c r="C103" s="185">
        <f t="shared" si="1"/>
        <v>0</v>
      </c>
      <c r="D103" s="186"/>
      <c r="E103" s="186"/>
      <c r="F103" s="186"/>
      <c r="G103" s="186"/>
      <c r="H103" s="186"/>
      <c r="I103" s="33"/>
      <c r="J103" s="5"/>
      <c r="K103" s="5"/>
      <c r="N103" s="171"/>
      <c r="O103" s="6"/>
      <c r="Q103" s="5"/>
    </row>
    <row r="104" spans="1:17" x14ac:dyDescent="0.2">
      <c r="A104" s="214" t="s">
        <v>189</v>
      </c>
      <c r="B104" s="215" t="s">
        <v>190</v>
      </c>
      <c r="C104" s="185">
        <f t="shared" si="1"/>
        <v>0</v>
      </c>
      <c r="D104" s="186"/>
      <c r="E104" s="186"/>
      <c r="F104" s="186"/>
      <c r="G104" s="186"/>
      <c r="H104" s="186"/>
      <c r="I104" s="33"/>
      <c r="J104" s="5"/>
      <c r="K104" s="5"/>
      <c r="N104" s="171"/>
      <c r="O104" s="6"/>
      <c r="Q104" s="5"/>
    </row>
    <row r="105" spans="1:17" x14ac:dyDescent="0.2">
      <c r="A105" s="214" t="s">
        <v>191</v>
      </c>
      <c r="B105" s="215" t="s">
        <v>192</v>
      </c>
      <c r="C105" s="185">
        <f t="shared" si="1"/>
        <v>0</v>
      </c>
      <c r="D105" s="186"/>
      <c r="E105" s="186"/>
      <c r="F105" s="186"/>
      <c r="G105" s="186"/>
      <c r="H105" s="186"/>
      <c r="I105" s="33"/>
      <c r="J105" s="5"/>
      <c r="K105" s="5"/>
      <c r="N105" s="171"/>
      <c r="O105" s="6"/>
      <c r="Q105" s="5"/>
    </row>
    <row r="106" spans="1:17" x14ac:dyDescent="0.2">
      <c r="A106" s="214" t="s">
        <v>193</v>
      </c>
      <c r="B106" s="215" t="s">
        <v>194</v>
      </c>
      <c r="C106" s="185">
        <f t="shared" si="1"/>
        <v>46</v>
      </c>
      <c r="D106" s="186"/>
      <c r="E106" s="186"/>
      <c r="F106" s="186">
        <v>46</v>
      </c>
      <c r="G106" s="186"/>
      <c r="H106" s="186"/>
      <c r="I106" s="33"/>
      <c r="J106" s="5"/>
      <c r="K106" s="5"/>
      <c r="N106" s="171"/>
      <c r="O106" s="6"/>
      <c r="Q106" s="5"/>
    </row>
    <row r="107" spans="1:17" x14ac:dyDescent="0.2">
      <c r="A107" s="214" t="s">
        <v>195</v>
      </c>
      <c r="B107" s="215" t="s">
        <v>196</v>
      </c>
      <c r="C107" s="185">
        <f t="shared" si="1"/>
        <v>1</v>
      </c>
      <c r="D107" s="186"/>
      <c r="E107" s="186"/>
      <c r="F107" s="186">
        <v>1</v>
      </c>
      <c r="G107" s="186"/>
      <c r="H107" s="186"/>
      <c r="I107" s="33"/>
      <c r="J107" s="5"/>
      <c r="K107" s="5"/>
      <c r="N107" s="171"/>
      <c r="O107" s="6"/>
      <c r="Q107" s="5"/>
    </row>
    <row r="108" spans="1:17" x14ac:dyDescent="0.2">
      <c r="A108" s="214" t="s">
        <v>197</v>
      </c>
      <c r="B108" s="215" t="s">
        <v>198</v>
      </c>
      <c r="C108" s="185">
        <f t="shared" si="1"/>
        <v>0</v>
      </c>
      <c r="D108" s="186"/>
      <c r="E108" s="186"/>
      <c r="F108" s="186"/>
      <c r="G108" s="186"/>
      <c r="H108" s="186"/>
      <c r="I108" s="33"/>
      <c r="J108" s="5"/>
      <c r="K108" s="5"/>
      <c r="N108" s="171"/>
      <c r="O108" s="6"/>
      <c r="Q108" s="5"/>
    </row>
    <row r="109" spans="1:17" x14ac:dyDescent="0.2">
      <c r="A109" s="214" t="s">
        <v>199</v>
      </c>
      <c r="B109" s="215" t="s">
        <v>200</v>
      </c>
      <c r="C109" s="185">
        <f t="shared" si="1"/>
        <v>0</v>
      </c>
      <c r="D109" s="186"/>
      <c r="E109" s="186"/>
      <c r="F109" s="186"/>
      <c r="G109" s="186"/>
      <c r="H109" s="186"/>
      <c r="I109" s="33"/>
      <c r="J109" s="5"/>
      <c r="K109" s="5"/>
      <c r="N109" s="171"/>
      <c r="O109" s="6"/>
      <c r="Q109" s="5"/>
    </row>
    <row r="110" spans="1:17" x14ac:dyDescent="0.2">
      <c r="A110" s="214" t="s">
        <v>201</v>
      </c>
      <c r="B110" s="215" t="s">
        <v>202</v>
      </c>
      <c r="C110" s="185">
        <f t="shared" si="1"/>
        <v>0</v>
      </c>
      <c r="D110" s="186"/>
      <c r="E110" s="186"/>
      <c r="F110" s="186"/>
      <c r="G110" s="186"/>
      <c r="H110" s="186"/>
      <c r="I110" s="33"/>
      <c r="J110" s="5"/>
      <c r="K110" s="5"/>
      <c r="N110" s="171"/>
      <c r="O110" s="6"/>
      <c r="Q110" s="5"/>
    </row>
    <row r="111" spans="1:17" x14ac:dyDescent="0.2">
      <c r="A111" s="214" t="s">
        <v>203</v>
      </c>
      <c r="B111" s="215" t="s">
        <v>204</v>
      </c>
      <c r="C111" s="185">
        <f t="shared" si="1"/>
        <v>0</v>
      </c>
      <c r="D111" s="186"/>
      <c r="E111" s="186"/>
      <c r="F111" s="186"/>
      <c r="G111" s="186"/>
      <c r="H111" s="186"/>
      <c r="I111" s="33"/>
      <c r="J111" s="5"/>
      <c r="K111" s="5"/>
      <c r="N111" s="171"/>
      <c r="O111" s="6"/>
      <c r="Q111" s="5"/>
    </row>
    <row r="112" spans="1:17" x14ac:dyDescent="0.2">
      <c r="A112" s="214" t="s">
        <v>205</v>
      </c>
      <c r="B112" s="215" t="s">
        <v>206</v>
      </c>
      <c r="C112" s="185">
        <f t="shared" si="1"/>
        <v>0</v>
      </c>
      <c r="D112" s="186"/>
      <c r="E112" s="186"/>
      <c r="F112" s="186"/>
      <c r="G112" s="186"/>
      <c r="H112" s="186"/>
      <c r="I112" s="33"/>
      <c r="J112" s="5"/>
      <c r="K112" s="5"/>
      <c r="N112" s="171"/>
      <c r="O112" s="6"/>
      <c r="Q112" s="5"/>
    </row>
    <row r="113" spans="1:17" x14ac:dyDescent="0.2">
      <c r="A113" s="214" t="s">
        <v>207</v>
      </c>
      <c r="B113" s="215" t="s">
        <v>208</v>
      </c>
      <c r="C113" s="185">
        <f t="shared" si="1"/>
        <v>0</v>
      </c>
      <c r="D113" s="186"/>
      <c r="E113" s="186"/>
      <c r="F113" s="186"/>
      <c r="G113" s="186"/>
      <c r="H113" s="186"/>
      <c r="I113" s="33"/>
      <c r="J113" s="5"/>
      <c r="K113" s="5"/>
      <c r="N113" s="171"/>
      <c r="O113" s="6"/>
      <c r="Q113" s="5"/>
    </row>
    <row r="114" spans="1:17" x14ac:dyDescent="0.2">
      <c r="A114" s="214" t="s">
        <v>209</v>
      </c>
      <c r="B114" s="215" t="s">
        <v>210</v>
      </c>
      <c r="C114" s="185">
        <f t="shared" si="1"/>
        <v>0</v>
      </c>
      <c r="D114" s="186"/>
      <c r="E114" s="186"/>
      <c r="F114" s="186"/>
      <c r="G114" s="186"/>
      <c r="H114" s="186"/>
      <c r="I114" s="33"/>
      <c r="J114" s="5"/>
      <c r="K114" s="5"/>
      <c r="N114" s="171"/>
      <c r="O114" s="6"/>
      <c r="Q114" s="5"/>
    </row>
    <row r="115" spans="1:17" x14ac:dyDescent="0.2">
      <c r="A115" s="214" t="s">
        <v>211</v>
      </c>
      <c r="B115" s="215" t="s">
        <v>212</v>
      </c>
      <c r="C115" s="185">
        <f t="shared" si="1"/>
        <v>0</v>
      </c>
      <c r="D115" s="186"/>
      <c r="E115" s="186"/>
      <c r="F115" s="186"/>
      <c r="G115" s="186"/>
      <c r="H115" s="186"/>
      <c r="I115" s="33"/>
      <c r="J115" s="5"/>
      <c r="K115" s="5"/>
      <c r="N115" s="171"/>
      <c r="O115" s="6"/>
      <c r="Q115" s="5"/>
    </row>
    <row r="116" spans="1:17" x14ac:dyDescent="0.2">
      <c r="A116" s="214" t="s">
        <v>213</v>
      </c>
      <c r="B116" s="215" t="s">
        <v>214</v>
      </c>
      <c r="C116" s="185">
        <f t="shared" si="1"/>
        <v>0</v>
      </c>
      <c r="D116" s="186"/>
      <c r="E116" s="186"/>
      <c r="F116" s="186"/>
      <c r="G116" s="186"/>
      <c r="H116" s="186"/>
      <c r="I116" s="33"/>
      <c r="J116" s="5"/>
      <c r="K116" s="5"/>
      <c r="N116" s="171"/>
      <c r="O116" s="6"/>
      <c r="Q116" s="5"/>
    </row>
    <row r="117" spans="1:17" x14ac:dyDescent="0.2">
      <c r="A117" s="214" t="s">
        <v>215</v>
      </c>
      <c r="B117" s="215" t="s">
        <v>216</v>
      </c>
      <c r="C117" s="185">
        <f t="shared" si="1"/>
        <v>0</v>
      </c>
      <c r="D117" s="186"/>
      <c r="E117" s="186"/>
      <c r="F117" s="186"/>
      <c r="G117" s="186"/>
      <c r="H117" s="186"/>
      <c r="I117" s="33"/>
      <c r="J117" s="5"/>
      <c r="K117" s="5"/>
      <c r="N117" s="171"/>
      <c r="O117" s="6"/>
      <c r="Q117" s="5"/>
    </row>
    <row r="118" spans="1:17" x14ac:dyDescent="0.2">
      <c r="A118" s="214" t="s">
        <v>217</v>
      </c>
      <c r="B118" s="215" t="s">
        <v>218</v>
      </c>
      <c r="C118" s="185">
        <f>+SUM(D118:F118)</f>
        <v>0</v>
      </c>
      <c r="D118" s="186"/>
      <c r="E118" s="186"/>
      <c r="F118" s="186"/>
      <c r="G118" s="186"/>
      <c r="H118" s="186"/>
      <c r="I118" s="33"/>
      <c r="J118" s="5"/>
      <c r="K118" s="5"/>
      <c r="N118" s="171"/>
      <c r="O118" s="6"/>
      <c r="Q118" s="5"/>
    </row>
    <row r="119" spans="1:17" x14ac:dyDescent="0.2">
      <c r="A119" s="214" t="s">
        <v>145</v>
      </c>
      <c r="B119" s="215" t="s">
        <v>219</v>
      </c>
      <c r="C119" s="185">
        <f>+SUM(D119:F119)</f>
        <v>0</v>
      </c>
      <c r="D119" s="186"/>
      <c r="E119" s="186"/>
      <c r="F119" s="186"/>
      <c r="G119" s="186"/>
      <c r="H119" s="186"/>
      <c r="I119" s="33"/>
      <c r="J119" s="5"/>
      <c r="K119" s="5"/>
      <c r="N119" s="171"/>
      <c r="O119" s="6"/>
      <c r="Q119" s="5"/>
    </row>
    <row r="120" spans="1:17" x14ac:dyDescent="0.2">
      <c r="A120" s="216" t="s">
        <v>145</v>
      </c>
      <c r="B120" s="217" t="s">
        <v>220</v>
      </c>
      <c r="C120" s="218">
        <f t="shared" si="1"/>
        <v>0</v>
      </c>
      <c r="D120" s="186"/>
      <c r="E120" s="186"/>
      <c r="F120" s="186"/>
      <c r="G120" s="186"/>
      <c r="H120" s="186"/>
      <c r="I120" s="33"/>
      <c r="J120" s="5"/>
      <c r="K120" s="5"/>
      <c r="N120" s="171"/>
      <c r="O120" s="6"/>
      <c r="Q120" s="5"/>
    </row>
    <row r="121" spans="1:17" x14ac:dyDescent="0.2">
      <c r="A121" s="174"/>
      <c r="B121" s="222"/>
      <c r="C121" s="69"/>
      <c r="D121" s="70"/>
      <c r="E121" s="70"/>
      <c r="F121" s="70"/>
      <c r="G121" s="70"/>
      <c r="H121" s="70"/>
      <c r="I121" s="33"/>
      <c r="J121" s="5"/>
      <c r="K121" s="5"/>
      <c r="N121" s="171"/>
      <c r="O121" s="6"/>
      <c r="Q121" s="5"/>
    </row>
    <row r="122" spans="1:17" x14ac:dyDescent="0.2">
      <c r="A122" s="289" t="s">
        <v>221</v>
      </c>
      <c r="B122" s="290"/>
      <c r="C122" s="178">
        <f t="shared" si="1"/>
        <v>1053</v>
      </c>
      <c r="D122" s="223">
        <f>+SUM(D123:D162)</f>
        <v>737</v>
      </c>
      <c r="E122" s="227">
        <f>+SUM(E123:E162)</f>
        <v>307</v>
      </c>
      <c r="F122" s="228">
        <f>+SUM(F123:F162)</f>
        <v>9</v>
      </c>
      <c r="G122" s="228">
        <f>+SUM(G123:G162)</f>
        <v>0</v>
      </c>
      <c r="H122" s="228">
        <f>+SUM(H123:H162)</f>
        <v>0</v>
      </c>
      <c r="I122" s="33"/>
      <c r="J122" s="5"/>
      <c r="K122" s="5"/>
      <c r="N122" s="171"/>
      <c r="O122" s="6"/>
      <c r="Q122" s="5"/>
    </row>
    <row r="123" spans="1:17" x14ac:dyDescent="0.2">
      <c r="A123" s="211" t="s">
        <v>222</v>
      </c>
      <c r="B123" s="226" t="s">
        <v>223</v>
      </c>
      <c r="C123" s="203">
        <f t="shared" si="1"/>
        <v>0</v>
      </c>
      <c r="D123" s="188"/>
      <c r="E123" s="205"/>
      <c r="F123" s="206"/>
      <c r="G123" s="188"/>
      <c r="H123" s="206"/>
      <c r="I123" s="33"/>
      <c r="J123" s="5"/>
      <c r="K123" s="5"/>
      <c r="N123" s="171"/>
      <c r="O123" s="6"/>
      <c r="Q123" s="5"/>
    </row>
    <row r="124" spans="1:17" x14ac:dyDescent="0.2">
      <c r="A124" s="214" t="s">
        <v>224</v>
      </c>
      <c r="B124" s="215" t="s">
        <v>225</v>
      </c>
      <c r="C124" s="185">
        <f t="shared" si="1"/>
        <v>0</v>
      </c>
      <c r="D124" s="188"/>
      <c r="E124" s="187"/>
      <c r="F124" s="188"/>
      <c r="G124" s="188"/>
      <c r="H124" s="188"/>
      <c r="I124" s="33"/>
      <c r="J124" s="5"/>
      <c r="K124" s="5"/>
      <c r="N124" s="171"/>
      <c r="O124" s="6"/>
      <c r="Q124" s="5"/>
    </row>
    <row r="125" spans="1:17" x14ac:dyDescent="0.2">
      <c r="A125" s="214" t="s">
        <v>226</v>
      </c>
      <c r="B125" s="215" t="s">
        <v>227</v>
      </c>
      <c r="C125" s="185">
        <f t="shared" si="1"/>
        <v>0</v>
      </c>
      <c r="D125" s="188"/>
      <c r="E125" s="187"/>
      <c r="F125" s="188"/>
      <c r="G125" s="188"/>
      <c r="H125" s="188"/>
      <c r="I125" s="33"/>
      <c r="J125" s="5"/>
      <c r="K125" s="5"/>
      <c r="N125" s="171"/>
      <c r="O125" s="6"/>
      <c r="Q125" s="5"/>
    </row>
    <row r="126" spans="1:17" x14ac:dyDescent="0.2">
      <c r="A126" s="214" t="s">
        <v>228</v>
      </c>
      <c r="B126" s="215" t="s">
        <v>229</v>
      </c>
      <c r="C126" s="185">
        <f t="shared" si="1"/>
        <v>0</v>
      </c>
      <c r="D126" s="188"/>
      <c r="E126" s="187"/>
      <c r="F126" s="188"/>
      <c r="G126" s="188"/>
      <c r="H126" s="188"/>
      <c r="I126" s="33"/>
      <c r="J126" s="5"/>
      <c r="K126" s="5"/>
      <c r="N126" s="171"/>
      <c r="O126" s="6"/>
      <c r="Q126" s="5"/>
    </row>
    <row r="127" spans="1:17" x14ac:dyDescent="0.2">
      <c r="A127" s="214" t="s">
        <v>230</v>
      </c>
      <c r="B127" s="215" t="s">
        <v>231</v>
      </c>
      <c r="C127" s="185">
        <f t="shared" si="1"/>
        <v>0</v>
      </c>
      <c r="D127" s="188"/>
      <c r="E127" s="187"/>
      <c r="F127" s="188"/>
      <c r="G127" s="188"/>
      <c r="H127" s="188"/>
      <c r="I127" s="33"/>
      <c r="J127" s="5"/>
      <c r="K127" s="5"/>
      <c r="N127" s="171"/>
      <c r="O127" s="6"/>
      <c r="Q127" s="5"/>
    </row>
    <row r="128" spans="1:17" x14ac:dyDescent="0.2">
      <c r="A128" s="214" t="s">
        <v>232</v>
      </c>
      <c r="B128" s="215" t="s">
        <v>233</v>
      </c>
      <c r="C128" s="185">
        <f t="shared" si="1"/>
        <v>0</v>
      </c>
      <c r="D128" s="188"/>
      <c r="E128" s="187"/>
      <c r="F128" s="188"/>
      <c r="G128" s="188"/>
      <c r="H128" s="188"/>
      <c r="I128" s="33"/>
      <c r="J128" s="5"/>
      <c r="K128" s="5"/>
      <c r="N128" s="171"/>
      <c r="O128" s="6"/>
      <c r="Q128" s="5"/>
    </row>
    <row r="129" spans="1:17" x14ac:dyDescent="0.2">
      <c r="A129" s="214" t="s">
        <v>234</v>
      </c>
      <c r="B129" s="215" t="s">
        <v>235</v>
      </c>
      <c r="C129" s="185">
        <f t="shared" si="1"/>
        <v>1</v>
      </c>
      <c r="D129" s="188">
        <v>1</v>
      </c>
      <c r="E129" s="187"/>
      <c r="F129" s="188"/>
      <c r="G129" s="188"/>
      <c r="H129" s="188"/>
      <c r="I129" s="33"/>
      <c r="J129" s="5"/>
      <c r="K129" s="5"/>
      <c r="N129" s="171"/>
      <c r="O129" s="6"/>
      <c r="Q129" s="5"/>
    </row>
    <row r="130" spans="1:17" x14ac:dyDescent="0.2">
      <c r="A130" s="214" t="s">
        <v>236</v>
      </c>
      <c r="B130" s="215" t="s">
        <v>237</v>
      </c>
      <c r="C130" s="185">
        <f t="shared" si="1"/>
        <v>21</v>
      </c>
      <c r="D130" s="188"/>
      <c r="E130" s="187">
        <v>21</v>
      </c>
      <c r="F130" s="188"/>
      <c r="G130" s="188"/>
      <c r="H130" s="188"/>
      <c r="I130" s="33"/>
      <c r="J130" s="5"/>
      <c r="K130" s="5"/>
      <c r="N130" s="171"/>
      <c r="O130" s="6"/>
      <c r="Q130" s="5"/>
    </row>
    <row r="131" spans="1:17" x14ac:dyDescent="0.2">
      <c r="A131" s="214" t="s">
        <v>238</v>
      </c>
      <c r="B131" s="215" t="s">
        <v>239</v>
      </c>
      <c r="C131" s="185">
        <f t="shared" si="1"/>
        <v>196</v>
      </c>
      <c r="D131" s="188"/>
      <c r="E131" s="187">
        <v>196</v>
      </c>
      <c r="F131" s="188"/>
      <c r="G131" s="188"/>
      <c r="H131" s="188"/>
      <c r="I131" s="33"/>
      <c r="J131" s="5"/>
      <c r="K131" s="5"/>
      <c r="N131" s="171"/>
      <c r="O131" s="6"/>
      <c r="Q131" s="5"/>
    </row>
    <row r="132" spans="1:17" x14ac:dyDescent="0.2">
      <c r="A132" s="214" t="s">
        <v>240</v>
      </c>
      <c r="B132" s="215" t="s">
        <v>241</v>
      </c>
      <c r="C132" s="185">
        <f t="shared" si="1"/>
        <v>8</v>
      </c>
      <c r="D132" s="188"/>
      <c r="E132" s="187">
        <v>8</v>
      </c>
      <c r="F132" s="188"/>
      <c r="G132" s="188"/>
      <c r="H132" s="188"/>
      <c r="I132" s="33"/>
      <c r="J132" s="5"/>
      <c r="K132" s="5"/>
      <c r="N132" s="171"/>
      <c r="O132" s="6"/>
      <c r="Q132" s="5"/>
    </row>
    <row r="133" spans="1:17" x14ac:dyDescent="0.2">
      <c r="A133" s="214" t="s">
        <v>242</v>
      </c>
      <c r="B133" s="215" t="s">
        <v>243</v>
      </c>
      <c r="C133" s="185">
        <f t="shared" si="1"/>
        <v>6</v>
      </c>
      <c r="D133" s="188"/>
      <c r="E133" s="187">
        <v>6</v>
      </c>
      <c r="F133" s="188"/>
      <c r="G133" s="188"/>
      <c r="H133" s="188"/>
      <c r="I133" s="33"/>
      <c r="J133" s="5"/>
      <c r="K133" s="5"/>
      <c r="N133" s="171"/>
      <c r="O133" s="6"/>
      <c r="Q133" s="5"/>
    </row>
    <row r="134" spans="1:17" x14ac:dyDescent="0.2">
      <c r="A134" s="214" t="s">
        <v>244</v>
      </c>
      <c r="B134" s="215" t="s">
        <v>245</v>
      </c>
      <c r="C134" s="185">
        <f t="shared" si="1"/>
        <v>0</v>
      </c>
      <c r="D134" s="188"/>
      <c r="E134" s="187"/>
      <c r="F134" s="188"/>
      <c r="G134" s="188"/>
      <c r="H134" s="188"/>
      <c r="I134" s="33"/>
      <c r="J134" s="5"/>
      <c r="K134" s="5"/>
      <c r="N134" s="171"/>
      <c r="O134" s="6"/>
      <c r="Q134" s="5"/>
    </row>
    <row r="135" spans="1:17" x14ac:dyDescent="0.2">
      <c r="A135" s="214" t="s">
        <v>246</v>
      </c>
      <c r="B135" s="215" t="s">
        <v>247</v>
      </c>
      <c r="C135" s="185">
        <f t="shared" si="1"/>
        <v>0</v>
      </c>
      <c r="D135" s="188"/>
      <c r="E135" s="187"/>
      <c r="F135" s="188"/>
      <c r="G135" s="188"/>
      <c r="H135" s="188"/>
      <c r="I135" s="33"/>
      <c r="J135" s="5"/>
      <c r="K135" s="5"/>
      <c r="N135" s="171"/>
      <c r="O135" s="6"/>
      <c r="Q135" s="5"/>
    </row>
    <row r="136" spans="1:17" x14ac:dyDescent="0.2">
      <c r="A136" s="214" t="s">
        <v>248</v>
      </c>
      <c r="B136" s="215" t="s">
        <v>249</v>
      </c>
      <c r="C136" s="185">
        <f t="shared" si="1"/>
        <v>0</v>
      </c>
      <c r="D136" s="188"/>
      <c r="E136" s="187"/>
      <c r="F136" s="188"/>
      <c r="G136" s="188"/>
      <c r="H136" s="188"/>
      <c r="I136" s="33"/>
      <c r="J136" s="5"/>
      <c r="K136" s="5"/>
      <c r="N136" s="171"/>
      <c r="O136" s="6"/>
      <c r="Q136" s="5"/>
    </row>
    <row r="137" spans="1:17" x14ac:dyDescent="0.2">
      <c r="A137" s="214" t="s">
        <v>250</v>
      </c>
      <c r="B137" s="215" t="s">
        <v>251</v>
      </c>
      <c r="C137" s="185">
        <f t="shared" si="1"/>
        <v>0</v>
      </c>
      <c r="D137" s="188"/>
      <c r="E137" s="187"/>
      <c r="F137" s="188"/>
      <c r="G137" s="188"/>
      <c r="H137" s="188"/>
      <c r="I137" s="33"/>
      <c r="J137" s="5"/>
      <c r="K137" s="5"/>
      <c r="N137" s="171"/>
      <c r="O137" s="6"/>
      <c r="Q137" s="5"/>
    </row>
    <row r="138" spans="1:17" x14ac:dyDescent="0.2">
      <c r="A138" s="214" t="s">
        <v>252</v>
      </c>
      <c r="B138" s="215" t="s">
        <v>253</v>
      </c>
      <c r="C138" s="185">
        <f t="shared" si="1"/>
        <v>0</v>
      </c>
      <c r="D138" s="188"/>
      <c r="E138" s="187"/>
      <c r="F138" s="188"/>
      <c r="G138" s="188"/>
      <c r="H138" s="188"/>
      <c r="I138" s="33"/>
      <c r="J138" s="5"/>
      <c r="K138" s="5"/>
      <c r="N138" s="171"/>
      <c r="O138" s="6"/>
      <c r="Q138" s="5"/>
    </row>
    <row r="139" spans="1:17" x14ac:dyDescent="0.2">
      <c r="A139" s="214" t="s">
        <v>254</v>
      </c>
      <c r="B139" s="215" t="s">
        <v>255</v>
      </c>
      <c r="C139" s="185">
        <f t="shared" si="1"/>
        <v>0</v>
      </c>
      <c r="D139" s="188"/>
      <c r="E139" s="187"/>
      <c r="F139" s="188"/>
      <c r="G139" s="188"/>
      <c r="H139" s="188"/>
      <c r="I139" s="33"/>
      <c r="J139" s="5"/>
      <c r="K139" s="5"/>
      <c r="N139" s="171"/>
      <c r="O139" s="6"/>
      <c r="Q139" s="5"/>
    </row>
    <row r="140" spans="1:17" x14ac:dyDescent="0.2">
      <c r="A140" s="214" t="s">
        <v>256</v>
      </c>
      <c r="B140" s="215" t="s">
        <v>257</v>
      </c>
      <c r="C140" s="185">
        <f t="shared" si="1"/>
        <v>5</v>
      </c>
      <c r="D140" s="188"/>
      <c r="E140" s="187">
        <v>5</v>
      </c>
      <c r="F140" s="188"/>
      <c r="G140" s="188"/>
      <c r="H140" s="188"/>
      <c r="I140" s="33"/>
      <c r="J140" s="5"/>
      <c r="K140" s="5"/>
      <c r="N140" s="171"/>
      <c r="O140" s="6"/>
      <c r="Q140" s="5"/>
    </row>
    <row r="141" spans="1:17" x14ac:dyDescent="0.2">
      <c r="A141" s="214" t="s">
        <v>258</v>
      </c>
      <c r="B141" s="215" t="s">
        <v>259</v>
      </c>
      <c r="C141" s="185">
        <f t="shared" si="1"/>
        <v>0</v>
      </c>
      <c r="D141" s="188"/>
      <c r="E141" s="187"/>
      <c r="F141" s="188"/>
      <c r="G141" s="188"/>
      <c r="H141" s="188"/>
      <c r="I141" s="33"/>
      <c r="J141" s="5"/>
      <c r="K141" s="5"/>
      <c r="N141" s="171"/>
      <c r="O141" s="6"/>
      <c r="Q141" s="5"/>
    </row>
    <row r="142" spans="1:17" x14ac:dyDescent="0.2">
      <c r="A142" s="214" t="s">
        <v>260</v>
      </c>
      <c r="B142" s="215" t="s">
        <v>261</v>
      </c>
      <c r="C142" s="185">
        <f t="shared" si="1"/>
        <v>5</v>
      </c>
      <c r="D142" s="188">
        <v>1</v>
      </c>
      <c r="E142" s="187"/>
      <c r="F142" s="188">
        <v>4</v>
      </c>
      <c r="G142" s="188"/>
      <c r="H142" s="188"/>
      <c r="I142" s="33"/>
      <c r="J142" s="5"/>
      <c r="K142" s="5"/>
      <c r="N142" s="171"/>
      <c r="O142" s="6"/>
      <c r="Q142" s="5"/>
    </row>
    <row r="143" spans="1:17" x14ac:dyDescent="0.2">
      <c r="A143" s="214" t="s">
        <v>262</v>
      </c>
      <c r="B143" s="215" t="s">
        <v>263</v>
      </c>
      <c r="C143" s="185">
        <f t="shared" si="1"/>
        <v>736</v>
      </c>
      <c r="D143" s="188">
        <v>735</v>
      </c>
      <c r="E143" s="187"/>
      <c r="F143" s="188">
        <v>1</v>
      </c>
      <c r="G143" s="188"/>
      <c r="H143" s="188"/>
      <c r="I143" s="33"/>
      <c r="J143" s="5"/>
      <c r="K143" s="5"/>
      <c r="N143" s="171"/>
      <c r="O143" s="6"/>
      <c r="Q143" s="5"/>
    </row>
    <row r="144" spans="1:17" x14ac:dyDescent="0.2">
      <c r="A144" s="214" t="s">
        <v>264</v>
      </c>
      <c r="B144" s="215" t="s">
        <v>265</v>
      </c>
      <c r="C144" s="185">
        <f t="shared" si="1"/>
        <v>0</v>
      </c>
      <c r="D144" s="188"/>
      <c r="E144" s="187"/>
      <c r="F144" s="188"/>
      <c r="G144" s="188"/>
      <c r="H144" s="188"/>
      <c r="I144" s="33"/>
      <c r="J144" s="5"/>
      <c r="K144" s="5"/>
      <c r="N144" s="171"/>
      <c r="O144" s="6"/>
      <c r="Q144" s="5"/>
    </row>
    <row r="145" spans="1:17" x14ac:dyDescent="0.2">
      <c r="A145" s="214" t="s">
        <v>266</v>
      </c>
      <c r="B145" s="215" t="s">
        <v>267</v>
      </c>
      <c r="C145" s="185">
        <f t="shared" si="1"/>
        <v>1</v>
      </c>
      <c r="D145" s="188"/>
      <c r="E145" s="187">
        <v>1</v>
      </c>
      <c r="F145" s="188"/>
      <c r="G145" s="188"/>
      <c r="H145" s="188"/>
      <c r="I145" s="33"/>
      <c r="J145" s="5"/>
      <c r="K145" s="5"/>
      <c r="N145" s="171"/>
      <c r="O145" s="6"/>
      <c r="Q145" s="5"/>
    </row>
    <row r="146" spans="1:17" x14ac:dyDescent="0.2">
      <c r="A146" s="214" t="s">
        <v>268</v>
      </c>
      <c r="B146" s="215" t="s">
        <v>269</v>
      </c>
      <c r="C146" s="185">
        <f t="shared" ref="C146:C209" si="2">+SUM(D146:F146)</f>
        <v>0</v>
      </c>
      <c r="D146" s="188"/>
      <c r="E146" s="187"/>
      <c r="F146" s="188"/>
      <c r="G146" s="188"/>
      <c r="H146" s="188"/>
      <c r="I146" s="33"/>
      <c r="J146" s="5"/>
      <c r="K146" s="5"/>
      <c r="N146" s="171"/>
      <c r="O146" s="6"/>
      <c r="Q146" s="5"/>
    </row>
    <row r="147" spans="1:17" x14ac:dyDescent="0.2">
      <c r="A147" s="214" t="s">
        <v>270</v>
      </c>
      <c r="B147" s="215" t="s">
        <v>271</v>
      </c>
      <c r="C147" s="185">
        <f t="shared" si="2"/>
        <v>3</v>
      </c>
      <c r="D147" s="188"/>
      <c r="E147" s="187"/>
      <c r="F147" s="188">
        <v>3</v>
      </c>
      <c r="G147" s="188"/>
      <c r="H147" s="188"/>
      <c r="I147" s="33"/>
      <c r="J147" s="5"/>
      <c r="K147" s="5"/>
      <c r="N147" s="171"/>
      <c r="O147" s="6"/>
      <c r="Q147" s="5"/>
    </row>
    <row r="148" spans="1:17" x14ac:dyDescent="0.2">
      <c r="A148" s="214" t="s">
        <v>272</v>
      </c>
      <c r="B148" s="215" t="s">
        <v>273</v>
      </c>
      <c r="C148" s="185">
        <f t="shared" si="2"/>
        <v>0</v>
      </c>
      <c r="D148" s="188"/>
      <c r="E148" s="187"/>
      <c r="F148" s="188"/>
      <c r="G148" s="188"/>
      <c r="H148" s="188"/>
      <c r="I148" s="33"/>
      <c r="J148" s="5"/>
      <c r="K148" s="5"/>
      <c r="N148" s="171"/>
      <c r="O148" s="6"/>
      <c r="Q148" s="5"/>
    </row>
    <row r="149" spans="1:17" x14ac:dyDescent="0.2">
      <c r="A149" s="214" t="s">
        <v>274</v>
      </c>
      <c r="B149" s="215" t="s">
        <v>275</v>
      </c>
      <c r="C149" s="185">
        <f t="shared" si="2"/>
        <v>0</v>
      </c>
      <c r="D149" s="188"/>
      <c r="E149" s="187"/>
      <c r="F149" s="188"/>
      <c r="G149" s="188"/>
      <c r="H149" s="188"/>
      <c r="I149" s="33"/>
      <c r="J149" s="5"/>
      <c r="K149" s="5"/>
      <c r="N149" s="171"/>
      <c r="O149" s="6"/>
      <c r="Q149" s="5"/>
    </row>
    <row r="150" spans="1:17" x14ac:dyDescent="0.2">
      <c r="A150" s="214" t="s">
        <v>276</v>
      </c>
      <c r="B150" s="215" t="s">
        <v>277</v>
      </c>
      <c r="C150" s="185">
        <f t="shared" si="2"/>
        <v>0</v>
      </c>
      <c r="D150" s="188"/>
      <c r="E150" s="187"/>
      <c r="F150" s="188"/>
      <c r="G150" s="188"/>
      <c r="H150" s="188"/>
      <c r="I150" s="33"/>
      <c r="J150" s="5"/>
      <c r="K150" s="5"/>
      <c r="N150" s="171"/>
      <c r="O150" s="6"/>
      <c r="Q150" s="5"/>
    </row>
    <row r="151" spans="1:17" x14ac:dyDescent="0.2">
      <c r="A151" s="214" t="s">
        <v>278</v>
      </c>
      <c r="B151" s="215" t="s">
        <v>279</v>
      </c>
      <c r="C151" s="185">
        <f t="shared" si="2"/>
        <v>0</v>
      </c>
      <c r="D151" s="188"/>
      <c r="E151" s="187"/>
      <c r="F151" s="188"/>
      <c r="G151" s="188"/>
      <c r="H151" s="188"/>
      <c r="I151" s="33"/>
      <c r="J151" s="5"/>
      <c r="K151" s="5"/>
      <c r="N151" s="171"/>
      <c r="O151" s="6"/>
      <c r="Q151" s="5"/>
    </row>
    <row r="152" spans="1:17" x14ac:dyDescent="0.2">
      <c r="A152" s="214" t="s">
        <v>280</v>
      </c>
      <c r="B152" s="215" t="s">
        <v>281</v>
      </c>
      <c r="C152" s="185">
        <f t="shared" si="2"/>
        <v>0</v>
      </c>
      <c r="D152" s="188"/>
      <c r="E152" s="187"/>
      <c r="F152" s="188"/>
      <c r="G152" s="188"/>
      <c r="H152" s="188"/>
      <c r="I152" s="33"/>
      <c r="J152" s="5"/>
      <c r="K152" s="5"/>
      <c r="N152" s="171"/>
      <c r="O152" s="6"/>
      <c r="Q152" s="5"/>
    </row>
    <row r="153" spans="1:17" x14ac:dyDescent="0.2">
      <c r="A153" s="214" t="s">
        <v>282</v>
      </c>
      <c r="B153" s="215" t="s">
        <v>283</v>
      </c>
      <c r="C153" s="185">
        <f t="shared" si="2"/>
        <v>0</v>
      </c>
      <c r="D153" s="188"/>
      <c r="E153" s="187"/>
      <c r="F153" s="188"/>
      <c r="G153" s="188"/>
      <c r="H153" s="188"/>
      <c r="I153" s="33"/>
      <c r="J153" s="5"/>
      <c r="K153" s="5"/>
      <c r="N153" s="171"/>
      <c r="O153" s="6"/>
      <c r="Q153" s="5"/>
    </row>
    <row r="154" spans="1:17" x14ac:dyDescent="0.2">
      <c r="A154" s="214" t="s">
        <v>284</v>
      </c>
      <c r="B154" s="215" t="s">
        <v>285</v>
      </c>
      <c r="C154" s="185">
        <f t="shared" si="2"/>
        <v>0</v>
      </c>
      <c r="D154" s="188"/>
      <c r="E154" s="187"/>
      <c r="F154" s="188"/>
      <c r="G154" s="188"/>
      <c r="H154" s="188"/>
      <c r="I154" s="33"/>
      <c r="J154" s="5"/>
      <c r="K154" s="5"/>
      <c r="N154" s="171"/>
      <c r="O154" s="6"/>
      <c r="Q154" s="5"/>
    </row>
    <row r="155" spans="1:17" x14ac:dyDescent="0.2">
      <c r="A155" s="214" t="s">
        <v>286</v>
      </c>
      <c r="B155" s="215" t="s">
        <v>281</v>
      </c>
      <c r="C155" s="185">
        <f t="shared" si="2"/>
        <v>1</v>
      </c>
      <c r="D155" s="188"/>
      <c r="E155" s="187"/>
      <c r="F155" s="188">
        <v>1</v>
      </c>
      <c r="G155" s="188"/>
      <c r="H155" s="188"/>
      <c r="I155" s="33"/>
      <c r="J155" s="5"/>
      <c r="K155" s="5"/>
      <c r="N155" s="171"/>
      <c r="O155" s="6"/>
      <c r="Q155" s="5"/>
    </row>
    <row r="156" spans="1:17" x14ac:dyDescent="0.2">
      <c r="A156" s="214" t="s">
        <v>287</v>
      </c>
      <c r="B156" s="215" t="s">
        <v>279</v>
      </c>
      <c r="C156" s="185">
        <f t="shared" si="2"/>
        <v>0</v>
      </c>
      <c r="D156" s="188"/>
      <c r="E156" s="187"/>
      <c r="F156" s="188"/>
      <c r="G156" s="188"/>
      <c r="H156" s="188"/>
      <c r="I156" s="33"/>
      <c r="J156" s="5"/>
      <c r="K156" s="5"/>
      <c r="N156" s="171"/>
      <c r="O156" s="6"/>
      <c r="Q156" s="5"/>
    </row>
    <row r="157" spans="1:17" x14ac:dyDescent="0.2">
      <c r="A157" s="214" t="s">
        <v>288</v>
      </c>
      <c r="B157" s="215" t="s">
        <v>289</v>
      </c>
      <c r="C157" s="185">
        <f t="shared" si="2"/>
        <v>0</v>
      </c>
      <c r="D157" s="188"/>
      <c r="E157" s="187"/>
      <c r="F157" s="188"/>
      <c r="G157" s="188"/>
      <c r="H157" s="188"/>
      <c r="I157" s="33"/>
      <c r="J157" s="5"/>
      <c r="K157" s="5"/>
      <c r="N157" s="171"/>
      <c r="O157" s="6"/>
      <c r="Q157" s="5"/>
    </row>
    <row r="158" spans="1:17" x14ac:dyDescent="0.2">
      <c r="A158" s="214" t="s">
        <v>290</v>
      </c>
      <c r="B158" s="215" t="s">
        <v>291</v>
      </c>
      <c r="C158" s="185">
        <f t="shared" si="2"/>
        <v>0</v>
      </c>
      <c r="D158" s="188"/>
      <c r="E158" s="187"/>
      <c r="F158" s="188"/>
      <c r="G158" s="188"/>
      <c r="H158" s="188"/>
      <c r="I158" s="33"/>
      <c r="J158" s="5"/>
      <c r="K158" s="5"/>
      <c r="N158" s="171"/>
      <c r="O158" s="6"/>
      <c r="Q158" s="5"/>
    </row>
    <row r="159" spans="1:17" x14ac:dyDescent="0.2">
      <c r="A159" s="214" t="s">
        <v>292</v>
      </c>
      <c r="B159" s="215" t="s">
        <v>293</v>
      </c>
      <c r="C159" s="185">
        <f t="shared" si="2"/>
        <v>18</v>
      </c>
      <c r="D159" s="188"/>
      <c r="E159" s="187">
        <v>18</v>
      </c>
      <c r="F159" s="188"/>
      <c r="G159" s="188"/>
      <c r="H159" s="188"/>
      <c r="I159" s="33"/>
      <c r="J159" s="5"/>
      <c r="K159" s="5"/>
      <c r="N159" s="171"/>
      <c r="O159" s="6"/>
      <c r="Q159" s="5"/>
    </row>
    <row r="160" spans="1:17" x14ac:dyDescent="0.2">
      <c r="A160" s="214" t="s">
        <v>294</v>
      </c>
      <c r="B160" s="215" t="s">
        <v>295</v>
      </c>
      <c r="C160" s="185">
        <f t="shared" si="2"/>
        <v>35</v>
      </c>
      <c r="D160" s="188"/>
      <c r="E160" s="187">
        <v>35</v>
      </c>
      <c r="F160" s="188"/>
      <c r="G160" s="188"/>
      <c r="H160" s="188"/>
      <c r="I160" s="33"/>
      <c r="J160" s="5"/>
      <c r="K160" s="5"/>
      <c r="N160" s="171"/>
      <c r="O160" s="6"/>
      <c r="Q160" s="5"/>
    </row>
    <row r="161" spans="1:17" x14ac:dyDescent="0.2">
      <c r="A161" s="214" t="s">
        <v>296</v>
      </c>
      <c r="B161" s="208" t="s">
        <v>297</v>
      </c>
      <c r="C161" s="185">
        <f t="shared" si="2"/>
        <v>13</v>
      </c>
      <c r="D161" s="188"/>
      <c r="E161" s="187">
        <v>13</v>
      </c>
      <c r="F161" s="198"/>
      <c r="G161" s="188"/>
      <c r="H161" s="188"/>
      <c r="I161" s="33"/>
      <c r="J161" s="5"/>
      <c r="K161" s="5"/>
      <c r="N161" s="171"/>
      <c r="O161" s="6"/>
      <c r="Q161" s="5"/>
    </row>
    <row r="162" spans="1:17" x14ac:dyDescent="0.2">
      <c r="A162" s="216" t="s">
        <v>298</v>
      </c>
      <c r="B162" s="229" t="s">
        <v>299</v>
      </c>
      <c r="C162" s="218">
        <f t="shared" si="2"/>
        <v>4</v>
      </c>
      <c r="D162" s="219"/>
      <c r="E162" s="220">
        <v>4</v>
      </c>
      <c r="F162" s="221"/>
      <c r="G162" s="219"/>
      <c r="H162" s="221"/>
      <c r="I162" s="33"/>
      <c r="J162" s="5"/>
      <c r="K162" s="5"/>
      <c r="N162" s="171"/>
      <c r="O162" s="6"/>
      <c r="Q162" s="5"/>
    </row>
    <row r="163" spans="1:17" x14ac:dyDescent="0.2">
      <c r="A163" s="230"/>
      <c r="B163" s="231"/>
      <c r="C163" s="69"/>
      <c r="D163" s="70"/>
      <c r="E163" s="70"/>
      <c r="F163" s="70"/>
      <c r="G163" s="70"/>
      <c r="H163" s="70"/>
      <c r="I163" s="33"/>
      <c r="J163" s="5"/>
      <c r="K163" s="5"/>
      <c r="N163" s="171"/>
      <c r="O163" s="6"/>
      <c r="Q163" s="5"/>
    </row>
    <row r="164" spans="1:17" ht="15" customHeight="1" x14ac:dyDescent="0.2">
      <c r="A164" s="319" t="s">
        <v>300</v>
      </c>
      <c r="B164" s="320"/>
      <c r="C164" s="178">
        <f t="shared" si="2"/>
        <v>49</v>
      </c>
      <c r="D164" s="223">
        <f>+SUM(D165:D179)</f>
        <v>49</v>
      </c>
      <c r="E164" s="227">
        <f>+SUM(E165:E179)</f>
        <v>0</v>
      </c>
      <c r="F164" s="228">
        <f>+SUM(F165:F179)</f>
        <v>0</v>
      </c>
      <c r="G164" s="228">
        <f>+SUM(G165:G179)</f>
        <v>0</v>
      </c>
      <c r="H164" s="228">
        <f>+SUM(H165:H179)</f>
        <v>0</v>
      </c>
      <c r="I164" s="33"/>
      <c r="J164" s="5"/>
      <c r="K164" s="5"/>
      <c r="N164" s="171"/>
      <c r="O164" s="6"/>
      <c r="Q164" s="5"/>
    </row>
    <row r="165" spans="1:17" x14ac:dyDescent="0.2">
      <c r="A165" s="211" t="s">
        <v>301</v>
      </c>
      <c r="B165" s="226" t="s">
        <v>302</v>
      </c>
      <c r="C165" s="203">
        <f t="shared" si="2"/>
        <v>0</v>
      </c>
      <c r="D165" s="204"/>
      <c r="E165" s="205"/>
      <c r="F165" s="206"/>
      <c r="G165" s="232"/>
      <c r="H165" s="206"/>
      <c r="I165" s="33"/>
      <c r="J165" s="5"/>
      <c r="K165" s="5"/>
      <c r="N165" s="171"/>
      <c r="O165" s="6"/>
      <c r="Q165" s="5"/>
    </row>
    <row r="166" spans="1:17" x14ac:dyDescent="0.2">
      <c r="A166" s="214" t="s">
        <v>303</v>
      </c>
      <c r="B166" s="233" t="s">
        <v>304</v>
      </c>
      <c r="C166" s="185">
        <f t="shared" si="2"/>
        <v>0</v>
      </c>
      <c r="D166" s="186"/>
      <c r="E166" s="187"/>
      <c r="F166" s="188"/>
      <c r="G166" s="201"/>
      <c r="H166" s="188"/>
      <c r="I166" s="33"/>
      <c r="J166" s="5"/>
      <c r="K166" s="5"/>
      <c r="N166" s="171"/>
      <c r="O166" s="6"/>
      <c r="Q166" s="5"/>
    </row>
    <row r="167" spans="1:17" x14ac:dyDescent="0.2">
      <c r="A167" s="214" t="s">
        <v>305</v>
      </c>
      <c r="B167" s="208" t="s">
        <v>306</v>
      </c>
      <c r="C167" s="185">
        <f t="shared" si="2"/>
        <v>49</v>
      </c>
      <c r="D167" s="186">
        <v>49</v>
      </c>
      <c r="E167" s="187"/>
      <c r="F167" s="188"/>
      <c r="G167" s="201"/>
      <c r="H167" s="188"/>
      <c r="I167" s="33"/>
      <c r="J167" s="5"/>
      <c r="K167" s="5"/>
      <c r="N167" s="171"/>
      <c r="O167" s="6"/>
      <c r="Q167" s="5"/>
    </row>
    <row r="168" spans="1:17" x14ac:dyDescent="0.2">
      <c r="A168" s="234" t="s">
        <v>307</v>
      </c>
      <c r="B168" s="208" t="s">
        <v>308</v>
      </c>
      <c r="C168" s="185">
        <f t="shared" si="2"/>
        <v>0</v>
      </c>
      <c r="D168" s="186"/>
      <c r="E168" s="187"/>
      <c r="F168" s="188"/>
      <c r="G168" s="201"/>
      <c r="H168" s="188"/>
      <c r="I168" s="33"/>
      <c r="J168" s="5"/>
      <c r="K168" s="5"/>
      <c r="N168" s="171"/>
      <c r="O168" s="6"/>
      <c r="Q168" s="5"/>
    </row>
    <row r="169" spans="1:17" x14ac:dyDescent="0.2">
      <c r="A169" s="214" t="s">
        <v>309</v>
      </c>
      <c r="B169" s="215" t="s">
        <v>310</v>
      </c>
      <c r="C169" s="185">
        <f t="shared" si="2"/>
        <v>0</v>
      </c>
      <c r="D169" s="186"/>
      <c r="E169" s="187"/>
      <c r="F169" s="188"/>
      <c r="G169" s="201"/>
      <c r="H169" s="188"/>
      <c r="I169" s="33"/>
      <c r="J169" s="5"/>
      <c r="K169" s="5"/>
      <c r="N169" s="171"/>
      <c r="O169" s="6"/>
      <c r="Q169" s="5"/>
    </row>
    <row r="170" spans="1:17" x14ac:dyDescent="0.2">
      <c r="A170" s="214" t="s">
        <v>311</v>
      </c>
      <c r="B170" s="215" t="s">
        <v>312</v>
      </c>
      <c r="C170" s="185">
        <f t="shared" si="2"/>
        <v>0</v>
      </c>
      <c r="D170" s="186"/>
      <c r="E170" s="187"/>
      <c r="F170" s="188"/>
      <c r="G170" s="201"/>
      <c r="H170" s="188"/>
      <c r="I170" s="33"/>
      <c r="J170" s="5"/>
      <c r="K170" s="5"/>
      <c r="N170" s="171"/>
      <c r="O170" s="6"/>
      <c r="Q170" s="5"/>
    </row>
    <row r="171" spans="1:17" x14ac:dyDescent="0.2">
      <c r="A171" s="214" t="s">
        <v>313</v>
      </c>
      <c r="B171" s="215" t="s">
        <v>314</v>
      </c>
      <c r="C171" s="185">
        <f t="shared" si="2"/>
        <v>0</v>
      </c>
      <c r="D171" s="186"/>
      <c r="E171" s="187"/>
      <c r="F171" s="188"/>
      <c r="G171" s="201"/>
      <c r="H171" s="188"/>
      <c r="I171" s="33"/>
      <c r="J171" s="5"/>
      <c r="K171" s="5"/>
      <c r="N171" s="171"/>
      <c r="O171" s="6"/>
      <c r="Q171" s="5"/>
    </row>
    <row r="172" spans="1:17" x14ac:dyDescent="0.2">
      <c r="A172" s="214" t="s">
        <v>315</v>
      </c>
      <c r="B172" s="215" t="s">
        <v>316</v>
      </c>
      <c r="C172" s="185">
        <f t="shared" si="2"/>
        <v>0</v>
      </c>
      <c r="D172" s="186"/>
      <c r="E172" s="187"/>
      <c r="F172" s="188"/>
      <c r="G172" s="201"/>
      <c r="H172" s="188"/>
      <c r="I172" s="33"/>
      <c r="J172" s="5"/>
      <c r="K172" s="5"/>
      <c r="N172" s="171"/>
      <c r="O172" s="6"/>
      <c r="Q172" s="5"/>
    </row>
    <row r="173" spans="1:17" x14ac:dyDescent="0.2">
      <c r="A173" s="214" t="s">
        <v>317</v>
      </c>
      <c r="B173" s="215" t="s">
        <v>318</v>
      </c>
      <c r="C173" s="185">
        <f t="shared" si="2"/>
        <v>0</v>
      </c>
      <c r="D173" s="186"/>
      <c r="E173" s="187"/>
      <c r="F173" s="188"/>
      <c r="G173" s="201"/>
      <c r="H173" s="188"/>
      <c r="I173" s="33"/>
      <c r="J173" s="5"/>
      <c r="K173" s="5"/>
      <c r="N173" s="171"/>
      <c r="O173" s="6"/>
      <c r="Q173" s="5"/>
    </row>
    <row r="174" spans="1:17" x14ac:dyDescent="0.2">
      <c r="A174" s="214" t="s">
        <v>319</v>
      </c>
      <c r="B174" s="215" t="s">
        <v>320</v>
      </c>
      <c r="C174" s="185">
        <f t="shared" si="2"/>
        <v>0</v>
      </c>
      <c r="D174" s="186"/>
      <c r="E174" s="187"/>
      <c r="F174" s="188"/>
      <c r="G174" s="201"/>
      <c r="H174" s="188"/>
      <c r="I174" s="33"/>
      <c r="J174" s="5"/>
      <c r="K174" s="5"/>
      <c r="N174" s="171"/>
      <c r="O174" s="6"/>
      <c r="Q174" s="5"/>
    </row>
    <row r="175" spans="1:17" x14ac:dyDescent="0.2">
      <c r="A175" s="214" t="s">
        <v>321</v>
      </c>
      <c r="B175" s="215" t="s">
        <v>322</v>
      </c>
      <c r="C175" s="185">
        <f t="shared" si="2"/>
        <v>0</v>
      </c>
      <c r="D175" s="186"/>
      <c r="E175" s="187"/>
      <c r="F175" s="188"/>
      <c r="G175" s="201"/>
      <c r="H175" s="188"/>
      <c r="I175" s="33"/>
      <c r="J175" s="5"/>
      <c r="K175" s="5"/>
      <c r="N175" s="171"/>
      <c r="O175" s="6"/>
      <c r="Q175" s="5"/>
    </row>
    <row r="176" spans="1:17" x14ac:dyDescent="0.2">
      <c r="A176" s="214" t="s">
        <v>323</v>
      </c>
      <c r="B176" s="215" t="s">
        <v>324</v>
      </c>
      <c r="C176" s="185">
        <f t="shared" si="2"/>
        <v>0</v>
      </c>
      <c r="D176" s="186"/>
      <c r="E176" s="187"/>
      <c r="F176" s="188"/>
      <c r="G176" s="201"/>
      <c r="H176" s="188"/>
      <c r="I176" s="33"/>
      <c r="J176" s="5"/>
      <c r="K176" s="5"/>
      <c r="N176" s="171"/>
      <c r="O176" s="6"/>
      <c r="Q176" s="5"/>
    </row>
    <row r="177" spans="1:17" x14ac:dyDescent="0.2">
      <c r="A177" s="214" t="s">
        <v>325</v>
      </c>
      <c r="B177" s="215" t="s">
        <v>326</v>
      </c>
      <c r="C177" s="185">
        <f t="shared" si="2"/>
        <v>0</v>
      </c>
      <c r="D177" s="186"/>
      <c r="E177" s="187"/>
      <c r="F177" s="188"/>
      <c r="G177" s="201"/>
      <c r="H177" s="188"/>
      <c r="I177" s="33"/>
      <c r="J177" s="5"/>
      <c r="K177" s="5"/>
      <c r="N177" s="171"/>
      <c r="O177" s="6"/>
      <c r="Q177" s="5"/>
    </row>
    <row r="178" spans="1:17" x14ac:dyDescent="0.2">
      <c r="A178" s="214" t="s">
        <v>327</v>
      </c>
      <c r="B178" s="215" t="s">
        <v>328</v>
      </c>
      <c r="C178" s="185">
        <f t="shared" si="2"/>
        <v>0</v>
      </c>
      <c r="D178" s="186"/>
      <c r="E178" s="187"/>
      <c r="F178" s="188"/>
      <c r="G178" s="201"/>
      <c r="H178" s="188"/>
      <c r="I178" s="33"/>
      <c r="J178" s="5"/>
      <c r="K178" s="5"/>
      <c r="N178" s="171"/>
      <c r="O178" s="6"/>
      <c r="Q178" s="5"/>
    </row>
    <row r="179" spans="1:17" x14ac:dyDescent="0.2">
      <c r="A179" s="235" t="s">
        <v>329</v>
      </c>
      <c r="B179" s="236" t="s">
        <v>330</v>
      </c>
      <c r="C179" s="218">
        <f t="shared" si="2"/>
        <v>0</v>
      </c>
      <c r="D179" s="237"/>
      <c r="E179" s="220"/>
      <c r="F179" s="221"/>
      <c r="G179" s="219"/>
      <c r="H179" s="221"/>
      <c r="I179" s="33"/>
      <c r="J179" s="5"/>
      <c r="K179" s="5"/>
      <c r="N179" s="171"/>
      <c r="O179" s="6"/>
      <c r="Q179" s="5"/>
    </row>
    <row r="180" spans="1:17" x14ac:dyDescent="0.2">
      <c r="A180" s="174"/>
      <c r="B180" s="222"/>
      <c r="C180" s="69"/>
      <c r="D180" s="70"/>
      <c r="E180" s="70"/>
      <c r="F180" s="70"/>
      <c r="G180" s="70"/>
      <c r="H180" s="70"/>
      <c r="I180" s="33"/>
      <c r="J180" s="5"/>
      <c r="K180" s="5"/>
      <c r="N180" s="171"/>
      <c r="O180" s="6"/>
      <c r="Q180" s="5"/>
    </row>
    <row r="181" spans="1:17" x14ac:dyDescent="0.2">
      <c r="A181" s="289" t="s">
        <v>331</v>
      </c>
      <c r="B181" s="290"/>
      <c r="C181" s="178">
        <f t="shared" si="2"/>
        <v>9963</v>
      </c>
      <c r="D181" s="238">
        <f>+SUM(D182:D250)</f>
        <v>9271</v>
      </c>
      <c r="E181" s="180">
        <f>+SUM(E182:E250)</f>
        <v>207</v>
      </c>
      <c r="F181" s="239">
        <f>+SUM(F182:F250)</f>
        <v>485</v>
      </c>
      <c r="G181" s="178">
        <f>+SUM(G182:G250)</f>
        <v>0</v>
      </c>
      <c r="H181" s="178">
        <f>+SUM(H182:H250)</f>
        <v>0</v>
      </c>
      <c r="I181" s="33"/>
      <c r="J181" s="5"/>
      <c r="K181" s="5"/>
      <c r="N181" s="171"/>
      <c r="O181" s="6"/>
      <c r="Q181" s="5"/>
    </row>
    <row r="182" spans="1:17" x14ac:dyDescent="0.2">
      <c r="A182" s="214" t="s">
        <v>332</v>
      </c>
      <c r="B182" s="240" t="s">
        <v>333</v>
      </c>
      <c r="C182" s="185">
        <f t="shared" si="2"/>
        <v>0</v>
      </c>
      <c r="D182" s="186"/>
      <c r="E182" s="187"/>
      <c r="F182" s="188"/>
      <c r="G182" s="232"/>
      <c r="H182" s="188"/>
      <c r="I182" s="33"/>
      <c r="J182" s="5"/>
      <c r="K182" s="5"/>
      <c r="N182" s="171"/>
      <c r="O182" s="6"/>
      <c r="Q182" s="5"/>
    </row>
    <row r="183" spans="1:17" x14ac:dyDescent="0.2">
      <c r="A183" s="214" t="s">
        <v>334</v>
      </c>
      <c r="B183" s="241" t="s">
        <v>335</v>
      </c>
      <c r="C183" s="185">
        <f t="shared" si="2"/>
        <v>0</v>
      </c>
      <c r="D183" s="186"/>
      <c r="E183" s="187"/>
      <c r="F183" s="188"/>
      <c r="G183" s="201"/>
      <c r="H183" s="188"/>
      <c r="I183" s="33"/>
      <c r="J183" s="5"/>
      <c r="K183" s="5"/>
      <c r="N183" s="171"/>
      <c r="O183" s="6"/>
      <c r="Q183" s="5"/>
    </row>
    <row r="184" spans="1:17" x14ac:dyDescent="0.2">
      <c r="A184" s="214" t="s">
        <v>336</v>
      </c>
      <c r="B184" s="241" t="s">
        <v>337</v>
      </c>
      <c r="C184" s="185">
        <f t="shared" si="2"/>
        <v>0</v>
      </c>
      <c r="D184" s="186"/>
      <c r="E184" s="187"/>
      <c r="F184" s="188"/>
      <c r="G184" s="201"/>
      <c r="H184" s="188"/>
      <c r="I184" s="33"/>
      <c r="J184" s="5"/>
      <c r="K184" s="5"/>
      <c r="N184" s="171"/>
      <c r="O184" s="6"/>
      <c r="Q184" s="5"/>
    </row>
    <row r="185" spans="1:17" ht="13.5" customHeight="1" x14ac:dyDescent="0.2">
      <c r="A185" s="214" t="s">
        <v>338</v>
      </c>
      <c r="B185" s="241" t="s">
        <v>339</v>
      </c>
      <c r="C185" s="185">
        <f t="shared" si="2"/>
        <v>1</v>
      </c>
      <c r="D185" s="186"/>
      <c r="E185" s="187">
        <v>1</v>
      </c>
      <c r="F185" s="188"/>
      <c r="G185" s="201"/>
      <c r="H185" s="188"/>
      <c r="I185" s="33"/>
      <c r="J185" s="5"/>
      <c r="K185" s="5"/>
      <c r="N185" s="171"/>
      <c r="O185" s="6"/>
      <c r="Q185" s="5"/>
    </row>
    <row r="186" spans="1:17" x14ac:dyDescent="0.2">
      <c r="A186" s="214" t="s">
        <v>340</v>
      </c>
      <c r="B186" s="215" t="s">
        <v>341</v>
      </c>
      <c r="C186" s="185">
        <f t="shared" si="2"/>
        <v>109</v>
      </c>
      <c r="D186" s="186">
        <v>109</v>
      </c>
      <c r="E186" s="187"/>
      <c r="F186" s="188"/>
      <c r="G186" s="201"/>
      <c r="H186" s="188"/>
      <c r="I186" s="33"/>
      <c r="J186" s="5"/>
      <c r="K186" s="5"/>
      <c r="N186" s="171"/>
      <c r="O186" s="6"/>
      <c r="Q186" s="5"/>
    </row>
    <row r="187" spans="1:17" x14ac:dyDescent="0.2">
      <c r="A187" s="214" t="s">
        <v>342</v>
      </c>
      <c r="B187" s="215" t="s">
        <v>343</v>
      </c>
      <c r="C187" s="185">
        <f t="shared" si="2"/>
        <v>3</v>
      </c>
      <c r="D187" s="186">
        <v>3</v>
      </c>
      <c r="E187" s="187"/>
      <c r="F187" s="188"/>
      <c r="G187" s="201"/>
      <c r="H187" s="188"/>
      <c r="I187" s="33"/>
      <c r="J187" s="5"/>
      <c r="K187" s="5"/>
      <c r="N187" s="171"/>
      <c r="O187" s="6"/>
      <c r="Q187" s="5"/>
    </row>
    <row r="188" spans="1:17" x14ac:dyDescent="0.2">
      <c r="A188" s="214" t="s">
        <v>344</v>
      </c>
      <c r="B188" s="215" t="s">
        <v>345</v>
      </c>
      <c r="C188" s="185">
        <f t="shared" si="2"/>
        <v>2</v>
      </c>
      <c r="D188" s="186">
        <v>2</v>
      </c>
      <c r="E188" s="187"/>
      <c r="F188" s="188"/>
      <c r="G188" s="201"/>
      <c r="H188" s="188"/>
      <c r="I188" s="33"/>
      <c r="J188" s="5"/>
      <c r="K188" s="5"/>
      <c r="N188" s="171"/>
      <c r="O188" s="6"/>
      <c r="Q188" s="5"/>
    </row>
    <row r="189" spans="1:17" x14ac:dyDescent="0.2">
      <c r="A189" s="214" t="s">
        <v>346</v>
      </c>
      <c r="B189" s="215" t="s">
        <v>347</v>
      </c>
      <c r="C189" s="185">
        <f t="shared" si="2"/>
        <v>0</v>
      </c>
      <c r="D189" s="186"/>
      <c r="E189" s="187"/>
      <c r="F189" s="188"/>
      <c r="G189" s="201"/>
      <c r="H189" s="188"/>
      <c r="I189" s="33"/>
      <c r="J189" s="5"/>
      <c r="K189" s="5"/>
      <c r="N189" s="171"/>
      <c r="O189" s="6"/>
      <c r="Q189" s="5"/>
    </row>
    <row r="190" spans="1:17" x14ac:dyDescent="0.2">
      <c r="A190" s="214" t="s">
        <v>348</v>
      </c>
      <c r="B190" s="215" t="s">
        <v>349</v>
      </c>
      <c r="C190" s="185">
        <f t="shared" si="2"/>
        <v>0</v>
      </c>
      <c r="D190" s="186"/>
      <c r="E190" s="187"/>
      <c r="F190" s="188"/>
      <c r="G190" s="201"/>
      <c r="H190" s="188"/>
      <c r="I190" s="33"/>
      <c r="J190" s="5"/>
      <c r="K190" s="5"/>
      <c r="N190" s="171"/>
      <c r="O190" s="6"/>
      <c r="Q190" s="5"/>
    </row>
    <row r="191" spans="1:17" x14ac:dyDescent="0.2">
      <c r="A191" s="214" t="s">
        <v>350</v>
      </c>
      <c r="B191" s="215" t="s">
        <v>351</v>
      </c>
      <c r="C191" s="185">
        <f t="shared" si="2"/>
        <v>0</v>
      </c>
      <c r="D191" s="186"/>
      <c r="E191" s="187"/>
      <c r="F191" s="188"/>
      <c r="G191" s="201"/>
      <c r="H191" s="188"/>
      <c r="I191" s="33"/>
      <c r="J191" s="5"/>
      <c r="K191" s="5"/>
      <c r="N191" s="171"/>
      <c r="O191" s="6"/>
      <c r="Q191" s="5"/>
    </row>
    <row r="192" spans="1:17" x14ac:dyDescent="0.2">
      <c r="A192" s="214" t="s">
        <v>352</v>
      </c>
      <c r="B192" s="215" t="s">
        <v>353</v>
      </c>
      <c r="C192" s="185">
        <f t="shared" si="2"/>
        <v>0</v>
      </c>
      <c r="D192" s="186"/>
      <c r="E192" s="187"/>
      <c r="F192" s="188"/>
      <c r="G192" s="201"/>
      <c r="H192" s="188"/>
      <c r="I192" s="33"/>
      <c r="J192" s="5"/>
      <c r="K192" s="5"/>
      <c r="N192" s="171"/>
      <c r="O192" s="6"/>
      <c r="Q192" s="5"/>
    </row>
    <row r="193" spans="1:17" x14ac:dyDescent="0.2">
      <c r="A193" s="214" t="s">
        <v>354</v>
      </c>
      <c r="B193" s="215" t="s">
        <v>355</v>
      </c>
      <c r="C193" s="185">
        <f t="shared" si="2"/>
        <v>5</v>
      </c>
      <c r="D193" s="186">
        <v>5</v>
      </c>
      <c r="E193" s="187"/>
      <c r="F193" s="188"/>
      <c r="G193" s="201"/>
      <c r="H193" s="188"/>
      <c r="I193" s="33"/>
      <c r="J193" s="5"/>
      <c r="K193" s="5"/>
      <c r="N193" s="171"/>
      <c r="O193" s="6"/>
      <c r="Q193" s="5"/>
    </row>
    <row r="194" spans="1:17" x14ac:dyDescent="0.2">
      <c r="A194" s="214" t="s">
        <v>356</v>
      </c>
      <c r="B194" s="215" t="s">
        <v>357</v>
      </c>
      <c r="C194" s="185">
        <f t="shared" si="2"/>
        <v>0</v>
      </c>
      <c r="D194" s="186"/>
      <c r="E194" s="187"/>
      <c r="F194" s="188"/>
      <c r="G194" s="201"/>
      <c r="H194" s="188"/>
      <c r="I194" s="33"/>
      <c r="J194" s="5"/>
      <c r="K194" s="5"/>
      <c r="N194" s="171"/>
      <c r="O194" s="6"/>
      <c r="Q194" s="5"/>
    </row>
    <row r="195" spans="1:17" ht="23.25" x14ac:dyDescent="0.2">
      <c r="A195" s="214" t="s">
        <v>358</v>
      </c>
      <c r="B195" s="208" t="s">
        <v>359</v>
      </c>
      <c r="C195" s="185">
        <f t="shared" si="2"/>
        <v>0</v>
      </c>
      <c r="D195" s="186"/>
      <c r="E195" s="187"/>
      <c r="F195" s="188"/>
      <c r="G195" s="201"/>
      <c r="H195" s="188"/>
      <c r="I195" s="33"/>
      <c r="J195" s="5"/>
      <c r="K195" s="5"/>
      <c r="N195" s="171"/>
      <c r="O195" s="6"/>
      <c r="Q195" s="5"/>
    </row>
    <row r="196" spans="1:17" x14ac:dyDescent="0.2">
      <c r="A196" s="214" t="s">
        <v>360</v>
      </c>
      <c r="B196" s="208" t="s">
        <v>361</v>
      </c>
      <c r="C196" s="185">
        <f t="shared" si="2"/>
        <v>0</v>
      </c>
      <c r="D196" s="186"/>
      <c r="E196" s="187"/>
      <c r="F196" s="188"/>
      <c r="G196" s="201"/>
      <c r="H196" s="188"/>
      <c r="I196" s="33"/>
      <c r="J196" s="5"/>
      <c r="K196" s="5"/>
      <c r="N196" s="171"/>
      <c r="O196" s="6"/>
      <c r="Q196" s="5"/>
    </row>
    <row r="197" spans="1:17" x14ac:dyDescent="0.2">
      <c r="A197" s="214" t="s">
        <v>362</v>
      </c>
      <c r="B197" s="215" t="s">
        <v>363</v>
      </c>
      <c r="C197" s="185">
        <f t="shared" si="2"/>
        <v>0</v>
      </c>
      <c r="D197" s="186"/>
      <c r="E197" s="187"/>
      <c r="F197" s="188"/>
      <c r="G197" s="201"/>
      <c r="H197" s="188"/>
      <c r="I197" s="33"/>
      <c r="J197" s="5"/>
      <c r="K197" s="5"/>
      <c r="N197" s="171"/>
      <c r="O197" s="6"/>
      <c r="Q197" s="5"/>
    </row>
    <row r="198" spans="1:17" x14ac:dyDescent="0.2">
      <c r="A198" s="214" t="s">
        <v>364</v>
      </c>
      <c r="B198" s="215" t="s">
        <v>365</v>
      </c>
      <c r="C198" s="185">
        <f t="shared" si="2"/>
        <v>0</v>
      </c>
      <c r="D198" s="186"/>
      <c r="E198" s="187"/>
      <c r="F198" s="188"/>
      <c r="G198" s="201"/>
      <c r="H198" s="188"/>
      <c r="I198" s="33"/>
      <c r="J198" s="5"/>
      <c r="K198" s="5"/>
      <c r="N198" s="171"/>
      <c r="O198" s="6"/>
      <c r="Q198" s="5"/>
    </row>
    <row r="199" spans="1:17" x14ac:dyDescent="0.2">
      <c r="A199" s="214" t="s">
        <v>366</v>
      </c>
      <c r="B199" s="215" t="s">
        <v>367</v>
      </c>
      <c r="C199" s="185">
        <f t="shared" si="2"/>
        <v>13</v>
      </c>
      <c r="D199" s="186">
        <v>4</v>
      </c>
      <c r="E199" s="187">
        <v>6</v>
      </c>
      <c r="F199" s="188">
        <v>3</v>
      </c>
      <c r="G199" s="201"/>
      <c r="H199" s="188"/>
      <c r="I199" s="33"/>
      <c r="J199" s="5"/>
      <c r="K199" s="5"/>
      <c r="N199" s="171"/>
      <c r="O199" s="6"/>
      <c r="Q199" s="5"/>
    </row>
    <row r="200" spans="1:17" x14ac:dyDescent="0.2">
      <c r="A200" s="214" t="s">
        <v>368</v>
      </c>
      <c r="B200" s="215" t="s">
        <v>369</v>
      </c>
      <c r="C200" s="185">
        <f t="shared" si="2"/>
        <v>2</v>
      </c>
      <c r="D200" s="186">
        <v>2</v>
      </c>
      <c r="E200" s="187"/>
      <c r="F200" s="188"/>
      <c r="G200" s="201"/>
      <c r="H200" s="188"/>
      <c r="I200" s="33"/>
      <c r="J200" s="5"/>
      <c r="K200" s="5"/>
      <c r="N200" s="171"/>
      <c r="O200" s="6"/>
      <c r="Q200" s="5"/>
    </row>
    <row r="201" spans="1:17" x14ac:dyDescent="0.2">
      <c r="A201" s="214" t="s">
        <v>370</v>
      </c>
      <c r="B201" s="215" t="s">
        <v>371</v>
      </c>
      <c r="C201" s="185">
        <f t="shared" si="2"/>
        <v>29</v>
      </c>
      <c r="D201" s="186">
        <v>28</v>
      </c>
      <c r="E201" s="187"/>
      <c r="F201" s="188">
        <v>1</v>
      </c>
      <c r="G201" s="201"/>
      <c r="H201" s="188"/>
      <c r="I201" s="33"/>
      <c r="J201" s="5"/>
      <c r="K201" s="5"/>
      <c r="N201" s="171"/>
      <c r="O201" s="6"/>
      <c r="Q201" s="5"/>
    </row>
    <row r="202" spans="1:17" x14ac:dyDescent="0.2">
      <c r="A202" s="214" t="s">
        <v>372</v>
      </c>
      <c r="B202" s="215" t="s">
        <v>373</v>
      </c>
      <c r="C202" s="185">
        <f t="shared" si="2"/>
        <v>0</v>
      </c>
      <c r="D202" s="186"/>
      <c r="E202" s="187"/>
      <c r="F202" s="188"/>
      <c r="G202" s="201"/>
      <c r="H202" s="188"/>
      <c r="I202" s="33"/>
      <c r="J202" s="5"/>
      <c r="K202" s="5"/>
      <c r="N202" s="171"/>
      <c r="O202" s="6"/>
      <c r="Q202" s="5"/>
    </row>
    <row r="203" spans="1:17" x14ac:dyDescent="0.2">
      <c r="A203" s="214" t="s">
        <v>374</v>
      </c>
      <c r="B203" s="215" t="s">
        <v>375</v>
      </c>
      <c r="C203" s="185">
        <f t="shared" si="2"/>
        <v>0</v>
      </c>
      <c r="D203" s="186"/>
      <c r="E203" s="187"/>
      <c r="F203" s="188"/>
      <c r="G203" s="201"/>
      <c r="H203" s="188"/>
      <c r="I203" s="33"/>
      <c r="J203" s="5"/>
      <c r="K203" s="5"/>
      <c r="N203" s="171"/>
      <c r="O203" s="6"/>
      <c r="Q203" s="5"/>
    </row>
    <row r="204" spans="1:17" x14ac:dyDescent="0.2">
      <c r="A204" s="214" t="s">
        <v>376</v>
      </c>
      <c r="B204" s="215" t="s">
        <v>377</v>
      </c>
      <c r="C204" s="185">
        <f t="shared" si="2"/>
        <v>0</v>
      </c>
      <c r="D204" s="186"/>
      <c r="E204" s="187"/>
      <c r="F204" s="188"/>
      <c r="G204" s="201"/>
      <c r="H204" s="188"/>
      <c r="I204" s="33"/>
      <c r="J204" s="5"/>
      <c r="K204" s="5"/>
      <c r="N204" s="171"/>
      <c r="O204" s="6"/>
      <c r="Q204" s="5"/>
    </row>
    <row r="205" spans="1:17" x14ac:dyDescent="0.2">
      <c r="A205" s="214" t="s">
        <v>378</v>
      </c>
      <c r="B205" s="215" t="s">
        <v>379</v>
      </c>
      <c r="C205" s="185">
        <f t="shared" si="2"/>
        <v>0</v>
      </c>
      <c r="D205" s="186"/>
      <c r="E205" s="187"/>
      <c r="F205" s="188"/>
      <c r="G205" s="201"/>
      <c r="H205" s="188"/>
      <c r="I205" s="33"/>
      <c r="J205" s="5"/>
      <c r="K205" s="5"/>
      <c r="N205" s="171"/>
      <c r="O205" s="6"/>
      <c r="Q205" s="5"/>
    </row>
    <row r="206" spans="1:17" x14ac:dyDescent="0.2">
      <c r="A206" s="214" t="s">
        <v>380</v>
      </c>
      <c r="B206" s="215" t="s">
        <v>381</v>
      </c>
      <c r="C206" s="185">
        <f t="shared" si="2"/>
        <v>0</v>
      </c>
      <c r="D206" s="186"/>
      <c r="E206" s="187"/>
      <c r="F206" s="188"/>
      <c r="G206" s="201"/>
      <c r="H206" s="188"/>
      <c r="I206" s="33"/>
      <c r="J206" s="5"/>
      <c r="K206" s="5"/>
      <c r="N206" s="171"/>
      <c r="O206" s="6"/>
      <c r="Q206" s="5"/>
    </row>
    <row r="207" spans="1:17" x14ac:dyDescent="0.2">
      <c r="A207" s="214" t="s">
        <v>382</v>
      </c>
      <c r="B207" s="215" t="s">
        <v>383</v>
      </c>
      <c r="C207" s="185">
        <f t="shared" si="2"/>
        <v>0</v>
      </c>
      <c r="D207" s="186"/>
      <c r="E207" s="187"/>
      <c r="F207" s="188"/>
      <c r="G207" s="201"/>
      <c r="H207" s="188"/>
      <c r="I207" s="33"/>
      <c r="J207" s="5"/>
      <c r="K207" s="5"/>
      <c r="N207" s="171"/>
      <c r="O207" s="6"/>
      <c r="Q207" s="5"/>
    </row>
    <row r="208" spans="1:17" x14ac:dyDescent="0.2">
      <c r="A208" s="214" t="s">
        <v>384</v>
      </c>
      <c r="B208" s="208" t="s">
        <v>385</v>
      </c>
      <c r="C208" s="185">
        <f t="shared" si="2"/>
        <v>0</v>
      </c>
      <c r="D208" s="186"/>
      <c r="E208" s="187"/>
      <c r="F208" s="188"/>
      <c r="G208" s="201"/>
      <c r="H208" s="188"/>
      <c r="I208" s="33"/>
      <c r="J208" s="5"/>
      <c r="K208" s="5"/>
      <c r="N208" s="171"/>
      <c r="O208" s="6"/>
      <c r="Q208" s="5"/>
    </row>
    <row r="209" spans="1:17" x14ac:dyDescent="0.2">
      <c r="A209" s="214" t="s">
        <v>386</v>
      </c>
      <c r="B209" s="215" t="s">
        <v>387</v>
      </c>
      <c r="C209" s="185">
        <f t="shared" si="2"/>
        <v>45</v>
      </c>
      <c r="D209" s="186"/>
      <c r="E209" s="187">
        <v>45</v>
      </c>
      <c r="F209" s="188"/>
      <c r="G209" s="201"/>
      <c r="H209" s="188"/>
      <c r="I209" s="33"/>
      <c r="J209" s="5"/>
      <c r="K209" s="5"/>
      <c r="N209" s="171"/>
      <c r="O209" s="6"/>
      <c r="Q209" s="5"/>
    </row>
    <row r="210" spans="1:17" x14ac:dyDescent="0.2">
      <c r="A210" s="214" t="s">
        <v>388</v>
      </c>
      <c r="B210" s="215" t="s">
        <v>389</v>
      </c>
      <c r="C210" s="185">
        <f t="shared" ref="C210:C273" si="3">+SUM(D210:F210)</f>
        <v>0</v>
      </c>
      <c r="D210" s="186"/>
      <c r="E210" s="187"/>
      <c r="F210" s="188"/>
      <c r="G210" s="201"/>
      <c r="H210" s="188"/>
      <c r="I210" s="33"/>
      <c r="J210" s="5"/>
      <c r="K210" s="5"/>
      <c r="N210" s="171"/>
      <c r="O210" s="6"/>
      <c r="Q210" s="5"/>
    </row>
    <row r="211" spans="1:17" x14ac:dyDescent="0.2">
      <c r="A211" s="214" t="s">
        <v>390</v>
      </c>
      <c r="B211" s="215" t="s">
        <v>391</v>
      </c>
      <c r="C211" s="185">
        <f t="shared" si="3"/>
        <v>0</v>
      </c>
      <c r="D211" s="186"/>
      <c r="E211" s="187"/>
      <c r="F211" s="188"/>
      <c r="G211" s="201"/>
      <c r="H211" s="188"/>
      <c r="I211" s="33"/>
      <c r="J211" s="5"/>
      <c r="K211" s="5"/>
      <c r="N211" s="171"/>
      <c r="O211" s="6"/>
      <c r="Q211" s="5"/>
    </row>
    <row r="212" spans="1:17" x14ac:dyDescent="0.2">
      <c r="A212" s="214" t="s">
        <v>392</v>
      </c>
      <c r="B212" s="215" t="s">
        <v>393</v>
      </c>
      <c r="C212" s="185">
        <f t="shared" si="3"/>
        <v>0</v>
      </c>
      <c r="D212" s="186"/>
      <c r="E212" s="187"/>
      <c r="F212" s="188"/>
      <c r="G212" s="201"/>
      <c r="H212" s="188"/>
      <c r="I212" s="33"/>
      <c r="J212" s="5"/>
      <c r="K212" s="5"/>
      <c r="N212" s="171"/>
      <c r="O212" s="6"/>
      <c r="Q212" s="5"/>
    </row>
    <row r="213" spans="1:17" ht="23.25" x14ac:dyDescent="0.2">
      <c r="A213" s="214" t="s">
        <v>394</v>
      </c>
      <c r="B213" s="208" t="s">
        <v>395</v>
      </c>
      <c r="C213" s="185">
        <f t="shared" si="3"/>
        <v>0</v>
      </c>
      <c r="D213" s="186"/>
      <c r="E213" s="187"/>
      <c r="F213" s="188"/>
      <c r="G213" s="201"/>
      <c r="H213" s="188"/>
      <c r="I213" s="33"/>
      <c r="J213" s="5"/>
      <c r="K213" s="5"/>
      <c r="N213" s="171"/>
      <c r="O213" s="6"/>
      <c r="Q213" s="5"/>
    </row>
    <row r="214" spans="1:17" x14ac:dyDescent="0.2">
      <c r="A214" s="214" t="s">
        <v>396</v>
      </c>
      <c r="B214" s="215" t="s">
        <v>397</v>
      </c>
      <c r="C214" s="185">
        <f t="shared" si="3"/>
        <v>0</v>
      </c>
      <c r="D214" s="186"/>
      <c r="E214" s="187"/>
      <c r="F214" s="188"/>
      <c r="G214" s="201"/>
      <c r="H214" s="188"/>
      <c r="I214" s="33"/>
      <c r="J214" s="5"/>
      <c r="K214" s="5"/>
      <c r="N214" s="171"/>
      <c r="O214" s="6"/>
      <c r="Q214" s="5"/>
    </row>
    <row r="215" spans="1:17" x14ac:dyDescent="0.2">
      <c r="A215" s="214" t="s">
        <v>398</v>
      </c>
      <c r="B215" s="215" t="s">
        <v>399</v>
      </c>
      <c r="C215" s="185">
        <f t="shared" si="3"/>
        <v>0</v>
      </c>
      <c r="D215" s="186"/>
      <c r="E215" s="187"/>
      <c r="F215" s="188"/>
      <c r="G215" s="201"/>
      <c r="H215" s="188"/>
      <c r="I215" s="33"/>
      <c r="J215" s="5"/>
      <c r="K215" s="5"/>
      <c r="N215" s="171"/>
      <c r="O215" s="6"/>
      <c r="Q215" s="5"/>
    </row>
    <row r="216" spans="1:17" x14ac:dyDescent="0.2">
      <c r="A216" s="214" t="s">
        <v>400</v>
      </c>
      <c r="B216" s="215" t="s">
        <v>401</v>
      </c>
      <c r="C216" s="185">
        <f t="shared" si="3"/>
        <v>0</v>
      </c>
      <c r="D216" s="186"/>
      <c r="E216" s="187"/>
      <c r="F216" s="188"/>
      <c r="G216" s="201"/>
      <c r="H216" s="188"/>
      <c r="I216" s="33"/>
      <c r="J216" s="5"/>
      <c r="K216" s="5"/>
      <c r="N216" s="171"/>
      <c r="O216" s="6"/>
      <c r="Q216" s="5"/>
    </row>
    <row r="217" spans="1:17" x14ac:dyDescent="0.2">
      <c r="A217" s="214" t="s">
        <v>402</v>
      </c>
      <c r="B217" s="215" t="s">
        <v>403</v>
      </c>
      <c r="C217" s="185">
        <f t="shared" si="3"/>
        <v>0</v>
      </c>
      <c r="D217" s="186"/>
      <c r="E217" s="187"/>
      <c r="F217" s="188"/>
      <c r="G217" s="201"/>
      <c r="H217" s="188"/>
      <c r="I217" s="33"/>
      <c r="J217" s="5"/>
      <c r="K217" s="5"/>
      <c r="N217" s="171"/>
      <c r="O217" s="6"/>
      <c r="Q217" s="5"/>
    </row>
    <row r="218" spans="1:17" x14ac:dyDescent="0.2">
      <c r="A218" s="214" t="s">
        <v>404</v>
      </c>
      <c r="B218" s="215" t="s">
        <v>405</v>
      </c>
      <c r="C218" s="185">
        <f t="shared" si="3"/>
        <v>0</v>
      </c>
      <c r="D218" s="186"/>
      <c r="E218" s="187"/>
      <c r="F218" s="188"/>
      <c r="G218" s="201"/>
      <c r="H218" s="188"/>
      <c r="I218" s="33"/>
      <c r="J218" s="5"/>
      <c r="K218" s="5"/>
      <c r="N218" s="171"/>
      <c r="O218" s="6"/>
      <c r="Q218" s="5"/>
    </row>
    <row r="219" spans="1:17" x14ac:dyDescent="0.2">
      <c r="A219" s="214" t="s">
        <v>406</v>
      </c>
      <c r="B219" s="215" t="s">
        <v>407</v>
      </c>
      <c r="C219" s="185">
        <f t="shared" si="3"/>
        <v>0</v>
      </c>
      <c r="D219" s="186"/>
      <c r="E219" s="187"/>
      <c r="F219" s="188"/>
      <c r="G219" s="201"/>
      <c r="H219" s="188"/>
      <c r="I219" s="33"/>
      <c r="J219" s="5"/>
      <c r="K219" s="5"/>
      <c r="N219" s="171"/>
      <c r="O219" s="6"/>
      <c r="Q219" s="5"/>
    </row>
    <row r="220" spans="1:17" x14ac:dyDescent="0.2">
      <c r="A220" s="214" t="s">
        <v>408</v>
      </c>
      <c r="B220" s="215" t="s">
        <v>409</v>
      </c>
      <c r="C220" s="185">
        <f t="shared" si="3"/>
        <v>0</v>
      </c>
      <c r="D220" s="186"/>
      <c r="E220" s="187"/>
      <c r="F220" s="188"/>
      <c r="G220" s="201"/>
      <c r="H220" s="188"/>
      <c r="I220" s="33"/>
      <c r="J220" s="5"/>
      <c r="K220" s="5"/>
      <c r="N220" s="171"/>
      <c r="O220" s="6"/>
      <c r="Q220" s="5"/>
    </row>
    <row r="221" spans="1:17" x14ac:dyDescent="0.2">
      <c r="A221" s="214" t="s">
        <v>410</v>
      </c>
      <c r="B221" s="215" t="s">
        <v>411</v>
      </c>
      <c r="C221" s="185">
        <f t="shared" si="3"/>
        <v>0</v>
      </c>
      <c r="D221" s="186"/>
      <c r="E221" s="187"/>
      <c r="F221" s="188"/>
      <c r="G221" s="201"/>
      <c r="H221" s="188"/>
      <c r="I221" s="33"/>
      <c r="J221" s="5"/>
      <c r="K221" s="5"/>
      <c r="N221" s="171"/>
      <c r="O221" s="6"/>
      <c r="Q221" s="5"/>
    </row>
    <row r="222" spans="1:17" x14ac:dyDescent="0.2">
      <c r="A222" s="214" t="s">
        <v>412</v>
      </c>
      <c r="B222" s="215" t="s">
        <v>413</v>
      </c>
      <c r="C222" s="185">
        <f t="shared" si="3"/>
        <v>0</v>
      </c>
      <c r="D222" s="186"/>
      <c r="E222" s="187"/>
      <c r="F222" s="188"/>
      <c r="G222" s="201"/>
      <c r="H222" s="188"/>
      <c r="I222" s="33"/>
      <c r="J222" s="5"/>
      <c r="K222" s="5"/>
      <c r="N222" s="171"/>
      <c r="O222" s="6"/>
      <c r="Q222" s="5"/>
    </row>
    <row r="223" spans="1:17" x14ac:dyDescent="0.2">
      <c r="A223" s="214" t="s">
        <v>414</v>
      </c>
      <c r="B223" s="215" t="s">
        <v>415</v>
      </c>
      <c r="C223" s="185">
        <f t="shared" si="3"/>
        <v>0</v>
      </c>
      <c r="D223" s="186"/>
      <c r="E223" s="187"/>
      <c r="F223" s="188"/>
      <c r="G223" s="201"/>
      <c r="H223" s="188"/>
      <c r="I223" s="33"/>
      <c r="J223" s="5"/>
      <c r="K223" s="5"/>
      <c r="N223" s="171"/>
      <c r="O223" s="6"/>
      <c r="Q223" s="5"/>
    </row>
    <row r="224" spans="1:17" x14ac:dyDescent="0.2">
      <c r="A224" s="214" t="s">
        <v>416</v>
      </c>
      <c r="B224" s="215" t="s">
        <v>417</v>
      </c>
      <c r="C224" s="185">
        <f t="shared" si="3"/>
        <v>0</v>
      </c>
      <c r="D224" s="186"/>
      <c r="E224" s="187"/>
      <c r="F224" s="188"/>
      <c r="G224" s="201"/>
      <c r="H224" s="188"/>
      <c r="I224" s="33"/>
      <c r="J224" s="5"/>
      <c r="K224" s="5"/>
      <c r="N224" s="171"/>
      <c r="O224" s="6"/>
      <c r="Q224" s="5"/>
    </row>
    <row r="225" spans="1:17" x14ac:dyDescent="0.2">
      <c r="A225" s="214" t="s">
        <v>418</v>
      </c>
      <c r="B225" s="215" t="s">
        <v>419</v>
      </c>
      <c r="C225" s="185">
        <f t="shared" si="3"/>
        <v>0</v>
      </c>
      <c r="D225" s="186"/>
      <c r="E225" s="187"/>
      <c r="F225" s="188"/>
      <c r="G225" s="201"/>
      <c r="H225" s="188"/>
      <c r="I225" s="33"/>
      <c r="J225" s="5"/>
      <c r="K225" s="5"/>
      <c r="N225" s="171"/>
      <c r="O225" s="6"/>
      <c r="Q225" s="5"/>
    </row>
    <row r="226" spans="1:17" x14ac:dyDescent="0.2">
      <c r="A226" s="214" t="s">
        <v>420</v>
      </c>
      <c r="B226" s="215" t="s">
        <v>421</v>
      </c>
      <c r="C226" s="185">
        <f t="shared" si="3"/>
        <v>0</v>
      </c>
      <c r="D226" s="186"/>
      <c r="E226" s="187"/>
      <c r="F226" s="188"/>
      <c r="G226" s="201"/>
      <c r="H226" s="188"/>
      <c r="I226" s="33"/>
      <c r="J226" s="5"/>
      <c r="K226" s="5"/>
      <c r="N226" s="171"/>
      <c r="O226" s="6"/>
      <c r="Q226" s="5"/>
    </row>
    <row r="227" spans="1:17" x14ac:dyDescent="0.2">
      <c r="A227" s="214" t="s">
        <v>422</v>
      </c>
      <c r="B227" s="215" t="s">
        <v>423</v>
      </c>
      <c r="C227" s="185">
        <f t="shared" si="3"/>
        <v>0</v>
      </c>
      <c r="D227" s="186"/>
      <c r="E227" s="187"/>
      <c r="F227" s="188"/>
      <c r="G227" s="201"/>
      <c r="H227" s="188"/>
      <c r="I227" s="33"/>
      <c r="J227" s="5"/>
      <c r="K227" s="5"/>
      <c r="N227" s="171"/>
      <c r="O227" s="6"/>
      <c r="Q227" s="5"/>
    </row>
    <row r="228" spans="1:17" x14ac:dyDescent="0.2">
      <c r="A228" s="214" t="s">
        <v>424</v>
      </c>
      <c r="B228" s="215" t="s">
        <v>425</v>
      </c>
      <c r="C228" s="185">
        <f t="shared" si="3"/>
        <v>0</v>
      </c>
      <c r="D228" s="186"/>
      <c r="E228" s="187"/>
      <c r="F228" s="188"/>
      <c r="G228" s="201"/>
      <c r="H228" s="188"/>
      <c r="I228" s="33"/>
      <c r="J228" s="5"/>
      <c r="K228" s="5"/>
      <c r="N228" s="171"/>
      <c r="O228" s="6"/>
      <c r="Q228" s="5"/>
    </row>
    <row r="229" spans="1:17" x14ac:dyDescent="0.2">
      <c r="A229" s="214" t="s">
        <v>426</v>
      </c>
      <c r="B229" s="215" t="s">
        <v>427</v>
      </c>
      <c r="C229" s="185">
        <f t="shared" si="3"/>
        <v>0</v>
      </c>
      <c r="D229" s="186"/>
      <c r="E229" s="187"/>
      <c r="F229" s="188"/>
      <c r="G229" s="201"/>
      <c r="H229" s="188"/>
      <c r="I229" s="33"/>
      <c r="J229" s="5"/>
      <c r="K229" s="5"/>
      <c r="N229" s="171"/>
      <c r="O229" s="6"/>
      <c r="Q229" s="5"/>
    </row>
    <row r="230" spans="1:17" ht="23.25" x14ac:dyDescent="0.2">
      <c r="A230" s="214" t="s">
        <v>428</v>
      </c>
      <c r="B230" s="208" t="s">
        <v>429</v>
      </c>
      <c r="C230" s="185">
        <f t="shared" si="3"/>
        <v>0</v>
      </c>
      <c r="D230" s="186"/>
      <c r="E230" s="187"/>
      <c r="F230" s="188"/>
      <c r="G230" s="201"/>
      <c r="H230" s="188"/>
      <c r="I230" s="33"/>
      <c r="J230" s="5"/>
      <c r="K230" s="5"/>
      <c r="N230" s="171"/>
      <c r="O230" s="6"/>
      <c r="Q230" s="5"/>
    </row>
    <row r="231" spans="1:17" x14ac:dyDescent="0.2">
      <c r="A231" s="214" t="s">
        <v>430</v>
      </c>
      <c r="B231" s="215" t="s">
        <v>431</v>
      </c>
      <c r="C231" s="185">
        <f t="shared" si="3"/>
        <v>0</v>
      </c>
      <c r="D231" s="186"/>
      <c r="E231" s="187"/>
      <c r="F231" s="188"/>
      <c r="G231" s="201"/>
      <c r="H231" s="188"/>
      <c r="I231" s="33"/>
      <c r="J231" s="5"/>
      <c r="K231" s="5"/>
      <c r="N231" s="171"/>
      <c r="O231" s="6"/>
      <c r="Q231" s="5"/>
    </row>
    <row r="232" spans="1:17" x14ac:dyDescent="0.2">
      <c r="A232" s="214" t="s">
        <v>432</v>
      </c>
      <c r="B232" s="215" t="s">
        <v>433</v>
      </c>
      <c r="C232" s="185">
        <f t="shared" si="3"/>
        <v>0</v>
      </c>
      <c r="D232" s="186"/>
      <c r="E232" s="187"/>
      <c r="F232" s="188"/>
      <c r="G232" s="201"/>
      <c r="H232" s="188"/>
      <c r="I232" s="33"/>
      <c r="J232" s="5"/>
      <c r="K232" s="5"/>
      <c r="N232" s="171"/>
      <c r="O232" s="6"/>
      <c r="Q232" s="5"/>
    </row>
    <row r="233" spans="1:17" x14ac:dyDescent="0.2">
      <c r="A233" s="214" t="s">
        <v>434</v>
      </c>
      <c r="B233" s="215" t="s">
        <v>435</v>
      </c>
      <c r="C233" s="185">
        <f t="shared" si="3"/>
        <v>76</v>
      </c>
      <c r="D233" s="186">
        <v>62</v>
      </c>
      <c r="E233" s="187"/>
      <c r="F233" s="188">
        <v>14</v>
      </c>
      <c r="G233" s="201"/>
      <c r="H233" s="188"/>
      <c r="I233" s="33"/>
      <c r="J233" s="5"/>
      <c r="K233" s="5"/>
      <c r="N233" s="171"/>
      <c r="O233" s="6"/>
      <c r="Q233" s="5"/>
    </row>
    <row r="234" spans="1:17" x14ac:dyDescent="0.2">
      <c r="A234" s="214" t="s">
        <v>436</v>
      </c>
      <c r="B234" s="215" t="s">
        <v>437</v>
      </c>
      <c r="C234" s="185">
        <f t="shared" si="3"/>
        <v>0</v>
      </c>
      <c r="D234" s="186"/>
      <c r="E234" s="187"/>
      <c r="F234" s="188"/>
      <c r="G234" s="201"/>
      <c r="H234" s="188"/>
      <c r="I234" s="33"/>
      <c r="J234" s="5"/>
      <c r="K234" s="5"/>
      <c r="N234" s="171"/>
      <c r="O234" s="6"/>
      <c r="Q234" s="5"/>
    </row>
    <row r="235" spans="1:17" x14ac:dyDescent="0.2">
      <c r="A235" s="214" t="s">
        <v>438</v>
      </c>
      <c r="B235" s="215" t="s">
        <v>439</v>
      </c>
      <c r="C235" s="185">
        <f t="shared" si="3"/>
        <v>234</v>
      </c>
      <c r="D235" s="186">
        <v>234</v>
      </c>
      <c r="E235" s="187"/>
      <c r="F235" s="188"/>
      <c r="G235" s="201"/>
      <c r="H235" s="188"/>
      <c r="I235" s="33"/>
      <c r="J235" s="5"/>
      <c r="K235" s="5"/>
      <c r="N235" s="171"/>
      <c r="O235" s="6"/>
      <c r="Q235" s="5"/>
    </row>
    <row r="236" spans="1:17" x14ac:dyDescent="0.2">
      <c r="A236" s="214" t="s">
        <v>440</v>
      </c>
      <c r="B236" s="215" t="s">
        <v>441</v>
      </c>
      <c r="C236" s="185">
        <f t="shared" si="3"/>
        <v>0</v>
      </c>
      <c r="D236" s="186"/>
      <c r="E236" s="187"/>
      <c r="F236" s="188"/>
      <c r="G236" s="201"/>
      <c r="H236" s="188"/>
      <c r="I236" s="33"/>
      <c r="J236" s="5"/>
      <c r="K236" s="5"/>
      <c r="N236" s="171"/>
      <c r="O236" s="6"/>
      <c r="Q236" s="5"/>
    </row>
    <row r="237" spans="1:17" x14ac:dyDescent="0.2">
      <c r="A237" s="214" t="s">
        <v>442</v>
      </c>
      <c r="B237" s="215" t="s">
        <v>443</v>
      </c>
      <c r="C237" s="185">
        <f t="shared" si="3"/>
        <v>4122</v>
      </c>
      <c r="D237" s="186">
        <v>3956</v>
      </c>
      <c r="E237" s="187">
        <v>155</v>
      </c>
      <c r="F237" s="188">
        <v>11</v>
      </c>
      <c r="G237" s="201"/>
      <c r="H237" s="188"/>
      <c r="I237" s="33"/>
      <c r="J237" s="5"/>
      <c r="K237" s="5"/>
      <c r="N237" s="171"/>
      <c r="O237" s="6"/>
      <c r="Q237" s="5"/>
    </row>
    <row r="238" spans="1:17" x14ac:dyDescent="0.2">
      <c r="A238" s="214" t="s">
        <v>444</v>
      </c>
      <c r="B238" s="215" t="s">
        <v>445</v>
      </c>
      <c r="C238" s="185">
        <f t="shared" si="3"/>
        <v>1198</v>
      </c>
      <c r="D238" s="186">
        <v>1198</v>
      </c>
      <c r="E238" s="187"/>
      <c r="F238" s="188"/>
      <c r="G238" s="201"/>
      <c r="H238" s="188"/>
      <c r="I238" s="33"/>
      <c r="J238" s="5"/>
      <c r="K238" s="5"/>
      <c r="N238" s="171"/>
      <c r="O238" s="6"/>
      <c r="Q238" s="5"/>
    </row>
    <row r="239" spans="1:17" ht="23.25" x14ac:dyDescent="0.2">
      <c r="A239" s="214" t="s">
        <v>446</v>
      </c>
      <c r="B239" s="208" t="s">
        <v>447</v>
      </c>
      <c r="C239" s="185">
        <f t="shared" si="3"/>
        <v>2</v>
      </c>
      <c r="D239" s="186"/>
      <c r="E239" s="187"/>
      <c r="F239" s="188">
        <v>2</v>
      </c>
      <c r="G239" s="201"/>
      <c r="H239" s="188"/>
      <c r="I239" s="33"/>
      <c r="J239" s="5"/>
      <c r="K239" s="5"/>
      <c r="N239" s="171"/>
      <c r="O239" s="6"/>
      <c r="Q239" s="5"/>
    </row>
    <row r="240" spans="1:17" x14ac:dyDescent="0.2">
      <c r="A240" s="214" t="s">
        <v>448</v>
      </c>
      <c r="B240" s="215" t="s">
        <v>449</v>
      </c>
      <c r="C240" s="185">
        <f t="shared" si="3"/>
        <v>0</v>
      </c>
      <c r="D240" s="186"/>
      <c r="E240" s="187"/>
      <c r="F240" s="188"/>
      <c r="G240" s="201"/>
      <c r="H240" s="188"/>
      <c r="I240" s="33"/>
      <c r="J240" s="5"/>
      <c r="K240" s="5"/>
      <c r="N240" s="171"/>
      <c r="O240" s="6"/>
      <c r="Q240" s="5"/>
    </row>
    <row r="241" spans="1:17" x14ac:dyDescent="0.2">
      <c r="A241" s="214" t="s">
        <v>450</v>
      </c>
      <c r="B241" s="208" t="s">
        <v>451</v>
      </c>
      <c r="C241" s="185">
        <f t="shared" si="3"/>
        <v>3906</v>
      </c>
      <c r="D241" s="186">
        <v>3459</v>
      </c>
      <c r="E241" s="187"/>
      <c r="F241" s="188">
        <v>447</v>
      </c>
      <c r="G241" s="201"/>
      <c r="H241" s="188"/>
      <c r="I241" s="33"/>
      <c r="J241" s="5"/>
      <c r="K241" s="5"/>
      <c r="N241" s="171"/>
      <c r="O241" s="6"/>
      <c r="Q241" s="5"/>
    </row>
    <row r="242" spans="1:17" x14ac:dyDescent="0.2">
      <c r="A242" s="214" t="s">
        <v>452</v>
      </c>
      <c r="B242" s="215" t="s">
        <v>453</v>
      </c>
      <c r="C242" s="185">
        <f t="shared" si="3"/>
        <v>0</v>
      </c>
      <c r="D242" s="186"/>
      <c r="E242" s="187"/>
      <c r="F242" s="188"/>
      <c r="G242" s="201"/>
      <c r="H242" s="188"/>
      <c r="I242" s="33"/>
      <c r="J242" s="5"/>
      <c r="K242" s="5"/>
      <c r="N242" s="171"/>
      <c r="O242" s="6"/>
      <c r="Q242" s="5"/>
    </row>
    <row r="243" spans="1:17" x14ac:dyDescent="0.2">
      <c r="A243" s="214" t="s">
        <v>454</v>
      </c>
      <c r="B243" s="215" t="s">
        <v>455</v>
      </c>
      <c r="C243" s="185">
        <f t="shared" si="3"/>
        <v>0</v>
      </c>
      <c r="D243" s="186"/>
      <c r="E243" s="187"/>
      <c r="F243" s="188"/>
      <c r="G243" s="201"/>
      <c r="H243" s="188"/>
      <c r="I243" s="33"/>
      <c r="J243" s="5"/>
      <c r="K243" s="5"/>
      <c r="N243" s="171"/>
      <c r="O243" s="6"/>
      <c r="Q243" s="5"/>
    </row>
    <row r="244" spans="1:17" x14ac:dyDescent="0.2">
      <c r="A244" s="214" t="s">
        <v>456</v>
      </c>
      <c r="B244" s="215" t="s">
        <v>457</v>
      </c>
      <c r="C244" s="185">
        <f t="shared" si="3"/>
        <v>0</v>
      </c>
      <c r="D244" s="186"/>
      <c r="E244" s="187"/>
      <c r="F244" s="188"/>
      <c r="G244" s="201"/>
      <c r="H244" s="188"/>
      <c r="I244" s="33"/>
      <c r="J244" s="5"/>
      <c r="K244" s="5"/>
      <c r="N244" s="171"/>
      <c r="O244" s="6"/>
      <c r="Q244" s="5"/>
    </row>
    <row r="245" spans="1:17" x14ac:dyDescent="0.2">
      <c r="A245" s="214" t="s">
        <v>458</v>
      </c>
      <c r="B245" s="215" t="s">
        <v>459</v>
      </c>
      <c r="C245" s="185">
        <f t="shared" si="3"/>
        <v>0</v>
      </c>
      <c r="D245" s="186"/>
      <c r="E245" s="187"/>
      <c r="F245" s="188"/>
      <c r="G245" s="201"/>
      <c r="H245" s="188"/>
      <c r="I245" s="33"/>
      <c r="J245" s="5"/>
      <c r="K245" s="5"/>
      <c r="N245" s="171"/>
      <c r="O245" s="6"/>
      <c r="Q245" s="5"/>
    </row>
    <row r="246" spans="1:17" x14ac:dyDescent="0.2">
      <c r="A246" s="214" t="s">
        <v>460</v>
      </c>
      <c r="B246" s="215" t="s">
        <v>461</v>
      </c>
      <c r="C246" s="185">
        <f t="shared" si="3"/>
        <v>0</v>
      </c>
      <c r="D246" s="186"/>
      <c r="E246" s="187"/>
      <c r="F246" s="188"/>
      <c r="G246" s="201"/>
      <c r="H246" s="188"/>
      <c r="I246" s="33"/>
      <c r="J246" s="5"/>
      <c r="K246" s="5"/>
      <c r="N246" s="171"/>
      <c r="O246" s="6"/>
      <c r="Q246" s="5"/>
    </row>
    <row r="247" spans="1:17" x14ac:dyDescent="0.2">
      <c r="A247" s="214" t="s">
        <v>462</v>
      </c>
      <c r="B247" s="215" t="s">
        <v>463</v>
      </c>
      <c r="C247" s="185">
        <f t="shared" si="3"/>
        <v>18</v>
      </c>
      <c r="D247" s="186">
        <v>11</v>
      </c>
      <c r="E247" s="187"/>
      <c r="F247" s="188">
        <v>7</v>
      </c>
      <c r="G247" s="201"/>
      <c r="H247" s="188"/>
      <c r="I247" s="33"/>
      <c r="J247" s="5"/>
      <c r="K247" s="5"/>
      <c r="N247" s="171"/>
      <c r="O247" s="6"/>
      <c r="Q247" s="5"/>
    </row>
    <row r="248" spans="1:17" x14ac:dyDescent="0.2">
      <c r="A248" s="214" t="s">
        <v>464</v>
      </c>
      <c r="B248" s="215" t="s">
        <v>465</v>
      </c>
      <c r="C248" s="185">
        <f t="shared" si="3"/>
        <v>0</v>
      </c>
      <c r="D248" s="186"/>
      <c r="E248" s="187"/>
      <c r="F248" s="188"/>
      <c r="G248" s="201"/>
      <c r="H248" s="188"/>
      <c r="I248" s="33"/>
      <c r="J248" s="5"/>
      <c r="K248" s="5"/>
      <c r="N248" s="171"/>
      <c r="O248" s="6"/>
      <c r="Q248" s="5"/>
    </row>
    <row r="249" spans="1:17" x14ac:dyDescent="0.2">
      <c r="A249" s="214" t="s">
        <v>466</v>
      </c>
      <c r="B249" s="215" t="s">
        <v>467</v>
      </c>
      <c r="C249" s="185">
        <f t="shared" si="3"/>
        <v>198</v>
      </c>
      <c r="D249" s="186">
        <v>198</v>
      </c>
      <c r="E249" s="187"/>
      <c r="F249" s="188"/>
      <c r="G249" s="201"/>
      <c r="H249" s="188"/>
      <c r="I249" s="33"/>
      <c r="J249" s="5"/>
      <c r="K249" s="5"/>
      <c r="N249" s="171"/>
      <c r="O249" s="6"/>
      <c r="Q249" s="5"/>
    </row>
    <row r="250" spans="1:17" x14ac:dyDescent="0.2">
      <c r="A250" s="216" t="s">
        <v>468</v>
      </c>
      <c r="B250" s="229" t="s">
        <v>469</v>
      </c>
      <c r="C250" s="218">
        <f t="shared" si="3"/>
        <v>0</v>
      </c>
      <c r="D250" s="237"/>
      <c r="E250" s="220"/>
      <c r="F250" s="221"/>
      <c r="G250" s="219"/>
      <c r="H250" s="221"/>
      <c r="I250" s="33"/>
      <c r="J250" s="5"/>
      <c r="K250" s="5"/>
      <c r="N250" s="171"/>
      <c r="O250" s="6"/>
      <c r="Q250" s="5"/>
    </row>
    <row r="251" spans="1:17" x14ac:dyDescent="0.2">
      <c r="A251" s="242"/>
      <c r="B251" s="243"/>
      <c r="C251" s="244"/>
      <c r="D251" s="244"/>
      <c r="E251" s="244"/>
      <c r="F251" s="244"/>
      <c r="G251" s="244"/>
      <c r="H251" s="244"/>
      <c r="I251" s="33"/>
      <c r="J251" s="5"/>
      <c r="K251" s="5"/>
      <c r="N251" s="171"/>
      <c r="O251" s="6"/>
      <c r="Q251" s="5"/>
    </row>
    <row r="252" spans="1:17" x14ac:dyDescent="0.2">
      <c r="A252" s="317" t="s">
        <v>470</v>
      </c>
      <c r="B252" s="318"/>
      <c r="C252" s="178">
        <f t="shared" si="3"/>
        <v>132</v>
      </c>
      <c r="D252" s="238">
        <f>+SUM(D253:D290)</f>
        <v>85</v>
      </c>
      <c r="E252" s="180">
        <f>+SUM(E253:E290)</f>
        <v>47</v>
      </c>
      <c r="F252" s="239">
        <f>+SUM(F253:F290)</f>
        <v>0</v>
      </c>
      <c r="G252" s="178">
        <f>+SUM(G253:G290)</f>
        <v>0</v>
      </c>
      <c r="H252" s="178">
        <f>+SUM(H253:H290)</f>
        <v>0</v>
      </c>
      <c r="I252" s="33"/>
      <c r="J252" s="5"/>
      <c r="K252" s="5"/>
      <c r="N252" s="171"/>
      <c r="O252" s="6"/>
      <c r="Q252" s="5"/>
    </row>
    <row r="253" spans="1:17" x14ac:dyDescent="0.2">
      <c r="A253" s="211" t="s">
        <v>471</v>
      </c>
      <c r="B253" s="226" t="s">
        <v>472</v>
      </c>
      <c r="C253" s="185">
        <f t="shared" si="3"/>
        <v>0</v>
      </c>
      <c r="D253" s="186"/>
      <c r="E253" s="187"/>
      <c r="F253" s="188"/>
      <c r="G253" s="188"/>
      <c r="H253" s="188"/>
      <c r="I253" s="33"/>
      <c r="J253" s="5"/>
      <c r="K253" s="5"/>
      <c r="N253" s="171"/>
      <c r="O253" s="6"/>
      <c r="Q253" s="5"/>
    </row>
    <row r="254" spans="1:17" x14ac:dyDescent="0.2">
      <c r="A254" s="214" t="s">
        <v>473</v>
      </c>
      <c r="B254" s="215" t="s">
        <v>474</v>
      </c>
      <c r="C254" s="185">
        <f t="shared" si="3"/>
        <v>0</v>
      </c>
      <c r="D254" s="186"/>
      <c r="E254" s="187"/>
      <c r="F254" s="188"/>
      <c r="G254" s="188"/>
      <c r="H254" s="188"/>
      <c r="I254" s="33"/>
      <c r="J254" s="5"/>
      <c r="K254" s="5"/>
      <c r="N254" s="171"/>
      <c r="O254" s="6"/>
      <c r="Q254" s="5"/>
    </row>
    <row r="255" spans="1:17" x14ac:dyDescent="0.2">
      <c r="A255" s="214" t="s">
        <v>475</v>
      </c>
      <c r="B255" s="215" t="s">
        <v>476</v>
      </c>
      <c r="C255" s="185">
        <f t="shared" si="3"/>
        <v>0</v>
      </c>
      <c r="D255" s="186"/>
      <c r="E255" s="187"/>
      <c r="F255" s="188"/>
      <c r="G255" s="188"/>
      <c r="H255" s="188"/>
      <c r="I255" s="33"/>
      <c r="J255" s="5"/>
      <c r="K255" s="5"/>
      <c r="N255" s="171"/>
      <c r="O255" s="6"/>
      <c r="Q255" s="5"/>
    </row>
    <row r="256" spans="1:17" x14ac:dyDescent="0.2">
      <c r="A256" s="214" t="s">
        <v>477</v>
      </c>
      <c r="B256" s="215" t="s">
        <v>478</v>
      </c>
      <c r="C256" s="185">
        <f t="shared" si="3"/>
        <v>0</v>
      </c>
      <c r="D256" s="186"/>
      <c r="E256" s="187"/>
      <c r="F256" s="188"/>
      <c r="G256" s="188"/>
      <c r="H256" s="188"/>
      <c r="I256" s="33"/>
      <c r="J256" s="5"/>
      <c r="K256" s="5"/>
      <c r="N256" s="171"/>
      <c r="O256" s="6"/>
      <c r="Q256" s="5"/>
    </row>
    <row r="257" spans="1:17" x14ac:dyDescent="0.2">
      <c r="A257" s="214" t="s">
        <v>479</v>
      </c>
      <c r="B257" s="215" t="s">
        <v>480</v>
      </c>
      <c r="C257" s="185">
        <f t="shared" si="3"/>
        <v>0</v>
      </c>
      <c r="D257" s="186"/>
      <c r="E257" s="187"/>
      <c r="F257" s="188"/>
      <c r="G257" s="188"/>
      <c r="H257" s="188"/>
      <c r="I257" s="33"/>
      <c r="J257" s="5"/>
      <c r="K257" s="5"/>
      <c r="N257" s="171"/>
      <c r="O257" s="6"/>
      <c r="Q257" s="5"/>
    </row>
    <row r="258" spans="1:17" x14ac:dyDescent="0.2">
      <c r="A258" s="214" t="s">
        <v>481</v>
      </c>
      <c r="B258" s="215" t="s">
        <v>482</v>
      </c>
      <c r="C258" s="185">
        <f t="shared" si="3"/>
        <v>0</v>
      </c>
      <c r="D258" s="186"/>
      <c r="E258" s="187"/>
      <c r="F258" s="188"/>
      <c r="G258" s="188"/>
      <c r="H258" s="188"/>
      <c r="I258" s="33"/>
      <c r="J258" s="5"/>
      <c r="K258" s="5"/>
      <c r="N258" s="171"/>
      <c r="O258" s="6"/>
      <c r="Q258" s="5"/>
    </row>
    <row r="259" spans="1:17" x14ac:dyDescent="0.2">
      <c r="A259" s="214" t="s">
        <v>483</v>
      </c>
      <c r="B259" s="215" t="s">
        <v>484</v>
      </c>
      <c r="C259" s="185">
        <f t="shared" si="3"/>
        <v>0</v>
      </c>
      <c r="D259" s="186"/>
      <c r="E259" s="187"/>
      <c r="F259" s="188"/>
      <c r="G259" s="188"/>
      <c r="H259" s="188"/>
      <c r="I259" s="33"/>
      <c r="J259" s="5"/>
      <c r="K259" s="5"/>
      <c r="N259" s="171"/>
      <c r="O259" s="6"/>
      <c r="Q259" s="5"/>
    </row>
    <row r="260" spans="1:17" x14ac:dyDescent="0.2">
      <c r="A260" s="214" t="s">
        <v>485</v>
      </c>
      <c r="B260" s="215" t="s">
        <v>486</v>
      </c>
      <c r="C260" s="185">
        <f t="shared" si="3"/>
        <v>0</v>
      </c>
      <c r="D260" s="186"/>
      <c r="E260" s="187"/>
      <c r="F260" s="188"/>
      <c r="G260" s="188"/>
      <c r="H260" s="188"/>
      <c r="I260" s="33"/>
      <c r="J260" s="5"/>
      <c r="K260" s="5"/>
      <c r="N260" s="171"/>
      <c r="O260" s="6"/>
      <c r="Q260" s="5"/>
    </row>
    <row r="261" spans="1:17" x14ac:dyDescent="0.2">
      <c r="A261" s="214" t="s">
        <v>487</v>
      </c>
      <c r="B261" s="215" t="s">
        <v>488</v>
      </c>
      <c r="C261" s="185">
        <f t="shared" si="3"/>
        <v>0</v>
      </c>
      <c r="D261" s="186"/>
      <c r="E261" s="187"/>
      <c r="F261" s="188"/>
      <c r="G261" s="188"/>
      <c r="H261" s="188"/>
      <c r="I261" s="33"/>
      <c r="J261" s="5"/>
      <c r="K261" s="5"/>
      <c r="N261" s="171"/>
      <c r="O261" s="6"/>
      <c r="Q261" s="5"/>
    </row>
    <row r="262" spans="1:17" x14ac:dyDescent="0.2">
      <c r="A262" s="214" t="s">
        <v>489</v>
      </c>
      <c r="B262" s="215" t="s">
        <v>490</v>
      </c>
      <c r="C262" s="185">
        <f t="shared" si="3"/>
        <v>0</v>
      </c>
      <c r="D262" s="186"/>
      <c r="E262" s="187"/>
      <c r="F262" s="188"/>
      <c r="G262" s="188"/>
      <c r="H262" s="188"/>
      <c r="I262" s="33"/>
      <c r="J262" s="5"/>
      <c r="K262" s="5"/>
      <c r="N262" s="171"/>
      <c r="O262" s="6"/>
      <c r="Q262" s="5"/>
    </row>
    <row r="263" spans="1:17" x14ac:dyDescent="0.2">
      <c r="A263" s="214" t="s">
        <v>491</v>
      </c>
      <c r="B263" s="215" t="s">
        <v>492</v>
      </c>
      <c r="C263" s="185">
        <f t="shared" si="3"/>
        <v>0</v>
      </c>
      <c r="D263" s="186"/>
      <c r="E263" s="187"/>
      <c r="F263" s="188"/>
      <c r="G263" s="188"/>
      <c r="H263" s="188"/>
      <c r="I263" s="33"/>
      <c r="J263" s="5"/>
      <c r="K263" s="5"/>
      <c r="N263" s="171"/>
      <c r="O263" s="6"/>
      <c r="Q263" s="5"/>
    </row>
    <row r="264" spans="1:17" x14ac:dyDescent="0.2">
      <c r="A264" s="214" t="s">
        <v>493</v>
      </c>
      <c r="B264" s="215" t="s">
        <v>494</v>
      </c>
      <c r="C264" s="185">
        <f t="shared" si="3"/>
        <v>0</v>
      </c>
      <c r="D264" s="186"/>
      <c r="E264" s="187"/>
      <c r="F264" s="188"/>
      <c r="G264" s="188"/>
      <c r="H264" s="188"/>
      <c r="I264" s="33"/>
      <c r="J264" s="5"/>
      <c r="K264" s="5"/>
      <c r="N264" s="171"/>
      <c r="O264" s="6"/>
      <c r="Q264" s="5"/>
    </row>
    <row r="265" spans="1:17" x14ac:dyDescent="0.2">
      <c r="A265" s="214" t="s">
        <v>495</v>
      </c>
      <c r="B265" s="215" t="s">
        <v>496</v>
      </c>
      <c r="C265" s="185">
        <f t="shared" si="3"/>
        <v>25</v>
      </c>
      <c r="D265" s="186"/>
      <c r="E265" s="187">
        <v>25</v>
      </c>
      <c r="F265" s="188"/>
      <c r="G265" s="188"/>
      <c r="H265" s="188"/>
      <c r="I265" s="33"/>
      <c r="J265" s="5"/>
      <c r="K265" s="5"/>
      <c r="N265" s="171"/>
      <c r="O265" s="6"/>
      <c r="Q265" s="5"/>
    </row>
    <row r="266" spans="1:17" x14ac:dyDescent="0.2">
      <c r="A266" s="214" t="s">
        <v>497</v>
      </c>
      <c r="B266" s="215" t="s">
        <v>498</v>
      </c>
      <c r="C266" s="185">
        <f t="shared" si="3"/>
        <v>0</v>
      </c>
      <c r="D266" s="186"/>
      <c r="E266" s="187"/>
      <c r="F266" s="188"/>
      <c r="G266" s="188"/>
      <c r="H266" s="188"/>
      <c r="I266" s="33"/>
      <c r="J266" s="5"/>
      <c r="K266" s="5"/>
      <c r="N266" s="171"/>
      <c r="O266" s="6"/>
      <c r="Q266" s="5"/>
    </row>
    <row r="267" spans="1:17" ht="23.25" x14ac:dyDescent="0.2">
      <c r="A267" s="214" t="s">
        <v>499</v>
      </c>
      <c r="B267" s="208" t="s">
        <v>500</v>
      </c>
      <c r="C267" s="185">
        <f t="shared" si="3"/>
        <v>1</v>
      </c>
      <c r="D267" s="186">
        <v>1</v>
      </c>
      <c r="E267" s="187"/>
      <c r="F267" s="188"/>
      <c r="G267" s="188"/>
      <c r="H267" s="188"/>
      <c r="I267" s="33"/>
      <c r="J267" s="5"/>
      <c r="K267" s="5"/>
      <c r="N267" s="171"/>
      <c r="O267" s="6"/>
      <c r="Q267" s="5"/>
    </row>
    <row r="268" spans="1:17" x14ac:dyDescent="0.2">
      <c r="A268" s="214" t="s">
        <v>501</v>
      </c>
      <c r="B268" s="215" t="s">
        <v>502</v>
      </c>
      <c r="C268" s="185">
        <f t="shared" si="3"/>
        <v>0</v>
      </c>
      <c r="D268" s="186"/>
      <c r="E268" s="187"/>
      <c r="F268" s="188"/>
      <c r="G268" s="188"/>
      <c r="H268" s="188"/>
      <c r="I268" s="33"/>
      <c r="J268" s="5"/>
      <c r="K268" s="5"/>
      <c r="N268" s="171"/>
      <c r="O268" s="6"/>
      <c r="Q268" s="5"/>
    </row>
    <row r="269" spans="1:17" x14ac:dyDescent="0.2">
      <c r="A269" s="214" t="s">
        <v>503</v>
      </c>
      <c r="B269" s="215" t="s">
        <v>504</v>
      </c>
      <c r="C269" s="185">
        <f t="shared" si="3"/>
        <v>0</v>
      </c>
      <c r="D269" s="186"/>
      <c r="E269" s="187"/>
      <c r="F269" s="188"/>
      <c r="G269" s="188"/>
      <c r="H269" s="188"/>
      <c r="I269" s="33"/>
      <c r="J269" s="5"/>
      <c r="K269" s="5"/>
      <c r="N269" s="171"/>
      <c r="O269" s="6"/>
      <c r="Q269" s="5"/>
    </row>
    <row r="270" spans="1:17" x14ac:dyDescent="0.2">
      <c r="A270" s="214" t="s">
        <v>505</v>
      </c>
      <c r="B270" s="215" t="s">
        <v>506</v>
      </c>
      <c r="C270" s="185">
        <f t="shared" si="3"/>
        <v>0</v>
      </c>
      <c r="D270" s="186"/>
      <c r="E270" s="187"/>
      <c r="F270" s="188"/>
      <c r="G270" s="188"/>
      <c r="H270" s="188"/>
      <c r="I270" s="33"/>
      <c r="J270" s="5"/>
      <c r="K270" s="5"/>
      <c r="N270" s="171"/>
      <c r="O270" s="6"/>
      <c r="Q270" s="5"/>
    </row>
    <row r="271" spans="1:17" x14ac:dyDescent="0.2">
      <c r="A271" s="214" t="s">
        <v>507</v>
      </c>
      <c r="B271" s="215" t="s">
        <v>508</v>
      </c>
      <c r="C271" s="185">
        <f t="shared" si="3"/>
        <v>0</v>
      </c>
      <c r="D271" s="186"/>
      <c r="E271" s="187"/>
      <c r="F271" s="188"/>
      <c r="G271" s="188"/>
      <c r="H271" s="188"/>
      <c r="I271" s="33"/>
      <c r="J271" s="5"/>
      <c r="K271" s="5"/>
      <c r="N271" s="171"/>
      <c r="O271" s="6"/>
      <c r="Q271" s="5"/>
    </row>
    <row r="272" spans="1:17" x14ac:dyDescent="0.2">
      <c r="A272" s="214" t="s">
        <v>509</v>
      </c>
      <c r="B272" s="215" t="s">
        <v>510</v>
      </c>
      <c r="C272" s="185">
        <f t="shared" si="3"/>
        <v>84</v>
      </c>
      <c r="D272" s="186">
        <v>83</v>
      </c>
      <c r="E272" s="187">
        <v>1</v>
      </c>
      <c r="F272" s="188"/>
      <c r="G272" s="188"/>
      <c r="H272" s="188"/>
      <c r="I272" s="33"/>
      <c r="J272" s="5"/>
      <c r="K272" s="5"/>
      <c r="N272" s="171"/>
      <c r="O272" s="6"/>
      <c r="Q272" s="5"/>
    </row>
    <row r="273" spans="1:17" x14ac:dyDescent="0.2">
      <c r="A273" s="214" t="s">
        <v>511</v>
      </c>
      <c r="B273" s="215" t="s">
        <v>512</v>
      </c>
      <c r="C273" s="185">
        <f t="shared" si="3"/>
        <v>0</v>
      </c>
      <c r="D273" s="186"/>
      <c r="E273" s="187"/>
      <c r="F273" s="188"/>
      <c r="G273" s="188"/>
      <c r="H273" s="188"/>
      <c r="I273" s="33"/>
      <c r="J273" s="5"/>
      <c r="K273" s="5"/>
      <c r="N273" s="171"/>
      <c r="O273" s="6"/>
      <c r="Q273" s="5"/>
    </row>
    <row r="274" spans="1:17" x14ac:dyDescent="0.2">
      <c r="A274" s="214" t="s">
        <v>513</v>
      </c>
      <c r="B274" s="215" t="s">
        <v>514</v>
      </c>
      <c r="C274" s="185">
        <f t="shared" ref="C274:C337" si="4">+SUM(D274:F274)</f>
        <v>0</v>
      </c>
      <c r="D274" s="186"/>
      <c r="E274" s="187"/>
      <c r="F274" s="188"/>
      <c r="G274" s="188"/>
      <c r="H274" s="188"/>
      <c r="I274" s="33"/>
      <c r="J274" s="5"/>
      <c r="K274" s="5"/>
      <c r="N274" s="171"/>
      <c r="O274" s="6"/>
      <c r="Q274" s="5"/>
    </row>
    <row r="275" spans="1:17" x14ac:dyDescent="0.2">
      <c r="A275" s="214" t="s">
        <v>515</v>
      </c>
      <c r="B275" s="215" t="s">
        <v>516</v>
      </c>
      <c r="C275" s="185">
        <f t="shared" si="4"/>
        <v>0</v>
      </c>
      <c r="D275" s="186"/>
      <c r="E275" s="187"/>
      <c r="F275" s="188"/>
      <c r="G275" s="188"/>
      <c r="H275" s="188"/>
      <c r="I275" s="33"/>
      <c r="J275" s="5"/>
      <c r="K275" s="5"/>
      <c r="N275" s="171"/>
      <c r="O275" s="6"/>
      <c r="Q275" s="5"/>
    </row>
    <row r="276" spans="1:17" x14ac:dyDescent="0.2">
      <c r="A276" s="214" t="s">
        <v>517</v>
      </c>
      <c r="B276" s="215" t="s">
        <v>518</v>
      </c>
      <c r="C276" s="185">
        <f t="shared" si="4"/>
        <v>0</v>
      </c>
      <c r="D276" s="186"/>
      <c r="E276" s="187"/>
      <c r="F276" s="188"/>
      <c r="G276" s="188"/>
      <c r="H276" s="188"/>
      <c r="I276" s="33"/>
      <c r="J276" s="5"/>
      <c r="K276" s="5"/>
      <c r="N276" s="171"/>
      <c r="O276" s="6"/>
      <c r="Q276" s="5"/>
    </row>
    <row r="277" spans="1:17" x14ac:dyDescent="0.2">
      <c r="A277" s="214" t="s">
        <v>519</v>
      </c>
      <c r="B277" s="215" t="s">
        <v>520</v>
      </c>
      <c r="C277" s="185">
        <f t="shared" si="4"/>
        <v>0</v>
      </c>
      <c r="D277" s="186"/>
      <c r="E277" s="187"/>
      <c r="F277" s="188"/>
      <c r="G277" s="188"/>
      <c r="H277" s="188"/>
      <c r="I277" s="33"/>
      <c r="J277" s="5"/>
      <c r="K277" s="5"/>
      <c r="N277" s="171"/>
      <c r="O277" s="6"/>
      <c r="Q277" s="5"/>
    </row>
    <row r="278" spans="1:17" x14ac:dyDescent="0.2">
      <c r="A278" s="214" t="s">
        <v>521</v>
      </c>
      <c r="B278" s="208" t="s">
        <v>522</v>
      </c>
      <c r="C278" s="185">
        <f t="shared" si="4"/>
        <v>0</v>
      </c>
      <c r="D278" s="186"/>
      <c r="E278" s="187"/>
      <c r="F278" s="188"/>
      <c r="G278" s="188"/>
      <c r="H278" s="188"/>
      <c r="I278" s="33"/>
      <c r="J278" s="5"/>
      <c r="K278" s="5"/>
      <c r="N278" s="171"/>
      <c r="O278" s="6"/>
      <c r="Q278" s="5"/>
    </row>
    <row r="279" spans="1:17" x14ac:dyDescent="0.2">
      <c r="A279" s="214" t="s">
        <v>523</v>
      </c>
      <c r="B279" s="215" t="s">
        <v>524</v>
      </c>
      <c r="C279" s="185">
        <f t="shared" si="4"/>
        <v>0</v>
      </c>
      <c r="D279" s="186"/>
      <c r="E279" s="187"/>
      <c r="F279" s="188"/>
      <c r="G279" s="188"/>
      <c r="H279" s="188"/>
      <c r="I279" s="33"/>
      <c r="J279" s="5"/>
      <c r="K279" s="5"/>
      <c r="N279" s="171"/>
      <c r="O279" s="6"/>
      <c r="Q279" s="5"/>
    </row>
    <row r="280" spans="1:17" x14ac:dyDescent="0.2">
      <c r="A280" s="214" t="s">
        <v>525</v>
      </c>
      <c r="B280" s="215" t="s">
        <v>526</v>
      </c>
      <c r="C280" s="185">
        <f t="shared" si="4"/>
        <v>0</v>
      </c>
      <c r="D280" s="186"/>
      <c r="E280" s="187"/>
      <c r="F280" s="188"/>
      <c r="G280" s="188"/>
      <c r="H280" s="188"/>
      <c r="I280" s="33"/>
      <c r="J280" s="5"/>
      <c r="K280" s="5"/>
      <c r="N280" s="171"/>
      <c r="O280" s="6"/>
      <c r="Q280" s="5"/>
    </row>
    <row r="281" spans="1:17" x14ac:dyDescent="0.2">
      <c r="A281" s="214" t="s">
        <v>527</v>
      </c>
      <c r="B281" s="215" t="s">
        <v>528</v>
      </c>
      <c r="C281" s="185">
        <f t="shared" si="4"/>
        <v>0</v>
      </c>
      <c r="D281" s="186"/>
      <c r="E281" s="187"/>
      <c r="F281" s="188"/>
      <c r="G281" s="188"/>
      <c r="H281" s="188"/>
      <c r="I281" s="33"/>
      <c r="J281" s="5"/>
      <c r="K281" s="5"/>
      <c r="N281" s="171"/>
      <c r="O281" s="6"/>
      <c r="Q281" s="5"/>
    </row>
    <row r="282" spans="1:17" ht="23.25" x14ac:dyDescent="0.2">
      <c r="A282" s="214" t="s">
        <v>529</v>
      </c>
      <c r="B282" s="208" t="s">
        <v>530</v>
      </c>
      <c r="C282" s="185">
        <f t="shared" si="4"/>
        <v>21</v>
      </c>
      <c r="D282" s="186"/>
      <c r="E282" s="187">
        <v>21</v>
      </c>
      <c r="F282" s="188"/>
      <c r="G282" s="188"/>
      <c r="H282" s="188"/>
      <c r="I282" s="33"/>
      <c r="J282" s="5"/>
      <c r="K282" s="5"/>
      <c r="N282" s="171"/>
      <c r="O282" s="6"/>
      <c r="Q282" s="5"/>
    </row>
    <row r="283" spans="1:17" x14ac:dyDescent="0.2">
      <c r="A283" s="214" t="s">
        <v>531</v>
      </c>
      <c r="B283" s="215" t="s">
        <v>532</v>
      </c>
      <c r="C283" s="185">
        <f t="shared" si="4"/>
        <v>0</v>
      </c>
      <c r="D283" s="186"/>
      <c r="E283" s="187"/>
      <c r="F283" s="188"/>
      <c r="G283" s="188"/>
      <c r="H283" s="188"/>
      <c r="I283" s="33"/>
      <c r="J283" s="5"/>
      <c r="K283" s="5"/>
      <c r="N283" s="171"/>
      <c r="O283" s="6"/>
      <c r="Q283" s="5"/>
    </row>
    <row r="284" spans="1:17" x14ac:dyDescent="0.2">
      <c r="A284" s="214" t="s">
        <v>533</v>
      </c>
      <c r="B284" s="215" t="s">
        <v>534</v>
      </c>
      <c r="C284" s="185">
        <f t="shared" si="4"/>
        <v>0</v>
      </c>
      <c r="D284" s="186"/>
      <c r="E284" s="187"/>
      <c r="F284" s="188"/>
      <c r="G284" s="188"/>
      <c r="H284" s="188"/>
      <c r="I284" s="33"/>
      <c r="J284" s="5"/>
      <c r="K284" s="5"/>
      <c r="N284" s="171"/>
      <c r="O284" s="6"/>
      <c r="Q284" s="5"/>
    </row>
    <row r="285" spans="1:17" x14ac:dyDescent="0.2">
      <c r="A285" s="214" t="s">
        <v>535</v>
      </c>
      <c r="B285" s="215" t="s">
        <v>536</v>
      </c>
      <c r="C285" s="185">
        <f t="shared" si="4"/>
        <v>0</v>
      </c>
      <c r="D285" s="186"/>
      <c r="E285" s="187"/>
      <c r="F285" s="188"/>
      <c r="G285" s="188"/>
      <c r="H285" s="188"/>
      <c r="I285" s="33"/>
      <c r="J285" s="5"/>
      <c r="K285" s="5"/>
      <c r="N285" s="171"/>
      <c r="O285" s="6"/>
      <c r="Q285" s="5"/>
    </row>
    <row r="286" spans="1:17" x14ac:dyDescent="0.2">
      <c r="A286" s="214" t="s">
        <v>537</v>
      </c>
      <c r="B286" s="215" t="s">
        <v>538</v>
      </c>
      <c r="C286" s="185">
        <f t="shared" si="4"/>
        <v>0</v>
      </c>
      <c r="D286" s="186"/>
      <c r="E286" s="187"/>
      <c r="F286" s="188"/>
      <c r="G286" s="188"/>
      <c r="H286" s="188"/>
      <c r="I286" s="33"/>
      <c r="J286" s="5"/>
      <c r="K286" s="5"/>
      <c r="N286" s="171"/>
      <c r="O286" s="6"/>
      <c r="Q286" s="5"/>
    </row>
    <row r="287" spans="1:17" ht="23.25" x14ac:dyDescent="0.2">
      <c r="A287" s="214" t="s">
        <v>539</v>
      </c>
      <c r="B287" s="208" t="s">
        <v>540</v>
      </c>
      <c r="C287" s="185">
        <f t="shared" si="4"/>
        <v>0</v>
      </c>
      <c r="D287" s="186"/>
      <c r="E287" s="187"/>
      <c r="F287" s="188"/>
      <c r="G287" s="188"/>
      <c r="H287" s="188"/>
      <c r="I287" s="33"/>
      <c r="J287" s="5"/>
      <c r="K287" s="5"/>
      <c r="N287" s="171"/>
      <c r="O287" s="6"/>
      <c r="Q287" s="5"/>
    </row>
    <row r="288" spans="1:17" ht="34.5" x14ac:dyDescent="0.2">
      <c r="A288" s="214" t="s">
        <v>541</v>
      </c>
      <c r="B288" s="208" t="s">
        <v>542</v>
      </c>
      <c r="C288" s="185">
        <f t="shared" si="4"/>
        <v>1</v>
      </c>
      <c r="D288" s="186">
        <v>1</v>
      </c>
      <c r="E288" s="187"/>
      <c r="F288" s="188"/>
      <c r="G288" s="188"/>
      <c r="H288" s="188"/>
      <c r="I288" s="33"/>
      <c r="J288" s="5"/>
      <c r="K288" s="5"/>
      <c r="N288" s="171"/>
      <c r="O288" s="6"/>
      <c r="Q288" s="5"/>
    </row>
    <row r="289" spans="1:17" x14ac:dyDescent="0.2">
      <c r="A289" s="214" t="s">
        <v>543</v>
      </c>
      <c r="B289" s="215" t="s">
        <v>544</v>
      </c>
      <c r="C289" s="185">
        <f t="shared" si="4"/>
        <v>0</v>
      </c>
      <c r="D289" s="186"/>
      <c r="E289" s="187"/>
      <c r="F289" s="198"/>
      <c r="G289" s="188"/>
      <c r="H289" s="188"/>
      <c r="I289" s="33"/>
      <c r="J289" s="5"/>
      <c r="K289" s="5"/>
      <c r="N289" s="171"/>
      <c r="O289" s="6"/>
      <c r="Q289" s="5"/>
    </row>
    <row r="290" spans="1:17" x14ac:dyDescent="0.2">
      <c r="A290" s="216" t="s">
        <v>545</v>
      </c>
      <c r="B290" s="217" t="s">
        <v>546</v>
      </c>
      <c r="C290" s="218">
        <f t="shared" si="4"/>
        <v>0</v>
      </c>
      <c r="D290" s="196"/>
      <c r="E290" s="197"/>
      <c r="F290" s="198"/>
      <c r="G290" s="198"/>
      <c r="H290" s="198"/>
      <c r="I290" s="33"/>
      <c r="J290" s="5"/>
      <c r="K290" s="5"/>
      <c r="N290" s="171"/>
      <c r="O290" s="6"/>
      <c r="Q290" s="5"/>
    </row>
    <row r="291" spans="1:17" x14ac:dyDescent="0.2">
      <c r="A291" s="174"/>
      <c r="B291" s="222"/>
      <c r="C291" s="93"/>
      <c r="D291" s="94"/>
      <c r="E291" s="94"/>
      <c r="F291" s="94"/>
      <c r="G291" s="94"/>
      <c r="H291" s="94"/>
      <c r="I291" s="33"/>
      <c r="J291" s="5"/>
      <c r="K291" s="5"/>
      <c r="N291" s="171"/>
      <c r="O291" s="6"/>
      <c r="Q291" s="5"/>
    </row>
    <row r="292" spans="1:17" x14ac:dyDescent="0.2">
      <c r="A292" s="289" t="s">
        <v>547</v>
      </c>
      <c r="B292" s="290"/>
      <c r="C292" s="178">
        <f t="shared" si="4"/>
        <v>103</v>
      </c>
      <c r="D292" s="225">
        <f>+SUM(D293:D313)</f>
        <v>43</v>
      </c>
      <c r="E292" s="225">
        <f>+SUM(E293:E313)</f>
        <v>22</v>
      </c>
      <c r="F292" s="225">
        <f>+SUM(F293:F313)</f>
        <v>38</v>
      </c>
      <c r="G292" s="225">
        <f>+SUM(G293:G313)</f>
        <v>0</v>
      </c>
      <c r="H292" s="225">
        <f>+SUM(H293:H313)</f>
        <v>0</v>
      </c>
      <c r="I292" s="33"/>
      <c r="J292" s="5"/>
      <c r="K292" s="5"/>
      <c r="N292" s="171"/>
      <c r="O292" s="6"/>
      <c r="Q292" s="5"/>
    </row>
    <row r="293" spans="1:17" x14ac:dyDescent="0.2">
      <c r="A293" s="211" t="s">
        <v>548</v>
      </c>
      <c r="B293" s="226" t="s">
        <v>549</v>
      </c>
      <c r="C293" s="203">
        <f t="shared" si="4"/>
        <v>0</v>
      </c>
      <c r="D293" s="204"/>
      <c r="E293" s="205"/>
      <c r="F293" s="206"/>
      <c r="G293" s="206"/>
      <c r="H293" s="206"/>
      <c r="I293" s="33"/>
      <c r="J293" s="5"/>
      <c r="K293" s="5"/>
      <c r="N293" s="171"/>
      <c r="O293" s="6"/>
      <c r="Q293" s="5"/>
    </row>
    <row r="294" spans="1:17" x14ac:dyDescent="0.2">
      <c r="A294" s="214" t="s">
        <v>550</v>
      </c>
      <c r="B294" s="215" t="s">
        <v>551</v>
      </c>
      <c r="C294" s="185">
        <f t="shared" si="4"/>
        <v>0</v>
      </c>
      <c r="D294" s="186"/>
      <c r="E294" s="187"/>
      <c r="F294" s="188"/>
      <c r="G294" s="188"/>
      <c r="H294" s="188"/>
      <c r="I294" s="33"/>
      <c r="J294" s="5"/>
      <c r="K294" s="5"/>
      <c r="N294" s="171"/>
      <c r="O294" s="6"/>
      <c r="Q294" s="5"/>
    </row>
    <row r="295" spans="1:17" x14ac:dyDescent="0.2">
      <c r="A295" s="214" t="s">
        <v>552</v>
      </c>
      <c r="B295" s="215" t="s">
        <v>553</v>
      </c>
      <c r="C295" s="185">
        <f t="shared" si="4"/>
        <v>10</v>
      </c>
      <c r="D295" s="186"/>
      <c r="E295" s="187">
        <v>10</v>
      </c>
      <c r="F295" s="188"/>
      <c r="G295" s="188"/>
      <c r="H295" s="188"/>
      <c r="I295" s="33"/>
      <c r="J295" s="5"/>
      <c r="K295" s="5"/>
      <c r="N295" s="171"/>
      <c r="O295" s="6"/>
      <c r="Q295" s="5"/>
    </row>
    <row r="296" spans="1:17" x14ac:dyDescent="0.2">
      <c r="A296" s="214" t="s">
        <v>554</v>
      </c>
      <c r="B296" s="215" t="s">
        <v>555</v>
      </c>
      <c r="C296" s="185">
        <f t="shared" si="4"/>
        <v>0</v>
      </c>
      <c r="D296" s="186"/>
      <c r="E296" s="187"/>
      <c r="F296" s="188"/>
      <c r="G296" s="188"/>
      <c r="H296" s="188"/>
      <c r="I296" s="33"/>
      <c r="J296" s="5"/>
      <c r="K296" s="5"/>
      <c r="N296" s="171"/>
      <c r="O296" s="6"/>
      <c r="Q296" s="5"/>
    </row>
    <row r="297" spans="1:17" x14ac:dyDescent="0.2">
      <c r="A297" s="214" t="s">
        <v>556</v>
      </c>
      <c r="B297" s="215" t="s">
        <v>557</v>
      </c>
      <c r="C297" s="185">
        <f t="shared" si="4"/>
        <v>6</v>
      </c>
      <c r="D297" s="186"/>
      <c r="E297" s="187">
        <v>5</v>
      </c>
      <c r="F297" s="188">
        <v>1</v>
      </c>
      <c r="G297" s="188"/>
      <c r="H297" s="188"/>
      <c r="I297" s="33"/>
      <c r="J297" s="5"/>
      <c r="K297" s="5"/>
      <c r="N297" s="171"/>
      <c r="O297" s="6"/>
      <c r="Q297" s="5"/>
    </row>
    <row r="298" spans="1:17" x14ac:dyDescent="0.2">
      <c r="A298" s="214" t="s">
        <v>558</v>
      </c>
      <c r="B298" s="215" t="s">
        <v>559</v>
      </c>
      <c r="C298" s="185">
        <f t="shared" si="4"/>
        <v>0</v>
      </c>
      <c r="D298" s="186"/>
      <c r="E298" s="187"/>
      <c r="F298" s="188"/>
      <c r="G298" s="188"/>
      <c r="H298" s="188"/>
      <c r="I298" s="33"/>
      <c r="J298" s="5"/>
      <c r="K298" s="5"/>
      <c r="N298" s="171"/>
      <c r="O298" s="6"/>
      <c r="Q298" s="5"/>
    </row>
    <row r="299" spans="1:17" x14ac:dyDescent="0.2">
      <c r="A299" s="214" t="s">
        <v>560</v>
      </c>
      <c r="B299" s="215" t="s">
        <v>561</v>
      </c>
      <c r="C299" s="185">
        <f t="shared" si="4"/>
        <v>0</v>
      </c>
      <c r="D299" s="186"/>
      <c r="E299" s="187"/>
      <c r="F299" s="188"/>
      <c r="G299" s="188"/>
      <c r="H299" s="188"/>
      <c r="I299" s="33"/>
      <c r="J299" s="5"/>
      <c r="K299" s="5"/>
      <c r="N299" s="171"/>
      <c r="O299" s="6"/>
      <c r="Q299" s="5"/>
    </row>
    <row r="300" spans="1:17" x14ac:dyDescent="0.2">
      <c r="A300" s="214" t="s">
        <v>562</v>
      </c>
      <c r="B300" s="215" t="s">
        <v>563</v>
      </c>
      <c r="C300" s="185">
        <f t="shared" si="4"/>
        <v>0</v>
      </c>
      <c r="D300" s="186"/>
      <c r="E300" s="187"/>
      <c r="F300" s="188"/>
      <c r="G300" s="188"/>
      <c r="H300" s="188"/>
      <c r="I300" s="33"/>
      <c r="J300" s="5"/>
      <c r="K300" s="5"/>
      <c r="N300" s="171"/>
      <c r="O300" s="6"/>
      <c r="Q300" s="5"/>
    </row>
    <row r="301" spans="1:17" x14ac:dyDescent="0.2">
      <c r="A301" s="214" t="s">
        <v>564</v>
      </c>
      <c r="B301" s="215" t="s">
        <v>565</v>
      </c>
      <c r="C301" s="185">
        <f t="shared" si="4"/>
        <v>0</v>
      </c>
      <c r="D301" s="186"/>
      <c r="E301" s="187"/>
      <c r="F301" s="188"/>
      <c r="G301" s="188"/>
      <c r="H301" s="188"/>
      <c r="I301" s="33"/>
      <c r="J301" s="5"/>
      <c r="K301" s="5"/>
      <c r="N301" s="171"/>
      <c r="O301" s="6"/>
      <c r="Q301" s="5"/>
    </row>
    <row r="302" spans="1:17" x14ac:dyDescent="0.2">
      <c r="A302" s="214" t="s">
        <v>566</v>
      </c>
      <c r="B302" s="215" t="s">
        <v>567</v>
      </c>
      <c r="C302" s="185">
        <f t="shared" si="4"/>
        <v>0</v>
      </c>
      <c r="D302" s="186"/>
      <c r="E302" s="187"/>
      <c r="F302" s="188"/>
      <c r="G302" s="188"/>
      <c r="H302" s="188"/>
      <c r="I302" s="33"/>
      <c r="J302" s="5"/>
      <c r="K302" s="5"/>
      <c r="N302" s="171"/>
      <c r="O302" s="6"/>
      <c r="Q302" s="5"/>
    </row>
    <row r="303" spans="1:17" x14ac:dyDescent="0.2">
      <c r="A303" s="214" t="s">
        <v>568</v>
      </c>
      <c r="B303" s="215" t="s">
        <v>569</v>
      </c>
      <c r="C303" s="185">
        <f t="shared" si="4"/>
        <v>0</v>
      </c>
      <c r="D303" s="186"/>
      <c r="E303" s="187"/>
      <c r="F303" s="188"/>
      <c r="G303" s="188"/>
      <c r="H303" s="188"/>
      <c r="I303" s="33"/>
      <c r="J303" s="5"/>
      <c r="K303" s="5"/>
      <c r="N303" s="171"/>
      <c r="O303" s="6"/>
      <c r="Q303" s="5"/>
    </row>
    <row r="304" spans="1:17" x14ac:dyDescent="0.2">
      <c r="A304" s="214" t="s">
        <v>570</v>
      </c>
      <c r="B304" s="215" t="s">
        <v>571</v>
      </c>
      <c r="C304" s="185">
        <f t="shared" si="4"/>
        <v>0</v>
      </c>
      <c r="D304" s="186"/>
      <c r="E304" s="187"/>
      <c r="F304" s="188"/>
      <c r="G304" s="188"/>
      <c r="H304" s="188"/>
      <c r="I304" s="33"/>
      <c r="J304" s="5"/>
      <c r="K304" s="5"/>
      <c r="N304" s="171"/>
      <c r="O304" s="6"/>
      <c r="Q304" s="5"/>
    </row>
    <row r="305" spans="1:17" x14ac:dyDescent="0.2">
      <c r="A305" s="214" t="s">
        <v>572</v>
      </c>
      <c r="B305" s="215" t="s">
        <v>573</v>
      </c>
      <c r="C305" s="185">
        <f t="shared" si="4"/>
        <v>0</v>
      </c>
      <c r="D305" s="186"/>
      <c r="E305" s="187"/>
      <c r="F305" s="188"/>
      <c r="G305" s="188"/>
      <c r="H305" s="188"/>
      <c r="I305" s="33"/>
      <c r="J305" s="5"/>
      <c r="K305" s="5"/>
      <c r="N305" s="171"/>
      <c r="O305" s="6"/>
      <c r="Q305" s="5"/>
    </row>
    <row r="306" spans="1:17" x14ac:dyDescent="0.2">
      <c r="A306" s="214" t="s">
        <v>574</v>
      </c>
      <c r="B306" s="215" t="s">
        <v>575</v>
      </c>
      <c r="C306" s="185">
        <f t="shared" si="4"/>
        <v>0</v>
      </c>
      <c r="D306" s="186"/>
      <c r="E306" s="187"/>
      <c r="F306" s="188"/>
      <c r="G306" s="188"/>
      <c r="H306" s="188"/>
      <c r="I306" s="33"/>
      <c r="J306" s="5"/>
      <c r="K306" s="5"/>
      <c r="N306" s="171"/>
      <c r="O306" s="6"/>
      <c r="Q306" s="5"/>
    </row>
    <row r="307" spans="1:17" x14ac:dyDescent="0.2">
      <c r="A307" s="214" t="s">
        <v>576</v>
      </c>
      <c r="B307" s="215" t="s">
        <v>577</v>
      </c>
      <c r="C307" s="185">
        <f t="shared" si="4"/>
        <v>0</v>
      </c>
      <c r="D307" s="186"/>
      <c r="E307" s="187"/>
      <c r="F307" s="188"/>
      <c r="G307" s="188"/>
      <c r="H307" s="188"/>
      <c r="I307" s="33"/>
      <c r="J307" s="5"/>
      <c r="K307" s="5"/>
      <c r="N307" s="171"/>
      <c r="O307" s="6"/>
      <c r="Q307" s="5"/>
    </row>
    <row r="308" spans="1:17" x14ac:dyDescent="0.2">
      <c r="A308" s="214" t="s">
        <v>578</v>
      </c>
      <c r="B308" s="215" t="s">
        <v>579</v>
      </c>
      <c r="C308" s="185">
        <f t="shared" si="4"/>
        <v>0</v>
      </c>
      <c r="D308" s="186"/>
      <c r="E308" s="187"/>
      <c r="F308" s="188"/>
      <c r="G308" s="188"/>
      <c r="H308" s="188"/>
      <c r="I308" s="33"/>
      <c r="J308" s="5"/>
      <c r="K308" s="5"/>
      <c r="N308" s="171"/>
      <c r="O308" s="6"/>
      <c r="Q308" s="5"/>
    </row>
    <row r="309" spans="1:17" x14ac:dyDescent="0.2">
      <c r="A309" s="214" t="s">
        <v>580</v>
      </c>
      <c r="B309" s="215" t="s">
        <v>581</v>
      </c>
      <c r="C309" s="185">
        <f t="shared" si="4"/>
        <v>0</v>
      </c>
      <c r="D309" s="186"/>
      <c r="E309" s="187"/>
      <c r="F309" s="188"/>
      <c r="G309" s="188"/>
      <c r="H309" s="188"/>
      <c r="I309" s="33"/>
      <c r="J309" s="5"/>
      <c r="K309" s="5"/>
      <c r="N309" s="171"/>
      <c r="O309" s="6"/>
      <c r="Q309" s="5"/>
    </row>
    <row r="310" spans="1:17" x14ac:dyDescent="0.2">
      <c r="A310" s="214" t="s">
        <v>582</v>
      </c>
      <c r="B310" s="215" t="s">
        <v>583</v>
      </c>
      <c r="C310" s="185">
        <f t="shared" si="4"/>
        <v>21</v>
      </c>
      <c r="D310" s="186">
        <v>16</v>
      </c>
      <c r="E310" s="187">
        <v>5</v>
      </c>
      <c r="F310" s="188"/>
      <c r="G310" s="188"/>
      <c r="H310" s="188"/>
      <c r="I310" s="33"/>
      <c r="J310" s="5"/>
      <c r="K310" s="5"/>
      <c r="N310" s="171"/>
      <c r="O310" s="6"/>
      <c r="Q310" s="5"/>
    </row>
    <row r="311" spans="1:17" x14ac:dyDescent="0.2">
      <c r="A311" s="214" t="s">
        <v>584</v>
      </c>
      <c r="B311" s="215" t="s">
        <v>585</v>
      </c>
      <c r="C311" s="185">
        <f t="shared" si="4"/>
        <v>0</v>
      </c>
      <c r="D311" s="186"/>
      <c r="E311" s="187"/>
      <c r="F311" s="188"/>
      <c r="G311" s="188"/>
      <c r="H311" s="188"/>
      <c r="I311" s="33"/>
      <c r="J311" s="5"/>
      <c r="K311" s="5"/>
      <c r="N311" s="171"/>
      <c r="O311" s="6"/>
      <c r="Q311" s="5"/>
    </row>
    <row r="312" spans="1:17" x14ac:dyDescent="0.2">
      <c r="A312" s="214" t="s">
        <v>586</v>
      </c>
      <c r="B312" s="215" t="s">
        <v>587</v>
      </c>
      <c r="C312" s="185">
        <f t="shared" si="4"/>
        <v>2</v>
      </c>
      <c r="D312" s="186">
        <v>2</v>
      </c>
      <c r="E312" s="187"/>
      <c r="F312" s="188"/>
      <c r="G312" s="188"/>
      <c r="H312" s="188"/>
      <c r="I312" s="33"/>
      <c r="J312" s="5"/>
      <c r="K312" s="5"/>
      <c r="N312" s="171"/>
      <c r="O312" s="6"/>
      <c r="Q312" s="5"/>
    </row>
    <row r="313" spans="1:17" x14ac:dyDescent="0.2">
      <c r="A313" s="216" t="s">
        <v>588</v>
      </c>
      <c r="B313" s="217" t="s">
        <v>589</v>
      </c>
      <c r="C313" s="218">
        <f t="shared" si="4"/>
        <v>64</v>
      </c>
      <c r="D313" s="237">
        <v>25</v>
      </c>
      <c r="E313" s="220">
        <v>2</v>
      </c>
      <c r="F313" s="221">
        <v>37</v>
      </c>
      <c r="G313" s="221"/>
      <c r="H313" s="221"/>
      <c r="I313" s="33"/>
      <c r="J313" s="5"/>
      <c r="K313" s="5"/>
      <c r="N313" s="171"/>
      <c r="O313" s="6"/>
      <c r="Q313" s="5"/>
    </row>
    <row r="314" spans="1:17" x14ac:dyDescent="0.2">
      <c r="A314" s="245"/>
      <c r="B314" s="222"/>
      <c r="C314" s="246"/>
      <c r="D314" s="70"/>
      <c r="E314" s="70"/>
      <c r="F314" s="70"/>
      <c r="G314" s="70"/>
      <c r="H314" s="70"/>
      <c r="I314" s="33"/>
      <c r="J314" s="5"/>
      <c r="K314" s="5"/>
      <c r="N314" s="171"/>
      <c r="O314" s="6"/>
      <c r="Q314" s="5"/>
    </row>
    <row r="315" spans="1:17" x14ac:dyDescent="0.2">
      <c r="A315" s="289" t="s">
        <v>590</v>
      </c>
      <c r="B315" s="290"/>
      <c r="C315" s="178">
        <f t="shared" si="4"/>
        <v>86</v>
      </c>
      <c r="D315" s="238">
        <f>+SUM(D316:D331)</f>
        <v>12</v>
      </c>
      <c r="E315" s="180">
        <f>+SUM(E316:E331)</f>
        <v>74</v>
      </c>
      <c r="F315" s="239">
        <f>+SUM(F316:F331)</f>
        <v>0</v>
      </c>
      <c r="G315" s="178">
        <f>+SUM(G316:G331)</f>
        <v>0</v>
      </c>
      <c r="H315" s="178">
        <f>+SUM(H316:H331)</f>
        <v>0</v>
      </c>
      <c r="I315" s="33"/>
      <c r="J315" s="5"/>
      <c r="K315" s="5"/>
      <c r="N315" s="171"/>
      <c r="O315" s="6"/>
      <c r="Q315" s="5"/>
    </row>
    <row r="316" spans="1:17" x14ac:dyDescent="0.2">
      <c r="A316" s="247" t="s">
        <v>591</v>
      </c>
      <c r="B316" s="248" t="s">
        <v>592</v>
      </c>
      <c r="C316" s="203">
        <f t="shared" si="4"/>
        <v>24</v>
      </c>
      <c r="D316" s="186">
        <v>12</v>
      </c>
      <c r="E316" s="187">
        <v>12</v>
      </c>
      <c r="F316" s="188"/>
      <c r="G316" s="188"/>
      <c r="H316" s="188"/>
      <c r="I316" s="33"/>
      <c r="J316" s="5"/>
      <c r="K316" s="5"/>
      <c r="N316" s="171"/>
      <c r="O316" s="6"/>
      <c r="Q316" s="5"/>
    </row>
    <row r="317" spans="1:17" ht="23.25" x14ac:dyDescent="0.2">
      <c r="A317" s="214" t="s">
        <v>593</v>
      </c>
      <c r="B317" s="208" t="s">
        <v>594</v>
      </c>
      <c r="C317" s="185">
        <f t="shared" si="4"/>
        <v>0</v>
      </c>
      <c r="D317" s="186"/>
      <c r="E317" s="187"/>
      <c r="F317" s="188"/>
      <c r="G317" s="188"/>
      <c r="H317" s="188"/>
      <c r="I317" s="33"/>
      <c r="J317" s="5"/>
      <c r="K317" s="5"/>
      <c r="N317" s="171"/>
      <c r="O317" s="6"/>
      <c r="Q317" s="5"/>
    </row>
    <row r="318" spans="1:17" x14ac:dyDescent="0.2">
      <c r="A318" s="214" t="s">
        <v>595</v>
      </c>
      <c r="B318" s="215" t="s">
        <v>596</v>
      </c>
      <c r="C318" s="185">
        <f t="shared" si="4"/>
        <v>0</v>
      </c>
      <c r="D318" s="186"/>
      <c r="E318" s="187"/>
      <c r="F318" s="188"/>
      <c r="G318" s="188"/>
      <c r="H318" s="188"/>
      <c r="I318" s="33"/>
      <c r="J318" s="5"/>
      <c r="K318" s="5"/>
      <c r="N318" s="171"/>
      <c r="O318" s="6"/>
      <c r="Q318" s="5"/>
    </row>
    <row r="319" spans="1:17" x14ac:dyDescent="0.2">
      <c r="A319" s="214" t="s">
        <v>597</v>
      </c>
      <c r="B319" s="215" t="s">
        <v>598</v>
      </c>
      <c r="C319" s="185">
        <f t="shared" si="4"/>
        <v>0</v>
      </c>
      <c r="D319" s="186"/>
      <c r="E319" s="187"/>
      <c r="F319" s="188"/>
      <c r="G319" s="188"/>
      <c r="H319" s="188"/>
      <c r="I319" s="33"/>
      <c r="J319" s="5"/>
      <c r="K319" s="5"/>
      <c r="N319" s="171"/>
      <c r="O319" s="6"/>
      <c r="Q319" s="5"/>
    </row>
    <row r="320" spans="1:17" x14ac:dyDescent="0.2">
      <c r="A320" s="214" t="s">
        <v>599</v>
      </c>
      <c r="B320" s="215" t="s">
        <v>600</v>
      </c>
      <c r="C320" s="185">
        <f t="shared" si="4"/>
        <v>0</v>
      </c>
      <c r="D320" s="186"/>
      <c r="E320" s="187"/>
      <c r="F320" s="188"/>
      <c r="G320" s="188"/>
      <c r="H320" s="188"/>
      <c r="I320" s="33"/>
      <c r="J320" s="5"/>
      <c r="K320" s="5"/>
      <c r="N320" s="171"/>
      <c r="O320" s="6"/>
      <c r="Q320" s="5"/>
    </row>
    <row r="321" spans="1:17" x14ac:dyDescent="0.2">
      <c r="A321" s="214" t="s">
        <v>601</v>
      </c>
      <c r="B321" s="215" t="s">
        <v>602</v>
      </c>
      <c r="C321" s="185">
        <f t="shared" si="4"/>
        <v>0</v>
      </c>
      <c r="D321" s="186"/>
      <c r="E321" s="187"/>
      <c r="F321" s="188"/>
      <c r="G321" s="188"/>
      <c r="H321" s="188"/>
      <c r="I321" s="33"/>
      <c r="J321" s="5"/>
      <c r="K321" s="5"/>
      <c r="N321" s="171"/>
      <c r="O321" s="6"/>
      <c r="Q321" s="5"/>
    </row>
    <row r="322" spans="1:17" x14ac:dyDescent="0.2">
      <c r="A322" s="214" t="s">
        <v>603</v>
      </c>
      <c r="B322" s="215" t="s">
        <v>604</v>
      </c>
      <c r="C322" s="185">
        <f t="shared" si="4"/>
        <v>26</v>
      </c>
      <c r="D322" s="186"/>
      <c r="E322" s="187">
        <v>26</v>
      </c>
      <c r="F322" s="188"/>
      <c r="G322" s="188"/>
      <c r="H322" s="188"/>
      <c r="I322" s="33"/>
      <c r="J322" s="5"/>
      <c r="K322" s="5"/>
      <c r="N322" s="171"/>
      <c r="O322" s="6"/>
      <c r="Q322" s="5"/>
    </row>
    <row r="323" spans="1:17" x14ac:dyDescent="0.2">
      <c r="A323" s="214" t="s">
        <v>605</v>
      </c>
      <c r="B323" s="215" t="s">
        <v>606</v>
      </c>
      <c r="C323" s="185">
        <f t="shared" si="4"/>
        <v>1</v>
      </c>
      <c r="D323" s="186"/>
      <c r="E323" s="187">
        <v>1</v>
      </c>
      <c r="F323" s="188"/>
      <c r="G323" s="188"/>
      <c r="H323" s="188"/>
      <c r="I323" s="33"/>
      <c r="J323" s="5"/>
      <c r="K323" s="5"/>
      <c r="N323" s="171"/>
      <c r="O323" s="6"/>
      <c r="Q323" s="5"/>
    </row>
    <row r="324" spans="1:17" x14ac:dyDescent="0.2">
      <c r="A324" s="214" t="s">
        <v>607</v>
      </c>
      <c r="B324" s="215" t="s">
        <v>608</v>
      </c>
      <c r="C324" s="185">
        <f t="shared" si="4"/>
        <v>27</v>
      </c>
      <c r="D324" s="186"/>
      <c r="E324" s="187">
        <v>27</v>
      </c>
      <c r="F324" s="188"/>
      <c r="G324" s="188"/>
      <c r="H324" s="188"/>
      <c r="I324" s="33"/>
      <c r="J324" s="5"/>
      <c r="K324" s="5"/>
      <c r="N324" s="171"/>
      <c r="O324" s="6"/>
      <c r="Q324" s="5"/>
    </row>
    <row r="325" spans="1:17" x14ac:dyDescent="0.2">
      <c r="A325" s="214" t="s">
        <v>609</v>
      </c>
      <c r="B325" s="215" t="s">
        <v>610</v>
      </c>
      <c r="C325" s="185">
        <f t="shared" si="4"/>
        <v>7</v>
      </c>
      <c r="D325" s="186"/>
      <c r="E325" s="187">
        <v>7</v>
      </c>
      <c r="F325" s="188"/>
      <c r="G325" s="188"/>
      <c r="H325" s="188"/>
      <c r="I325" s="33"/>
      <c r="J325" s="5"/>
      <c r="K325" s="5"/>
      <c r="N325" s="171"/>
      <c r="O325" s="6"/>
      <c r="Q325" s="5"/>
    </row>
    <row r="326" spans="1:17" x14ac:dyDescent="0.2">
      <c r="A326" s="214" t="s">
        <v>611</v>
      </c>
      <c r="B326" s="215" t="s">
        <v>612</v>
      </c>
      <c r="C326" s="185">
        <f t="shared" si="4"/>
        <v>0</v>
      </c>
      <c r="D326" s="186"/>
      <c r="E326" s="187"/>
      <c r="F326" s="188"/>
      <c r="G326" s="188"/>
      <c r="H326" s="188"/>
      <c r="I326" s="33"/>
      <c r="J326" s="5"/>
      <c r="K326" s="5"/>
      <c r="N326" s="171"/>
      <c r="O326" s="6"/>
      <c r="Q326" s="5"/>
    </row>
    <row r="327" spans="1:17" x14ac:dyDescent="0.2">
      <c r="A327" s="214" t="s">
        <v>613</v>
      </c>
      <c r="B327" s="215" t="s">
        <v>614</v>
      </c>
      <c r="C327" s="185">
        <f t="shared" si="4"/>
        <v>0</v>
      </c>
      <c r="D327" s="186"/>
      <c r="E327" s="187"/>
      <c r="F327" s="188"/>
      <c r="G327" s="188"/>
      <c r="H327" s="188"/>
      <c r="I327" s="33"/>
      <c r="J327" s="5"/>
      <c r="K327" s="5"/>
      <c r="N327" s="171"/>
      <c r="O327" s="6"/>
      <c r="Q327" s="5"/>
    </row>
    <row r="328" spans="1:17" x14ac:dyDescent="0.2">
      <c r="A328" s="214" t="s">
        <v>615</v>
      </c>
      <c r="B328" s="215" t="s">
        <v>616</v>
      </c>
      <c r="C328" s="185">
        <f t="shared" si="4"/>
        <v>1</v>
      </c>
      <c r="D328" s="186"/>
      <c r="E328" s="187">
        <v>1</v>
      </c>
      <c r="F328" s="188"/>
      <c r="G328" s="188"/>
      <c r="H328" s="188"/>
      <c r="I328" s="33"/>
      <c r="J328" s="5"/>
      <c r="K328" s="5"/>
      <c r="N328" s="171"/>
      <c r="O328" s="6"/>
      <c r="Q328" s="5"/>
    </row>
    <row r="329" spans="1:17" x14ac:dyDescent="0.2">
      <c r="A329" s="214" t="s">
        <v>617</v>
      </c>
      <c r="B329" s="215" t="s">
        <v>618</v>
      </c>
      <c r="C329" s="185">
        <f t="shared" si="4"/>
        <v>0</v>
      </c>
      <c r="D329" s="186"/>
      <c r="E329" s="187"/>
      <c r="F329" s="188"/>
      <c r="G329" s="188"/>
      <c r="H329" s="188"/>
      <c r="I329" s="33"/>
      <c r="J329" s="5"/>
      <c r="K329" s="5"/>
      <c r="N329" s="171"/>
      <c r="O329" s="6"/>
      <c r="Q329" s="5"/>
    </row>
    <row r="330" spans="1:17" x14ac:dyDescent="0.2">
      <c r="A330" s="214" t="s">
        <v>619</v>
      </c>
      <c r="B330" s="215" t="s">
        <v>620</v>
      </c>
      <c r="C330" s="185">
        <f t="shared" si="4"/>
        <v>0</v>
      </c>
      <c r="D330" s="186"/>
      <c r="E330" s="187"/>
      <c r="F330" s="188"/>
      <c r="G330" s="188"/>
      <c r="H330" s="188"/>
      <c r="I330" s="33"/>
      <c r="J330" s="5"/>
      <c r="K330" s="5"/>
      <c r="N330" s="171"/>
      <c r="O330" s="6"/>
      <c r="Q330" s="5"/>
    </row>
    <row r="331" spans="1:17" x14ac:dyDescent="0.2">
      <c r="A331" s="235" t="s">
        <v>621</v>
      </c>
      <c r="B331" s="236" t="s">
        <v>622</v>
      </c>
      <c r="C331" s="218">
        <f t="shared" si="4"/>
        <v>0</v>
      </c>
      <c r="D331" s="237"/>
      <c r="E331" s="220"/>
      <c r="F331" s="221"/>
      <c r="G331" s="221"/>
      <c r="H331" s="221"/>
      <c r="I331" s="33"/>
      <c r="J331" s="5"/>
      <c r="K331" s="5"/>
      <c r="N331" s="171"/>
      <c r="O331" s="6"/>
      <c r="Q331" s="5"/>
    </row>
    <row r="332" spans="1:17" x14ac:dyDescent="0.2">
      <c r="A332" s="289" t="s">
        <v>623</v>
      </c>
      <c r="B332" s="290"/>
      <c r="C332" s="178">
        <f t="shared" si="4"/>
        <v>0</v>
      </c>
      <c r="D332" s="238">
        <f>+SUM(D333:D340)</f>
        <v>0</v>
      </c>
      <c r="E332" s="180">
        <f>+SUM(E333:E340)</f>
        <v>0</v>
      </c>
      <c r="F332" s="239">
        <f>+SUM(F333:F340)</f>
        <v>0</v>
      </c>
      <c r="G332" s="178">
        <f>+SUM(G333:G340)</f>
        <v>0</v>
      </c>
      <c r="H332" s="178">
        <f>+SUM(H333:H340)</f>
        <v>0</v>
      </c>
      <c r="I332" s="33"/>
      <c r="J332" s="5"/>
      <c r="K332" s="5"/>
      <c r="N332" s="171"/>
      <c r="O332" s="6"/>
      <c r="Q332" s="5"/>
    </row>
    <row r="333" spans="1:17" x14ac:dyDescent="0.2">
      <c r="A333" s="249" t="s">
        <v>624</v>
      </c>
      <c r="B333" s="209" t="s">
        <v>625</v>
      </c>
      <c r="C333" s="210">
        <f t="shared" si="4"/>
        <v>0</v>
      </c>
      <c r="D333" s="196"/>
      <c r="E333" s="197"/>
      <c r="F333" s="198"/>
      <c r="G333" s="198"/>
      <c r="H333" s="198"/>
      <c r="I333" s="33"/>
      <c r="J333" s="5"/>
      <c r="K333" s="5"/>
      <c r="N333" s="171"/>
      <c r="O333" s="6"/>
      <c r="Q333" s="5"/>
    </row>
    <row r="334" spans="1:17" x14ac:dyDescent="0.2">
      <c r="A334" s="249" t="s">
        <v>626</v>
      </c>
      <c r="B334" s="209" t="s">
        <v>627</v>
      </c>
      <c r="C334" s="210">
        <f t="shared" si="4"/>
        <v>0</v>
      </c>
      <c r="D334" s="196"/>
      <c r="E334" s="197"/>
      <c r="F334" s="198"/>
      <c r="G334" s="198"/>
      <c r="H334" s="198"/>
      <c r="I334" s="33"/>
      <c r="J334" s="5"/>
      <c r="K334" s="5"/>
      <c r="N334" s="171"/>
      <c r="O334" s="6"/>
      <c r="Q334" s="5"/>
    </row>
    <row r="335" spans="1:17" x14ac:dyDescent="0.2">
      <c r="A335" s="214" t="s">
        <v>628</v>
      </c>
      <c r="B335" s="208" t="s">
        <v>629</v>
      </c>
      <c r="C335" s="185">
        <f t="shared" si="4"/>
        <v>0</v>
      </c>
      <c r="D335" s="186"/>
      <c r="E335" s="187"/>
      <c r="F335" s="188"/>
      <c r="G335" s="188"/>
      <c r="H335" s="188"/>
      <c r="I335" s="33"/>
      <c r="J335" s="5"/>
      <c r="K335" s="5"/>
      <c r="N335" s="171"/>
      <c r="O335" s="6"/>
      <c r="Q335" s="5"/>
    </row>
    <row r="336" spans="1:17" x14ac:dyDescent="0.2">
      <c r="A336" s="250" t="s">
        <v>630</v>
      </c>
      <c r="B336" s="251" t="s">
        <v>631</v>
      </c>
      <c r="C336" s="203">
        <f t="shared" si="4"/>
        <v>0</v>
      </c>
      <c r="D336" s="204"/>
      <c r="E336" s="205"/>
      <c r="F336" s="206"/>
      <c r="G336" s="206"/>
      <c r="H336" s="206"/>
      <c r="I336" s="33"/>
      <c r="J336" s="5"/>
      <c r="K336" s="5"/>
      <c r="N336" s="171"/>
      <c r="O336" s="6"/>
      <c r="Q336" s="5"/>
    </row>
    <row r="337" spans="1:17" x14ac:dyDescent="0.2">
      <c r="A337" s="214" t="s">
        <v>632</v>
      </c>
      <c r="B337" s="208" t="s">
        <v>633</v>
      </c>
      <c r="C337" s="185">
        <f t="shared" si="4"/>
        <v>0</v>
      </c>
      <c r="D337" s="186"/>
      <c r="E337" s="187"/>
      <c r="F337" s="188"/>
      <c r="G337" s="188"/>
      <c r="H337" s="188"/>
      <c r="I337" s="33"/>
      <c r="J337" s="5"/>
      <c r="K337" s="5"/>
      <c r="N337" s="171"/>
      <c r="O337" s="6"/>
      <c r="Q337" s="5"/>
    </row>
    <row r="338" spans="1:17" x14ac:dyDescent="0.2">
      <c r="A338" s="214" t="s">
        <v>634</v>
      </c>
      <c r="B338" s="215" t="s">
        <v>635</v>
      </c>
      <c r="C338" s="185">
        <f t="shared" ref="C338:C401" si="5">+SUM(D338:F338)</f>
        <v>0</v>
      </c>
      <c r="D338" s="186"/>
      <c r="E338" s="187"/>
      <c r="F338" s="188"/>
      <c r="G338" s="188"/>
      <c r="H338" s="188"/>
      <c r="I338" s="33"/>
      <c r="J338" s="5"/>
      <c r="K338" s="5"/>
      <c r="N338" s="171"/>
      <c r="O338" s="6"/>
      <c r="Q338" s="5"/>
    </row>
    <row r="339" spans="1:17" x14ac:dyDescent="0.2">
      <c r="A339" s="214" t="s">
        <v>636</v>
      </c>
      <c r="B339" s="215" t="s">
        <v>637</v>
      </c>
      <c r="C339" s="185">
        <f t="shared" si="5"/>
        <v>0</v>
      </c>
      <c r="D339" s="186"/>
      <c r="E339" s="187"/>
      <c r="F339" s="188"/>
      <c r="G339" s="188"/>
      <c r="H339" s="188"/>
      <c r="I339" s="33"/>
      <c r="J339" s="5"/>
      <c r="K339" s="5"/>
      <c r="N339" s="171"/>
      <c r="O339" s="6"/>
      <c r="Q339" s="5"/>
    </row>
    <row r="340" spans="1:17" x14ac:dyDescent="0.2">
      <c r="A340" s="235" t="s">
        <v>638</v>
      </c>
      <c r="B340" s="236" t="s">
        <v>639</v>
      </c>
      <c r="C340" s="218">
        <f t="shared" si="5"/>
        <v>0</v>
      </c>
      <c r="D340" s="237"/>
      <c r="E340" s="220"/>
      <c r="F340" s="221"/>
      <c r="G340" s="221"/>
      <c r="H340" s="221"/>
      <c r="I340" s="33"/>
      <c r="J340" s="5"/>
      <c r="K340" s="5"/>
      <c r="N340" s="171"/>
      <c r="O340" s="6"/>
      <c r="Q340" s="5"/>
    </row>
    <row r="341" spans="1:17" x14ac:dyDescent="0.2">
      <c r="A341" s="252" t="s">
        <v>640</v>
      </c>
      <c r="B341" s="253"/>
      <c r="C341" s="178">
        <f t="shared" si="5"/>
        <v>8585</v>
      </c>
      <c r="D341" s="179">
        <f>+SUM(D342:D527)</f>
        <v>6221</v>
      </c>
      <c r="E341" s="238">
        <f>+SUM(E342:E527)</f>
        <v>1870</v>
      </c>
      <c r="F341" s="254">
        <f>+SUM(F342:F527)</f>
        <v>494</v>
      </c>
      <c r="G341" s="178">
        <f>+SUM(G342:G527)</f>
        <v>0</v>
      </c>
      <c r="H341" s="178">
        <f>+SUM(H342:H527)</f>
        <v>0</v>
      </c>
      <c r="I341" s="33"/>
      <c r="J341" s="5"/>
      <c r="K341" s="5"/>
      <c r="N341" s="171"/>
      <c r="O341" s="6"/>
      <c r="Q341" s="5"/>
    </row>
    <row r="342" spans="1:17" x14ac:dyDescent="0.2">
      <c r="A342" s="247" t="s">
        <v>641</v>
      </c>
      <c r="B342" s="251" t="s">
        <v>642</v>
      </c>
      <c r="C342" s="185">
        <f t="shared" si="5"/>
        <v>3736</v>
      </c>
      <c r="D342" s="186">
        <v>2176</v>
      </c>
      <c r="E342" s="187">
        <v>1469</v>
      </c>
      <c r="F342" s="188">
        <v>91</v>
      </c>
      <c r="G342" s="188"/>
      <c r="H342" s="188"/>
      <c r="I342" s="33"/>
      <c r="J342" s="5"/>
      <c r="K342" s="5"/>
      <c r="N342" s="171"/>
      <c r="O342" s="6"/>
      <c r="Q342" s="5"/>
    </row>
    <row r="343" spans="1:17" x14ac:dyDescent="0.2">
      <c r="A343" s="250" t="s">
        <v>643</v>
      </c>
      <c r="B343" s="251" t="s">
        <v>644</v>
      </c>
      <c r="C343" s="185">
        <f t="shared" si="5"/>
        <v>320</v>
      </c>
      <c r="D343" s="186">
        <v>206</v>
      </c>
      <c r="E343" s="187">
        <v>99</v>
      </c>
      <c r="F343" s="188">
        <v>15</v>
      </c>
      <c r="G343" s="188"/>
      <c r="H343" s="188"/>
      <c r="I343" s="33"/>
      <c r="J343" s="5"/>
      <c r="K343" s="5"/>
      <c r="N343" s="171"/>
      <c r="O343" s="6"/>
      <c r="Q343" s="5"/>
    </row>
    <row r="344" spans="1:17" x14ac:dyDescent="0.2">
      <c r="A344" s="250" t="s">
        <v>645</v>
      </c>
      <c r="B344" s="255" t="s">
        <v>646</v>
      </c>
      <c r="C344" s="185">
        <f t="shared" si="5"/>
        <v>0</v>
      </c>
      <c r="D344" s="186"/>
      <c r="E344" s="187"/>
      <c r="F344" s="188"/>
      <c r="G344" s="188"/>
      <c r="H344" s="188"/>
      <c r="I344" s="33"/>
      <c r="J344" s="5"/>
      <c r="K344" s="5"/>
      <c r="N344" s="171"/>
      <c r="O344" s="6"/>
      <c r="Q344" s="5"/>
    </row>
    <row r="345" spans="1:17" x14ac:dyDescent="0.2">
      <c r="A345" s="214" t="s">
        <v>647</v>
      </c>
      <c r="B345" s="256" t="s">
        <v>648</v>
      </c>
      <c r="C345" s="185">
        <f t="shared" si="5"/>
        <v>0</v>
      </c>
      <c r="D345" s="186"/>
      <c r="E345" s="187"/>
      <c r="F345" s="188"/>
      <c r="G345" s="188"/>
      <c r="H345" s="188"/>
      <c r="I345" s="33"/>
      <c r="J345" s="5"/>
      <c r="K345" s="5"/>
      <c r="N345" s="171"/>
      <c r="O345" s="6"/>
      <c r="Q345" s="5"/>
    </row>
    <row r="346" spans="1:17" x14ac:dyDescent="0.2">
      <c r="A346" s="214" t="s">
        <v>649</v>
      </c>
      <c r="B346" s="215" t="s">
        <v>650</v>
      </c>
      <c r="C346" s="185">
        <f t="shared" si="5"/>
        <v>0</v>
      </c>
      <c r="D346" s="186"/>
      <c r="E346" s="187"/>
      <c r="F346" s="188"/>
      <c r="G346" s="188"/>
      <c r="H346" s="188"/>
      <c r="I346" s="33"/>
      <c r="J346" s="5"/>
      <c r="K346" s="5"/>
      <c r="N346" s="171"/>
      <c r="O346" s="6"/>
      <c r="Q346" s="5"/>
    </row>
    <row r="347" spans="1:17" x14ac:dyDescent="0.2">
      <c r="A347" s="214" t="s">
        <v>651</v>
      </c>
      <c r="B347" s="215" t="s">
        <v>652</v>
      </c>
      <c r="C347" s="185">
        <f t="shared" si="5"/>
        <v>0</v>
      </c>
      <c r="D347" s="186"/>
      <c r="E347" s="187"/>
      <c r="F347" s="188"/>
      <c r="G347" s="188"/>
      <c r="H347" s="188"/>
      <c r="I347" s="33"/>
      <c r="J347" s="5"/>
      <c r="K347" s="5"/>
      <c r="N347" s="171"/>
      <c r="O347" s="6"/>
      <c r="Q347" s="5"/>
    </row>
    <row r="348" spans="1:17" x14ac:dyDescent="0.2">
      <c r="A348" s="214" t="s">
        <v>653</v>
      </c>
      <c r="B348" s="215" t="s">
        <v>654</v>
      </c>
      <c r="C348" s="185">
        <f t="shared" si="5"/>
        <v>0</v>
      </c>
      <c r="D348" s="186"/>
      <c r="E348" s="187"/>
      <c r="F348" s="188"/>
      <c r="G348" s="188"/>
      <c r="H348" s="188"/>
      <c r="I348" s="33"/>
      <c r="J348" s="5"/>
      <c r="K348" s="5"/>
      <c r="N348" s="171"/>
      <c r="O348" s="6"/>
      <c r="Q348" s="5"/>
    </row>
    <row r="349" spans="1:17" x14ac:dyDescent="0.2">
      <c r="A349" s="214" t="s">
        <v>655</v>
      </c>
      <c r="B349" s="215" t="s">
        <v>656</v>
      </c>
      <c r="C349" s="185">
        <f t="shared" si="5"/>
        <v>0</v>
      </c>
      <c r="D349" s="186"/>
      <c r="E349" s="187"/>
      <c r="F349" s="188"/>
      <c r="G349" s="188"/>
      <c r="H349" s="188"/>
      <c r="I349" s="33"/>
      <c r="J349" s="5"/>
      <c r="K349" s="5"/>
      <c r="N349" s="171"/>
      <c r="O349" s="6"/>
      <c r="Q349" s="5"/>
    </row>
    <row r="350" spans="1:17" x14ac:dyDescent="0.2">
      <c r="A350" s="249" t="s">
        <v>657</v>
      </c>
      <c r="B350" s="257" t="s">
        <v>658</v>
      </c>
      <c r="C350" s="210">
        <f t="shared" si="5"/>
        <v>0</v>
      </c>
      <c r="D350" s="196"/>
      <c r="E350" s="197"/>
      <c r="F350" s="198"/>
      <c r="G350" s="198"/>
      <c r="H350" s="198"/>
      <c r="I350" s="33"/>
      <c r="J350" s="5"/>
      <c r="K350" s="5"/>
      <c r="N350" s="171"/>
      <c r="O350" s="6"/>
      <c r="Q350" s="5"/>
    </row>
    <row r="351" spans="1:17" x14ac:dyDescent="0.2">
      <c r="A351" s="214" t="s">
        <v>659</v>
      </c>
      <c r="B351" s="257" t="s">
        <v>660</v>
      </c>
      <c r="C351" s="210">
        <f t="shared" si="5"/>
        <v>0</v>
      </c>
      <c r="D351" s="196"/>
      <c r="E351" s="197"/>
      <c r="F351" s="198"/>
      <c r="G351" s="198"/>
      <c r="H351" s="198"/>
      <c r="I351" s="33"/>
      <c r="J351" s="5"/>
      <c r="K351" s="5"/>
      <c r="N351" s="171"/>
      <c r="O351" s="6"/>
      <c r="Q351" s="5"/>
    </row>
    <row r="352" spans="1:17" x14ac:dyDescent="0.2">
      <c r="A352" s="214" t="s">
        <v>661</v>
      </c>
      <c r="B352" s="258" t="s">
        <v>662</v>
      </c>
      <c r="C352" s="185">
        <f t="shared" si="5"/>
        <v>0</v>
      </c>
      <c r="D352" s="186"/>
      <c r="E352" s="187"/>
      <c r="F352" s="188"/>
      <c r="G352" s="188"/>
      <c r="H352" s="188"/>
      <c r="I352" s="33"/>
      <c r="J352" s="5"/>
      <c r="K352" s="5"/>
      <c r="N352" s="171"/>
      <c r="O352" s="6"/>
      <c r="Q352" s="5"/>
    </row>
    <row r="353" spans="1:17" x14ac:dyDescent="0.2">
      <c r="A353" s="214" t="s">
        <v>663</v>
      </c>
      <c r="B353" s="258" t="s">
        <v>664</v>
      </c>
      <c r="C353" s="185">
        <f t="shared" si="5"/>
        <v>0</v>
      </c>
      <c r="D353" s="186"/>
      <c r="E353" s="187"/>
      <c r="F353" s="188"/>
      <c r="G353" s="188"/>
      <c r="H353" s="188"/>
      <c r="I353" s="33"/>
      <c r="J353" s="5"/>
      <c r="K353" s="5"/>
      <c r="N353" s="171"/>
      <c r="O353" s="6"/>
      <c r="Q353" s="5"/>
    </row>
    <row r="354" spans="1:17" x14ac:dyDescent="0.2">
      <c r="A354" s="214" t="s">
        <v>665</v>
      </c>
      <c r="B354" s="258" t="s">
        <v>666</v>
      </c>
      <c r="C354" s="185">
        <f t="shared" si="5"/>
        <v>0</v>
      </c>
      <c r="D354" s="186"/>
      <c r="E354" s="187"/>
      <c r="F354" s="188"/>
      <c r="G354" s="188"/>
      <c r="H354" s="188"/>
      <c r="I354" s="33"/>
      <c r="J354" s="5"/>
      <c r="K354" s="5"/>
      <c r="N354" s="171"/>
      <c r="O354" s="6"/>
      <c r="Q354" s="5"/>
    </row>
    <row r="355" spans="1:17" x14ac:dyDescent="0.2">
      <c r="A355" s="214" t="s">
        <v>667</v>
      </c>
      <c r="B355" s="258" t="s">
        <v>668</v>
      </c>
      <c r="C355" s="185">
        <f t="shared" si="5"/>
        <v>0</v>
      </c>
      <c r="D355" s="186"/>
      <c r="E355" s="187"/>
      <c r="F355" s="188"/>
      <c r="G355" s="188"/>
      <c r="H355" s="188"/>
      <c r="I355" s="33"/>
      <c r="J355" s="5"/>
      <c r="K355" s="5"/>
      <c r="N355" s="171"/>
      <c r="O355" s="6"/>
      <c r="Q355" s="5"/>
    </row>
    <row r="356" spans="1:17" x14ac:dyDescent="0.2">
      <c r="A356" s="214" t="s">
        <v>669</v>
      </c>
      <c r="B356" s="258" t="s">
        <v>670</v>
      </c>
      <c r="C356" s="185">
        <f t="shared" si="5"/>
        <v>0</v>
      </c>
      <c r="D356" s="186"/>
      <c r="E356" s="187"/>
      <c r="F356" s="188"/>
      <c r="G356" s="188"/>
      <c r="H356" s="188"/>
      <c r="I356" s="33"/>
      <c r="J356" s="5"/>
      <c r="K356" s="5"/>
      <c r="N356" s="171"/>
      <c r="O356" s="6"/>
      <c r="Q356" s="5"/>
    </row>
    <row r="357" spans="1:17" x14ac:dyDescent="0.2">
      <c r="A357" s="214" t="s">
        <v>671</v>
      </c>
      <c r="B357" s="258" t="s">
        <v>672</v>
      </c>
      <c r="C357" s="185">
        <f t="shared" si="5"/>
        <v>0</v>
      </c>
      <c r="D357" s="186"/>
      <c r="E357" s="187"/>
      <c r="F357" s="188"/>
      <c r="G357" s="188"/>
      <c r="H357" s="188"/>
      <c r="I357" s="33"/>
      <c r="J357" s="5"/>
      <c r="K357" s="5"/>
      <c r="N357" s="171"/>
      <c r="O357" s="6"/>
      <c r="Q357" s="5"/>
    </row>
    <row r="358" spans="1:17" x14ac:dyDescent="0.2">
      <c r="A358" s="214" t="s">
        <v>673</v>
      </c>
      <c r="B358" s="258" t="s">
        <v>674</v>
      </c>
      <c r="C358" s="185">
        <f t="shared" si="5"/>
        <v>0</v>
      </c>
      <c r="D358" s="186"/>
      <c r="E358" s="187"/>
      <c r="F358" s="188"/>
      <c r="G358" s="188"/>
      <c r="H358" s="188"/>
      <c r="I358" s="33"/>
      <c r="J358" s="5"/>
      <c r="K358" s="5"/>
      <c r="N358" s="171"/>
      <c r="O358" s="6"/>
      <c r="Q358" s="5"/>
    </row>
    <row r="359" spans="1:17" x14ac:dyDescent="0.2">
      <c r="A359" s="214" t="s">
        <v>675</v>
      </c>
      <c r="B359" s="258" t="s">
        <v>676</v>
      </c>
      <c r="C359" s="185">
        <f t="shared" si="5"/>
        <v>0</v>
      </c>
      <c r="D359" s="186"/>
      <c r="E359" s="187"/>
      <c r="F359" s="188"/>
      <c r="G359" s="188"/>
      <c r="H359" s="188"/>
      <c r="I359" s="33"/>
      <c r="J359" s="5"/>
      <c r="K359" s="5"/>
      <c r="N359" s="171"/>
      <c r="O359" s="6"/>
      <c r="Q359" s="5"/>
    </row>
    <row r="360" spans="1:17" x14ac:dyDescent="0.2">
      <c r="A360" s="214" t="s">
        <v>677</v>
      </c>
      <c r="B360" s="258" t="s">
        <v>678</v>
      </c>
      <c r="C360" s="185">
        <f t="shared" si="5"/>
        <v>0</v>
      </c>
      <c r="D360" s="186"/>
      <c r="E360" s="187"/>
      <c r="F360" s="188"/>
      <c r="G360" s="188"/>
      <c r="H360" s="188"/>
      <c r="I360" s="33"/>
      <c r="J360" s="5"/>
      <c r="K360" s="5"/>
      <c r="N360" s="171"/>
      <c r="O360" s="6"/>
      <c r="Q360" s="5"/>
    </row>
    <row r="361" spans="1:17" x14ac:dyDescent="0.2">
      <c r="A361" s="214" t="s">
        <v>679</v>
      </c>
      <c r="B361" s="258" t="s">
        <v>680</v>
      </c>
      <c r="C361" s="185">
        <f t="shared" si="5"/>
        <v>0</v>
      </c>
      <c r="D361" s="186"/>
      <c r="E361" s="187"/>
      <c r="F361" s="188"/>
      <c r="G361" s="188"/>
      <c r="H361" s="188"/>
      <c r="I361" s="33"/>
      <c r="J361" s="5"/>
      <c r="K361" s="5"/>
      <c r="N361" s="171"/>
      <c r="O361" s="6"/>
      <c r="Q361" s="5"/>
    </row>
    <row r="362" spans="1:17" s="6" customFormat="1" x14ac:dyDescent="0.2">
      <c r="A362" s="214" t="s">
        <v>681</v>
      </c>
      <c r="B362" s="215" t="s">
        <v>682</v>
      </c>
      <c r="C362" s="185">
        <f t="shared" si="5"/>
        <v>0</v>
      </c>
      <c r="D362" s="186"/>
      <c r="E362" s="187"/>
      <c r="F362" s="188"/>
      <c r="G362" s="188"/>
      <c r="H362" s="201"/>
      <c r="I362" s="47"/>
      <c r="N362" s="202"/>
    </row>
    <row r="363" spans="1:17" x14ac:dyDescent="0.2">
      <c r="A363" s="249" t="s">
        <v>683</v>
      </c>
      <c r="B363" s="215" t="s">
        <v>684</v>
      </c>
      <c r="C363" s="203">
        <f t="shared" si="5"/>
        <v>0</v>
      </c>
      <c r="D363" s="204"/>
      <c r="E363" s="205"/>
      <c r="F363" s="206"/>
      <c r="G363" s="206"/>
      <c r="H363" s="206"/>
      <c r="I363" s="33"/>
      <c r="J363" s="5"/>
      <c r="K363" s="5"/>
      <c r="N363" s="171"/>
      <c r="O363" s="6"/>
      <c r="Q363" s="5"/>
    </row>
    <row r="364" spans="1:17" x14ac:dyDescent="0.2">
      <c r="A364" s="214" t="s">
        <v>685</v>
      </c>
      <c r="B364" s="215" t="s">
        <v>686</v>
      </c>
      <c r="C364" s="185">
        <f t="shared" si="5"/>
        <v>0</v>
      </c>
      <c r="D364" s="186"/>
      <c r="E364" s="187"/>
      <c r="F364" s="188"/>
      <c r="G364" s="188"/>
      <c r="H364" s="188"/>
      <c r="I364" s="33"/>
      <c r="J364" s="5"/>
      <c r="K364" s="5"/>
      <c r="N364" s="171"/>
      <c r="O364" s="6"/>
      <c r="Q364" s="5"/>
    </row>
    <row r="365" spans="1:17" x14ac:dyDescent="0.2">
      <c r="A365" s="249" t="s">
        <v>687</v>
      </c>
      <c r="B365" s="215" t="s">
        <v>688</v>
      </c>
      <c r="C365" s="185">
        <f t="shared" si="5"/>
        <v>213</v>
      </c>
      <c r="D365" s="186">
        <v>213</v>
      </c>
      <c r="E365" s="187"/>
      <c r="F365" s="188"/>
      <c r="G365" s="188"/>
      <c r="H365" s="188"/>
      <c r="I365" s="33"/>
      <c r="J365" s="5"/>
      <c r="K365" s="5"/>
      <c r="N365" s="171"/>
      <c r="O365" s="6"/>
      <c r="Q365" s="5"/>
    </row>
    <row r="366" spans="1:17" x14ac:dyDescent="0.2">
      <c r="A366" s="214" t="s">
        <v>689</v>
      </c>
      <c r="B366" s="258" t="s">
        <v>690</v>
      </c>
      <c r="C366" s="185">
        <f t="shared" si="5"/>
        <v>0</v>
      </c>
      <c r="D366" s="186"/>
      <c r="E366" s="187"/>
      <c r="F366" s="188"/>
      <c r="G366" s="188"/>
      <c r="H366" s="188"/>
      <c r="I366" s="33"/>
      <c r="J366" s="5"/>
      <c r="K366" s="5"/>
      <c r="N366" s="171"/>
      <c r="O366" s="6"/>
      <c r="Q366" s="5"/>
    </row>
    <row r="367" spans="1:17" x14ac:dyDescent="0.2">
      <c r="A367" s="214" t="s">
        <v>691</v>
      </c>
      <c r="B367" s="258" t="s">
        <v>692</v>
      </c>
      <c r="C367" s="185">
        <f t="shared" si="5"/>
        <v>0</v>
      </c>
      <c r="D367" s="186"/>
      <c r="E367" s="187"/>
      <c r="F367" s="188"/>
      <c r="G367" s="188"/>
      <c r="H367" s="188"/>
      <c r="I367" s="33"/>
      <c r="J367" s="5"/>
      <c r="K367" s="5"/>
      <c r="N367" s="171"/>
      <c r="O367" s="6"/>
      <c r="Q367" s="5"/>
    </row>
    <row r="368" spans="1:17" x14ac:dyDescent="0.2">
      <c r="A368" s="214" t="s">
        <v>693</v>
      </c>
      <c r="B368" s="258" t="s">
        <v>694</v>
      </c>
      <c r="C368" s="185">
        <f t="shared" si="5"/>
        <v>0</v>
      </c>
      <c r="D368" s="186"/>
      <c r="E368" s="187"/>
      <c r="F368" s="188"/>
      <c r="G368" s="188"/>
      <c r="H368" s="188"/>
      <c r="I368" s="33"/>
      <c r="J368" s="5"/>
      <c r="K368" s="5"/>
      <c r="N368" s="171"/>
      <c r="O368" s="6"/>
      <c r="Q368" s="5"/>
    </row>
    <row r="369" spans="1:17" x14ac:dyDescent="0.2">
      <c r="A369" s="214" t="s">
        <v>695</v>
      </c>
      <c r="B369" s="258" t="s">
        <v>696</v>
      </c>
      <c r="C369" s="185">
        <f t="shared" si="5"/>
        <v>0</v>
      </c>
      <c r="D369" s="186"/>
      <c r="E369" s="187"/>
      <c r="F369" s="188"/>
      <c r="G369" s="188"/>
      <c r="H369" s="188"/>
      <c r="I369" s="33"/>
      <c r="J369" s="5"/>
      <c r="K369" s="5"/>
      <c r="N369" s="171"/>
      <c r="O369" s="6"/>
      <c r="Q369" s="5"/>
    </row>
    <row r="370" spans="1:17" x14ac:dyDescent="0.2">
      <c r="A370" s="214" t="s">
        <v>697</v>
      </c>
      <c r="B370" s="258" t="s">
        <v>698</v>
      </c>
      <c r="C370" s="185">
        <f t="shared" si="5"/>
        <v>0</v>
      </c>
      <c r="D370" s="186"/>
      <c r="E370" s="187"/>
      <c r="F370" s="188"/>
      <c r="G370" s="188"/>
      <c r="H370" s="188"/>
      <c r="I370" s="33"/>
      <c r="J370" s="5"/>
      <c r="K370" s="5"/>
      <c r="N370" s="171"/>
      <c r="O370" s="6"/>
      <c r="Q370" s="5"/>
    </row>
    <row r="371" spans="1:17" x14ac:dyDescent="0.2">
      <c r="A371" s="214" t="s">
        <v>699</v>
      </c>
      <c r="B371" s="258" t="s">
        <v>700</v>
      </c>
      <c r="C371" s="185">
        <f t="shared" si="5"/>
        <v>0</v>
      </c>
      <c r="D371" s="186"/>
      <c r="E371" s="187"/>
      <c r="F371" s="188"/>
      <c r="G371" s="188"/>
      <c r="H371" s="188"/>
      <c r="I371" s="33"/>
      <c r="J371" s="5"/>
      <c r="K371" s="5"/>
      <c r="N371" s="171"/>
      <c r="O371" s="6"/>
      <c r="Q371" s="5"/>
    </row>
    <row r="372" spans="1:17" x14ac:dyDescent="0.2">
      <c r="A372" s="214" t="s">
        <v>701</v>
      </c>
      <c r="B372" s="258" t="s">
        <v>702</v>
      </c>
      <c r="C372" s="185">
        <f t="shared" si="5"/>
        <v>0</v>
      </c>
      <c r="D372" s="186"/>
      <c r="E372" s="187"/>
      <c r="F372" s="188"/>
      <c r="G372" s="188"/>
      <c r="H372" s="188"/>
      <c r="I372" s="33"/>
      <c r="J372" s="5"/>
      <c r="K372" s="5"/>
      <c r="N372" s="171"/>
      <c r="O372" s="6"/>
      <c r="Q372" s="5"/>
    </row>
    <row r="373" spans="1:17" x14ac:dyDescent="0.2">
      <c r="A373" s="214" t="s">
        <v>703</v>
      </c>
      <c r="B373" s="258" t="s">
        <v>704</v>
      </c>
      <c r="C373" s="185">
        <f t="shared" si="5"/>
        <v>0</v>
      </c>
      <c r="D373" s="186"/>
      <c r="E373" s="187"/>
      <c r="F373" s="188"/>
      <c r="G373" s="188"/>
      <c r="H373" s="188"/>
      <c r="I373" s="33"/>
      <c r="J373" s="5"/>
      <c r="K373" s="5"/>
      <c r="N373" s="171"/>
      <c r="O373" s="6"/>
      <c r="Q373" s="5"/>
    </row>
    <row r="374" spans="1:17" x14ac:dyDescent="0.2">
      <c r="A374" s="214" t="s">
        <v>705</v>
      </c>
      <c r="B374" s="258" t="s">
        <v>706</v>
      </c>
      <c r="C374" s="185">
        <f t="shared" si="5"/>
        <v>0</v>
      </c>
      <c r="D374" s="186"/>
      <c r="E374" s="187"/>
      <c r="F374" s="188"/>
      <c r="G374" s="188"/>
      <c r="H374" s="188"/>
      <c r="I374" s="33"/>
      <c r="J374" s="5"/>
      <c r="K374" s="5"/>
      <c r="N374" s="171"/>
      <c r="O374" s="6"/>
      <c r="Q374" s="5"/>
    </row>
    <row r="375" spans="1:17" x14ac:dyDescent="0.2">
      <c r="A375" s="214" t="s">
        <v>707</v>
      </c>
      <c r="B375" s="258" t="s">
        <v>708</v>
      </c>
      <c r="C375" s="185">
        <f t="shared" si="5"/>
        <v>0</v>
      </c>
      <c r="D375" s="186"/>
      <c r="E375" s="187"/>
      <c r="F375" s="188"/>
      <c r="G375" s="188"/>
      <c r="H375" s="188"/>
      <c r="I375" s="33"/>
      <c r="J375" s="5"/>
      <c r="K375" s="5"/>
      <c r="N375" s="171"/>
      <c r="O375" s="6"/>
      <c r="Q375" s="5"/>
    </row>
    <row r="376" spans="1:17" x14ac:dyDescent="0.2">
      <c r="A376" s="214" t="s">
        <v>709</v>
      </c>
      <c r="B376" s="258" t="s">
        <v>710</v>
      </c>
      <c r="C376" s="185">
        <f t="shared" si="5"/>
        <v>0</v>
      </c>
      <c r="D376" s="186"/>
      <c r="E376" s="187"/>
      <c r="F376" s="188"/>
      <c r="G376" s="188"/>
      <c r="H376" s="188"/>
      <c r="I376" s="33"/>
      <c r="J376" s="5"/>
      <c r="K376" s="5"/>
      <c r="N376" s="171"/>
      <c r="O376" s="6"/>
      <c r="Q376" s="5"/>
    </row>
    <row r="377" spans="1:17" x14ac:dyDescent="0.2">
      <c r="A377" s="214" t="s">
        <v>711</v>
      </c>
      <c r="B377" s="258" t="s">
        <v>712</v>
      </c>
      <c r="C377" s="185">
        <f t="shared" si="5"/>
        <v>0</v>
      </c>
      <c r="D377" s="186"/>
      <c r="E377" s="187"/>
      <c r="F377" s="188"/>
      <c r="G377" s="188"/>
      <c r="H377" s="188"/>
      <c r="I377" s="33"/>
      <c r="J377" s="5"/>
      <c r="K377" s="5"/>
      <c r="N377" s="171"/>
      <c r="O377" s="6"/>
      <c r="Q377" s="5"/>
    </row>
    <row r="378" spans="1:17" x14ac:dyDescent="0.2">
      <c r="A378" s="214" t="s">
        <v>713</v>
      </c>
      <c r="B378" s="258" t="s">
        <v>714</v>
      </c>
      <c r="C378" s="185">
        <f t="shared" si="5"/>
        <v>0</v>
      </c>
      <c r="D378" s="186"/>
      <c r="E378" s="187"/>
      <c r="F378" s="188"/>
      <c r="G378" s="188"/>
      <c r="H378" s="188"/>
      <c r="I378" s="33"/>
      <c r="J378" s="5"/>
      <c r="K378" s="5"/>
      <c r="N378" s="171"/>
      <c r="O378" s="6"/>
      <c r="Q378" s="5"/>
    </row>
    <row r="379" spans="1:17" x14ac:dyDescent="0.2">
      <c r="A379" s="214" t="s">
        <v>715</v>
      </c>
      <c r="B379" s="258" t="s">
        <v>716</v>
      </c>
      <c r="C379" s="185">
        <f t="shared" si="5"/>
        <v>0</v>
      </c>
      <c r="D379" s="186"/>
      <c r="E379" s="187"/>
      <c r="F379" s="188"/>
      <c r="G379" s="188"/>
      <c r="H379" s="188"/>
      <c r="I379" s="33"/>
      <c r="J379" s="5"/>
      <c r="K379" s="5"/>
      <c r="N379" s="171"/>
      <c r="O379" s="6"/>
      <c r="Q379" s="5"/>
    </row>
    <row r="380" spans="1:17" x14ac:dyDescent="0.2">
      <c r="A380" s="214" t="s">
        <v>717</v>
      </c>
      <c r="B380" s="258" t="s">
        <v>718</v>
      </c>
      <c r="C380" s="185">
        <f t="shared" si="5"/>
        <v>0</v>
      </c>
      <c r="D380" s="186"/>
      <c r="E380" s="187"/>
      <c r="F380" s="188"/>
      <c r="G380" s="188"/>
      <c r="H380" s="188"/>
      <c r="I380" s="33"/>
      <c r="J380" s="5"/>
      <c r="K380" s="5"/>
      <c r="N380" s="171"/>
      <c r="O380" s="6"/>
      <c r="Q380" s="5"/>
    </row>
    <row r="381" spans="1:17" x14ac:dyDescent="0.2">
      <c r="A381" s="214" t="s">
        <v>719</v>
      </c>
      <c r="B381" s="258" t="s">
        <v>720</v>
      </c>
      <c r="C381" s="185">
        <f t="shared" si="5"/>
        <v>0</v>
      </c>
      <c r="D381" s="186"/>
      <c r="E381" s="187"/>
      <c r="F381" s="188"/>
      <c r="G381" s="188"/>
      <c r="H381" s="188"/>
      <c r="I381" s="33"/>
      <c r="J381" s="5"/>
      <c r="K381" s="5"/>
      <c r="N381" s="171"/>
      <c r="O381" s="6"/>
      <c r="Q381" s="5"/>
    </row>
    <row r="382" spans="1:17" x14ac:dyDescent="0.2">
      <c r="A382" s="214" t="s">
        <v>721</v>
      </c>
      <c r="B382" s="258" t="s">
        <v>722</v>
      </c>
      <c r="C382" s="185">
        <f t="shared" si="5"/>
        <v>0</v>
      </c>
      <c r="D382" s="186"/>
      <c r="E382" s="187"/>
      <c r="F382" s="188"/>
      <c r="G382" s="188"/>
      <c r="H382" s="188"/>
      <c r="I382" s="33"/>
      <c r="J382" s="5"/>
      <c r="K382" s="5"/>
      <c r="N382" s="171"/>
      <c r="O382" s="6"/>
      <c r="Q382" s="5"/>
    </row>
    <row r="383" spans="1:17" x14ac:dyDescent="0.2">
      <c r="A383" s="214" t="s">
        <v>723</v>
      </c>
      <c r="B383" s="258" t="s">
        <v>724</v>
      </c>
      <c r="C383" s="185">
        <f t="shared" si="5"/>
        <v>0</v>
      </c>
      <c r="D383" s="186"/>
      <c r="E383" s="187"/>
      <c r="F383" s="188"/>
      <c r="G383" s="188"/>
      <c r="H383" s="188"/>
      <c r="I383" s="33"/>
      <c r="J383" s="5"/>
      <c r="K383" s="5"/>
      <c r="N383" s="171"/>
      <c r="O383" s="6"/>
      <c r="Q383" s="5"/>
    </row>
    <row r="384" spans="1:17" x14ac:dyDescent="0.2">
      <c r="A384" s="214" t="s">
        <v>725</v>
      </c>
      <c r="B384" s="258" t="s">
        <v>726</v>
      </c>
      <c r="C384" s="185">
        <f t="shared" si="5"/>
        <v>0</v>
      </c>
      <c r="D384" s="186"/>
      <c r="E384" s="187"/>
      <c r="F384" s="188"/>
      <c r="G384" s="188"/>
      <c r="H384" s="188"/>
      <c r="I384" s="33"/>
      <c r="J384" s="5"/>
      <c r="K384" s="5"/>
      <c r="N384" s="171"/>
      <c r="O384" s="6"/>
      <c r="Q384" s="5"/>
    </row>
    <row r="385" spans="1:17" x14ac:dyDescent="0.2">
      <c r="A385" s="214" t="s">
        <v>727</v>
      </c>
      <c r="B385" s="258" t="s">
        <v>728</v>
      </c>
      <c r="C385" s="185">
        <f t="shared" si="5"/>
        <v>0</v>
      </c>
      <c r="D385" s="186"/>
      <c r="E385" s="187"/>
      <c r="F385" s="188"/>
      <c r="G385" s="188"/>
      <c r="H385" s="188"/>
      <c r="I385" s="33"/>
      <c r="J385" s="5"/>
      <c r="K385" s="5"/>
      <c r="N385" s="171"/>
      <c r="O385" s="6"/>
      <c r="Q385" s="5"/>
    </row>
    <row r="386" spans="1:17" x14ac:dyDescent="0.2">
      <c r="A386" s="214" t="s">
        <v>729</v>
      </c>
      <c r="B386" s="258" t="s">
        <v>730</v>
      </c>
      <c r="C386" s="185">
        <f t="shared" si="5"/>
        <v>0</v>
      </c>
      <c r="D386" s="186"/>
      <c r="E386" s="187"/>
      <c r="F386" s="188"/>
      <c r="G386" s="188"/>
      <c r="H386" s="188"/>
      <c r="I386" s="33"/>
      <c r="J386" s="5"/>
      <c r="K386" s="5"/>
      <c r="N386" s="171"/>
      <c r="O386" s="6"/>
      <c r="Q386" s="5"/>
    </row>
    <row r="387" spans="1:17" x14ac:dyDescent="0.2">
      <c r="A387" s="214" t="s">
        <v>731</v>
      </c>
      <c r="B387" s="258" t="s">
        <v>732</v>
      </c>
      <c r="C387" s="185">
        <f t="shared" si="5"/>
        <v>0</v>
      </c>
      <c r="D387" s="186"/>
      <c r="E387" s="187"/>
      <c r="F387" s="188"/>
      <c r="G387" s="188"/>
      <c r="H387" s="188"/>
      <c r="I387" s="33"/>
      <c r="J387" s="5"/>
      <c r="K387" s="5"/>
      <c r="N387" s="171"/>
      <c r="O387" s="6"/>
      <c r="Q387" s="5"/>
    </row>
    <row r="388" spans="1:17" x14ac:dyDescent="0.2">
      <c r="A388" s="214" t="s">
        <v>733</v>
      </c>
      <c r="B388" s="258" t="s">
        <v>734</v>
      </c>
      <c r="C388" s="185">
        <f t="shared" si="5"/>
        <v>0</v>
      </c>
      <c r="D388" s="186"/>
      <c r="E388" s="187"/>
      <c r="F388" s="188"/>
      <c r="G388" s="188"/>
      <c r="H388" s="188"/>
      <c r="I388" s="33"/>
      <c r="J388" s="5"/>
      <c r="K388" s="5"/>
      <c r="N388" s="171"/>
      <c r="O388" s="6"/>
      <c r="Q388" s="5"/>
    </row>
    <row r="389" spans="1:17" x14ac:dyDescent="0.2">
      <c r="A389" s="214" t="s">
        <v>735</v>
      </c>
      <c r="B389" s="258" t="s">
        <v>736</v>
      </c>
      <c r="C389" s="185">
        <f t="shared" si="5"/>
        <v>0</v>
      </c>
      <c r="D389" s="186"/>
      <c r="E389" s="187"/>
      <c r="F389" s="188"/>
      <c r="G389" s="188"/>
      <c r="H389" s="188"/>
      <c r="I389" s="33"/>
      <c r="J389" s="5"/>
      <c r="K389" s="5"/>
      <c r="N389" s="171"/>
      <c r="O389" s="6"/>
      <c r="Q389" s="5"/>
    </row>
    <row r="390" spans="1:17" x14ac:dyDescent="0.2">
      <c r="A390" s="214" t="s">
        <v>737</v>
      </c>
      <c r="B390" s="258" t="s">
        <v>738</v>
      </c>
      <c r="C390" s="185">
        <f t="shared" si="5"/>
        <v>0</v>
      </c>
      <c r="D390" s="186"/>
      <c r="E390" s="187"/>
      <c r="F390" s="188"/>
      <c r="G390" s="188"/>
      <c r="H390" s="188"/>
      <c r="I390" s="33"/>
      <c r="J390" s="5"/>
      <c r="K390" s="5"/>
      <c r="N390" s="171"/>
      <c r="O390" s="6"/>
      <c r="Q390" s="5"/>
    </row>
    <row r="391" spans="1:17" x14ac:dyDescent="0.2">
      <c r="A391" s="214" t="s">
        <v>739</v>
      </c>
      <c r="B391" s="258" t="s">
        <v>740</v>
      </c>
      <c r="C391" s="185">
        <f t="shared" si="5"/>
        <v>0</v>
      </c>
      <c r="D391" s="186"/>
      <c r="E391" s="187"/>
      <c r="F391" s="188"/>
      <c r="G391" s="188"/>
      <c r="H391" s="188"/>
      <c r="I391" s="33"/>
      <c r="J391" s="5"/>
      <c r="K391" s="5"/>
      <c r="N391" s="171"/>
      <c r="O391" s="6"/>
      <c r="Q391" s="5"/>
    </row>
    <row r="392" spans="1:17" x14ac:dyDescent="0.2">
      <c r="A392" s="214" t="s">
        <v>741</v>
      </c>
      <c r="B392" s="258" t="s">
        <v>742</v>
      </c>
      <c r="C392" s="185">
        <f t="shared" si="5"/>
        <v>0</v>
      </c>
      <c r="D392" s="186"/>
      <c r="E392" s="187"/>
      <c r="F392" s="188"/>
      <c r="G392" s="188"/>
      <c r="H392" s="188"/>
      <c r="I392" s="33"/>
      <c r="J392" s="5"/>
      <c r="K392" s="5"/>
      <c r="N392" s="171"/>
      <c r="O392" s="6"/>
      <c r="Q392" s="5"/>
    </row>
    <row r="393" spans="1:17" x14ac:dyDescent="0.2">
      <c r="A393" s="214" t="s">
        <v>743</v>
      </c>
      <c r="B393" s="258" t="s">
        <v>744</v>
      </c>
      <c r="C393" s="185">
        <f t="shared" si="5"/>
        <v>0</v>
      </c>
      <c r="D393" s="186"/>
      <c r="E393" s="187"/>
      <c r="F393" s="188"/>
      <c r="G393" s="188"/>
      <c r="H393" s="188"/>
      <c r="I393" s="33"/>
      <c r="J393" s="5"/>
      <c r="K393" s="5"/>
      <c r="N393" s="171"/>
      <c r="O393" s="6"/>
      <c r="Q393" s="5"/>
    </row>
    <row r="394" spans="1:17" x14ac:dyDescent="0.2">
      <c r="A394" s="214" t="s">
        <v>745</v>
      </c>
      <c r="B394" s="258" t="s">
        <v>746</v>
      </c>
      <c r="C394" s="185">
        <f t="shared" si="5"/>
        <v>0</v>
      </c>
      <c r="D394" s="186"/>
      <c r="E394" s="187"/>
      <c r="F394" s="188"/>
      <c r="G394" s="188"/>
      <c r="H394" s="188"/>
      <c r="I394" s="33"/>
      <c r="J394" s="5"/>
      <c r="K394" s="5"/>
      <c r="N394" s="171"/>
      <c r="O394" s="6"/>
      <c r="Q394" s="5"/>
    </row>
    <row r="395" spans="1:17" x14ac:dyDescent="0.2">
      <c r="A395" s="214" t="s">
        <v>747</v>
      </c>
      <c r="B395" s="258" t="s">
        <v>748</v>
      </c>
      <c r="C395" s="185">
        <f t="shared" si="5"/>
        <v>0</v>
      </c>
      <c r="D395" s="186"/>
      <c r="E395" s="187"/>
      <c r="F395" s="188"/>
      <c r="G395" s="188"/>
      <c r="H395" s="188"/>
      <c r="I395" s="33"/>
      <c r="J395" s="5"/>
      <c r="K395" s="5"/>
      <c r="N395" s="171"/>
      <c r="O395" s="6"/>
      <c r="Q395" s="5"/>
    </row>
    <row r="396" spans="1:17" x14ac:dyDescent="0.2">
      <c r="A396" s="214" t="s">
        <v>749</v>
      </c>
      <c r="B396" s="215" t="s">
        <v>750</v>
      </c>
      <c r="C396" s="185">
        <f t="shared" si="5"/>
        <v>0</v>
      </c>
      <c r="D396" s="186"/>
      <c r="E396" s="187"/>
      <c r="F396" s="188"/>
      <c r="G396" s="188"/>
      <c r="H396" s="188"/>
      <c r="I396" s="33"/>
      <c r="J396" s="5"/>
      <c r="K396" s="5"/>
      <c r="N396" s="171"/>
      <c r="O396" s="6"/>
      <c r="Q396" s="5"/>
    </row>
    <row r="397" spans="1:17" x14ac:dyDescent="0.2">
      <c r="A397" s="249" t="s">
        <v>751</v>
      </c>
      <c r="B397" s="215" t="s">
        <v>752</v>
      </c>
      <c r="C397" s="185">
        <f t="shared" si="5"/>
        <v>0</v>
      </c>
      <c r="D397" s="186"/>
      <c r="E397" s="187"/>
      <c r="F397" s="188"/>
      <c r="G397" s="188"/>
      <c r="H397" s="188"/>
      <c r="I397" s="33"/>
      <c r="J397" s="5"/>
      <c r="K397" s="5"/>
      <c r="N397" s="171"/>
      <c r="O397" s="6"/>
      <c r="Q397" s="5"/>
    </row>
    <row r="398" spans="1:17" x14ac:dyDescent="0.2">
      <c r="A398" s="214" t="s">
        <v>753</v>
      </c>
      <c r="B398" s="215" t="s">
        <v>754</v>
      </c>
      <c r="C398" s="185">
        <f t="shared" si="5"/>
        <v>132</v>
      </c>
      <c r="D398" s="186"/>
      <c r="E398" s="187">
        <v>132</v>
      </c>
      <c r="F398" s="188"/>
      <c r="G398" s="188"/>
      <c r="H398" s="188"/>
      <c r="I398" s="33"/>
      <c r="J398" s="5"/>
      <c r="K398" s="5"/>
      <c r="N398" s="171"/>
      <c r="O398" s="6"/>
      <c r="Q398" s="5"/>
    </row>
    <row r="399" spans="1:17" x14ac:dyDescent="0.2">
      <c r="A399" s="249" t="s">
        <v>755</v>
      </c>
      <c r="B399" s="215" t="s">
        <v>756</v>
      </c>
      <c r="C399" s="210">
        <f t="shared" si="5"/>
        <v>132</v>
      </c>
      <c r="D399" s="196"/>
      <c r="E399" s="197">
        <v>132</v>
      </c>
      <c r="F399" s="198"/>
      <c r="G399" s="198"/>
      <c r="H399" s="198"/>
      <c r="I399" s="33"/>
      <c r="J399" s="5"/>
      <c r="K399" s="5"/>
      <c r="N399" s="171"/>
      <c r="O399" s="6"/>
      <c r="Q399" s="5"/>
    </row>
    <row r="400" spans="1:17" x14ac:dyDescent="0.2">
      <c r="A400" s="214" t="s">
        <v>757</v>
      </c>
      <c r="B400" s="215" t="s">
        <v>758</v>
      </c>
      <c r="C400" s="210">
        <f t="shared" si="5"/>
        <v>0</v>
      </c>
      <c r="D400" s="196"/>
      <c r="E400" s="197"/>
      <c r="F400" s="198"/>
      <c r="G400" s="198"/>
      <c r="H400" s="198"/>
      <c r="I400" s="33"/>
      <c r="J400" s="5"/>
      <c r="K400" s="5"/>
      <c r="N400" s="171"/>
      <c r="O400" s="6"/>
      <c r="Q400" s="5"/>
    </row>
    <row r="401" spans="1:17" x14ac:dyDescent="0.2">
      <c r="A401" s="214" t="s">
        <v>759</v>
      </c>
      <c r="B401" s="258" t="s">
        <v>760</v>
      </c>
      <c r="C401" s="185">
        <f t="shared" si="5"/>
        <v>0</v>
      </c>
      <c r="D401" s="186"/>
      <c r="E401" s="187"/>
      <c r="F401" s="188"/>
      <c r="G401" s="188"/>
      <c r="H401" s="188"/>
      <c r="I401" s="33"/>
      <c r="J401" s="5"/>
      <c r="K401" s="5"/>
      <c r="N401" s="171"/>
      <c r="O401" s="6"/>
      <c r="Q401" s="5"/>
    </row>
    <row r="402" spans="1:17" x14ac:dyDescent="0.2">
      <c r="A402" s="214" t="s">
        <v>761</v>
      </c>
      <c r="B402" s="258" t="s">
        <v>762</v>
      </c>
      <c r="C402" s="185">
        <f t="shared" ref="C402:C465" si="6">+SUM(D402:F402)</f>
        <v>0</v>
      </c>
      <c r="D402" s="186"/>
      <c r="E402" s="187"/>
      <c r="F402" s="188"/>
      <c r="G402" s="188"/>
      <c r="H402" s="188"/>
      <c r="I402" s="33"/>
      <c r="J402" s="5"/>
      <c r="K402" s="5"/>
      <c r="N402" s="171"/>
      <c r="O402" s="6"/>
      <c r="Q402" s="5"/>
    </row>
    <row r="403" spans="1:17" x14ac:dyDescent="0.2">
      <c r="A403" s="214" t="s">
        <v>763</v>
      </c>
      <c r="B403" s="258" t="s">
        <v>764</v>
      </c>
      <c r="C403" s="185">
        <f t="shared" si="6"/>
        <v>0</v>
      </c>
      <c r="D403" s="186"/>
      <c r="E403" s="187"/>
      <c r="F403" s="188"/>
      <c r="G403" s="188"/>
      <c r="H403" s="188"/>
      <c r="I403" s="33"/>
      <c r="J403" s="5"/>
      <c r="K403" s="5"/>
      <c r="N403" s="171"/>
      <c r="O403" s="6"/>
      <c r="Q403" s="5"/>
    </row>
    <row r="404" spans="1:17" x14ac:dyDescent="0.2">
      <c r="A404" s="214" t="s">
        <v>765</v>
      </c>
      <c r="B404" s="258" t="s">
        <v>766</v>
      </c>
      <c r="C404" s="185">
        <f t="shared" si="6"/>
        <v>0</v>
      </c>
      <c r="D404" s="186"/>
      <c r="E404" s="187"/>
      <c r="F404" s="188"/>
      <c r="G404" s="188"/>
      <c r="H404" s="188"/>
      <c r="I404" s="33"/>
      <c r="J404" s="5"/>
      <c r="K404" s="5"/>
      <c r="N404" s="171"/>
      <c r="O404" s="6"/>
      <c r="Q404" s="5"/>
    </row>
    <row r="405" spans="1:17" x14ac:dyDescent="0.2">
      <c r="A405" s="249" t="s">
        <v>767</v>
      </c>
      <c r="B405" s="215" t="s">
        <v>768</v>
      </c>
      <c r="C405" s="210">
        <f t="shared" si="6"/>
        <v>0</v>
      </c>
      <c r="D405" s="196"/>
      <c r="E405" s="197"/>
      <c r="F405" s="198"/>
      <c r="G405" s="198"/>
      <c r="H405" s="198"/>
      <c r="I405" s="33"/>
      <c r="J405" s="5"/>
      <c r="K405" s="5"/>
      <c r="N405" s="171"/>
      <c r="O405" s="6"/>
      <c r="Q405" s="5"/>
    </row>
    <row r="406" spans="1:17" x14ac:dyDescent="0.2">
      <c r="A406" s="214" t="s">
        <v>769</v>
      </c>
      <c r="B406" s="258" t="s">
        <v>770</v>
      </c>
      <c r="C406" s="185">
        <f t="shared" si="6"/>
        <v>0</v>
      </c>
      <c r="D406" s="186"/>
      <c r="E406" s="187"/>
      <c r="F406" s="188"/>
      <c r="G406" s="188"/>
      <c r="H406" s="188"/>
      <c r="I406" s="33"/>
      <c r="J406" s="5"/>
      <c r="K406" s="5"/>
      <c r="N406" s="171"/>
      <c r="O406" s="6"/>
      <c r="Q406" s="5"/>
    </row>
    <row r="407" spans="1:17" x14ac:dyDescent="0.2">
      <c r="A407" s="214" t="s">
        <v>771</v>
      </c>
      <c r="B407" s="257" t="s">
        <v>772</v>
      </c>
      <c r="C407" s="210">
        <f t="shared" si="6"/>
        <v>0</v>
      </c>
      <c r="D407" s="196"/>
      <c r="E407" s="197"/>
      <c r="F407" s="198"/>
      <c r="G407" s="198"/>
      <c r="H407" s="198"/>
      <c r="I407" s="33"/>
      <c r="J407" s="5"/>
      <c r="K407" s="5"/>
      <c r="N407" s="171"/>
      <c r="O407" s="6"/>
      <c r="Q407" s="5"/>
    </row>
    <row r="408" spans="1:17" x14ac:dyDescent="0.2">
      <c r="A408" s="249" t="s">
        <v>773</v>
      </c>
      <c r="B408" s="257" t="s">
        <v>774</v>
      </c>
      <c r="C408" s="210">
        <f t="shared" si="6"/>
        <v>0</v>
      </c>
      <c r="D408" s="196"/>
      <c r="E408" s="197"/>
      <c r="F408" s="198"/>
      <c r="G408" s="198"/>
      <c r="H408" s="198"/>
      <c r="I408" s="33"/>
      <c r="J408" s="5"/>
      <c r="K408" s="5"/>
      <c r="N408" s="171"/>
      <c r="O408" s="6"/>
      <c r="Q408" s="5"/>
    </row>
    <row r="409" spans="1:17" x14ac:dyDescent="0.2">
      <c r="A409" s="214" t="s">
        <v>775</v>
      </c>
      <c r="B409" s="258" t="s">
        <v>776</v>
      </c>
      <c r="C409" s="185">
        <f t="shared" si="6"/>
        <v>0</v>
      </c>
      <c r="D409" s="186"/>
      <c r="E409" s="187"/>
      <c r="F409" s="188"/>
      <c r="G409" s="188"/>
      <c r="H409" s="188"/>
      <c r="I409" s="33"/>
      <c r="J409" s="5"/>
      <c r="K409" s="5"/>
      <c r="N409" s="171"/>
      <c r="O409" s="6"/>
      <c r="Q409" s="5"/>
    </row>
    <row r="410" spans="1:17" x14ac:dyDescent="0.2">
      <c r="A410" s="249" t="s">
        <v>777</v>
      </c>
      <c r="B410" s="257" t="s">
        <v>778</v>
      </c>
      <c r="C410" s="210">
        <f t="shared" si="6"/>
        <v>0</v>
      </c>
      <c r="D410" s="196"/>
      <c r="E410" s="197"/>
      <c r="F410" s="198"/>
      <c r="G410" s="198"/>
      <c r="H410" s="198"/>
      <c r="I410" s="33"/>
      <c r="J410" s="5"/>
      <c r="K410" s="5"/>
      <c r="N410" s="171"/>
      <c r="O410" s="6"/>
      <c r="Q410" s="5"/>
    </row>
    <row r="411" spans="1:17" x14ac:dyDescent="0.2">
      <c r="A411" s="214" t="s">
        <v>779</v>
      </c>
      <c r="B411" s="258" t="s">
        <v>780</v>
      </c>
      <c r="C411" s="185">
        <f t="shared" si="6"/>
        <v>225</v>
      </c>
      <c r="D411" s="186">
        <v>225</v>
      </c>
      <c r="E411" s="187"/>
      <c r="F411" s="188"/>
      <c r="G411" s="188"/>
      <c r="H411" s="188"/>
      <c r="I411" s="33"/>
      <c r="J411" s="5"/>
      <c r="K411" s="5"/>
      <c r="N411" s="171"/>
      <c r="O411" s="6"/>
      <c r="Q411" s="5"/>
    </row>
    <row r="412" spans="1:17" x14ac:dyDescent="0.2">
      <c r="A412" s="214" t="s">
        <v>781</v>
      </c>
      <c r="B412" s="257" t="s">
        <v>782</v>
      </c>
      <c r="C412" s="210">
        <f t="shared" si="6"/>
        <v>0</v>
      </c>
      <c r="D412" s="196"/>
      <c r="E412" s="197"/>
      <c r="F412" s="198"/>
      <c r="G412" s="198"/>
      <c r="H412" s="198"/>
      <c r="I412" s="33"/>
      <c r="J412" s="5"/>
      <c r="K412" s="5"/>
      <c r="N412" s="171"/>
      <c r="O412" s="6"/>
      <c r="Q412" s="5"/>
    </row>
    <row r="413" spans="1:17" x14ac:dyDescent="0.2">
      <c r="A413" s="249" t="s">
        <v>783</v>
      </c>
      <c r="B413" s="257" t="s">
        <v>784</v>
      </c>
      <c r="C413" s="210">
        <f t="shared" si="6"/>
        <v>0</v>
      </c>
      <c r="D413" s="196"/>
      <c r="E413" s="197"/>
      <c r="F413" s="198"/>
      <c r="G413" s="198"/>
      <c r="H413" s="198"/>
      <c r="I413" s="33"/>
      <c r="J413" s="5"/>
      <c r="K413" s="5"/>
      <c r="N413" s="171"/>
      <c r="O413" s="6"/>
      <c r="Q413" s="5"/>
    </row>
    <row r="414" spans="1:17" x14ac:dyDescent="0.2">
      <c r="A414" s="214" t="s">
        <v>785</v>
      </c>
      <c r="B414" s="257" t="s">
        <v>786</v>
      </c>
      <c r="C414" s="210">
        <f t="shared" si="6"/>
        <v>0</v>
      </c>
      <c r="D414" s="196"/>
      <c r="E414" s="197"/>
      <c r="F414" s="198"/>
      <c r="G414" s="198"/>
      <c r="H414" s="198"/>
      <c r="I414" s="33"/>
      <c r="J414" s="5"/>
      <c r="K414" s="5"/>
      <c r="N414" s="171"/>
      <c r="O414" s="6"/>
      <c r="Q414" s="5"/>
    </row>
    <row r="415" spans="1:17" x14ac:dyDescent="0.2">
      <c r="A415" s="249" t="s">
        <v>787</v>
      </c>
      <c r="B415" s="257" t="s">
        <v>788</v>
      </c>
      <c r="C415" s="210">
        <f t="shared" si="6"/>
        <v>0</v>
      </c>
      <c r="D415" s="196"/>
      <c r="E415" s="197"/>
      <c r="F415" s="198"/>
      <c r="G415" s="198"/>
      <c r="H415" s="198"/>
      <c r="I415" s="33"/>
      <c r="J415" s="5"/>
      <c r="K415" s="5"/>
      <c r="N415" s="171"/>
      <c r="O415" s="6"/>
      <c r="Q415" s="5"/>
    </row>
    <row r="416" spans="1:17" x14ac:dyDescent="0.2">
      <c r="A416" s="214" t="s">
        <v>789</v>
      </c>
      <c r="B416" s="257" t="s">
        <v>790</v>
      </c>
      <c r="C416" s="210">
        <f t="shared" si="6"/>
        <v>0</v>
      </c>
      <c r="D416" s="196"/>
      <c r="E416" s="197"/>
      <c r="F416" s="198"/>
      <c r="G416" s="198"/>
      <c r="H416" s="198"/>
      <c r="I416" s="33"/>
      <c r="J416" s="5"/>
      <c r="K416" s="5"/>
      <c r="N416" s="171"/>
      <c r="O416" s="6"/>
      <c r="Q416" s="5"/>
    </row>
    <row r="417" spans="1:17" x14ac:dyDescent="0.2">
      <c r="A417" s="214" t="s">
        <v>791</v>
      </c>
      <c r="B417" s="209" t="s">
        <v>792</v>
      </c>
      <c r="C417" s="210">
        <f t="shared" si="6"/>
        <v>0</v>
      </c>
      <c r="D417" s="196"/>
      <c r="E417" s="197"/>
      <c r="F417" s="198"/>
      <c r="G417" s="198"/>
      <c r="H417" s="198"/>
      <c r="I417" s="33"/>
      <c r="J417" s="5"/>
      <c r="K417" s="5"/>
      <c r="N417" s="171"/>
      <c r="O417" s="6"/>
      <c r="Q417" s="5"/>
    </row>
    <row r="418" spans="1:17" ht="17.25" customHeight="1" x14ac:dyDescent="0.2">
      <c r="A418" s="249" t="s">
        <v>793</v>
      </c>
      <c r="B418" s="209" t="s">
        <v>794</v>
      </c>
      <c r="C418" s="210">
        <f t="shared" si="6"/>
        <v>0</v>
      </c>
      <c r="D418" s="196"/>
      <c r="E418" s="197"/>
      <c r="F418" s="198"/>
      <c r="G418" s="198"/>
      <c r="H418" s="198"/>
      <c r="I418" s="33"/>
      <c r="J418" s="5"/>
      <c r="K418" s="5"/>
      <c r="N418" s="171"/>
      <c r="O418" s="6"/>
      <c r="Q418" s="5"/>
    </row>
    <row r="419" spans="1:17" x14ac:dyDescent="0.2">
      <c r="A419" s="214" t="s">
        <v>795</v>
      </c>
      <c r="B419" s="209" t="s">
        <v>796</v>
      </c>
      <c r="C419" s="210">
        <f t="shared" si="6"/>
        <v>0</v>
      </c>
      <c r="D419" s="196"/>
      <c r="E419" s="197"/>
      <c r="F419" s="198"/>
      <c r="G419" s="198"/>
      <c r="H419" s="198"/>
      <c r="I419" s="33"/>
      <c r="J419" s="5"/>
      <c r="K419" s="5"/>
      <c r="N419" s="171"/>
      <c r="O419" s="6"/>
      <c r="Q419" s="5"/>
    </row>
    <row r="420" spans="1:17" x14ac:dyDescent="0.2">
      <c r="A420" s="249" t="s">
        <v>797</v>
      </c>
      <c r="B420" s="209" t="s">
        <v>798</v>
      </c>
      <c r="C420" s="210">
        <f t="shared" si="6"/>
        <v>0</v>
      </c>
      <c r="D420" s="196"/>
      <c r="E420" s="197"/>
      <c r="F420" s="198"/>
      <c r="G420" s="198"/>
      <c r="H420" s="198"/>
      <c r="I420" s="33"/>
      <c r="J420" s="5"/>
      <c r="K420" s="5"/>
      <c r="N420" s="171"/>
      <c r="O420" s="6"/>
      <c r="Q420" s="5"/>
    </row>
    <row r="421" spans="1:17" x14ac:dyDescent="0.2">
      <c r="A421" s="214" t="s">
        <v>799</v>
      </c>
      <c r="B421" s="257" t="s">
        <v>800</v>
      </c>
      <c r="C421" s="210">
        <f t="shared" si="6"/>
        <v>0</v>
      </c>
      <c r="D421" s="196"/>
      <c r="E421" s="197"/>
      <c r="F421" s="198"/>
      <c r="G421" s="198"/>
      <c r="H421" s="198"/>
      <c r="I421" s="33"/>
      <c r="J421" s="5"/>
      <c r="K421" s="5"/>
      <c r="N421" s="171"/>
      <c r="O421" s="6"/>
      <c r="Q421" s="5"/>
    </row>
    <row r="422" spans="1:17" x14ac:dyDescent="0.2">
      <c r="A422" s="249" t="s">
        <v>801</v>
      </c>
      <c r="B422" s="257" t="s">
        <v>802</v>
      </c>
      <c r="C422" s="210">
        <f t="shared" si="6"/>
        <v>0</v>
      </c>
      <c r="D422" s="196"/>
      <c r="E422" s="197"/>
      <c r="F422" s="198"/>
      <c r="G422" s="198"/>
      <c r="H422" s="198"/>
      <c r="I422" s="33"/>
      <c r="J422" s="5"/>
      <c r="K422" s="5"/>
      <c r="N422" s="171"/>
      <c r="O422" s="6"/>
      <c r="Q422" s="5"/>
    </row>
    <row r="423" spans="1:17" x14ac:dyDescent="0.2">
      <c r="A423" s="214" t="s">
        <v>803</v>
      </c>
      <c r="B423" s="209" t="s">
        <v>804</v>
      </c>
      <c r="C423" s="210">
        <f t="shared" si="6"/>
        <v>0</v>
      </c>
      <c r="D423" s="196"/>
      <c r="E423" s="197"/>
      <c r="F423" s="198"/>
      <c r="G423" s="198"/>
      <c r="H423" s="198"/>
      <c r="I423" s="33"/>
      <c r="J423" s="5"/>
      <c r="K423" s="5"/>
      <c r="N423" s="171"/>
      <c r="O423" s="6"/>
      <c r="Q423" s="5"/>
    </row>
    <row r="424" spans="1:17" x14ac:dyDescent="0.2">
      <c r="A424" s="249" t="s">
        <v>805</v>
      </c>
      <c r="B424" s="209" t="s">
        <v>806</v>
      </c>
      <c r="C424" s="210">
        <f t="shared" si="6"/>
        <v>0</v>
      </c>
      <c r="D424" s="196"/>
      <c r="E424" s="197"/>
      <c r="F424" s="198"/>
      <c r="G424" s="198"/>
      <c r="H424" s="198"/>
      <c r="I424" s="33"/>
      <c r="J424" s="5"/>
      <c r="K424" s="5"/>
      <c r="N424" s="171"/>
      <c r="O424" s="6"/>
      <c r="Q424" s="5"/>
    </row>
    <row r="425" spans="1:17" x14ac:dyDescent="0.2">
      <c r="A425" s="214" t="s">
        <v>807</v>
      </c>
      <c r="B425" s="209" t="s">
        <v>808</v>
      </c>
      <c r="C425" s="210">
        <f t="shared" si="6"/>
        <v>0</v>
      </c>
      <c r="D425" s="196"/>
      <c r="E425" s="197"/>
      <c r="F425" s="198"/>
      <c r="G425" s="198"/>
      <c r="H425" s="198"/>
      <c r="I425" s="33"/>
      <c r="J425" s="5"/>
      <c r="K425" s="5"/>
      <c r="N425" s="171"/>
      <c r="O425" s="6"/>
      <c r="Q425" s="5"/>
    </row>
    <row r="426" spans="1:17" x14ac:dyDescent="0.2">
      <c r="A426" s="249" t="s">
        <v>809</v>
      </c>
      <c r="B426" s="209" t="s">
        <v>810</v>
      </c>
      <c r="C426" s="210">
        <f t="shared" si="6"/>
        <v>0</v>
      </c>
      <c r="D426" s="196"/>
      <c r="E426" s="197"/>
      <c r="F426" s="198"/>
      <c r="G426" s="198"/>
      <c r="H426" s="198"/>
      <c r="I426" s="33"/>
      <c r="J426" s="5"/>
      <c r="K426" s="5"/>
      <c r="N426" s="171"/>
      <c r="O426" s="6"/>
      <c r="Q426" s="5"/>
    </row>
    <row r="427" spans="1:17" x14ac:dyDescent="0.2">
      <c r="A427" s="214" t="s">
        <v>811</v>
      </c>
      <c r="B427" s="209" t="s">
        <v>812</v>
      </c>
      <c r="C427" s="210">
        <f t="shared" si="6"/>
        <v>0</v>
      </c>
      <c r="D427" s="196"/>
      <c r="E427" s="197"/>
      <c r="F427" s="198"/>
      <c r="G427" s="198"/>
      <c r="H427" s="198"/>
      <c r="I427" s="33"/>
      <c r="J427" s="5"/>
      <c r="K427" s="5"/>
      <c r="N427" s="171"/>
      <c r="O427" s="6"/>
      <c r="Q427" s="5"/>
    </row>
    <row r="428" spans="1:17" ht="12.75" customHeight="1" x14ac:dyDescent="0.2">
      <c r="A428" s="249" t="s">
        <v>813</v>
      </c>
      <c r="B428" s="209" t="s">
        <v>814</v>
      </c>
      <c r="C428" s="210">
        <f t="shared" si="6"/>
        <v>0</v>
      </c>
      <c r="D428" s="196"/>
      <c r="E428" s="197"/>
      <c r="F428" s="198"/>
      <c r="G428" s="198"/>
      <c r="H428" s="198"/>
      <c r="I428" s="33"/>
      <c r="J428" s="5"/>
      <c r="K428" s="5"/>
      <c r="N428" s="171"/>
      <c r="O428" s="6"/>
      <c r="Q428" s="5"/>
    </row>
    <row r="429" spans="1:17" x14ac:dyDescent="0.2">
      <c r="A429" s="249" t="s">
        <v>815</v>
      </c>
      <c r="B429" s="257" t="s">
        <v>816</v>
      </c>
      <c r="C429" s="210">
        <f t="shared" si="6"/>
        <v>0</v>
      </c>
      <c r="D429" s="196"/>
      <c r="E429" s="197"/>
      <c r="F429" s="198"/>
      <c r="G429" s="198"/>
      <c r="H429" s="198"/>
      <c r="I429" s="33"/>
      <c r="J429" s="5"/>
      <c r="K429" s="5"/>
      <c r="N429" s="171"/>
      <c r="O429" s="6"/>
      <c r="Q429" s="5"/>
    </row>
    <row r="430" spans="1:17" x14ac:dyDescent="0.2">
      <c r="A430" s="214" t="s">
        <v>817</v>
      </c>
      <c r="B430" s="257" t="s">
        <v>818</v>
      </c>
      <c r="C430" s="210">
        <f t="shared" si="6"/>
        <v>0</v>
      </c>
      <c r="D430" s="196"/>
      <c r="E430" s="197"/>
      <c r="F430" s="198"/>
      <c r="G430" s="198"/>
      <c r="H430" s="198"/>
      <c r="I430" s="33"/>
      <c r="J430" s="5"/>
      <c r="K430" s="5"/>
      <c r="N430" s="171"/>
      <c r="O430" s="6"/>
      <c r="Q430" s="5"/>
    </row>
    <row r="431" spans="1:17" x14ac:dyDescent="0.2">
      <c r="A431" s="249" t="s">
        <v>819</v>
      </c>
      <c r="B431" s="257" t="s">
        <v>820</v>
      </c>
      <c r="C431" s="210">
        <f t="shared" si="6"/>
        <v>0</v>
      </c>
      <c r="D431" s="196"/>
      <c r="E431" s="197"/>
      <c r="F431" s="198"/>
      <c r="G431" s="198"/>
      <c r="H431" s="198"/>
      <c r="I431" s="33"/>
      <c r="J431" s="5"/>
      <c r="K431" s="5"/>
      <c r="N431" s="171"/>
      <c r="O431" s="6"/>
      <c r="Q431" s="5"/>
    </row>
    <row r="432" spans="1:17" x14ac:dyDescent="0.2">
      <c r="A432" s="214" t="s">
        <v>821</v>
      </c>
      <c r="B432" s="258" t="s">
        <v>822</v>
      </c>
      <c r="C432" s="185">
        <f t="shared" si="6"/>
        <v>0</v>
      </c>
      <c r="D432" s="186"/>
      <c r="E432" s="187"/>
      <c r="F432" s="188"/>
      <c r="G432" s="188"/>
      <c r="H432" s="188"/>
      <c r="I432" s="33"/>
      <c r="J432" s="5"/>
      <c r="K432" s="5"/>
      <c r="N432" s="171"/>
      <c r="O432" s="6"/>
      <c r="Q432" s="5"/>
    </row>
    <row r="433" spans="1:17" x14ac:dyDescent="0.2">
      <c r="A433" s="214" t="s">
        <v>823</v>
      </c>
      <c r="B433" s="258" t="s">
        <v>824</v>
      </c>
      <c r="C433" s="185">
        <f t="shared" si="6"/>
        <v>0</v>
      </c>
      <c r="D433" s="186"/>
      <c r="E433" s="187"/>
      <c r="F433" s="188"/>
      <c r="G433" s="188"/>
      <c r="H433" s="188"/>
      <c r="I433" s="33"/>
      <c r="J433" s="5"/>
      <c r="K433" s="5"/>
      <c r="N433" s="171"/>
      <c r="O433" s="6"/>
      <c r="Q433" s="5"/>
    </row>
    <row r="434" spans="1:17" x14ac:dyDescent="0.2">
      <c r="A434" s="214" t="s">
        <v>825</v>
      </c>
      <c r="B434" s="258" t="s">
        <v>826</v>
      </c>
      <c r="C434" s="185">
        <f t="shared" si="6"/>
        <v>0</v>
      </c>
      <c r="D434" s="186"/>
      <c r="E434" s="187"/>
      <c r="F434" s="188"/>
      <c r="G434" s="188"/>
      <c r="H434" s="188"/>
      <c r="I434" s="33"/>
      <c r="J434" s="5"/>
      <c r="K434" s="5"/>
      <c r="N434" s="171"/>
      <c r="O434" s="6"/>
      <c r="Q434" s="5"/>
    </row>
    <row r="435" spans="1:17" x14ac:dyDescent="0.2">
      <c r="A435" s="214" t="s">
        <v>827</v>
      </c>
      <c r="B435" s="258" t="s">
        <v>828</v>
      </c>
      <c r="C435" s="185">
        <f t="shared" si="6"/>
        <v>0</v>
      </c>
      <c r="D435" s="186"/>
      <c r="E435" s="187"/>
      <c r="F435" s="188"/>
      <c r="G435" s="188"/>
      <c r="H435" s="188"/>
      <c r="I435" s="33"/>
      <c r="J435" s="5"/>
      <c r="K435" s="5"/>
      <c r="N435" s="171"/>
      <c r="O435" s="6"/>
      <c r="Q435" s="5"/>
    </row>
    <row r="436" spans="1:17" x14ac:dyDescent="0.2">
      <c r="A436" s="214" t="s">
        <v>829</v>
      </c>
      <c r="B436" s="258" t="s">
        <v>830</v>
      </c>
      <c r="C436" s="185">
        <f t="shared" si="6"/>
        <v>0</v>
      </c>
      <c r="D436" s="186"/>
      <c r="E436" s="187"/>
      <c r="F436" s="188"/>
      <c r="G436" s="188"/>
      <c r="H436" s="188"/>
      <c r="I436" s="33"/>
      <c r="J436" s="5"/>
      <c r="K436" s="5"/>
      <c r="N436" s="171"/>
      <c r="O436" s="6"/>
      <c r="Q436" s="5"/>
    </row>
    <row r="437" spans="1:17" x14ac:dyDescent="0.2">
      <c r="A437" s="249" t="s">
        <v>831</v>
      </c>
      <c r="B437" s="257" t="s">
        <v>832</v>
      </c>
      <c r="C437" s="210">
        <f t="shared" si="6"/>
        <v>0</v>
      </c>
      <c r="D437" s="196"/>
      <c r="E437" s="197"/>
      <c r="F437" s="198"/>
      <c r="G437" s="198"/>
      <c r="H437" s="198"/>
      <c r="I437" s="33"/>
      <c r="J437" s="5"/>
      <c r="K437" s="5"/>
      <c r="N437" s="171"/>
      <c r="O437" s="6"/>
      <c r="Q437" s="5"/>
    </row>
    <row r="438" spans="1:17" x14ac:dyDescent="0.2">
      <c r="A438" s="214" t="s">
        <v>833</v>
      </c>
      <c r="B438" s="257" t="s">
        <v>834</v>
      </c>
      <c r="C438" s="210">
        <f t="shared" si="6"/>
        <v>0</v>
      </c>
      <c r="D438" s="196"/>
      <c r="E438" s="197"/>
      <c r="F438" s="198"/>
      <c r="G438" s="198"/>
      <c r="H438" s="198"/>
      <c r="I438" s="33"/>
      <c r="J438" s="5"/>
      <c r="K438" s="5"/>
      <c r="N438" s="171"/>
      <c r="O438" s="6"/>
      <c r="Q438" s="5"/>
    </row>
    <row r="439" spans="1:17" x14ac:dyDescent="0.2">
      <c r="A439" s="259" t="s">
        <v>835</v>
      </c>
      <c r="B439" s="260" t="s">
        <v>836</v>
      </c>
      <c r="C439" s="210">
        <f t="shared" si="6"/>
        <v>0</v>
      </c>
      <c r="D439" s="196"/>
      <c r="E439" s="197"/>
      <c r="F439" s="198"/>
      <c r="G439" s="198"/>
      <c r="H439" s="198"/>
      <c r="I439" s="33"/>
      <c r="J439" s="5"/>
      <c r="K439" s="5"/>
      <c r="N439" s="171"/>
      <c r="O439" s="6"/>
      <c r="Q439" s="5"/>
    </row>
    <row r="440" spans="1:17" x14ac:dyDescent="0.2">
      <c r="A440" s="214" t="s">
        <v>837</v>
      </c>
      <c r="B440" s="258" t="s">
        <v>838</v>
      </c>
      <c r="C440" s="210">
        <f t="shared" si="6"/>
        <v>3699</v>
      </c>
      <c r="D440" s="196">
        <v>3285</v>
      </c>
      <c r="E440" s="197">
        <v>26</v>
      </c>
      <c r="F440" s="198">
        <v>388</v>
      </c>
      <c r="G440" s="198"/>
      <c r="H440" s="198"/>
      <c r="I440" s="33"/>
      <c r="J440" s="5"/>
      <c r="K440" s="5"/>
      <c r="N440" s="171"/>
      <c r="O440" s="6"/>
      <c r="Q440" s="5"/>
    </row>
    <row r="441" spans="1:17" x14ac:dyDescent="0.2">
      <c r="A441" s="214" t="s">
        <v>839</v>
      </c>
      <c r="B441" s="258" t="s">
        <v>840</v>
      </c>
      <c r="C441" s="210">
        <f t="shared" si="6"/>
        <v>0</v>
      </c>
      <c r="D441" s="196"/>
      <c r="E441" s="197"/>
      <c r="F441" s="198"/>
      <c r="G441" s="198"/>
      <c r="H441" s="198"/>
      <c r="I441" s="33"/>
      <c r="J441" s="5"/>
      <c r="K441" s="5"/>
      <c r="N441" s="171"/>
      <c r="O441" s="6"/>
      <c r="Q441" s="5"/>
    </row>
    <row r="442" spans="1:17" x14ac:dyDescent="0.2">
      <c r="A442" s="214" t="s">
        <v>841</v>
      </c>
      <c r="B442" s="258" t="s">
        <v>842</v>
      </c>
      <c r="C442" s="210">
        <f t="shared" si="6"/>
        <v>0</v>
      </c>
      <c r="D442" s="196"/>
      <c r="E442" s="197"/>
      <c r="F442" s="198"/>
      <c r="G442" s="198"/>
      <c r="H442" s="198"/>
      <c r="I442" s="33"/>
      <c r="J442" s="5"/>
      <c r="K442" s="5"/>
      <c r="N442" s="171"/>
      <c r="O442" s="6"/>
      <c r="Q442" s="5"/>
    </row>
    <row r="443" spans="1:17" x14ac:dyDescent="0.2">
      <c r="A443" s="214" t="s">
        <v>843</v>
      </c>
      <c r="B443" s="258" t="s">
        <v>844</v>
      </c>
      <c r="C443" s="210">
        <f t="shared" si="6"/>
        <v>0</v>
      </c>
      <c r="D443" s="196"/>
      <c r="E443" s="197"/>
      <c r="F443" s="198"/>
      <c r="G443" s="198"/>
      <c r="H443" s="198"/>
      <c r="I443" s="33"/>
      <c r="J443" s="5"/>
      <c r="K443" s="5"/>
      <c r="N443" s="171"/>
      <c r="O443" s="6"/>
      <c r="Q443" s="5"/>
    </row>
    <row r="444" spans="1:17" x14ac:dyDescent="0.2">
      <c r="A444" s="214" t="s">
        <v>845</v>
      </c>
      <c r="B444" s="258" t="s">
        <v>846</v>
      </c>
      <c r="C444" s="210">
        <f t="shared" si="6"/>
        <v>0</v>
      </c>
      <c r="D444" s="196"/>
      <c r="E444" s="197"/>
      <c r="F444" s="198"/>
      <c r="G444" s="198"/>
      <c r="H444" s="198"/>
      <c r="I444" s="33"/>
      <c r="J444" s="5"/>
      <c r="K444" s="5"/>
      <c r="N444" s="171"/>
      <c r="O444" s="6"/>
      <c r="Q444" s="5"/>
    </row>
    <row r="445" spans="1:17" x14ac:dyDescent="0.2">
      <c r="A445" s="214" t="s">
        <v>847</v>
      </c>
      <c r="B445" s="258" t="s">
        <v>848</v>
      </c>
      <c r="C445" s="210">
        <f t="shared" si="6"/>
        <v>0</v>
      </c>
      <c r="D445" s="196"/>
      <c r="E445" s="197"/>
      <c r="F445" s="198"/>
      <c r="G445" s="198"/>
      <c r="H445" s="198"/>
      <c r="I445" s="33"/>
      <c r="J445" s="5"/>
      <c r="K445" s="5"/>
      <c r="N445" s="171"/>
      <c r="O445" s="6"/>
      <c r="Q445" s="5"/>
    </row>
    <row r="446" spans="1:17" x14ac:dyDescent="0.2">
      <c r="A446" s="214" t="s">
        <v>849</v>
      </c>
      <c r="B446" s="258" t="s">
        <v>850</v>
      </c>
      <c r="C446" s="210">
        <f t="shared" si="6"/>
        <v>0</v>
      </c>
      <c r="D446" s="196"/>
      <c r="E446" s="197"/>
      <c r="F446" s="198"/>
      <c r="G446" s="198"/>
      <c r="H446" s="198"/>
      <c r="I446" s="33"/>
      <c r="J446" s="5"/>
      <c r="K446" s="5"/>
      <c r="N446" s="171"/>
      <c r="O446" s="6"/>
      <c r="Q446" s="5"/>
    </row>
    <row r="447" spans="1:17" x14ac:dyDescent="0.2">
      <c r="A447" s="214" t="s">
        <v>851</v>
      </c>
      <c r="B447" s="258" t="s">
        <v>852</v>
      </c>
      <c r="C447" s="210">
        <f t="shared" si="6"/>
        <v>0</v>
      </c>
      <c r="D447" s="196"/>
      <c r="E447" s="197"/>
      <c r="F447" s="198"/>
      <c r="G447" s="198"/>
      <c r="H447" s="198"/>
      <c r="I447" s="33"/>
      <c r="J447" s="5"/>
      <c r="K447" s="5"/>
      <c r="N447" s="171"/>
      <c r="O447" s="6"/>
      <c r="Q447" s="5"/>
    </row>
    <row r="448" spans="1:17" x14ac:dyDescent="0.2">
      <c r="A448" s="214" t="s">
        <v>853</v>
      </c>
      <c r="B448" s="258" t="s">
        <v>854</v>
      </c>
      <c r="C448" s="210">
        <f t="shared" si="6"/>
        <v>0</v>
      </c>
      <c r="D448" s="196"/>
      <c r="E448" s="197"/>
      <c r="F448" s="198"/>
      <c r="G448" s="198"/>
      <c r="H448" s="198"/>
      <c r="I448" s="33"/>
      <c r="J448" s="5"/>
      <c r="K448" s="5"/>
      <c r="N448" s="171"/>
      <c r="O448" s="6"/>
      <c r="Q448" s="5"/>
    </row>
    <row r="449" spans="1:17" x14ac:dyDescent="0.2">
      <c r="A449" s="214" t="s">
        <v>855</v>
      </c>
      <c r="B449" s="258" t="s">
        <v>856</v>
      </c>
      <c r="C449" s="210">
        <f t="shared" si="6"/>
        <v>128</v>
      </c>
      <c r="D449" s="196">
        <v>116</v>
      </c>
      <c r="E449" s="197">
        <v>12</v>
      </c>
      <c r="F449" s="198"/>
      <c r="G449" s="198"/>
      <c r="H449" s="198"/>
      <c r="I449" s="33"/>
      <c r="J449" s="5"/>
      <c r="K449" s="5"/>
      <c r="N449" s="171"/>
      <c r="O449" s="6"/>
      <c r="Q449" s="5"/>
    </row>
    <row r="450" spans="1:17" x14ac:dyDescent="0.2">
      <c r="A450" s="214" t="s">
        <v>857</v>
      </c>
      <c r="B450" s="258" t="s">
        <v>858</v>
      </c>
      <c r="C450" s="210">
        <f t="shared" si="6"/>
        <v>0</v>
      </c>
      <c r="D450" s="196"/>
      <c r="E450" s="197"/>
      <c r="F450" s="198"/>
      <c r="G450" s="198"/>
      <c r="H450" s="198"/>
      <c r="I450" s="33"/>
      <c r="J450" s="5"/>
      <c r="K450" s="5"/>
      <c r="N450" s="171"/>
      <c r="O450" s="6"/>
      <c r="Q450" s="5"/>
    </row>
    <row r="451" spans="1:17" x14ac:dyDescent="0.2">
      <c r="A451" s="214" t="s">
        <v>859</v>
      </c>
      <c r="B451" s="258" t="s">
        <v>860</v>
      </c>
      <c r="C451" s="210">
        <f t="shared" si="6"/>
        <v>0</v>
      </c>
      <c r="D451" s="196"/>
      <c r="E451" s="197"/>
      <c r="F451" s="198"/>
      <c r="G451" s="198"/>
      <c r="H451" s="198"/>
      <c r="I451" s="33"/>
      <c r="J451" s="5"/>
      <c r="K451" s="5"/>
      <c r="N451" s="171"/>
      <c r="O451" s="6"/>
      <c r="Q451" s="5"/>
    </row>
    <row r="452" spans="1:17" ht="15" customHeight="1" x14ac:dyDescent="0.2">
      <c r="A452" s="214" t="s">
        <v>861</v>
      </c>
      <c r="B452" s="258" t="s">
        <v>862</v>
      </c>
      <c r="C452" s="210">
        <f t="shared" si="6"/>
        <v>0</v>
      </c>
      <c r="D452" s="196"/>
      <c r="E452" s="197"/>
      <c r="F452" s="198"/>
      <c r="G452" s="198"/>
      <c r="H452" s="198"/>
      <c r="I452" s="33"/>
      <c r="J452" s="5"/>
      <c r="K452" s="5"/>
      <c r="N452" s="171"/>
      <c r="O452" s="6"/>
      <c r="Q452" s="5"/>
    </row>
    <row r="453" spans="1:17" ht="16.5" customHeight="1" x14ac:dyDescent="0.2">
      <c r="A453" s="249" t="s">
        <v>863</v>
      </c>
      <c r="B453" s="261" t="s">
        <v>864</v>
      </c>
      <c r="C453" s="210">
        <f t="shared" si="6"/>
        <v>0</v>
      </c>
      <c r="D453" s="196"/>
      <c r="E453" s="197"/>
      <c r="F453" s="198"/>
      <c r="G453" s="198"/>
      <c r="H453" s="198"/>
      <c r="I453" s="33"/>
      <c r="J453" s="5"/>
      <c r="K453" s="5"/>
      <c r="N453" s="171"/>
      <c r="O453" s="6"/>
      <c r="Q453" s="5"/>
    </row>
    <row r="454" spans="1:17" x14ac:dyDescent="0.2">
      <c r="A454" s="259" t="s">
        <v>865</v>
      </c>
      <c r="B454" s="262" t="s">
        <v>866</v>
      </c>
      <c r="C454" s="210">
        <f t="shared" si="6"/>
        <v>0</v>
      </c>
      <c r="D454" s="196"/>
      <c r="E454" s="197"/>
      <c r="F454" s="198"/>
      <c r="G454" s="198"/>
      <c r="H454" s="198"/>
      <c r="I454" s="33"/>
      <c r="J454" s="5"/>
      <c r="K454" s="5"/>
      <c r="N454" s="171"/>
      <c r="O454" s="6"/>
      <c r="Q454" s="5"/>
    </row>
    <row r="455" spans="1:17" x14ac:dyDescent="0.2">
      <c r="A455" s="214" t="s">
        <v>867</v>
      </c>
      <c r="B455" s="262" t="s">
        <v>868</v>
      </c>
      <c r="C455" s="210">
        <f t="shared" si="6"/>
        <v>0</v>
      </c>
      <c r="D455" s="196"/>
      <c r="E455" s="197"/>
      <c r="F455" s="198"/>
      <c r="G455" s="198"/>
      <c r="H455" s="198"/>
      <c r="I455" s="33"/>
      <c r="J455" s="5"/>
      <c r="K455" s="5"/>
      <c r="N455" s="171"/>
      <c r="O455" s="6"/>
      <c r="Q455" s="5"/>
    </row>
    <row r="456" spans="1:17" x14ac:dyDescent="0.2">
      <c r="A456" s="249" t="s">
        <v>869</v>
      </c>
      <c r="B456" s="262" t="s">
        <v>870</v>
      </c>
      <c r="C456" s="210">
        <f t="shared" si="6"/>
        <v>0</v>
      </c>
      <c r="D456" s="196"/>
      <c r="E456" s="197"/>
      <c r="F456" s="198"/>
      <c r="G456" s="198"/>
      <c r="H456" s="198"/>
      <c r="I456" s="33"/>
      <c r="J456" s="5"/>
      <c r="K456" s="5"/>
      <c r="N456" s="171"/>
      <c r="O456" s="6"/>
      <c r="Q456" s="5"/>
    </row>
    <row r="457" spans="1:17" x14ac:dyDescent="0.2">
      <c r="A457" s="259" t="s">
        <v>871</v>
      </c>
      <c r="B457" s="262" t="s">
        <v>872</v>
      </c>
      <c r="C457" s="210">
        <f t="shared" si="6"/>
        <v>0</v>
      </c>
      <c r="D457" s="196"/>
      <c r="E457" s="197"/>
      <c r="F457" s="198"/>
      <c r="G457" s="198"/>
      <c r="H457" s="198"/>
      <c r="I457" s="33"/>
      <c r="J457" s="5"/>
      <c r="K457" s="5"/>
      <c r="N457" s="171"/>
      <c r="O457" s="6"/>
      <c r="Q457" s="5"/>
    </row>
    <row r="458" spans="1:17" x14ac:dyDescent="0.2">
      <c r="A458" s="214" t="s">
        <v>873</v>
      </c>
      <c r="B458" s="262" t="s">
        <v>874</v>
      </c>
      <c r="C458" s="210">
        <f t="shared" si="6"/>
        <v>0</v>
      </c>
      <c r="D458" s="196"/>
      <c r="E458" s="197"/>
      <c r="F458" s="198"/>
      <c r="G458" s="198"/>
      <c r="H458" s="198"/>
      <c r="I458" s="33"/>
      <c r="J458" s="5"/>
      <c r="K458" s="5"/>
      <c r="N458" s="171"/>
      <c r="O458" s="6"/>
      <c r="Q458" s="5"/>
    </row>
    <row r="459" spans="1:17" x14ac:dyDescent="0.2">
      <c r="A459" s="249" t="s">
        <v>875</v>
      </c>
      <c r="B459" s="262" t="s">
        <v>876</v>
      </c>
      <c r="C459" s="210">
        <f t="shared" si="6"/>
        <v>0</v>
      </c>
      <c r="D459" s="196"/>
      <c r="E459" s="197"/>
      <c r="F459" s="198"/>
      <c r="G459" s="198"/>
      <c r="H459" s="198"/>
      <c r="I459" s="33"/>
      <c r="J459" s="5"/>
      <c r="K459" s="5"/>
      <c r="N459" s="171"/>
      <c r="O459" s="6"/>
      <c r="Q459" s="5"/>
    </row>
    <row r="460" spans="1:17" x14ac:dyDescent="0.2">
      <c r="A460" s="259" t="s">
        <v>877</v>
      </c>
      <c r="B460" s="262" t="s">
        <v>878</v>
      </c>
      <c r="C460" s="210">
        <f t="shared" si="6"/>
        <v>0</v>
      </c>
      <c r="D460" s="196"/>
      <c r="E460" s="197"/>
      <c r="F460" s="198"/>
      <c r="G460" s="198"/>
      <c r="H460" s="198"/>
      <c r="I460" s="33"/>
      <c r="J460" s="5"/>
      <c r="K460" s="5"/>
      <c r="N460" s="171"/>
      <c r="O460" s="6"/>
      <c r="Q460" s="5"/>
    </row>
    <row r="461" spans="1:17" x14ac:dyDescent="0.2">
      <c r="A461" s="214" t="s">
        <v>879</v>
      </c>
      <c r="B461" s="262" t="s">
        <v>880</v>
      </c>
      <c r="C461" s="210">
        <f t="shared" si="6"/>
        <v>0</v>
      </c>
      <c r="D461" s="196"/>
      <c r="E461" s="197"/>
      <c r="F461" s="198"/>
      <c r="G461" s="198"/>
      <c r="H461" s="198"/>
      <c r="I461" s="33"/>
      <c r="J461" s="5"/>
      <c r="K461" s="5"/>
      <c r="N461" s="171"/>
      <c r="O461" s="6"/>
      <c r="Q461" s="5"/>
    </row>
    <row r="462" spans="1:17" x14ac:dyDescent="0.2">
      <c r="A462" s="249" t="s">
        <v>881</v>
      </c>
      <c r="B462" s="262" t="s">
        <v>882</v>
      </c>
      <c r="C462" s="210">
        <f t="shared" si="6"/>
        <v>0</v>
      </c>
      <c r="D462" s="196"/>
      <c r="E462" s="197"/>
      <c r="F462" s="198"/>
      <c r="G462" s="198"/>
      <c r="H462" s="198"/>
      <c r="I462" s="33"/>
      <c r="J462" s="5"/>
      <c r="K462" s="5"/>
      <c r="N462" s="171"/>
      <c r="O462" s="6"/>
      <c r="Q462" s="5"/>
    </row>
    <row r="463" spans="1:17" x14ac:dyDescent="0.2">
      <c r="A463" s="259" t="s">
        <v>883</v>
      </c>
      <c r="B463" s="262" t="s">
        <v>884</v>
      </c>
      <c r="C463" s="210">
        <f t="shared" si="6"/>
        <v>0</v>
      </c>
      <c r="D463" s="196"/>
      <c r="E463" s="197"/>
      <c r="F463" s="198"/>
      <c r="G463" s="198"/>
      <c r="H463" s="198"/>
      <c r="I463" s="33"/>
      <c r="J463" s="5"/>
      <c r="K463" s="5"/>
      <c r="N463" s="171"/>
      <c r="O463" s="6"/>
      <c r="Q463" s="5"/>
    </row>
    <row r="464" spans="1:17" x14ac:dyDescent="0.2">
      <c r="A464" s="214" t="s">
        <v>885</v>
      </c>
      <c r="B464" s="262" t="s">
        <v>886</v>
      </c>
      <c r="C464" s="210">
        <f t="shared" si="6"/>
        <v>0</v>
      </c>
      <c r="D464" s="196"/>
      <c r="E464" s="197"/>
      <c r="F464" s="198"/>
      <c r="G464" s="198"/>
      <c r="H464" s="198"/>
      <c r="I464" s="33"/>
      <c r="J464" s="5"/>
      <c r="K464" s="5"/>
      <c r="N464" s="171"/>
      <c r="O464" s="6"/>
      <c r="Q464" s="5"/>
    </row>
    <row r="465" spans="1:17" ht="23.25" x14ac:dyDescent="0.2">
      <c r="A465" s="249" t="s">
        <v>887</v>
      </c>
      <c r="B465" s="262" t="s">
        <v>888</v>
      </c>
      <c r="C465" s="210">
        <f t="shared" si="6"/>
        <v>0</v>
      </c>
      <c r="D465" s="196"/>
      <c r="E465" s="197"/>
      <c r="F465" s="198"/>
      <c r="G465" s="198"/>
      <c r="H465" s="198"/>
      <c r="I465" s="33"/>
      <c r="J465" s="5"/>
      <c r="K465" s="5"/>
      <c r="N465" s="171"/>
      <c r="O465" s="6"/>
      <c r="Q465" s="5"/>
    </row>
    <row r="466" spans="1:17" x14ac:dyDescent="0.2">
      <c r="A466" s="259" t="s">
        <v>889</v>
      </c>
      <c r="B466" s="262" t="s">
        <v>890</v>
      </c>
      <c r="C466" s="210">
        <f t="shared" ref="C466:C527" si="7">+SUM(D466:F466)</f>
        <v>0</v>
      </c>
      <c r="D466" s="196"/>
      <c r="E466" s="197"/>
      <c r="F466" s="198"/>
      <c r="G466" s="198"/>
      <c r="H466" s="198"/>
      <c r="I466" s="33"/>
      <c r="J466" s="5"/>
      <c r="K466" s="5"/>
      <c r="N466" s="171"/>
      <c r="O466" s="6"/>
      <c r="Q466" s="5"/>
    </row>
    <row r="467" spans="1:17" x14ac:dyDescent="0.2">
      <c r="A467" s="214" t="s">
        <v>891</v>
      </c>
      <c r="B467" s="262" t="s">
        <v>892</v>
      </c>
      <c r="C467" s="210">
        <f t="shared" si="7"/>
        <v>0</v>
      </c>
      <c r="D467" s="196"/>
      <c r="E467" s="197"/>
      <c r="F467" s="198"/>
      <c r="G467" s="198"/>
      <c r="H467" s="198"/>
      <c r="I467" s="33"/>
      <c r="J467" s="5"/>
      <c r="K467" s="5"/>
      <c r="N467" s="171"/>
      <c r="O467" s="6"/>
      <c r="Q467" s="5"/>
    </row>
    <row r="468" spans="1:17" x14ac:dyDescent="0.2">
      <c r="A468" s="249" t="s">
        <v>893</v>
      </c>
      <c r="B468" s="262" t="s">
        <v>894</v>
      </c>
      <c r="C468" s="210">
        <f t="shared" si="7"/>
        <v>0</v>
      </c>
      <c r="D468" s="196"/>
      <c r="E468" s="197"/>
      <c r="F468" s="198"/>
      <c r="G468" s="198"/>
      <c r="H468" s="198"/>
      <c r="I468" s="33"/>
      <c r="J468" s="5"/>
      <c r="K468" s="5"/>
      <c r="N468" s="171"/>
      <c r="O468" s="6"/>
      <c r="Q468" s="5"/>
    </row>
    <row r="469" spans="1:17" x14ac:dyDescent="0.2">
      <c r="A469" s="259" t="s">
        <v>895</v>
      </c>
      <c r="B469" s="262" t="s">
        <v>896</v>
      </c>
      <c r="C469" s="210">
        <f t="shared" si="7"/>
        <v>0</v>
      </c>
      <c r="D469" s="196"/>
      <c r="E469" s="197"/>
      <c r="F469" s="198"/>
      <c r="G469" s="198"/>
      <c r="H469" s="198"/>
      <c r="I469" s="33"/>
      <c r="J469" s="5"/>
      <c r="K469" s="5"/>
      <c r="N469" s="171"/>
      <c r="O469" s="6"/>
      <c r="Q469" s="5"/>
    </row>
    <row r="470" spans="1:17" x14ac:dyDescent="0.2">
      <c r="A470" s="214" t="s">
        <v>897</v>
      </c>
      <c r="B470" s="262" t="s">
        <v>898</v>
      </c>
      <c r="C470" s="210">
        <f t="shared" si="7"/>
        <v>0</v>
      </c>
      <c r="D470" s="196"/>
      <c r="E470" s="197"/>
      <c r="F470" s="198"/>
      <c r="G470" s="198"/>
      <c r="H470" s="198"/>
      <c r="I470" s="33"/>
      <c r="J470" s="5"/>
      <c r="K470" s="5"/>
      <c r="N470" s="171"/>
      <c r="O470" s="6"/>
      <c r="Q470" s="5"/>
    </row>
    <row r="471" spans="1:17" x14ac:dyDescent="0.2">
      <c r="A471" s="249" t="s">
        <v>899</v>
      </c>
      <c r="B471" s="262" t="s">
        <v>900</v>
      </c>
      <c r="C471" s="210">
        <f t="shared" si="7"/>
        <v>0</v>
      </c>
      <c r="D471" s="196"/>
      <c r="E471" s="197"/>
      <c r="F471" s="198"/>
      <c r="G471" s="198"/>
      <c r="H471" s="198"/>
      <c r="I471" s="33"/>
      <c r="J471" s="5"/>
      <c r="K471" s="5"/>
      <c r="N471" s="171"/>
      <c r="O471" s="6"/>
      <c r="Q471" s="5"/>
    </row>
    <row r="472" spans="1:17" x14ac:dyDescent="0.2">
      <c r="A472" s="259" t="s">
        <v>901</v>
      </c>
      <c r="B472" s="262" t="s">
        <v>902</v>
      </c>
      <c r="C472" s="210">
        <f t="shared" si="7"/>
        <v>0</v>
      </c>
      <c r="D472" s="196"/>
      <c r="E472" s="197"/>
      <c r="F472" s="198"/>
      <c r="G472" s="198"/>
      <c r="H472" s="198"/>
      <c r="I472" s="33"/>
      <c r="J472" s="5"/>
      <c r="K472" s="5"/>
      <c r="N472" s="171"/>
      <c r="O472" s="6"/>
      <c r="Q472" s="5"/>
    </row>
    <row r="473" spans="1:17" x14ac:dyDescent="0.2">
      <c r="A473" s="214" t="s">
        <v>903</v>
      </c>
      <c r="B473" s="262" t="s">
        <v>904</v>
      </c>
      <c r="C473" s="210">
        <f t="shared" si="7"/>
        <v>0</v>
      </c>
      <c r="D473" s="196"/>
      <c r="E473" s="197"/>
      <c r="F473" s="198"/>
      <c r="G473" s="198"/>
      <c r="H473" s="198"/>
      <c r="I473" s="33"/>
      <c r="J473" s="5"/>
      <c r="K473" s="5"/>
      <c r="N473" s="171"/>
      <c r="O473" s="6"/>
      <c r="Q473" s="5"/>
    </row>
    <row r="474" spans="1:17" x14ac:dyDescent="0.2">
      <c r="A474" s="249" t="s">
        <v>905</v>
      </c>
      <c r="B474" s="262" t="s">
        <v>906</v>
      </c>
      <c r="C474" s="210">
        <f t="shared" si="7"/>
        <v>0</v>
      </c>
      <c r="D474" s="196"/>
      <c r="E474" s="197"/>
      <c r="F474" s="198"/>
      <c r="G474" s="198"/>
      <c r="H474" s="198"/>
      <c r="I474" s="33"/>
      <c r="J474" s="5"/>
      <c r="K474" s="5"/>
      <c r="N474" s="171"/>
      <c r="O474" s="6"/>
      <c r="Q474" s="5"/>
    </row>
    <row r="475" spans="1:17" x14ac:dyDescent="0.2">
      <c r="A475" s="259" t="s">
        <v>907</v>
      </c>
      <c r="B475" s="262" t="s">
        <v>908</v>
      </c>
      <c r="C475" s="210">
        <f t="shared" si="7"/>
        <v>0</v>
      </c>
      <c r="D475" s="196"/>
      <c r="E475" s="197"/>
      <c r="F475" s="198"/>
      <c r="G475" s="198"/>
      <c r="H475" s="198"/>
      <c r="I475" s="33"/>
      <c r="J475" s="5"/>
      <c r="K475" s="5"/>
      <c r="N475" s="171"/>
      <c r="O475" s="6"/>
      <c r="Q475" s="5"/>
    </row>
    <row r="476" spans="1:17" x14ac:dyDescent="0.2">
      <c r="A476" s="214" t="s">
        <v>909</v>
      </c>
      <c r="B476" s="262" t="s">
        <v>910</v>
      </c>
      <c r="C476" s="210">
        <f t="shared" si="7"/>
        <v>0</v>
      </c>
      <c r="D476" s="196"/>
      <c r="E476" s="197"/>
      <c r="F476" s="198"/>
      <c r="G476" s="198"/>
      <c r="H476" s="198"/>
      <c r="I476" s="33"/>
      <c r="J476" s="5"/>
      <c r="K476" s="5"/>
      <c r="N476" s="171"/>
      <c r="O476" s="6"/>
      <c r="Q476" s="5"/>
    </row>
    <row r="477" spans="1:17" x14ac:dyDescent="0.2">
      <c r="A477" s="249" t="s">
        <v>911</v>
      </c>
      <c r="B477" s="262" t="s">
        <v>912</v>
      </c>
      <c r="C477" s="210">
        <f t="shared" si="7"/>
        <v>0</v>
      </c>
      <c r="D477" s="196"/>
      <c r="E477" s="197"/>
      <c r="F477" s="198"/>
      <c r="G477" s="198"/>
      <c r="H477" s="198"/>
      <c r="I477" s="33"/>
      <c r="J477" s="5"/>
      <c r="K477" s="5"/>
      <c r="N477" s="171"/>
      <c r="O477" s="6"/>
      <c r="Q477" s="5"/>
    </row>
    <row r="478" spans="1:17" x14ac:dyDescent="0.2">
      <c r="A478" s="259" t="s">
        <v>913</v>
      </c>
      <c r="B478" s="262" t="s">
        <v>914</v>
      </c>
      <c r="C478" s="210">
        <f t="shared" si="7"/>
        <v>0</v>
      </c>
      <c r="D478" s="196"/>
      <c r="E478" s="197"/>
      <c r="F478" s="198"/>
      <c r="G478" s="198"/>
      <c r="H478" s="198"/>
      <c r="I478" s="33"/>
      <c r="J478" s="5"/>
      <c r="K478" s="5"/>
      <c r="N478" s="171"/>
      <c r="O478" s="6"/>
      <c r="Q478" s="5"/>
    </row>
    <row r="479" spans="1:17" x14ac:dyDescent="0.2">
      <c r="A479" s="214" t="s">
        <v>915</v>
      </c>
      <c r="B479" s="262" t="s">
        <v>916</v>
      </c>
      <c r="C479" s="210">
        <f t="shared" si="7"/>
        <v>0</v>
      </c>
      <c r="D479" s="196"/>
      <c r="E479" s="197"/>
      <c r="F479" s="198"/>
      <c r="G479" s="198"/>
      <c r="H479" s="198"/>
      <c r="I479" s="33"/>
      <c r="J479" s="5"/>
      <c r="K479" s="5"/>
      <c r="N479" s="171"/>
      <c r="O479" s="6"/>
      <c r="Q479" s="5"/>
    </row>
    <row r="480" spans="1:17" x14ac:dyDescent="0.2">
      <c r="A480" s="249" t="s">
        <v>917</v>
      </c>
      <c r="B480" s="262" t="s">
        <v>918</v>
      </c>
      <c r="C480" s="210">
        <f t="shared" si="7"/>
        <v>0</v>
      </c>
      <c r="D480" s="196"/>
      <c r="E480" s="197"/>
      <c r="F480" s="198"/>
      <c r="G480" s="198"/>
      <c r="H480" s="198"/>
      <c r="I480" s="33"/>
      <c r="J480" s="5"/>
      <c r="K480" s="5"/>
      <c r="N480" s="171"/>
      <c r="O480" s="6"/>
      <c r="Q480" s="5"/>
    </row>
    <row r="481" spans="1:17" x14ac:dyDescent="0.2">
      <c r="A481" s="259" t="s">
        <v>919</v>
      </c>
      <c r="B481" s="262" t="s">
        <v>920</v>
      </c>
      <c r="C481" s="210">
        <f t="shared" si="7"/>
        <v>0</v>
      </c>
      <c r="D481" s="196"/>
      <c r="E481" s="197"/>
      <c r="F481" s="198"/>
      <c r="G481" s="198"/>
      <c r="H481" s="198"/>
      <c r="I481" s="33"/>
      <c r="J481" s="5"/>
      <c r="K481" s="5"/>
      <c r="N481" s="171"/>
      <c r="O481" s="6"/>
      <c r="Q481" s="5"/>
    </row>
    <row r="482" spans="1:17" x14ac:dyDescent="0.2">
      <c r="A482" s="214" t="s">
        <v>921</v>
      </c>
      <c r="B482" s="262" t="s">
        <v>922</v>
      </c>
      <c r="C482" s="210">
        <f t="shared" si="7"/>
        <v>0</v>
      </c>
      <c r="D482" s="196"/>
      <c r="E482" s="197"/>
      <c r="F482" s="198"/>
      <c r="G482" s="198"/>
      <c r="H482" s="198"/>
      <c r="I482" s="33"/>
      <c r="J482" s="5"/>
      <c r="K482" s="5"/>
      <c r="N482" s="171"/>
      <c r="O482" s="6"/>
      <c r="Q482" s="5"/>
    </row>
    <row r="483" spans="1:17" x14ac:dyDescent="0.2">
      <c r="A483" s="249" t="s">
        <v>923</v>
      </c>
      <c r="B483" s="262" t="s">
        <v>924</v>
      </c>
      <c r="C483" s="210">
        <f t="shared" si="7"/>
        <v>0</v>
      </c>
      <c r="D483" s="196"/>
      <c r="E483" s="197"/>
      <c r="F483" s="198"/>
      <c r="G483" s="198"/>
      <c r="H483" s="198"/>
      <c r="I483" s="33"/>
      <c r="J483" s="5"/>
      <c r="K483" s="5"/>
      <c r="N483" s="171"/>
      <c r="O483" s="6"/>
      <c r="Q483" s="5"/>
    </row>
    <row r="484" spans="1:17" x14ac:dyDescent="0.2">
      <c r="A484" s="259" t="s">
        <v>925</v>
      </c>
      <c r="B484" s="262" t="s">
        <v>926</v>
      </c>
      <c r="C484" s="210">
        <f t="shared" si="7"/>
        <v>0</v>
      </c>
      <c r="D484" s="196"/>
      <c r="E484" s="197"/>
      <c r="F484" s="198"/>
      <c r="G484" s="198"/>
      <c r="H484" s="198"/>
      <c r="I484" s="33"/>
      <c r="J484" s="5"/>
      <c r="K484" s="5"/>
      <c r="N484" s="171"/>
      <c r="O484" s="6"/>
      <c r="Q484" s="5"/>
    </row>
    <row r="485" spans="1:17" x14ac:dyDescent="0.2">
      <c r="A485" s="214" t="s">
        <v>927</v>
      </c>
      <c r="B485" s="262" t="s">
        <v>928</v>
      </c>
      <c r="C485" s="210">
        <f t="shared" si="7"/>
        <v>0</v>
      </c>
      <c r="D485" s="196"/>
      <c r="E485" s="197"/>
      <c r="F485" s="198"/>
      <c r="G485" s="198"/>
      <c r="H485" s="198"/>
      <c r="I485" s="33"/>
      <c r="J485" s="5"/>
      <c r="K485" s="5"/>
      <c r="N485" s="171"/>
      <c r="O485" s="6"/>
      <c r="Q485" s="5"/>
    </row>
    <row r="486" spans="1:17" x14ac:dyDescent="0.2">
      <c r="A486" s="249" t="s">
        <v>929</v>
      </c>
      <c r="B486" s="262" t="s">
        <v>930</v>
      </c>
      <c r="C486" s="210">
        <f t="shared" si="7"/>
        <v>0</v>
      </c>
      <c r="D486" s="196"/>
      <c r="E486" s="197"/>
      <c r="F486" s="198"/>
      <c r="G486" s="198"/>
      <c r="H486" s="198"/>
      <c r="I486" s="33"/>
      <c r="J486" s="5"/>
      <c r="K486" s="5"/>
      <c r="N486" s="171"/>
      <c r="O486" s="6"/>
      <c r="Q486" s="5"/>
    </row>
    <row r="487" spans="1:17" x14ac:dyDescent="0.2">
      <c r="A487" s="259" t="s">
        <v>931</v>
      </c>
      <c r="B487" s="262" t="s">
        <v>932</v>
      </c>
      <c r="C487" s="210">
        <f t="shared" si="7"/>
        <v>0</v>
      </c>
      <c r="D487" s="196"/>
      <c r="E487" s="197"/>
      <c r="F487" s="198"/>
      <c r="G487" s="198"/>
      <c r="H487" s="198"/>
      <c r="I487" s="33"/>
      <c r="J487" s="5"/>
      <c r="K487" s="5"/>
      <c r="N487" s="171"/>
      <c r="O487" s="6"/>
      <c r="Q487" s="5"/>
    </row>
    <row r="488" spans="1:17" x14ac:dyDescent="0.2">
      <c r="A488" s="214" t="s">
        <v>933</v>
      </c>
      <c r="B488" s="262" t="s">
        <v>934</v>
      </c>
      <c r="C488" s="210">
        <f t="shared" si="7"/>
        <v>0</v>
      </c>
      <c r="D488" s="196"/>
      <c r="E488" s="197"/>
      <c r="F488" s="198"/>
      <c r="G488" s="198"/>
      <c r="H488" s="198"/>
      <c r="I488" s="33"/>
      <c r="J488" s="5"/>
      <c r="K488" s="5"/>
      <c r="N488" s="171"/>
      <c r="O488" s="6"/>
      <c r="Q488" s="5"/>
    </row>
    <row r="489" spans="1:17" x14ac:dyDescent="0.2">
      <c r="A489" s="249" t="s">
        <v>935</v>
      </c>
      <c r="B489" s="262" t="s">
        <v>936</v>
      </c>
      <c r="C489" s="210">
        <f t="shared" si="7"/>
        <v>0</v>
      </c>
      <c r="D489" s="196"/>
      <c r="E489" s="197"/>
      <c r="F489" s="198"/>
      <c r="G489" s="198"/>
      <c r="H489" s="198"/>
      <c r="I489" s="33"/>
      <c r="J489" s="5"/>
      <c r="K489" s="5"/>
      <c r="N489" s="171"/>
      <c r="O489" s="6"/>
      <c r="Q489" s="5"/>
    </row>
    <row r="490" spans="1:17" x14ac:dyDescent="0.2">
      <c r="A490" s="259" t="s">
        <v>937</v>
      </c>
      <c r="B490" s="262" t="s">
        <v>938</v>
      </c>
      <c r="C490" s="210">
        <f t="shared" si="7"/>
        <v>0</v>
      </c>
      <c r="D490" s="196"/>
      <c r="E490" s="197"/>
      <c r="F490" s="198"/>
      <c r="G490" s="198"/>
      <c r="H490" s="198"/>
      <c r="I490" s="33"/>
      <c r="J490" s="5"/>
      <c r="K490" s="5"/>
      <c r="N490" s="171"/>
      <c r="O490" s="6"/>
      <c r="Q490" s="5"/>
    </row>
    <row r="491" spans="1:17" x14ac:dyDescent="0.2">
      <c r="A491" s="214" t="s">
        <v>939</v>
      </c>
      <c r="B491" s="262" t="s">
        <v>940</v>
      </c>
      <c r="C491" s="210">
        <f t="shared" si="7"/>
        <v>0</v>
      </c>
      <c r="D491" s="196"/>
      <c r="E491" s="197"/>
      <c r="F491" s="198"/>
      <c r="G491" s="198"/>
      <c r="H491" s="198"/>
      <c r="I491" s="33"/>
      <c r="J491" s="5"/>
      <c r="K491" s="5"/>
      <c r="N491" s="171"/>
      <c r="O491" s="6"/>
      <c r="Q491" s="5"/>
    </row>
    <row r="492" spans="1:17" x14ac:dyDescent="0.2">
      <c r="A492" s="249" t="s">
        <v>941</v>
      </c>
      <c r="B492" s="262" t="s">
        <v>942</v>
      </c>
      <c r="C492" s="210">
        <f t="shared" si="7"/>
        <v>0</v>
      </c>
      <c r="D492" s="196"/>
      <c r="E492" s="197"/>
      <c r="F492" s="198"/>
      <c r="G492" s="198"/>
      <c r="H492" s="198"/>
      <c r="I492" s="33"/>
      <c r="J492" s="5"/>
      <c r="K492" s="5"/>
      <c r="N492" s="171"/>
      <c r="O492" s="6"/>
      <c r="Q492" s="5"/>
    </row>
    <row r="493" spans="1:17" x14ac:dyDescent="0.2">
      <c r="A493" s="259" t="s">
        <v>943</v>
      </c>
      <c r="B493" s="262" t="s">
        <v>944</v>
      </c>
      <c r="C493" s="210">
        <f t="shared" si="7"/>
        <v>0</v>
      </c>
      <c r="D493" s="196"/>
      <c r="E493" s="197"/>
      <c r="F493" s="198"/>
      <c r="G493" s="198"/>
      <c r="H493" s="198"/>
      <c r="I493" s="33"/>
      <c r="J493" s="5"/>
      <c r="K493" s="5"/>
      <c r="N493" s="171"/>
      <c r="O493" s="6"/>
      <c r="Q493" s="5"/>
    </row>
    <row r="494" spans="1:17" x14ac:dyDescent="0.2">
      <c r="A494" s="214" t="s">
        <v>945</v>
      </c>
      <c r="B494" s="262" t="s">
        <v>946</v>
      </c>
      <c r="C494" s="210">
        <f t="shared" si="7"/>
        <v>0</v>
      </c>
      <c r="D494" s="196"/>
      <c r="E494" s="197"/>
      <c r="F494" s="198"/>
      <c r="G494" s="198"/>
      <c r="H494" s="198"/>
      <c r="I494" s="33"/>
      <c r="J494" s="5"/>
      <c r="K494" s="5"/>
      <c r="N494" s="171"/>
      <c r="O494" s="6"/>
      <c r="Q494" s="5"/>
    </row>
    <row r="495" spans="1:17" x14ac:dyDescent="0.2">
      <c r="A495" s="249" t="s">
        <v>947</v>
      </c>
      <c r="B495" s="262" t="s">
        <v>948</v>
      </c>
      <c r="C495" s="210">
        <f t="shared" si="7"/>
        <v>0</v>
      </c>
      <c r="D495" s="196"/>
      <c r="E495" s="197"/>
      <c r="F495" s="198"/>
      <c r="G495" s="198"/>
      <c r="H495" s="198"/>
      <c r="I495" s="33"/>
      <c r="J495" s="5"/>
      <c r="K495" s="5"/>
      <c r="N495" s="171"/>
      <c r="O495" s="6"/>
      <c r="Q495" s="5"/>
    </row>
    <row r="496" spans="1:17" x14ac:dyDescent="0.2">
      <c r="A496" s="259" t="s">
        <v>949</v>
      </c>
      <c r="B496" s="262" t="s">
        <v>950</v>
      </c>
      <c r="C496" s="210">
        <f t="shared" si="7"/>
        <v>0</v>
      </c>
      <c r="D496" s="196"/>
      <c r="E496" s="197"/>
      <c r="F496" s="198"/>
      <c r="G496" s="198"/>
      <c r="H496" s="198"/>
      <c r="I496" s="33"/>
      <c r="J496" s="5"/>
      <c r="K496" s="5"/>
      <c r="N496" s="171"/>
      <c r="O496" s="6"/>
      <c r="Q496" s="5"/>
    </row>
    <row r="497" spans="1:17" x14ac:dyDescent="0.2">
      <c r="A497" s="214" t="s">
        <v>951</v>
      </c>
      <c r="B497" s="262" t="s">
        <v>952</v>
      </c>
      <c r="C497" s="210">
        <f t="shared" si="7"/>
        <v>0</v>
      </c>
      <c r="D497" s="196"/>
      <c r="E497" s="197"/>
      <c r="F497" s="198"/>
      <c r="G497" s="198"/>
      <c r="H497" s="198"/>
      <c r="I497" s="33"/>
      <c r="J497" s="5"/>
      <c r="K497" s="5"/>
      <c r="N497" s="171"/>
      <c r="O497" s="6"/>
      <c r="Q497" s="5"/>
    </row>
    <row r="498" spans="1:17" x14ac:dyDescent="0.2">
      <c r="A498" s="249" t="s">
        <v>953</v>
      </c>
      <c r="B498" s="262" t="s">
        <v>954</v>
      </c>
      <c r="C498" s="210">
        <f t="shared" si="7"/>
        <v>0</v>
      </c>
      <c r="D498" s="196"/>
      <c r="E498" s="197"/>
      <c r="F498" s="198"/>
      <c r="G498" s="198"/>
      <c r="H498" s="198"/>
      <c r="I498" s="33"/>
      <c r="J498" s="5"/>
      <c r="K498" s="5"/>
      <c r="N498" s="171"/>
      <c r="O498" s="6"/>
      <c r="Q498" s="5"/>
    </row>
    <row r="499" spans="1:17" x14ac:dyDescent="0.2">
      <c r="A499" s="259" t="s">
        <v>955</v>
      </c>
      <c r="B499" s="262" t="s">
        <v>956</v>
      </c>
      <c r="C499" s="210">
        <f t="shared" si="7"/>
        <v>0</v>
      </c>
      <c r="D499" s="196"/>
      <c r="E499" s="197"/>
      <c r="F499" s="198"/>
      <c r="G499" s="198"/>
      <c r="H499" s="198"/>
      <c r="I499" s="33"/>
      <c r="J499" s="5"/>
      <c r="K499" s="5"/>
      <c r="N499" s="171"/>
      <c r="O499" s="6"/>
      <c r="Q499" s="5"/>
    </row>
    <row r="500" spans="1:17" x14ac:dyDescent="0.2">
      <c r="A500" s="214" t="s">
        <v>957</v>
      </c>
      <c r="B500" s="262" t="s">
        <v>958</v>
      </c>
      <c r="C500" s="210">
        <f t="shared" si="7"/>
        <v>0</v>
      </c>
      <c r="D500" s="196"/>
      <c r="E500" s="197"/>
      <c r="F500" s="198"/>
      <c r="G500" s="198"/>
      <c r="H500" s="198"/>
      <c r="I500" s="33"/>
      <c r="J500" s="5"/>
      <c r="K500" s="5"/>
      <c r="N500" s="171"/>
      <c r="O500" s="6"/>
      <c r="Q500" s="5"/>
    </row>
    <row r="501" spans="1:17" x14ac:dyDescent="0.2">
      <c r="A501" s="249" t="s">
        <v>959</v>
      </c>
      <c r="B501" s="262" t="s">
        <v>960</v>
      </c>
      <c r="C501" s="210">
        <f t="shared" si="7"/>
        <v>0</v>
      </c>
      <c r="D501" s="196"/>
      <c r="E501" s="197"/>
      <c r="F501" s="198"/>
      <c r="G501" s="198"/>
      <c r="H501" s="198"/>
      <c r="I501" s="33"/>
      <c r="J501" s="5"/>
      <c r="K501" s="5"/>
      <c r="N501" s="171"/>
      <c r="O501" s="6"/>
      <c r="Q501" s="5"/>
    </row>
    <row r="502" spans="1:17" x14ac:dyDescent="0.2">
      <c r="A502" s="259" t="s">
        <v>961</v>
      </c>
      <c r="B502" s="262" t="s">
        <v>962</v>
      </c>
      <c r="C502" s="210">
        <f t="shared" si="7"/>
        <v>0</v>
      </c>
      <c r="D502" s="196"/>
      <c r="E502" s="197"/>
      <c r="F502" s="198"/>
      <c r="G502" s="198"/>
      <c r="H502" s="198"/>
      <c r="I502" s="33"/>
      <c r="J502" s="5"/>
      <c r="K502" s="5"/>
      <c r="N502" s="171"/>
      <c r="O502" s="6"/>
      <c r="Q502" s="5"/>
    </row>
    <row r="503" spans="1:17" x14ac:dyDescent="0.2">
      <c r="A503" s="214" t="s">
        <v>963</v>
      </c>
      <c r="B503" s="262" t="s">
        <v>964</v>
      </c>
      <c r="C503" s="210">
        <f t="shared" si="7"/>
        <v>0</v>
      </c>
      <c r="D503" s="196"/>
      <c r="E503" s="197"/>
      <c r="F503" s="198"/>
      <c r="G503" s="198"/>
      <c r="H503" s="198"/>
      <c r="I503" s="33"/>
      <c r="J503" s="5"/>
      <c r="K503" s="5"/>
      <c r="N503" s="171"/>
      <c r="O503" s="6"/>
      <c r="Q503" s="5"/>
    </row>
    <row r="504" spans="1:17" x14ac:dyDescent="0.2">
      <c r="A504" s="249" t="s">
        <v>965</v>
      </c>
      <c r="B504" s="258" t="s">
        <v>966</v>
      </c>
      <c r="C504" s="210">
        <f t="shared" si="7"/>
        <v>0</v>
      </c>
      <c r="D504" s="196"/>
      <c r="E504" s="197"/>
      <c r="F504" s="198"/>
      <c r="G504" s="198"/>
      <c r="H504" s="198"/>
      <c r="I504" s="33"/>
      <c r="J504" s="5"/>
      <c r="K504" s="5"/>
      <c r="N504" s="171"/>
      <c r="O504" s="6"/>
      <c r="Q504" s="5"/>
    </row>
    <row r="505" spans="1:17" x14ac:dyDescent="0.2">
      <c r="A505" s="259" t="s">
        <v>967</v>
      </c>
      <c r="B505" s="260" t="s">
        <v>968</v>
      </c>
      <c r="C505" s="210">
        <f t="shared" si="7"/>
        <v>0</v>
      </c>
      <c r="D505" s="196"/>
      <c r="E505" s="197"/>
      <c r="F505" s="198"/>
      <c r="G505" s="198"/>
      <c r="H505" s="198"/>
      <c r="I505" s="33"/>
      <c r="J505" s="5"/>
      <c r="K505" s="5"/>
      <c r="N505" s="171"/>
      <c r="O505" s="6"/>
      <c r="Q505" s="5"/>
    </row>
    <row r="506" spans="1:17" x14ac:dyDescent="0.2">
      <c r="A506" s="214" t="s">
        <v>969</v>
      </c>
      <c r="B506" s="258" t="s">
        <v>970</v>
      </c>
      <c r="C506" s="210">
        <f t="shared" si="7"/>
        <v>0</v>
      </c>
      <c r="D506" s="196"/>
      <c r="E506" s="197"/>
      <c r="F506" s="198"/>
      <c r="G506" s="198"/>
      <c r="H506" s="198"/>
      <c r="I506" s="33"/>
      <c r="J506" s="5"/>
      <c r="K506" s="5"/>
      <c r="N506" s="171"/>
      <c r="O506" s="6"/>
      <c r="Q506" s="5"/>
    </row>
    <row r="507" spans="1:17" x14ac:dyDescent="0.2">
      <c r="A507" s="249" t="s">
        <v>971</v>
      </c>
      <c r="B507" s="258" t="s">
        <v>972</v>
      </c>
      <c r="C507" s="210">
        <f t="shared" si="7"/>
        <v>0</v>
      </c>
      <c r="D507" s="196"/>
      <c r="E507" s="197"/>
      <c r="F507" s="198"/>
      <c r="G507" s="198"/>
      <c r="H507" s="198"/>
      <c r="I507" s="33"/>
      <c r="J507" s="5"/>
      <c r="K507" s="5"/>
      <c r="N507" s="171"/>
      <c r="O507" s="6"/>
      <c r="Q507" s="5"/>
    </row>
    <row r="508" spans="1:17" ht="23.25" x14ac:dyDescent="0.2">
      <c r="A508" s="259" t="s">
        <v>973</v>
      </c>
      <c r="B508" s="262" t="s">
        <v>974</v>
      </c>
      <c r="C508" s="210">
        <f t="shared" si="7"/>
        <v>0</v>
      </c>
      <c r="D508" s="196"/>
      <c r="E508" s="197"/>
      <c r="F508" s="198"/>
      <c r="G508" s="198"/>
      <c r="H508" s="198"/>
      <c r="I508" s="33"/>
      <c r="J508" s="5"/>
      <c r="K508" s="5"/>
      <c r="N508" s="171"/>
      <c r="O508" s="6"/>
      <c r="Q508" s="5"/>
    </row>
    <row r="509" spans="1:17" x14ac:dyDescent="0.2">
      <c r="A509" s="259" t="s">
        <v>975</v>
      </c>
      <c r="B509" s="258" t="s">
        <v>976</v>
      </c>
      <c r="C509" s="210">
        <f t="shared" si="7"/>
        <v>0</v>
      </c>
      <c r="D509" s="196"/>
      <c r="E509" s="197"/>
      <c r="F509" s="198"/>
      <c r="G509" s="198"/>
      <c r="H509" s="198"/>
      <c r="I509" s="33"/>
      <c r="J509" s="5"/>
      <c r="K509" s="5"/>
      <c r="N509" s="171"/>
      <c r="O509" s="6"/>
      <c r="Q509" s="5"/>
    </row>
    <row r="510" spans="1:17" x14ac:dyDescent="0.2">
      <c r="A510" s="259" t="s">
        <v>977</v>
      </c>
      <c r="B510" s="258" t="s">
        <v>978</v>
      </c>
      <c r="C510" s="210">
        <f t="shared" si="7"/>
        <v>0</v>
      </c>
      <c r="D510" s="196"/>
      <c r="E510" s="197"/>
      <c r="F510" s="198"/>
      <c r="G510" s="198"/>
      <c r="H510" s="198"/>
      <c r="I510" s="33"/>
      <c r="J510" s="5"/>
      <c r="K510" s="5"/>
      <c r="N510" s="171"/>
      <c r="O510" s="6"/>
      <c r="Q510" s="5"/>
    </row>
    <row r="511" spans="1:17" x14ac:dyDescent="0.2">
      <c r="A511" s="214" t="s">
        <v>979</v>
      </c>
      <c r="B511" s="258" t="s">
        <v>980</v>
      </c>
      <c r="C511" s="210">
        <f t="shared" si="7"/>
        <v>0</v>
      </c>
      <c r="D511" s="196"/>
      <c r="E511" s="197"/>
      <c r="F511" s="198"/>
      <c r="G511" s="198"/>
      <c r="H511" s="198"/>
      <c r="I511" s="33"/>
      <c r="J511" s="5"/>
      <c r="K511" s="5"/>
      <c r="N511" s="171"/>
      <c r="O511" s="6"/>
      <c r="Q511" s="5"/>
    </row>
    <row r="512" spans="1:17" x14ac:dyDescent="0.2">
      <c r="A512" s="249" t="s">
        <v>981</v>
      </c>
      <c r="B512" s="258" t="s">
        <v>982</v>
      </c>
      <c r="C512" s="210">
        <f t="shared" si="7"/>
        <v>0</v>
      </c>
      <c r="D512" s="196"/>
      <c r="E512" s="197"/>
      <c r="F512" s="198"/>
      <c r="G512" s="198"/>
      <c r="H512" s="198"/>
      <c r="I512" s="33"/>
      <c r="J512" s="5"/>
      <c r="K512" s="5"/>
      <c r="N512" s="171"/>
      <c r="O512" s="6"/>
      <c r="Q512" s="5"/>
    </row>
    <row r="513" spans="1:17" x14ac:dyDescent="0.2">
      <c r="A513" s="259" t="s">
        <v>983</v>
      </c>
      <c r="B513" s="258" t="s">
        <v>984</v>
      </c>
      <c r="C513" s="210">
        <f t="shared" si="7"/>
        <v>0</v>
      </c>
      <c r="D513" s="196"/>
      <c r="E513" s="197"/>
      <c r="F513" s="198"/>
      <c r="G513" s="198"/>
      <c r="H513" s="198"/>
      <c r="I513" s="33"/>
      <c r="J513" s="5"/>
      <c r="K513" s="5"/>
      <c r="N513" s="171"/>
      <c r="O513" s="6"/>
      <c r="Q513" s="5"/>
    </row>
    <row r="514" spans="1:17" x14ac:dyDescent="0.2">
      <c r="A514" s="214" t="s">
        <v>985</v>
      </c>
      <c r="B514" s="258" t="s">
        <v>986</v>
      </c>
      <c r="C514" s="210">
        <f t="shared" si="7"/>
        <v>0</v>
      </c>
      <c r="D514" s="196"/>
      <c r="E514" s="197"/>
      <c r="F514" s="198"/>
      <c r="G514" s="198"/>
      <c r="H514" s="198"/>
      <c r="I514" s="33"/>
      <c r="J514" s="5"/>
      <c r="K514" s="5"/>
      <c r="N514" s="171"/>
      <c r="O514" s="6"/>
      <c r="Q514" s="5"/>
    </row>
    <row r="515" spans="1:17" x14ac:dyDescent="0.2">
      <c r="A515" s="249" t="s">
        <v>987</v>
      </c>
      <c r="B515" s="258" t="s">
        <v>988</v>
      </c>
      <c r="C515" s="210">
        <f t="shared" si="7"/>
        <v>0</v>
      </c>
      <c r="D515" s="196"/>
      <c r="E515" s="197"/>
      <c r="F515" s="198"/>
      <c r="G515" s="198"/>
      <c r="H515" s="198"/>
      <c r="I515" s="33"/>
      <c r="J515" s="5"/>
      <c r="K515" s="5"/>
      <c r="N515" s="171"/>
      <c r="O515" s="6"/>
      <c r="Q515" s="5"/>
    </row>
    <row r="516" spans="1:17" x14ac:dyDescent="0.2">
      <c r="A516" s="259" t="s">
        <v>989</v>
      </c>
      <c r="B516" s="258" t="s">
        <v>990</v>
      </c>
      <c r="C516" s="210">
        <f t="shared" si="7"/>
        <v>0</v>
      </c>
      <c r="D516" s="196"/>
      <c r="E516" s="197"/>
      <c r="F516" s="198"/>
      <c r="G516" s="198"/>
      <c r="H516" s="198"/>
      <c r="I516" s="33"/>
      <c r="J516" s="5"/>
      <c r="K516" s="5"/>
      <c r="N516" s="171"/>
      <c r="O516" s="6"/>
      <c r="Q516" s="5"/>
    </row>
    <row r="517" spans="1:17" x14ac:dyDescent="0.2">
      <c r="A517" s="214" t="s">
        <v>991</v>
      </c>
      <c r="B517" s="258" t="s">
        <v>992</v>
      </c>
      <c r="C517" s="210">
        <f t="shared" si="7"/>
        <v>0</v>
      </c>
      <c r="D517" s="196"/>
      <c r="E517" s="197"/>
      <c r="F517" s="198"/>
      <c r="G517" s="198"/>
      <c r="H517" s="198"/>
      <c r="I517" s="33"/>
      <c r="J517" s="5"/>
      <c r="K517" s="5"/>
      <c r="N517" s="171"/>
      <c r="O517" s="6"/>
      <c r="Q517" s="5"/>
    </row>
    <row r="518" spans="1:17" x14ac:dyDescent="0.2">
      <c r="A518" s="249" t="s">
        <v>993</v>
      </c>
      <c r="B518" s="258" t="s">
        <v>994</v>
      </c>
      <c r="C518" s="210">
        <f t="shared" si="7"/>
        <v>0</v>
      </c>
      <c r="D518" s="196"/>
      <c r="E518" s="197"/>
      <c r="F518" s="198"/>
      <c r="G518" s="198"/>
      <c r="H518" s="198"/>
      <c r="I518" s="33"/>
      <c r="J518" s="5"/>
      <c r="K518" s="5"/>
      <c r="N518" s="171"/>
      <c r="O518" s="6"/>
      <c r="Q518" s="5"/>
    </row>
    <row r="519" spans="1:17" x14ac:dyDescent="0.2">
      <c r="A519" s="259" t="s">
        <v>995</v>
      </c>
      <c r="B519" s="258" t="s">
        <v>996</v>
      </c>
      <c r="C519" s="210">
        <f t="shared" si="7"/>
        <v>0</v>
      </c>
      <c r="D519" s="196"/>
      <c r="E519" s="197"/>
      <c r="F519" s="198"/>
      <c r="G519" s="198"/>
      <c r="H519" s="198"/>
      <c r="I519" s="33"/>
      <c r="J519" s="5"/>
      <c r="K519" s="5"/>
      <c r="N519" s="171"/>
      <c r="O519" s="6"/>
      <c r="Q519" s="5"/>
    </row>
    <row r="520" spans="1:17" x14ac:dyDescent="0.2">
      <c r="A520" s="259" t="s">
        <v>997</v>
      </c>
      <c r="B520" s="258" t="s">
        <v>998</v>
      </c>
      <c r="C520" s="210">
        <f t="shared" si="7"/>
        <v>0</v>
      </c>
      <c r="D520" s="196"/>
      <c r="E520" s="197"/>
      <c r="F520" s="198"/>
      <c r="G520" s="198"/>
      <c r="H520" s="198"/>
      <c r="I520" s="33"/>
      <c r="J520" s="5"/>
      <c r="K520" s="5"/>
      <c r="N520" s="171"/>
      <c r="O520" s="6"/>
      <c r="Q520" s="5"/>
    </row>
    <row r="521" spans="1:17" x14ac:dyDescent="0.2">
      <c r="A521" s="259" t="s">
        <v>999</v>
      </c>
      <c r="B521" s="258" t="s">
        <v>1000</v>
      </c>
      <c r="C521" s="210">
        <f t="shared" si="7"/>
        <v>0</v>
      </c>
      <c r="D521" s="196"/>
      <c r="E521" s="197"/>
      <c r="F521" s="198"/>
      <c r="G521" s="198"/>
      <c r="H521" s="198"/>
      <c r="I521" s="33"/>
      <c r="J521" s="5"/>
      <c r="K521" s="5"/>
      <c r="N521" s="171"/>
      <c r="O521" s="6"/>
      <c r="Q521" s="5"/>
    </row>
    <row r="522" spans="1:17" x14ac:dyDescent="0.2">
      <c r="A522" s="214" t="s">
        <v>1001</v>
      </c>
      <c r="B522" s="258" t="s">
        <v>1002</v>
      </c>
      <c r="C522" s="210">
        <f t="shared" si="7"/>
        <v>0</v>
      </c>
      <c r="D522" s="196"/>
      <c r="E522" s="197"/>
      <c r="F522" s="198"/>
      <c r="G522" s="198"/>
      <c r="H522" s="198"/>
      <c r="I522" s="33"/>
      <c r="J522" s="5"/>
      <c r="K522" s="5"/>
      <c r="N522" s="171"/>
      <c r="O522" s="6"/>
      <c r="Q522" s="5"/>
    </row>
    <row r="523" spans="1:17" x14ac:dyDescent="0.2">
      <c r="A523" s="249" t="s">
        <v>1003</v>
      </c>
      <c r="B523" s="258" t="s">
        <v>1004</v>
      </c>
      <c r="C523" s="210">
        <f t="shared" si="7"/>
        <v>0</v>
      </c>
      <c r="D523" s="196"/>
      <c r="E523" s="197"/>
      <c r="F523" s="198"/>
      <c r="G523" s="198"/>
      <c r="H523" s="198"/>
      <c r="I523" s="33"/>
      <c r="J523" s="5"/>
      <c r="K523" s="5"/>
      <c r="N523" s="171"/>
      <c r="O523" s="6"/>
      <c r="Q523" s="5"/>
    </row>
    <row r="524" spans="1:17" x14ac:dyDescent="0.2">
      <c r="A524" s="259" t="s">
        <v>1005</v>
      </c>
      <c r="B524" s="258" t="s">
        <v>1006</v>
      </c>
      <c r="C524" s="210">
        <f t="shared" si="7"/>
        <v>0</v>
      </c>
      <c r="D524" s="196"/>
      <c r="E524" s="197"/>
      <c r="F524" s="198"/>
      <c r="G524" s="198"/>
      <c r="H524" s="198"/>
      <c r="I524" s="33"/>
      <c r="J524" s="5"/>
      <c r="K524" s="5"/>
      <c r="N524" s="171"/>
      <c r="O524" s="6"/>
      <c r="Q524" s="5"/>
    </row>
    <row r="525" spans="1:17" x14ac:dyDescent="0.2">
      <c r="A525" s="214" t="s">
        <v>1007</v>
      </c>
      <c r="B525" s="258" t="s">
        <v>1008</v>
      </c>
      <c r="C525" s="210">
        <f t="shared" si="7"/>
        <v>0</v>
      </c>
      <c r="D525" s="196"/>
      <c r="E525" s="197"/>
      <c r="F525" s="198"/>
      <c r="G525" s="198"/>
      <c r="H525" s="198"/>
      <c r="I525" s="33"/>
      <c r="J525" s="5"/>
      <c r="K525" s="5"/>
      <c r="N525" s="171"/>
      <c r="O525" s="6"/>
      <c r="Q525" s="5"/>
    </row>
    <row r="526" spans="1:17" x14ac:dyDescent="0.2">
      <c r="A526" s="249" t="s">
        <v>1009</v>
      </c>
      <c r="B526" s="258" t="s">
        <v>1010</v>
      </c>
      <c r="C526" s="210">
        <f t="shared" si="7"/>
        <v>0</v>
      </c>
      <c r="D526" s="196"/>
      <c r="E526" s="197"/>
      <c r="F526" s="198"/>
      <c r="G526" s="198"/>
      <c r="H526" s="198"/>
      <c r="I526" s="33"/>
      <c r="J526" s="5"/>
      <c r="K526" s="5"/>
      <c r="N526" s="171"/>
      <c r="O526" s="6"/>
      <c r="Q526" s="5"/>
    </row>
    <row r="527" spans="1:17" x14ac:dyDescent="0.2">
      <c r="A527" s="263" t="s">
        <v>1011</v>
      </c>
      <c r="B527" s="264" t="s">
        <v>1012</v>
      </c>
      <c r="C527" s="218">
        <f t="shared" si="7"/>
        <v>0</v>
      </c>
      <c r="D527" s="237"/>
      <c r="E527" s="220"/>
      <c r="F527" s="221"/>
      <c r="G527" s="221"/>
      <c r="H527" s="221"/>
      <c r="I527" s="33"/>
      <c r="J527" s="5"/>
      <c r="K527" s="5"/>
      <c r="N527" s="171"/>
      <c r="O527" s="6"/>
      <c r="Q527" s="5"/>
    </row>
    <row r="528" spans="1:17" x14ac:dyDescent="0.2">
      <c r="A528" s="265"/>
      <c r="B528" s="266"/>
      <c r="C528" s="202"/>
      <c r="D528" s="202"/>
      <c r="E528" s="202"/>
      <c r="F528" s="202"/>
      <c r="G528" s="202"/>
      <c r="H528" s="202"/>
      <c r="I528" s="14"/>
      <c r="J528" s="171"/>
      <c r="K528" s="171"/>
      <c r="L528" s="171"/>
      <c r="M528" s="171"/>
      <c r="N528" s="171"/>
      <c r="O528" s="6"/>
      <c r="Q528" s="5"/>
    </row>
    <row r="529" spans="1:17" x14ac:dyDescent="0.2">
      <c r="A529" s="291" t="s">
        <v>1013</v>
      </c>
      <c r="B529" s="292"/>
      <c r="C529" s="267" t="s">
        <v>1014</v>
      </c>
      <c r="D529" s="268"/>
      <c r="E529" s="269"/>
      <c r="F529" s="171"/>
      <c r="G529" s="202"/>
      <c r="H529" s="202"/>
      <c r="I529" s="14"/>
      <c r="J529" s="171"/>
      <c r="K529" s="171"/>
      <c r="L529" s="171"/>
      <c r="M529" s="171"/>
      <c r="N529" s="171"/>
      <c r="O529" s="6"/>
      <c r="Q529" s="5"/>
    </row>
    <row r="530" spans="1:17" x14ac:dyDescent="0.2">
      <c r="A530" s="293"/>
      <c r="B530" s="294"/>
      <c r="C530" s="297" t="s">
        <v>3</v>
      </c>
      <c r="D530" s="268" t="s">
        <v>1015</v>
      </c>
      <c r="E530" s="269"/>
      <c r="F530" s="171"/>
      <c r="G530" s="202"/>
      <c r="H530" s="202"/>
      <c r="I530" s="14"/>
      <c r="J530" s="171"/>
      <c r="K530" s="171"/>
      <c r="L530" s="171"/>
      <c r="M530" s="171"/>
      <c r="N530" s="171"/>
      <c r="O530" s="6"/>
      <c r="Q530" s="5"/>
    </row>
    <row r="531" spans="1:17" ht="33.75" customHeight="1" x14ac:dyDescent="0.2">
      <c r="A531" s="295"/>
      <c r="B531" s="296"/>
      <c r="C531" s="298"/>
      <c r="D531" s="270" t="s">
        <v>1016</v>
      </c>
      <c r="E531" s="271" t="s">
        <v>1017</v>
      </c>
      <c r="F531" s="171"/>
      <c r="G531" s="202"/>
      <c r="H531" s="202"/>
      <c r="I531" s="14"/>
      <c r="J531" s="171"/>
      <c r="K531" s="171"/>
      <c r="L531" s="171"/>
      <c r="M531" s="171"/>
      <c r="N531" s="171"/>
      <c r="O531" s="6"/>
      <c r="Q531" s="5"/>
    </row>
    <row r="532" spans="1:17" x14ac:dyDescent="0.2">
      <c r="A532" s="272" t="s">
        <v>1018</v>
      </c>
      <c r="B532" s="273" t="s">
        <v>1019</v>
      </c>
      <c r="C532" s="274">
        <f>+SUM(D532:E532)</f>
        <v>0</v>
      </c>
      <c r="D532" s="275"/>
      <c r="E532" s="276"/>
      <c r="F532" s="171"/>
      <c r="G532" s="202"/>
      <c r="H532" s="202"/>
      <c r="I532" s="14"/>
      <c r="J532" s="171"/>
      <c r="K532" s="171"/>
      <c r="L532" s="171"/>
      <c r="M532" s="171"/>
      <c r="N532" s="171"/>
      <c r="O532" s="6"/>
      <c r="Q532" s="5"/>
    </row>
    <row r="533" spans="1:17" x14ac:dyDescent="0.2">
      <c r="A533" s="272" t="s">
        <v>1020</v>
      </c>
      <c r="B533" s="273" t="s">
        <v>1021</v>
      </c>
      <c r="C533" s="277">
        <f>+SUM(D533:E533)</f>
        <v>0</v>
      </c>
      <c r="D533" s="275"/>
      <c r="E533" s="276"/>
      <c r="F533" s="171"/>
      <c r="G533" s="202"/>
      <c r="H533" s="202"/>
      <c r="I533" s="14"/>
      <c r="J533" s="171"/>
      <c r="K533" s="171"/>
      <c r="L533" s="171"/>
      <c r="M533" s="171"/>
      <c r="N533" s="171"/>
      <c r="O533" s="6"/>
      <c r="Q533" s="5"/>
    </row>
    <row r="534" spans="1:17" ht="18" customHeight="1" x14ac:dyDescent="0.2">
      <c r="A534" s="128"/>
      <c r="B534" s="129"/>
      <c r="C534" s="130"/>
    </row>
    <row r="535" spans="1:17" ht="24" customHeight="1" x14ac:dyDescent="0.2">
      <c r="A535" s="291" t="s">
        <v>1022</v>
      </c>
      <c r="B535" s="292"/>
      <c r="C535" s="297" t="s">
        <v>3</v>
      </c>
      <c r="D535" s="286" t="s">
        <v>1023</v>
      </c>
      <c r="E535" s="286" t="s">
        <v>1024</v>
      </c>
      <c r="F535" s="202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295"/>
      <c r="B536" s="296"/>
      <c r="C536" s="299"/>
      <c r="D536" s="286"/>
      <c r="E536" s="286"/>
      <c r="F536" s="202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287" t="s">
        <v>1025</v>
      </c>
      <c r="B537" s="288"/>
      <c r="C537" s="131"/>
      <c r="D537" s="132"/>
      <c r="E537" s="133"/>
      <c r="F537" s="202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134" t="s">
        <v>1026</v>
      </c>
      <c r="B538" s="135"/>
      <c r="C538" s="278">
        <f t="shared" ref="C538:C544" si="8">SUM(D538:E538)</f>
        <v>0</v>
      </c>
      <c r="D538" s="279"/>
      <c r="E538" s="280"/>
      <c r="F538" s="202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139" t="s">
        <v>1027</v>
      </c>
      <c r="B539" s="140"/>
      <c r="C539" s="281">
        <f t="shared" si="8"/>
        <v>0</v>
      </c>
      <c r="D539" s="282"/>
      <c r="E539" s="283"/>
      <c r="F539" s="202"/>
      <c r="G539" s="6"/>
      <c r="H539" s="6"/>
      <c r="I539" s="7"/>
      <c r="J539" s="5"/>
      <c r="K539" s="5"/>
      <c r="O539" s="6"/>
      <c r="Q539" s="5"/>
    </row>
    <row r="540" spans="1:17" s="147" customFormat="1" ht="13.5" customHeight="1" x14ac:dyDescent="0.2">
      <c r="A540" s="139" t="s">
        <v>1028</v>
      </c>
      <c r="B540" s="140"/>
      <c r="C540" s="281">
        <f t="shared" si="8"/>
        <v>0</v>
      </c>
      <c r="D540" s="144"/>
      <c r="E540" s="145"/>
      <c r="F540" s="146"/>
      <c r="G540" s="146"/>
    </row>
    <row r="541" spans="1:17" s="147" customFormat="1" x14ac:dyDescent="0.2">
      <c r="A541" s="139" t="s">
        <v>1029</v>
      </c>
      <c r="B541" s="140"/>
      <c r="C541" s="281">
        <f t="shared" si="8"/>
        <v>0</v>
      </c>
      <c r="D541" s="144"/>
      <c r="E541" s="145"/>
      <c r="F541" s="146"/>
      <c r="G541" s="146"/>
    </row>
    <row r="542" spans="1:17" s="147" customFormat="1" x14ac:dyDescent="0.2">
      <c r="A542" s="139" t="s">
        <v>1030</v>
      </c>
      <c r="B542" s="140"/>
      <c r="C542" s="281">
        <f t="shared" si="8"/>
        <v>0</v>
      </c>
      <c r="D542" s="144"/>
      <c r="E542" s="145"/>
      <c r="F542" s="146"/>
      <c r="G542" s="146"/>
    </row>
    <row r="543" spans="1:17" x14ac:dyDescent="0.2">
      <c r="A543" s="148" t="s">
        <v>1031</v>
      </c>
      <c r="B543" s="149"/>
      <c r="C543" s="150">
        <f t="shared" si="8"/>
        <v>0</v>
      </c>
      <c r="D543" s="151"/>
      <c r="E543" s="152"/>
      <c r="H543" s="6"/>
      <c r="J543" s="7"/>
      <c r="K543" s="5"/>
      <c r="P543" s="6"/>
      <c r="Q543" s="5"/>
    </row>
    <row r="544" spans="1:17" ht="19.5" customHeight="1" x14ac:dyDescent="0.2">
      <c r="A544" s="153" t="s">
        <v>1032</v>
      </c>
      <c r="B544" s="131"/>
      <c r="C544" s="154">
        <f t="shared" si="8"/>
        <v>0</v>
      </c>
      <c r="D544" s="155">
        <f>SUM(D538:D543)</f>
        <v>0</v>
      </c>
      <c r="E544" s="156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153" t="s">
        <v>1033</v>
      </c>
      <c r="B545" s="157"/>
      <c r="C545" s="131"/>
      <c r="D545" s="131"/>
      <c r="E545" s="158"/>
      <c r="F545" s="202"/>
      <c r="G545" s="6"/>
      <c r="H545" s="6"/>
      <c r="I545" s="7"/>
      <c r="J545" s="5"/>
      <c r="K545" s="5"/>
      <c r="O545" s="6"/>
      <c r="Q545" s="5"/>
    </row>
    <row r="546" spans="1:17" x14ac:dyDescent="0.2">
      <c r="A546" s="159" t="s">
        <v>1026</v>
      </c>
      <c r="B546" s="160"/>
      <c r="C546" s="278">
        <f t="shared" ref="C546:C552" si="9">SUM(D546:E546)</f>
        <v>0</v>
      </c>
      <c r="D546" s="279"/>
      <c r="E546" s="280"/>
      <c r="F546" s="202"/>
      <c r="G546" s="6"/>
      <c r="H546" s="6"/>
      <c r="I546" s="7"/>
      <c r="J546" s="5"/>
      <c r="K546" s="5"/>
      <c r="O546" s="6"/>
      <c r="Q546" s="5"/>
    </row>
    <row r="547" spans="1:17" x14ac:dyDescent="0.2">
      <c r="A547" s="161" t="s">
        <v>1027</v>
      </c>
      <c r="B547" s="162"/>
      <c r="C547" s="281">
        <f t="shared" si="9"/>
        <v>0</v>
      </c>
      <c r="D547" s="282"/>
      <c r="E547" s="283"/>
      <c r="F547" s="202"/>
      <c r="G547" s="6"/>
      <c r="H547" s="6"/>
      <c r="I547" s="7"/>
      <c r="J547" s="5"/>
      <c r="K547" s="5"/>
      <c r="O547" s="6"/>
      <c r="Q547" s="5"/>
    </row>
    <row r="548" spans="1:17" s="147" customFormat="1" x14ac:dyDescent="0.2">
      <c r="A548" s="161" t="s">
        <v>1028</v>
      </c>
      <c r="B548" s="162"/>
      <c r="C548" s="281">
        <f t="shared" si="9"/>
        <v>0</v>
      </c>
      <c r="D548" s="144"/>
      <c r="E548" s="145"/>
      <c r="F548" s="146"/>
      <c r="G548" s="146"/>
    </row>
    <row r="549" spans="1:17" s="147" customFormat="1" x14ac:dyDescent="0.2">
      <c r="A549" s="161" t="s">
        <v>1029</v>
      </c>
      <c r="B549" s="162"/>
      <c r="C549" s="281">
        <f t="shared" si="9"/>
        <v>0</v>
      </c>
      <c r="D549" s="144"/>
      <c r="E549" s="145"/>
      <c r="F549" s="146"/>
      <c r="G549" s="146"/>
    </row>
    <row r="550" spans="1:17" s="147" customFormat="1" x14ac:dyDescent="0.2">
      <c r="A550" s="161" t="s">
        <v>1030</v>
      </c>
      <c r="B550" s="162"/>
      <c r="C550" s="281">
        <f t="shared" si="9"/>
        <v>0</v>
      </c>
      <c r="D550" s="144"/>
      <c r="E550" s="145"/>
      <c r="F550" s="146"/>
      <c r="G550" s="146"/>
    </row>
    <row r="551" spans="1:17" x14ac:dyDescent="0.2">
      <c r="A551" s="163" t="s">
        <v>1031</v>
      </c>
      <c r="B551" s="164"/>
      <c r="C551" s="150">
        <f t="shared" si="9"/>
        <v>0</v>
      </c>
      <c r="D551" s="151"/>
      <c r="E551" s="152"/>
      <c r="H551" s="6"/>
      <c r="J551" s="7"/>
      <c r="K551" s="5"/>
      <c r="P551" s="6"/>
      <c r="Q551" s="5"/>
    </row>
    <row r="552" spans="1:17" ht="19.5" customHeight="1" x14ac:dyDescent="0.2">
      <c r="A552" s="165" t="s">
        <v>1034</v>
      </c>
      <c r="B552" s="132"/>
      <c r="C552" s="154">
        <f t="shared" si="9"/>
        <v>0</v>
      </c>
      <c r="D552" s="166">
        <f>SUM(D546:D551)</f>
        <v>0</v>
      </c>
      <c r="E552" s="167">
        <f>SUM(E546:E551)</f>
        <v>0</v>
      </c>
      <c r="H552" s="6"/>
      <c r="J552" s="7"/>
      <c r="K552" s="5"/>
      <c r="P552" s="6"/>
      <c r="Q552" s="5"/>
    </row>
  </sheetData>
  <mergeCells count="24"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6:F7"/>
    <mergeCell ref="C10:C12"/>
    <mergeCell ref="D10:F10"/>
    <mergeCell ref="G10:G12"/>
    <mergeCell ref="A44:B44"/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sqref="A1:XFD1048576"/>
    </sheetView>
  </sheetViews>
  <sheetFormatPr baseColWidth="10" defaultRowHeight="12.75" x14ac:dyDescent="0.2"/>
  <cols>
    <col min="1" max="1" width="12.7109375" style="168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",[9]NOMBRE!B2," - ","( ",[9]NOMBRE!C2,[9]NOMBRE!D2,[9]NOMBRE!E2,[9]NOMBRE!F2,[9]NOMBRE!G2," )")</f>
        <v>COMUNA: Linares - ( 07401 )</v>
      </c>
      <c r="I2" s="5"/>
    </row>
    <row r="3" spans="1:19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",[9]NOMBRE!B6," - ","( ",[9]NOMBRE!C6,[9]NOMBRE!D6," )")</f>
        <v>MES: AGOSTO - ( 08 )</v>
      </c>
      <c r="I4" s="9"/>
    </row>
    <row r="5" spans="1:19" ht="12.75" customHeight="1" x14ac:dyDescent="0.2">
      <c r="A5" s="1" t="str">
        <f>CONCATENATE("AÑO: ",[9]NOMBRE!B7)</f>
        <v>AÑO: 2015</v>
      </c>
      <c r="I5" s="5"/>
    </row>
    <row r="6" spans="1:19" ht="12.75" customHeight="1" x14ac:dyDescent="0.15">
      <c r="A6" s="300" t="s">
        <v>1</v>
      </c>
      <c r="B6" s="300"/>
      <c r="C6" s="300"/>
      <c r="D6" s="300"/>
      <c r="E6" s="300"/>
      <c r="F6" s="300"/>
      <c r="I6" s="5"/>
    </row>
    <row r="7" spans="1:19" ht="12.75" customHeight="1" x14ac:dyDescent="0.15">
      <c r="A7" s="300"/>
      <c r="B7" s="300"/>
      <c r="C7" s="300"/>
      <c r="D7" s="300"/>
      <c r="E7" s="300"/>
      <c r="F7" s="300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69" t="s">
        <v>2</v>
      </c>
      <c r="B10" s="170"/>
      <c r="C10" s="301" t="s">
        <v>3</v>
      </c>
      <c r="D10" s="304" t="s">
        <v>4</v>
      </c>
      <c r="E10" s="305"/>
      <c r="F10" s="306"/>
      <c r="G10" s="307" t="s">
        <v>5</v>
      </c>
      <c r="H10" s="301" t="s">
        <v>6</v>
      </c>
      <c r="I10" s="14"/>
      <c r="J10" s="5"/>
      <c r="K10" s="5"/>
      <c r="N10" s="171"/>
      <c r="O10" s="6"/>
      <c r="Q10" s="5"/>
    </row>
    <row r="11" spans="1:19" ht="15.75" customHeight="1" x14ac:dyDescent="0.2">
      <c r="A11" s="172"/>
      <c r="B11" s="173"/>
      <c r="C11" s="302"/>
      <c r="D11" s="311" t="s">
        <v>7</v>
      </c>
      <c r="E11" s="313" t="s">
        <v>8</v>
      </c>
      <c r="F11" s="315" t="s">
        <v>9</v>
      </c>
      <c r="G11" s="308"/>
      <c r="H11" s="302"/>
      <c r="I11" s="14"/>
      <c r="J11" s="5"/>
      <c r="K11" s="5"/>
      <c r="N11" s="171"/>
      <c r="O11" s="6"/>
      <c r="Q11" s="5"/>
    </row>
    <row r="12" spans="1:19" ht="14.25" customHeight="1" x14ac:dyDescent="0.2">
      <c r="A12" s="174" t="s">
        <v>10</v>
      </c>
      <c r="B12" s="175" t="s">
        <v>11</v>
      </c>
      <c r="C12" s="303"/>
      <c r="D12" s="312"/>
      <c r="E12" s="314"/>
      <c r="F12" s="316"/>
      <c r="G12" s="309"/>
      <c r="H12" s="303"/>
      <c r="I12" s="14"/>
      <c r="J12" s="5"/>
      <c r="K12" s="5"/>
      <c r="N12" s="171"/>
      <c r="O12" s="6"/>
      <c r="Q12" s="5"/>
    </row>
    <row r="13" spans="1:19" x14ac:dyDescent="0.2">
      <c r="A13" s="176" t="s">
        <v>12</v>
      </c>
      <c r="B13" s="177"/>
      <c r="C13" s="178">
        <f>+SUM(D13:F13)</f>
        <v>5989</v>
      </c>
      <c r="D13" s="179">
        <f>+SUM(D14:D43)</f>
        <v>2978</v>
      </c>
      <c r="E13" s="180">
        <f>+SUM(E14:E43)</f>
        <v>3011</v>
      </c>
      <c r="F13" s="181">
        <f>+SUM(F14:F43)</f>
        <v>0</v>
      </c>
      <c r="G13" s="182">
        <f>+SUM(G14:G43)</f>
        <v>0</v>
      </c>
      <c r="H13" s="178">
        <f>+SUM(H14:H43)</f>
        <v>0</v>
      </c>
      <c r="I13" s="14"/>
      <c r="J13" s="5"/>
      <c r="K13" s="5"/>
      <c r="N13" s="171"/>
      <c r="O13" s="6"/>
      <c r="Q13" s="5"/>
    </row>
    <row r="14" spans="1:19" ht="27" customHeight="1" x14ac:dyDescent="0.2">
      <c r="A14" s="183" t="s">
        <v>13</v>
      </c>
      <c r="B14" s="184" t="s">
        <v>14</v>
      </c>
      <c r="C14" s="185">
        <f>+SUM(D14:F14)</f>
        <v>1800</v>
      </c>
      <c r="D14" s="186">
        <v>938</v>
      </c>
      <c r="E14" s="187">
        <v>862</v>
      </c>
      <c r="F14" s="188"/>
      <c r="G14" s="188"/>
      <c r="H14" s="188"/>
      <c r="I14" s="33"/>
      <c r="J14" s="5"/>
      <c r="K14" s="5"/>
      <c r="N14" s="171"/>
      <c r="O14" s="6"/>
      <c r="Q14" s="5"/>
    </row>
    <row r="15" spans="1:19" x14ac:dyDescent="0.2">
      <c r="A15" s="189" t="s">
        <v>15</v>
      </c>
      <c r="B15" s="190" t="s">
        <v>16</v>
      </c>
      <c r="C15" s="185">
        <f t="shared" ref="C15:C78" si="0">+SUM(D15:F15)</f>
        <v>0</v>
      </c>
      <c r="D15" s="186"/>
      <c r="E15" s="187"/>
      <c r="F15" s="188"/>
      <c r="G15" s="188"/>
      <c r="H15" s="188"/>
      <c r="I15" s="33"/>
      <c r="J15" s="5"/>
      <c r="K15" s="5"/>
      <c r="N15" s="171"/>
      <c r="O15" s="6"/>
      <c r="Q15" s="5"/>
    </row>
    <row r="16" spans="1:19" x14ac:dyDescent="0.2">
      <c r="A16" s="189" t="s">
        <v>17</v>
      </c>
      <c r="B16" s="190" t="s">
        <v>18</v>
      </c>
      <c r="C16" s="185">
        <f t="shared" si="0"/>
        <v>0</v>
      </c>
      <c r="D16" s="186"/>
      <c r="E16" s="187"/>
      <c r="F16" s="188"/>
      <c r="G16" s="188"/>
      <c r="H16" s="188"/>
      <c r="I16" s="33"/>
      <c r="J16" s="5"/>
      <c r="K16" s="5"/>
      <c r="N16" s="171"/>
      <c r="O16" s="6"/>
      <c r="Q16" s="5"/>
    </row>
    <row r="17" spans="1:17" x14ac:dyDescent="0.2">
      <c r="A17" s="191" t="s">
        <v>19</v>
      </c>
      <c r="B17" s="192" t="s">
        <v>20</v>
      </c>
      <c r="C17" s="185">
        <f t="shared" si="0"/>
        <v>520</v>
      </c>
      <c r="D17" s="186"/>
      <c r="E17" s="187">
        <v>520</v>
      </c>
      <c r="F17" s="188"/>
      <c r="G17" s="188"/>
      <c r="H17" s="188"/>
      <c r="I17" s="33"/>
      <c r="J17" s="5"/>
      <c r="K17" s="5"/>
      <c r="N17" s="171"/>
      <c r="O17" s="6"/>
      <c r="Q17" s="5"/>
    </row>
    <row r="18" spans="1:17" x14ac:dyDescent="0.2">
      <c r="A18" s="191" t="s">
        <v>21</v>
      </c>
      <c r="B18" s="192" t="s">
        <v>22</v>
      </c>
      <c r="C18" s="185">
        <f t="shared" si="0"/>
        <v>0</v>
      </c>
      <c r="D18" s="186"/>
      <c r="E18" s="187"/>
      <c r="F18" s="188"/>
      <c r="G18" s="188"/>
      <c r="H18" s="188"/>
      <c r="I18" s="33"/>
      <c r="J18" s="5"/>
      <c r="K18" s="5"/>
      <c r="N18" s="171"/>
      <c r="O18" s="6"/>
      <c r="Q18" s="5"/>
    </row>
    <row r="19" spans="1:17" x14ac:dyDescent="0.2">
      <c r="A19" s="191" t="s">
        <v>23</v>
      </c>
      <c r="B19" s="193" t="s">
        <v>24</v>
      </c>
      <c r="C19" s="185">
        <f t="shared" si="0"/>
        <v>56</v>
      </c>
      <c r="D19" s="186"/>
      <c r="E19" s="187">
        <v>56</v>
      </c>
      <c r="F19" s="188"/>
      <c r="G19" s="188"/>
      <c r="H19" s="188"/>
      <c r="I19" s="33"/>
      <c r="J19" s="5"/>
      <c r="K19" s="5"/>
      <c r="N19" s="171"/>
      <c r="O19" s="6"/>
      <c r="Q19" s="5"/>
    </row>
    <row r="20" spans="1:17" x14ac:dyDescent="0.2">
      <c r="A20" s="191" t="s">
        <v>25</v>
      </c>
      <c r="B20" s="193" t="s">
        <v>26</v>
      </c>
      <c r="C20" s="185">
        <f t="shared" si="0"/>
        <v>10</v>
      </c>
      <c r="D20" s="186"/>
      <c r="E20" s="187">
        <v>10</v>
      </c>
      <c r="F20" s="188"/>
      <c r="G20" s="188"/>
      <c r="H20" s="188"/>
      <c r="I20" s="33"/>
      <c r="J20" s="5"/>
      <c r="K20" s="5"/>
      <c r="N20" s="171"/>
      <c r="O20" s="6"/>
      <c r="Q20" s="5"/>
    </row>
    <row r="21" spans="1:17" x14ac:dyDescent="0.2">
      <c r="A21" s="191" t="s">
        <v>27</v>
      </c>
      <c r="B21" s="194" t="s">
        <v>28</v>
      </c>
      <c r="C21" s="185">
        <f t="shared" si="0"/>
        <v>202</v>
      </c>
      <c r="D21" s="186"/>
      <c r="E21" s="187">
        <v>202</v>
      </c>
      <c r="F21" s="188"/>
      <c r="G21" s="188"/>
      <c r="H21" s="188"/>
      <c r="I21" s="33"/>
      <c r="J21" s="5"/>
      <c r="K21" s="5"/>
      <c r="N21" s="171"/>
      <c r="O21" s="6"/>
      <c r="Q21" s="5"/>
    </row>
    <row r="22" spans="1:17" x14ac:dyDescent="0.2">
      <c r="A22" s="191" t="s">
        <v>29</v>
      </c>
      <c r="B22" s="194" t="s">
        <v>30</v>
      </c>
      <c r="C22" s="185">
        <f t="shared" si="0"/>
        <v>0</v>
      </c>
      <c r="D22" s="186"/>
      <c r="E22" s="187"/>
      <c r="F22" s="188"/>
      <c r="G22" s="188"/>
      <c r="H22" s="188"/>
      <c r="I22" s="33"/>
      <c r="J22" s="5"/>
      <c r="K22" s="5"/>
      <c r="N22" s="171"/>
      <c r="O22" s="6"/>
      <c r="Q22" s="5"/>
    </row>
    <row r="23" spans="1:17" x14ac:dyDescent="0.2">
      <c r="A23" s="191" t="s">
        <v>31</v>
      </c>
      <c r="B23" s="194" t="s">
        <v>32</v>
      </c>
      <c r="C23" s="185">
        <f t="shared" si="0"/>
        <v>3</v>
      </c>
      <c r="D23" s="186"/>
      <c r="E23" s="187">
        <v>3</v>
      </c>
      <c r="F23" s="188"/>
      <c r="G23" s="188"/>
      <c r="H23" s="188"/>
      <c r="I23" s="33"/>
      <c r="J23" s="5"/>
      <c r="K23" s="5"/>
      <c r="N23" s="171"/>
      <c r="O23" s="6"/>
      <c r="Q23" s="5"/>
    </row>
    <row r="24" spans="1:17" x14ac:dyDescent="0.2">
      <c r="A24" s="191" t="s">
        <v>33</v>
      </c>
      <c r="B24" s="194" t="s">
        <v>34</v>
      </c>
      <c r="C24" s="185">
        <f t="shared" si="0"/>
        <v>155</v>
      </c>
      <c r="D24" s="186">
        <v>15</v>
      </c>
      <c r="E24" s="187">
        <v>140</v>
      </c>
      <c r="F24" s="188"/>
      <c r="G24" s="188"/>
      <c r="H24" s="188"/>
      <c r="I24" s="33"/>
      <c r="J24" s="5"/>
      <c r="K24" s="5"/>
      <c r="N24" s="171"/>
      <c r="O24" s="6"/>
      <c r="Q24" s="5"/>
    </row>
    <row r="25" spans="1:17" ht="23.25" x14ac:dyDescent="0.2">
      <c r="A25" s="191" t="s">
        <v>35</v>
      </c>
      <c r="B25" s="195" t="s">
        <v>36</v>
      </c>
      <c r="C25" s="185">
        <f t="shared" si="0"/>
        <v>3</v>
      </c>
      <c r="D25" s="196"/>
      <c r="E25" s="197">
        <v>3</v>
      </c>
      <c r="F25" s="198"/>
      <c r="G25" s="188"/>
      <c r="H25" s="198"/>
      <c r="I25" s="33"/>
      <c r="J25" s="5"/>
      <c r="K25" s="5"/>
      <c r="N25" s="171"/>
      <c r="O25" s="6"/>
      <c r="Q25" s="5"/>
    </row>
    <row r="26" spans="1:17" x14ac:dyDescent="0.2">
      <c r="A26" s="191" t="s">
        <v>37</v>
      </c>
      <c r="B26" s="195" t="s">
        <v>38</v>
      </c>
      <c r="C26" s="185">
        <f t="shared" si="0"/>
        <v>0</v>
      </c>
      <c r="D26" s="196"/>
      <c r="E26" s="197"/>
      <c r="F26" s="198"/>
      <c r="G26" s="188"/>
      <c r="H26" s="198"/>
      <c r="I26" s="33"/>
      <c r="J26" s="5"/>
      <c r="K26" s="5"/>
      <c r="N26" s="171"/>
      <c r="O26" s="6"/>
      <c r="Q26" s="5"/>
    </row>
    <row r="27" spans="1:17" x14ac:dyDescent="0.2">
      <c r="A27" s="191" t="s">
        <v>39</v>
      </c>
      <c r="B27" s="195" t="s">
        <v>40</v>
      </c>
      <c r="C27" s="185">
        <f t="shared" si="0"/>
        <v>0</v>
      </c>
      <c r="D27" s="196"/>
      <c r="E27" s="197"/>
      <c r="F27" s="198"/>
      <c r="G27" s="188"/>
      <c r="H27" s="198"/>
      <c r="I27" s="33"/>
      <c r="J27" s="5"/>
      <c r="K27" s="5"/>
      <c r="N27" s="171"/>
      <c r="O27" s="6"/>
      <c r="Q27" s="5"/>
    </row>
    <row r="28" spans="1:17" x14ac:dyDescent="0.2">
      <c r="A28" s="191" t="s">
        <v>41</v>
      </c>
      <c r="B28" s="195" t="s">
        <v>42</v>
      </c>
      <c r="C28" s="185">
        <f t="shared" si="0"/>
        <v>0</v>
      </c>
      <c r="D28" s="196"/>
      <c r="E28" s="197"/>
      <c r="F28" s="198"/>
      <c r="G28" s="188"/>
      <c r="H28" s="198"/>
      <c r="I28" s="33"/>
      <c r="J28" s="5"/>
      <c r="K28" s="5"/>
      <c r="N28" s="171"/>
      <c r="O28" s="6"/>
      <c r="Q28" s="5"/>
    </row>
    <row r="29" spans="1:17" ht="23.25" x14ac:dyDescent="0.2">
      <c r="A29" s="191" t="s">
        <v>43</v>
      </c>
      <c r="B29" s="195" t="s">
        <v>44</v>
      </c>
      <c r="C29" s="185">
        <f t="shared" si="0"/>
        <v>0</v>
      </c>
      <c r="D29" s="196"/>
      <c r="E29" s="197"/>
      <c r="F29" s="198"/>
      <c r="G29" s="188"/>
      <c r="H29" s="198"/>
      <c r="I29" s="33"/>
      <c r="J29" s="5"/>
      <c r="K29" s="5"/>
      <c r="N29" s="171"/>
      <c r="O29" s="6"/>
      <c r="Q29" s="5"/>
    </row>
    <row r="30" spans="1:17" x14ac:dyDescent="0.2">
      <c r="A30" s="191" t="s">
        <v>45</v>
      </c>
      <c r="B30" s="195" t="s">
        <v>46</v>
      </c>
      <c r="C30" s="185">
        <f t="shared" si="0"/>
        <v>10</v>
      </c>
      <c r="D30" s="196"/>
      <c r="E30" s="197">
        <v>10</v>
      </c>
      <c r="F30" s="198"/>
      <c r="G30" s="188"/>
      <c r="H30" s="198"/>
      <c r="I30" s="33"/>
      <c r="J30" s="5"/>
      <c r="K30" s="5"/>
      <c r="N30" s="171"/>
      <c r="O30" s="6"/>
      <c r="Q30" s="5"/>
    </row>
    <row r="31" spans="1:17" x14ac:dyDescent="0.2">
      <c r="A31" s="199" t="s">
        <v>47</v>
      </c>
      <c r="B31" s="195" t="s">
        <v>48</v>
      </c>
      <c r="C31" s="185">
        <f t="shared" si="0"/>
        <v>0</v>
      </c>
      <c r="D31" s="196"/>
      <c r="E31" s="197"/>
      <c r="F31" s="198"/>
      <c r="G31" s="188"/>
      <c r="H31" s="198"/>
      <c r="I31" s="33"/>
      <c r="J31" s="5"/>
      <c r="K31" s="5"/>
      <c r="N31" s="171"/>
      <c r="O31" s="6"/>
      <c r="Q31" s="5"/>
    </row>
    <row r="32" spans="1:17" x14ac:dyDescent="0.2">
      <c r="A32" s="191" t="s">
        <v>49</v>
      </c>
      <c r="B32" s="195" t="s">
        <v>50</v>
      </c>
      <c r="C32" s="185">
        <f t="shared" si="0"/>
        <v>666</v>
      </c>
      <c r="D32" s="196">
        <v>642</v>
      </c>
      <c r="E32" s="197">
        <v>24</v>
      </c>
      <c r="F32" s="198"/>
      <c r="G32" s="188"/>
      <c r="H32" s="198"/>
      <c r="I32" s="33"/>
      <c r="J32" s="5"/>
      <c r="K32" s="5"/>
      <c r="N32" s="171"/>
      <c r="O32" s="6"/>
      <c r="Q32" s="5"/>
    </row>
    <row r="33" spans="1:17" x14ac:dyDescent="0.2">
      <c r="A33" s="191" t="s">
        <v>51</v>
      </c>
      <c r="B33" s="194" t="s">
        <v>52</v>
      </c>
      <c r="C33" s="185">
        <f t="shared" si="0"/>
        <v>0</v>
      </c>
      <c r="D33" s="196"/>
      <c r="E33" s="197"/>
      <c r="F33" s="198"/>
      <c r="G33" s="188"/>
      <c r="H33" s="198"/>
      <c r="I33" s="33"/>
      <c r="J33" s="5"/>
      <c r="K33" s="5"/>
      <c r="N33" s="171"/>
      <c r="O33" s="6"/>
      <c r="Q33" s="5"/>
    </row>
    <row r="34" spans="1:17" x14ac:dyDescent="0.2">
      <c r="A34" s="191" t="s">
        <v>53</v>
      </c>
      <c r="B34" s="195" t="s">
        <v>54</v>
      </c>
      <c r="C34" s="185">
        <f t="shared" si="0"/>
        <v>0</v>
      </c>
      <c r="D34" s="196"/>
      <c r="E34" s="197"/>
      <c r="F34" s="198"/>
      <c r="G34" s="188"/>
      <c r="H34" s="198"/>
      <c r="I34" s="33"/>
      <c r="J34" s="5"/>
      <c r="K34" s="5"/>
      <c r="N34" s="171"/>
      <c r="O34" s="6"/>
      <c r="Q34" s="5"/>
    </row>
    <row r="35" spans="1:17" x14ac:dyDescent="0.2">
      <c r="A35" s="191" t="s">
        <v>55</v>
      </c>
      <c r="B35" s="195" t="s">
        <v>56</v>
      </c>
      <c r="C35" s="185">
        <f t="shared" si="0"/>
        <v>0</v>
      </c>
      <c r="D35" s="196"/>
      <c r="E35" s="197"/>
      <c r="F35" s="198"/>
      <c r="G35" s="188"/>
      <c r="H35" s="200"/>
      <c r="I35" s="33"/>
      <c r="J35" s="5"/>
      <c r="K35" s="5"/>
      <c r="N35" s="171"/>
      <c r="O35" s="6"/>
      <c r="Q35" s="5"/>
    </row>
    <row r="36" spans="1:17" x14ac:dyDescent="0.2">
      <c r="A36" s="191" t="s">
        <v>57</v>
      </c>
      <c r="B36" s="195" t="s">
        <v>58</v>
      </c>
      <c r="C36" s="185">
        <f t="shared" si="0"/>
        <v>7</v>
      </c>
      <c r="D36" s="196">
        <v>7</v>
      </c>
      <c r="E36" s="197"/>
      <c r="F36" s="198"/>
      <c r="G36" s="188"/>
      <c r="H36" s="200"/>
      <c r="I36" s="33"/>
      <c r="J36" s="5"/>
      <c r="K36" s="5"/>
      <c r="N36" s="171"/>
      <c r="O36" s="6"/>
      <c r="Q36" s="5"/>
    </row>
    <row r="37" spans="1:17" s="6" customFormat="1" x14ac:dyDescent="0.2">
      <c r="A37" s="191" t="s">
        <v>59</v>
      </c>
      <c r="B37" s="194" t="s">
        <v>60</v>
      </c>
      <c r="C37" s="185">
        <f t="shared" si="0"/>
        <v>0</v>
      </c>
      <c r="D37" s="186"/>
      <c r="E37" s="187"/>
      <c r="F37" s="188"/>
      <c r="G37" s="188"/>
      <c r="H37" s="201"/>
      <c r="I37" s="47"/>
      <c r="N37" s="202"/>
    </row>
    <row r="38" spans="1:17" x14ac:dyDescent="0.2">
      <c r="A38" s="191" t="s">
        <v>61</v>
      </c>
      <c r="B38" s="194" t="s">
        <v>62</v>
      </c>
      <c r="C38" s="203">
        <f t="shared" si="0"/>
        <v>124</v>
      </c>
      <c r="D38" s="204">
        <v>12</v>
      </c>
      <c r="E38" s="205">
        <v>112</v>
      </c>
      <c r="F38" s="206"/>
      <c r="G38" s="188"/>
      <c r="H38" s="206"/>
      <c r="I38" s="33"/>
      <c r="J38" s="5"/>
      <c r="K38" s="5"/>
      <c r="N38" s="171"/>
      <c r="O38" s="6"/>
      <c r="Q38" s="5"/>
    </row>
    <row r="39" spans="1:17" ht="34.5" x14ac:dyDescent="0.2">
      <c r="A39" s="207" t="s">
        <v>63</v>
      </c>
      <c r="B39" s="208" t="s">
        <v>64</v>
      </c>
      <c r="C39" s="185">
        <f t="shared" si="0"/>
        <v>1378</v>
      </c>
      <c r="D39" s="186">
        <v>411</v>
      </c>
      <c r="E39" s="187">
        <v>967</v>
      </c>
      <c r="F39" s="188"/>
      <c r="G39" s="188"/>
      <c r="H39" s="188"/>
      <c r="I39" s="33"/>
      <c r="J39" s="5"/>
      <c r="K39" s="5"/>
      <c r="N39" s="171"/>
      <c r="O39" s="6"/>
      <c r="Q39" s="5"/>
    </row>
    <row r="40" spans="1:17" x14ac:dyDescent="0.2">
      <c r="A40" s="207" t="s">
        <v>65</v>
      </c>
      <c r="B40" s="208" t="s">
        <v>66</v>
      </c>
      <c r="C40" s="185">
        <f t="shared" si="0"/>
        <v>29</v>
      </c>
      <c r="D40" s="186"/>
      <c r="E40" s="187">
        <v>29</v>
      </c>
      <c r="F40" s="188"/>
      <c r="G40" s="188"/>
      <c r="H40" s="188"/>
      <c r="I40" s="33"/>
      <c r="J40" s="5"/>
      <c r="K40" s="5"/>
      <c r="N40" s="171"/>
      <c r="O40" s="6"/>
      <c r="Q40" s="5"/>
    </row>
    <row r="41" spans="1:17" x14ac:dyDescent="0.2">
      <c r="A41" s="207" t="s">
        <v>67</v>
      </c>
      <c r="B41" s="208" t="s">
        <v>68</v>
      </c>
      <c r="C41" s="185">
        <f t="shared" si="0"/>
        <v>138</v>
      </c>
      <c r="D41" s="186">
        <v>122</v>
      </c>
      <c r="E41" s="187">
        <v>16</v>
      </c>
      <c r="F41" s="188"/>
      <c r="G41" s="188"/>
      <c r="H41" s="188"/>
      <c r="I41" s="33"/>
      <c r="J41" s="5"/>
      <c r="K41" s="5"/>
      <c r="N41" s="171"/>
      <c r="O41" s="6"/>
      <c r="Q41" s="5"/>
    </row>
    <row r="42" spans="1:17" x14ac:dyDescent="0.2">
      <c r="A42" s="207" t="s">
        <v>69</v>
      </c>
      <c r="B42" s="208" t="s">
        <v>70</v>
      </c>
      <c r="C42" s="185">
        <f t="shared" si="0"/>
        <v>821</v>
      </c>
      <c r="D42" s="186">
        <v>790</v>
      </c>
      <c r="E42" s="187">
        <v>31</v>
      </c>
      <c r="F42" s="188"/>
      <c r="G42" s="188"/>
      <c r="H42" s="188"/>
      <c r="I42" s="33"/>
      <c r="J42" s="5"/>
      <c r="K42" s="5"/>
      <c r="N42" s="171"/>
      <c r="O42" s="6"/>
      <c r="Q42" s="5"/>
    </row>
    <row r="43" spans="1:17" x14ac:dyDescent="0.2">
      <c r="A43" s="207" t="s">
        <v>71</v>
      </c>
      <c r="B43" s="209" t="s">
        <v>72</v>
      </c>
      <c r="C43" s="210">
        <f t="shared" si="0"/>
        <v>67</v>
      </c>
      <c r="D43" s="196">
        <v>41</v>
      </c>
      <c r="E43" s="197">
        <v>26</v>
      </c>
      <c r="F43" s="198"/>
      <c r="G43" s="188"/>
      <c r="H43" s="198"/>
      <c r="I43" s="33"/>
      <c r="J43" s="5"/>
      <c r="K43" s="5"/>
      <c r="N43" s="171"/>
      <c r="O43" s="6"/>
      <c r="Q43" s="5"/>
    </row>
    <row r="44" spans="1:17" x14ac:dyDescent="0.2">
      <c r="A44" s="289" t="s">
        <v>73</v>
      </c>
      <c r="B44" s="310"/>
      <c r="C44" s="178">
        <f t="shared" si="0"/>
        <v>0</v>
      </c>
      <c r="D44" s="182">
        <f>SUM(D45:D78)</f>
        <v>0</v>
      </c>
      <c r="E44" s="180">
        <f>SUM(E45:E78)</f>
        <v>0</v>
      </c>
      <c r="F44" s="182">
        <f>SUM(F45:F78)</f>
        <v>0</v>
      </c>
      <c r="G44" s="178">
        <f>SUM(G45:G78)</f>
        <v>0</v>
      </c>
      <c r="H44" s="178">
        <f>SUM(H45:H78)</f>
        <v>0</v>
      </c>
      <c r="I44" s="33"/>
      <c r="J44" s="5"/>
      <c r="K44" s="5"/>
      <c r="N44" s="171"/>
      <c r="O44" s="6"/>
      <c r="Q44" s="5"/>
    </row>
    <row r="45" spans="1:17" x14ac:dyDescent="0.2">
      <c r="A45" s="211" t="s">
        <v>74</v>
      </c>
      <c r="B45" s="212" t="s">
        <v>75</v>
      </c>
      <c r="C45" s="213">
        <f t="shared" si="0"/>
        <v>0</v>
      </c>
      <c r="D45" s="188"/>
      <c r="E45" s="205"/>
      <c r="F45" s="206"/>
      <c r="G45" s="188"/>
      <c r="H45" s="206"/>
      <c r="I45" s="33"/>
      <c r="J45" s="5"/>
      <c r="K45" s="5"/>
      <c r="N45" s="171"/>
      <c r="O45" s="6"/>
      <c r="Q45" s="5"/>
    </row>
    <row r="46" spans="1:17" x14ac:dyDescent="0.2">
      <c r="A46" s="214" t="s">
        <v>76</v>
      </c>
      <c r="B46" s="215" t="s">
        <v>77</v>
      </c>
      <c r="C46" s="185">
        <f t="shared" si="0"/>
        <v>0</v>
      </c>
      <c r="D46" s="188"/>
      <c r="E46" s="187"/>
      <c r="F46" s="188"/>
      <c r="G46" s="188"/>
      <c r="H46" s="188"/>
      <c r="I46" s="33"/>
      <c r="J46" s="5"/>
      <c r="K46" s="5"/>
      <c r="N46" s="171"/>
      <c r="O46" s="6"/>
      <c r="Q46" s="5"/>
    </row>
    <row r="47" spans="1:17" x14ac:dyDescent="0.2">
      <c r="A47" s="214" t="s">
        <v>78</v>
      </c>
      <c r="B47" s="215" t="s">
        <v>79</v>
      </c>
      <c r="C47" s="185">
        <f t="shared" si="0"/>
        <v>0</v>
      </c>
      <c r="D47" s="188"/>
      <c r="E47" s="187"/>
      <c r="F47" s="188"/>
      <c r="G47" s="188"/>
      <c r="H47" s="188"/>
      <c r="I47" s="33"/>
      <c r="J47" s="5"/>
      <c r="K47" s="5"/>
      <c r="N47" s="171"/>
      <c r="O47" s="6"/>
      <c r="Q47" s="5"/>
    </row>
    <row r="48" spans="1:17" x14ac:dyDescent="0.2">
      <c r="A48" s="214" t="s">
        <v>80</v>
      </c>
      <c r="B48" s="215" t="s">
        <v>81</v>
      </c>
      <c r="C48" s="185">
        <f t="shared" si="0"/>
        <v>0</v>
      </c>
      <c r="D48" s="188"/>
      <c r="E48" s="187"/>
      <c r="F48" s="188"/>
      <c r="G48" s="188"/>
      <c r="H48" s="188"/>
      <c r="I48" s="33"/>
      <c r="J48" s="5"/>
      <c r="K48" s="5"/>
      <c r="N48" s="171"/>
      <c r="O48" s="6"/>
      <c r="Q48" s="5"/>
    </row>
    <row r="49" spans="1:17" x14ac:dyDescent="0.2">
      <c r="A49" s="214" t="s">
        <v>82</v>
      </c>
      <c r="B49" s="215" t="s">
        <v>83</v>
      </c>
      <c r="C49" s="185">
        <f t="shared" si="0"/>
        <v>0</v>
      </c>
      <c r="D49" s="188"/>
      <c r="E49" s="187"/>
      <c r="F49" s="188"/>
      <c r="G49" s="188"/>
      <c r="H49" s="188"/>
      <c r="I49" s="33"/>
      <c r="J49" s="5"/>
      <c r="K49" s="5"/>
      <c r="N49" s="171"/>
      <c r="O49" s="6"/>
      <c r="Q49" s="5"/>
    </row>
    <row r="50" spans="1:17" x14ac:dyDescent="0.2">
      <c r="A50" s="214" t="s">
        <v>84</v>
      </c>
      <c r="B50" s="215" t="s">
        <v>85</v>
      </c>
      <c r="C50" s="185">
        <f t="shared" si="0"/>
        <v>0</v>
      </c>
      <c r="D50" s="188"/>
      <c r="E50" s="187"/>
      <c r="F50" s="188"/>
      <c r="G50" s="188"/>
      <c r="H50" s="188"/>
      <c r="I50" s="33"/>
      <c r="J50" s="5"/>
      <c r="K50" s="5"/>
      <c r="N50" s="171"/>
      <c r="O50" s="6"/>
      <c r="Q50" s="5"/>
    </row>
    <row r="51" spans="1:17" x14ac:dyDescent="0.2">
      <c r="A51" s="214" t="s">
        <v>86</v>
      </c>
      <c r="B51" s="215" t="s">
        <v>87</v>
      </c>
      <c r="C51" s="185">
        <f t="shared" si="0"/>
        <v>0</v>
      </c>
      <c r="D51" s="188"/>
      <c r="E51" s="187"/>
      <c r="F51" s="188"/>
      <c r="G51" s="188"/>
      <c r="H51" s="188"/>
      <c r="I51" s="33"/>
      <c r="J51" s="5"/>
      <c r="K51" s="5"/>
      <c r="N51" s="171"/>
      <c r="O51" s="6"/>
      <c r="Q51" s="5"/>
    </row>
    <row r="52" spans="1:17" x14ac:dyDescent="0.2">
      <c r="A52" s="214" t="s">
        <v>88</v>
      </c>
      <c r="B52" s="215" t="s">
        <v>89</v>
      </c>
      <c r="C52" s="185">
        <f t="shared" si="0"/>
        <v>0</v>
      </c>
      <c r="D52" s="188"/>
      <c r="E52" s="187"/>
      <c r="F52" s="188"/>
      <c r="G52" s="188"/>
      <c r="H52" s="188"/>
      <c r="I52" s="33"/>
      <c r="J52" s="5"/>
      <c r="K52" s="5"/>
      <c r="N52" s="171"/>
      <c r="O52" s="6"/>
      <c r="Q52" s="5"/>
    </row>
    <row r="53" spans="1:17" x14ac:dyDescent="0.2">
      <c r="A53" s="214" t="s">
        <v>90</v>
      </c>
      <c r="B53" s="215" t="s">
        <v>91</v>
      </c>
      <c r="C53" s="185">
        <f t="shared" si="0"/>
        <v>0</v>
      </c>
      <c r="D53" s="188"/>
      <c r="E53" s="187"/>
      <c r="F53" s="188"/>
      <c r="G53" s="188"/>
      <c r="H53" s="188"/>
      <c r="I53" s="33"/>
      <c r="J53" s="5"/>
      <c r="K53" s="5"/>
      <c r="N53" s="171"/>
      <c r="O53" s="6"/>
      <c r="Q53" s="5"/>
    </row>
    <row r="54" spans="1:17" x14ac:dyDescent="0.2">
      <c r="A54" s="214" t="s">
        <v>92</v>
      </c>
      <c r="B54" s="215" t="s">
        <v>93</v>
      </c>
      <c r="C54" s="185">
        <f t="shared" si="0"/>
        <v>0</v>
      </c>
      <c r="D54" s="188"/>
      <c r="E54" s="187"/>
      <c r="F54" s="188"/>
      <c r="G54" s="188"/>
      <c r="H54" s="188"/>
      <c r="I54" s="33"/>
      <c r="J54" s="5"/>
      <c r="K54" s="5"/>
      <c r="N54" s="171"/>
      <c r="O54" s="6"/>
      <c r="Q54" s="5"/>
    </row>
    <row r="55" spans="1:17" x14ac:dyDescent="0.2">
      <c r="A55" s="214" t="s">
        <v>94</v>
      </c>
      <c r="B55" s="215" t="s">
        <v>95</v>
      </c>
      <c r="C55" s="185">
        <f t="shared" si="0"/>
        <v>0</v>
      </c>
      <c r="D55" s="188"/>
      <c r="E55" s="187"/>
      <c r="F55" s="188"/>
      <c r="G55" s="188"/>
      <c r="H55" s="188"/>
      <c r="I55" s="33"/>
      <c r="J55" s="5"/>
      <c r="K55" s="5"/>
      <c r="N55" s="171"/>
      <c r="O55" s="6"/>
      <c r="Q55" s="5"/>
    </row>
    <row r="56" spans="1:17" x14ac:dyDescent="0.2">
      <c r="A56" s="214" t="s">
        <v>96</v>
      </c>
      <c r="B56" s="215" t="s">
        <v>97</v>
      </c>
      <c r="C56" s="185">
        <f t="shared" si="0"/>
        <v>0</v>
      </c>
      <c r="D56" s="188"/>
      <c r="E56" s="187"/>
      <c r="F56" s="188"/>
      <c r="G56" s="188"/>
      <c r="H56" s="188"/>
      <c r="I56" s="33"/>
      <c r="J56" s="5"/>
      <c r="K56" s="5"/>
      <c r="N56" s="171"/>
      <c r="O56" s="6"/>
      <c r="Q56" s="5"/>
    </row>
    <row r="57" spans="1:17" x14ac:dyDescent="0.2">
      <c r="A57" s="214" t="s">
        <v>98</v>
      </c>
      <c r="B57" s="215" t="s">
        <v>99</v>
      </c>
      <c r="C57" s="185">
        <f t="shared" si="0"/>
        <v>0</v>
      </c>
      <c r="D57" s="188"/>
      <c r="E57" s="187"/>
      <c r="F57" s="188"/>
      <c r="G57" s="188"/>
      <c r="H57" s="188"/>
      <c r="I57" s="33"/>
      <c r="J57" s="5"/>
      <c r="K57" s="5"/>
      <c r="N57" s="171"/>
      <c r="O57" s="6"/>
      <c r="Q57" s="5"/>
    </row>
    <row r="58" spans="1:17" x14ac:dyDescent="0.2">
      <c r="A58" s="214" t="s">
        <v>100</v>
      </c>
      <c r="B58" s="215" t="s">
        <v>101</v>
      </c>
      <c r="C58" s="185">
        <f t="shared" si="0"/>
        <v>0</v>
      </c>
      <c r="D58" s="188"/>
      <c r="E58" s="187"/>
      <c r="F58" s="188"/>
      <c r="G58" s="188"/>
      <c r="H58" s="188"/>
      <c r="I58" s="33"/>
      <c r="J58" s="5"/>
      <c r="K58" s="5"/>
      <c r="N58" s="171"/>
      <c r="O58" s="6"/>
      <c r="Q58" s="5"/>
    </row>
    <row r="59" spans="1:17" ht="34.5" x14ac:dyDescent="0.2">
      <c r="A59" s="214" t="s">
        <v>102</v>
      </c>
      <c r="B59" s="208" t="s">
        <v>103</v>
      </c>
      <c r="C59" s="185">
        <f t="shared" si="0"/>
        <v>0</v>
      </c>
      <c r="D59" s="188"/>
      <c r="E59" s="187"/>
      <c r="F59" s="188"/>
      <c r="G59" s="188"/>
      <c r="H59" s="188"/>
      <c r="I59" s="33"/>
      <c r="J59" s="5"/>
      <c r="K59" s="5"/>
      <c r="N59" s="171"/>
      <c r="O59" s="6"/>
      <c r="Q59" s="5"/>
    </row>
    <row r="60" spans="1:17" x14ac:dyDescent="0.2">
      <c r="A60" s="214" t="s">
        <v>104</v>
      </c>
      <c r="B60" s="215" t="s">
        <v>105</v>
      </c>
      <c r="C60" s="185">
        <f t="shared" si="0"/>
        <v>0</v>
      </c>
      <c r="D60" s="188"/>
      <c r="E60" s="187"/>
      <c r="F60" s="188"/>
      <c r="G60" s="188"/>
      <c r="H60" s="188"/>
      <c r="I60" s="33"/>
      <c r="J60" s="5"/>
      <c r="K60" s="5"/>
      <c r="N60" s="171"/>
      <c r="O60" s="6"/>
      <c r="Q60" s="5"/>
    </row>
    <row r="61" spans="1:17" x14ac:dyDescent="0.2">
      <c r="A61" s="214" t="s">
        <v>106</v>
      </c>
      <c r="B61" s="215" t="s">
        <v>107</v>
      </c>
      <c r="C61" s="185">
        <f t="shared" si="0"/>
        <v>0</v>
      </c>
      <c r="D61" s="188"/>
      <c r="E61" s="187"/>
      <c r="F61" s="188"/>
      <c r="G61" s="188"/>
      <c r="H61" s="188"/>
      <c r="I61" s="33"/>
      <c r="J61" s="5"/>
      <c r="K61" s="5"/>
      <c r="N61" s="171"/>
      <c r="O61" s="6"/>
      <c r="Q61" s="5"/>
    </row>
    <row r="62" spans="1:17" x14ac:dyDescent="0.2">
      <c r="A62" s="214" t="s">
        <v>108</v>
      </c>
      <c r="B62" s="208" t="s">
        <v>109</v>
      </c>
      <c r="C62" s="185">
        <f t="shared" si="0"/>
        <v>0</v>
      </c>
      <c r="D62" s="188"/>
      <c r="E62" s="187"/>
      <c r="F62" s="188"/>
      <c r="G62" s="188"/>
      <c r="H62" s="188"/>
      <c r="I62" s="33"/>
      <c r="J62" s="5"/>
      <c r="K62" s="5"/>
      <c r="N62" s="171"/>
      <c r="O62" s="6"/>
      <c r="Q62" s="5"/>
    </row>
    <row r="63" spans="1:17" x14ac:dyDescent="0.2">
      <c r="A63" s="214" t="s">
        <v>110</v>
      </c>
      <c r="B63" s="215" t="s">
        <v>111</v>
      </c>
      <c r="C63" s="185">
        <f t="shared" si="0"/>
        <v>0</v>
      </c>
      <c r="D63" s="188"/>
      <c r="E63" s="187"/>
      <c r="F63" s="188"/>
      <c r="G63" s="188"/>
      <c r="H63" s="188"/>
      <c r="I63" s="33"/>
      <c r="J63" s="5"/>
      <c r="K63" s="5"/>
      <c r="N63" s="171"/>
      <c r="O63" s="6"/>
      <c r="Q63" s="5"/>
    </row>
    <row r="64" spans="1:17" x14ac:dyDescent="0.2">
      <c r="A64" s="214" t="s">
        <v>112</v>
      </c>
      <c r="B64" s="215" t="s">
        <v>113</v>
      </c>
      <c r="C64" s="185">
        <f t="shared" si="0"/>
        <v>0</v>
      </c>
      <c r="D64" s="188"/>
      <c r="E64" s="187"/>
      <c r="F64" s="188"/>
      <c r="G64" s="188"/>
      <c r="H64" s="188"/>
      <c r="I64" s="33"/>
      <c r="J64" s="5"/>
      <c r="K64" s="5"/>
      <c r="N64" s="171"/>
      <c r="O64" s="6"/>
      <c r="Q64" s="5"/>
    </row>
    <row r="65" spans="1:17" x14ac:dyDescent="0.2">
      <c r="A65" s="214" t="s">
        <v>114</v>
      </c>
      <c r="B65" s="215" t="s">
        <v>115</v>
      </c>
      <c r="C65" s="185">
        <f t="shared" si="0"/>
        <v>0</v>
      </c>
      <c r="D65" s="188"/>
      <c r="E65" s="187"/>
      <c r="F65" s="188"/>
      <c r="G65" s="188"/>
      <c r="H65" s="188"/>
      <c r="I65" s="33"/>
      <c r="J65" s="5"/>
      <c r="K65" s="5"/>
      <c r="N65" s="171"/>
      <c r="O65" s="6"/>
      <c r="Q65" s="5"/>
    </row>
    <row r="66" spans="1:17" x14ac:dyDescent="0.2">
      <c r="A66" s="214" t="s">
        <v>116</v>
      </c>
      <c r="B66" s="215" t="s">
        <v>117</v>
      </c>
      <c r="C66" s="185">
        <f t="shared" si="0"/>
        <v>0</v>
      </c>
      <c r="D66" s="188"/>
      <c r="E66" s="187"/>
      <c r="F66" s="188"/>
      <c r="G66" s="188"/>
      <c r="H66" s="188"/>
      <c r="I66" s="33"/>
      <c r="J66" s="5"/>
      <c r="K66" s="5"/>
      <c r="N66" s="171"/>
      <c r="O66" s="6"/>
      <c r="Q66" s="5"/>
    </row>
    <row r="67" spans="1:17" ht="25.5" customHeight="1" x14ac:dyDescent="0.2">
      <c r="A67" s="214" t="s">
        <v>118</v>
      </c>
      <c r="B67" s="208" t="s">
        <v>119</v>
      </c>
      <c r="C67" s="185">
        <f t="shared" si="0"/>
        <v>0</v>
      </c>
      <c r="D67" s="188"/>
      <c r="E67" s="187"/>
      <c r="F67" s="188"/>
      <c r="G67" s="188"/>
      <c r="H67" s="188"/>
      <c r="I67" s="33"/>
      <c r="J67" s="5"/>
      <c r="K67" s="5"/>
      <c r="N67" s="171"/>
      <c r="O67" s="6"/>
      <c r="Q67" s="5"/>
    </row>
    <row r="68" spans="1:17" x14ac:dyDescent="0.2">
      <c r="A68" s="214" t="s">
        <v>120</v>
      </c>
      <c r="B68" s="215" t="s">
        <v>121</v>
      </c>
      <c r="C68" s="185">
        <f t="shared" si="0"/>
        <v>0</v>
      </c>
      <c r="D68" s="188"/>
      <c r="E68" s="187"/>
      <c r="F68" s="188"/>
      <c r="G68" s="188"/>
      <c r="H68" s="188"/>
      <c r="I68" s="33"/>
      <c r="J68" s="5"/>
      <c r="K68" s="5"/>
      <c r="N68" s="171"/>
      <c r="O68" s="6"/>
      <c r="Q68" s="5"/>
    </row>
    <row r="69" spans="1:17" x14ac:dyDescent="0.2">
      <c r="A69" s="214" t="s">
        <v>122</v>
      </c>
      <c r="B69" s="215" t="s">
        <v>123</v>
      </c>
      <c r="C69" s="185">
        <f t="shared" si="0"/>
        <v>0</v>
      </c>
      <c r="D69" s="188"/>
      <c r="E69" s="187"/>
      <c r="F69" s="188"/>
      <c r="G69" s="188"/>
      <c r="H69" s="188"/>
      <c r="I69" s="33"/>
      <c r="J69" s="5"/>
      <c r="K69" s="5"/>
      <c r="N69" s="171"/>
      <c r="O69" s="6"/>
      <c r="Q69" s="5"/>
    </row>
    <row r="70" spans="1:17" x14ac:dyDescent="0.2">
      <c r="A70" s="214" t="s">
        <v>124</v>
      </c>
      <c r="B70" s="215" t="s">
        <v>125</v>
      </c>
      <c r="C70" s="185">
        <f t="shared" si="0"/>
        <v>0</v>
      </c>
      <c r="D70" s="188"/>
      <c r="E70" s="187"/>
      <c r="F70" s="188"/>
      <c r="G70" s="188"/>
      <c r="H70" s="188"/>
      <c r="I70" s="33"/>
      <c r="J70" s="5"/>
      <c r="K70" s="5"/>
      <c r="N70" s="171"/>
      <c r="O70" s="6"/>
      <c r="Q70" s="5"/>
    </row>
    <row r="71" spans="1:17" x14ac:dyDescent="0.2">
      <c r="A71" s="214" t="s">
        <v>126</v>
      </c>
      <c r="B71" s="215" t="s">
        <v>127</v>
      </c>
      <c r="C71" s="185">
        <f t="shared" si="0"/>
        <v>0</v>
      </c>
      <c r="D71" s="188"/>
      <c r="E71" s="187"/>
      <c r="F71" s="188"/>
      <c r="G71" s="188"/>
      <c r="H71" s="188"/>
      <c r="I71" s="33"/>
      <c r="J71" s="5"/>
      <c r="K71" s="5"/>
      <c r="N71" s="171"/>
      <c r="O71" s="6"/>
      <c r="Q71" s="5"/>
    </row>
    <row r="72" spans="1:17" x14ac:dyDescent="0.2">
      <c r="A72" s="214" t="s">
        <v>128</v>
      </c>
      <c r="B72" s="215" t="s">
        <v>129</v>
      </c>
      <c r="C72" s="185">
        <f t="shared" si="0"/>
        <v>0</v>
      </c>
      <c r="D72" s="188"/>
      <c r="E72" s="187"/>
      <c r="F72" s="188"/>
      <c r="G72" s="188"/>
      <c r="H72" s="188"/>
      <c r="I72" s="33"/>
      <c r="J72" s="5"/>
      <c r="K72" s="5"/>
      <c r="N72" s="171"/>
      <c r="O72" s="6"/>
      <c r="Q72" s="5"/>
    </row>
    <row r="73" spans="1:17" x14ac:dyDescent="0.2">
      <c r="A73" s="214" t="s">
        <v>130</v>
      </c>
      <c r="B73" s="215" t="s">
        <v>131</v>
      </c>
      <c r="C73" s="185">
        <f t="shared" si="0"/>
        <v>0</v>
      </c>
      <c r="D73" s="188"/>
      <c r="E73" s="187"/>
      <c r="F73" s="188"/>
      <c r="G73" s="188"/>
      <c r="H73" s="188"/>
      <c r="I73" s="33"/>
      <c r="J73" s="5"/>
      <c r="K73" s="5"/>
      <c r="N73" s="171"/>
      <c r="O73" s="6"/>
      <c r="Q73" s="5"/>
    </row>
    <row r="74" spans="1:17" x14ac:dyDescent="0.2">
      <c r="A74" s="214" t="s">
        <v>132</v>
      </c>
      <c r="B74" s="215" t="s">
        <v>133</v>
      </c>
      <c r="C74" s="185">
        <f t="shared" si="0"/>
        <v>0</v>
      </c>
      <c r="D74" s="188"/>
      <c r="E74" s="187"/>
      <c r="F74" s="188"/>
      <c r="G74" s="188"/>
      <c r="H74" s="188"/>
      <c r="I74" s="33"/>
      <c r="J74" s="5"/>
      <c r="K74" s="5"/>
      <c r="N74" s="171"/>
      <c r="O74" s="6"/>
      <c r="Q74" s="5"/>
    </row>
    <row r="75" spans="1:17" x14ac:dyDescent="0.2">
      <c r="A75" s="214" t="s">
        <v>134</v>
      </c>
      <c r="B75" s="215" t="s">
        <v>135</v>
      </c>
      <c r="C75" s="185">
        <f t="shared" si="0"/>
        <v>0</v>
      </c>
      <c r="D75" s="188"/>
      <c r="E75" s="187"/>
      <c r="F75" s="188"/>
      <c r="G75" s="188"/>
      <c r="H75" s="188"/>
      <c r="I75" s="33"/>
      <c r="J75" s="5"/>
      <c r="K75" s="5"/>
      <c r="N75" s="171"/>
      <c r="O75" s="6"/>
      <c r="Q75" s="5"/>
    </row>
    <row r="76" spans="1:17" x14ac:dyDescent="0.2">
      <c r="A76" s="214" t="s">
        <v>136</v>
      </c>
      <c r="B76" s="215" t="s">
        <v>137</v>
      </c>
      <c r="C76" s="185">
        <f t="shared" si="0"/>
        <v>0</v>
      </c>
      <c r="D76" s="188"/>
      <c r="E76" s="187"/>
      <c r="F76" s="188"/>
      <c r="G76" s="188"/>
      <c r="H76" s="188"/>
      <c r="I76" s="33"/>
      <c r="J76" s="5"/>
      <c r="K76" s="5"/>
      <c r="N76" s="171"/>
      <c r="O76" s="6"/>
      <c r="Q76" s="5"/>
    </row>
    <row r="77" spans="1:17" x14ac:dyDescent="0.2">
      <c r="A77" s="214" t="s">
        <v>138</v>
      </c>
      <c r="B77" s="215" t="s">
        <v>139</v>
      </c>
      <c r="C77" s="185">
        <f t="shared" si="0"/>
        <v>0</v>
      </c>
      <c r="D77" s="188"/>
      <c r="E77" s="187"/>
      <c r="F77" s="188"/>
      <c r="G77" s="188"/>
      <c r="H77" s="188"/>
      <c r="I77" s="33"/>
      <c r="J77" s="5"/>
      <c r="K77" s="5"/>
      <c r="N77" s="171"/>
      <c r="O77" s="6"/>
      <c r="Q77" s="5"/>
    </row>
    <row r="78" spans="1:17" x14ac:dyDescent="0.2">
      <c r="A78" s="216" t="s">
        <v>140</v>
      </c>
      <c r="B78" s="217" t="s">
        <v>141</v>
      </c>
      <c r="C78" s="218">
        <f t="shared" si="0"/>
        <v>0</v>
      </c>
      <c r="D78" s="219"/>
      <c r="E78" s="220"/>
      <c r="F78" s="221"/>
      <c r="G78" s="219"/>
      <c r="H78" s="221"/>
      <c r="I78" s="33"/>
      <c r="J78" s="5"/>
      <c r="K78" s="5"/>
      <c r="N78" s="171"/>
      <c r="O78" s="6"/>
      <c r="Q78" s="5"/>
    </row>
    <row r="79" spans="1:17" x14ac:dyDescent="0.2">
      <c r="A79" s="174"/>
      <c r="B79" s="222"/>
      <c r="C79" s="69"/>
      <c r="D79" s="70"/>
      <c r="E79" s="70"/>
      <c r="F79" s="70"/>
      <c r="G79" s="70"/>
      <c r="H79" s="70"/>
      <c r="I79" s="33"/>
      <c r="J79" s="5"/>
      <c r="K79" s="5"/>
      <c r="N79" s="171"/>
      <c r="O79" s="6"/>
      <c r="Q79" s="5"/>
    </row>
    <row r="80" spans="1:17" x14ac:dyDescent="0.2">
      <c r="A80" s="289" t="s">
        <v>142</v>
      </c>
      <c r="B80" s="290"/>
      <c r="C80" s="178">
        <f t="shared" ref="C80:C145" si="1">+SUM(D80:F80)</f>
        <v>1054</v>
      </c>
      <c r="D80" s="223">
        <f>+SUM(D81:D120)</f>
        <v>0</v>
      </c>
      <c r="E80" s="223">
        <f>+SUM(E81:E120)</f>
        <v>1009</v>
      </c>
      <c r="F80" s="224">
        <f>+SUM(F81:F120)</f>
        <v>45</v>
      </c>
      <c r="G80" s="225">
        <f>+SUM(G81:G120)</f>
        <v>0</v>
      </c>
      <c r="H80" s="225">
        <f>+SUM(H81:H120)</f>
        <v>0</v>
      </c>
      <c r="I80" s="33"/>
      <c r="J80" s="5"/>
      <c r="K80" s="5"/>
      <c r="N80" s="171"/>
      <c r="O80" s="6"/>
      <c r="Q80" s="5"/>
    </row>
    <row r="81" spans="1:17" x14ac:dyDescent="0.2">
      <c r="A81" s="211" t="s">
        <v>143</v>
      </c>
      <c r="B81" s="226" t="s">
        <v>144</v>
      </c>
      <c r="C81" s="203">
        <f t="shared" si="1"/>
        <v>0</v>
      </c>
      <c r="D81" s="186"/>
      <c r="E81" s="186"/>
      <c r="F81" s="186"/>
      <c r="G81" s="186"/>
      <c r="H81" s="186"/>
      <c r="I81" s="33"/>
      <c r="J81" s="5"/>
      <c r="K81" s="5"/>
      <c r="N81" s="171"/>
      <c r="O81" s="6"/>
      <c r="Q81" s="5"/>
    </row>
    <row r="82" spans="1:17" x14ac:dyDescent="0.2">
      <c r="A82" s="214" t="s">
        <v>145</v>
      </c>
      <c r="B82" s="215" t="s">
        <v>146</v>
      </c>
      <c r="C82" s="185">
        <f t="shared" si="1"/>
        <v>99</v>
      </c>
      <c r="D82" s="186"/>
      <c r="E82" s="186">
        <v>99</v>
      </c>
      <c r="F82" s="186"/>
      <c r="G82" s="186"/>
      <c r="H82" s="186"/>
      <c r="I82" s="33"/>
      <c r="J82" s="5"/>
      <c r="K82" s="5"/>
      <c r="N82" s="171"/>
      <c r="O82" s="6"/>
      <c r="Q82" s="5"/>
    </row>
    <row r="83" spans="1:17" x14ac:dyDescent="0.2">
      <c r="A83" s="214" t="s">
        <v>147</v>
      </c>
      <c r="B83" s="215" t="s">
        <v>148</v>
      </c>
      <c r="C83" s="185">
        <f t="shared" si="1"/>
        <v>0</v>
      </c>
      <c r="D83" s="186"/>
      <c r="E83" s="186"/>
      <c r="F83" s="186"/>
      <c r="G83" s="186"/>
      <c r="H83" s="186"/>
      <c r="I83" s="33"/>
      <c r="J83" s="5"/>
      <c r="K83" s="5"/>
      <c r="N83" s="171"/>
      <c r="O83" s="6"/>
      <c r="Q83" s="5"/>
    </row>
    <row r="84" spans="1:17" x14ac:dyDescent="0.2">
      <c r="A84" s="214" t="s">
        <v>149</v>
      </c>
      <c r="B84" s="215" t="s">
        <v>150</v>
      </c>
      <c r="C84" s="185">
        <f t="shared" si="1"/>
        <v>0</v>
      </c>
      <c r="D84" s="186"/>
      <c r="E84" s="186"/>
      <c r="F84" s="186"/>
      <c r="G84" s="186"/>
      <c r="H84" s="186"/>
      <c r="I84" s="33"/>
      <c r="J84" s="5"/>
      <c r="K84" s="5"/>
      <c r="N84" s="171"/>
      <c r="O84" s="6"/>
      <c r="Q84" s="5"/>
    </row>
    <row r="85" spans="1:17" x14ac:dyDescent="0.2">
      <c r="A85" s="214" t="s">
        <v>151</v>
      </c>
      <c r="B85" s="215" t="s">
        <v>152</v>
      </c>
      <c r="C85" s="185">
        <f t="shared" si="1"/>
        <v>99</v>
      </c>
      <c r="D85" s="186"/>
      <c r="E85" s="186">
        <v>99</v>
      </c>
      <c r="F85" s="186"/>
      <c r="G85" s="186"/>
      <c r="H85" s="186"/>
      <c r="I85" s="33"/>
      <c r="J85" s="5"/>
      <c r="K85" s="5"/>
      <c r="N85" s="171"/>
      <c r="O85" s="6"/>
      <c r="Q85" s="5"/>
    </row>
    <row r="86" spans="1:17" x14ac:dyDescent="0.2">
      <c r="A86" s="214" t="s">
        <v>153</v>
      </c>
      <c r="B86" s="215" t="s">
        <v>154</v>
      </c>
      <c r="C86" s="185">
        <f t="shared" si="1"/>
        <v>1</v>
      </c>
      <c r="D86" s="186"/>
      <c r="E86" s="186">
        <v>1</v>
      </c>
      <c r="F86" s="186"/>
      <c r="G86" s="186"/>
      <c r="H86" s="186"/>
      <c r="I86" s="33"/>
      <c r="J86" s="5"/>
      <c r="K86" s="5"/>
      <c r="N86" s="171"/>
      <c r="O86" s="6"/>
      <c r="Q86" s="5"/>
    </row>
    <row r="87" spans="1:17" x14ac:dyDescent="0.2">
      <c r="A87" s="214" t="s">
        <v>155</v>
      </c>
      <c r="B87" s="215" t="s">
        <v>156</v>
      </c>
      <c r="C87" s="185">
        <f t="shared" si="1"/>
        <v>0</v>
      </c>
      <c r="D87" s="186"/>
      <c r="E87" s="186"/>
      <c r="F87" s="186"/>
      <c r="G87" s="186"/>
      <c r="H87" s="186"/>
      <c r="I87" s="33"/>
      <c r="J87" s="5"/>
      <c r="K87" s="5"/>
      <c r="N87" s="171"/>
      <c r="O87" s="6"/>
      <c r="Q87" s="5"/>
    </row>
    <row r="88" spans="1:17" x14ac:dyDescent="0.2">
      <c r="A88" s="214" t="s">
        <v>157</v>
      </c>
      <c r="B88" s="215" t="s">
        <v>158</v>
      </c>
      <c r="C88" s="185">
        <f t="shared" si="1"/>
        <v>0</v>
      </c>
      <c r="D88" s="186"/>
      <c r="E88" s="186"/>
      <c r="F88" s="186"/>
      <c r="G88" s="186"/>
      <c r="H88" s="186"/>
      <c r="I88" s="33"/>
      <c r="J88" s="5"/>
      <c r="K88" s="5"/>
      <c r="N88" s="171"/>
      <c r="O88" s="6"/>
      <c r="Q88" s="5"/>
    </row>
    <row r="89" spans="1:17" x14ac:dyDescent="0.2">
      <c r="A89" s="214" t="s">
        <v>159</v>
      </c>
      <c r="B89" s="215" t="s">
        <v>160</v>
      </c>
      <c r="C89" s="185">
        <f t="shared" si="1"/>
        <v>0</v>
      </c>
      <c r="D89" s="186"/>
      <c r="E89" s="186"/>
      <c r="F89" s="186"/>
      <c r="G89" s="186"/>
      <c r="H89" s="186"/>
      <c r="I89" s="33"/>
      <c r="J89" s="5"/>
      <c r="K89" s="5"/>
      <c r="N89" s="171"/>
      <c r="O89" s="6"/>
      <c r="Q89" s="5"/>
    </row>
    <row r="90" spans="1:17" x14ac:dyDescent="0.2">
      <c r="A90" s="214" t="s">
        <v>161</v>
      </c>
      <c r="B90" s="215" t="s">
        <v>162</v>
      </c>
      <c r="C90" s="185">
        <f t="shared" si="1"/>
        <v>19</v>
      </c>
      <c r="D90" s="186"/>
      <c r="E90" s="186">
        <v>19</v>
      </c>
      <c r="F90" s="186"/>
      <c r="G90" s="186"/>
      <c r="H90" s="186"/>
      <c r="I90" s="33"/>
      <c r="J90" s="5"/>
      <c r="K90" s="5"/>
      <c r="N90" s="171"/>
      <c r="O90" s="6"/>
      <c r="Q90" s="5"/>
    </row>
    <row r="91" spans="1:17" x14ac:dyDescent="0.2">
      <c r="A91" s="214" t="s">
        <v>163</v>
      </c>
      <c r="B91" s="215" t="s">
        <v>164</v>
      </c>
      <c r="C91" s="185">
        <f t="shared" si="1"/>
        <v>0</v>
      </c>
      <c r="D91" s="186"/>
      <c r="E91" s="186"/>
      <c r="F91" s="186"/>
      <c r="G91" s="186"/>
      <c r="H91" s="186"/>
      <c r="I91" s="33"/>
      <c r="J91" s="5"/>
      <c r="K91" s="5"/>
      <c r="N91" s="171"/>
      <c r="O91" s="6"/>
      <c r="Q91" s="5"/>
    </row>
    <row r="92" spans="1:17" x14ac:dyDescent="0.2">
      <c r="A92" s="214" t="s">
        <v>165</v>
      </c>
      <c r="B92" s="215" t="s">
        <v>166</v>
      </c>
      <c r="C92" s="185">
        <f t="shared" si="1"/>
        <v>0</v>
      </c>
      <c r="D92" s="186"/>
      <c r="E92" s="186"/>
      <c r="F92" s="186"/>
      <c r="G92" s="186"/>
      <c r="H92" s="186"/>
      <c r="I92" s="33"/>
      <c r="J92" s="5"/>
      <c r="K92" s="5"/>
      <c r="N92" s="171"/>
      <c r="O92" s="6"/>
      <c r="Q92" s="5"/>
    </row>
    <row r="93" spans="1:17" x14ac:dyDescent="0.2">
      <c r="A93" s="214" t="s">
        <v>167</v>
      </c>
      <c r="B93" s="215" t="s">
        <v>168</v>
      </c>
      <c r="C93" s="185">
        <f t="shared" si="1"/>
        <v>0</v>
      </c>
      <c r="D93" s="186"/>
      <c r="E93" s="186"/>
      <c r="F93" s="186"/>
      <c r="G93" s="186"/>
      <c r="H93" s="186"/>
      <c r="I93" s="33"/>
      <c r="J93" s="5"/>
      <c r="K93" s="5"/>
      <c r="N93" s="171"/>
      <c r="O93" s="6"/>
      <c r="Q93" s="5"/>
    </row>
    <row r="94" spans="1:17" x14ac:dyDescent="0.2">
      <c r="A94" s="214" t="s">
        <v>169</v>
      </c>
      <c r="B94" s="215" t="s">
        <v>170</v>
      </c>
      <c r="C94" s="185">
        <f t="shared" si="1"/>
        <v>0</v>
      </c>
      <c r="D94" s="186"/>
      <c r="E94" s="186"/>
      <c r="F94" s="186"/>
      <c r="G94" s="186"/>
      <c r="H94" s="186"/>
      <c r="I94" s="33"/>
      <c r="J94" s="5"/>
      <c r="K94" s="5"/>
      <c r="N94" s="171"/>
      <c r="O94" s="6"/>
      <c r="Q94" s="5"/>
    </row>
    <row r="95" spans="1:17" x14ac:dyDescent="0.2">
      <c r="A95" s="214" t="s">
        <v>171</v>
      </c>
      <c r="B95" s="215" t="s">
        <v>172</v>
      </c>
      <c r="C95" s="185">
        <f t="shared" si="1"/>
        <v>544</v>
      </c>
      <c r="D95" s="186"/>
      <c r="E95" s="186">
        <v>544</v>
      </c>
      <c r="F95" s="186"/>
      <c r="G95" s="186"/>
      <c r="H95" s="186"/>
      <c r="I95" s="33"/>
      <c r="J95" s="5"/>
      <c r="K95" s="5"/>
      <c r="N95" s="171"/>
      <c r="O95" s="6"/>
      <c r="Q95" s="5"/>
    </row>
    <row r="96" spans="1:17" x14ac:dyDescent="0.2">
      <c r="A96" s="214" t="s">
        <v>173</v>
      </c>
      <c r="B96" s="215" t="s">
        <v>174</v>
      </c>
      <c r="C96" s="185">
        <f t="shared" si="1"/>
        <v>38</v>
      </c>
      <c r="D96" s="186"/>
      <c r="E96" s="186">
        <v>38</v>
      </c>
      <c r="F96" s="186"/>
      <c r="G96" s="186"/>
      <c r="H96" s="186"/>
      <c r="I96" s="33"/>
      <c r="J96" s="5"/>
      <c r="K96" s="5"/>
      <c r="N96" s="171"/>
      <c r="O96" s="6"/>
      <c r="Q96" s="5"/>
    </row>
    <row r="97" spans="1:17" x14ac:dyDescent="0.2">
      <c r="A97" s="214" t="s">
        <v>175</v>
      </c>
      <c r="B97" s="215" t="s">
        <v>176</v>
      </c>
      <c r="C97" s="185">
        <f t="shared" si="1"/>
        <v>0</v>
      </c>
      <c r="D97" s="186"/>
      <c r="E97" s="186"/>
      <c r="F97" s="186"/>
      <c r="G97" s="186"/>
      <c r="H97" s="186"/>
      <c r="I97" s="33"/>
      <c r="J97" s="5"/>
      <c r="K97" s="5"/>
      <c r="N97" s="171"/>
      <c r="O97" s="6"/>
      <c r="Q97" s="5"/>
    </row>
    <row r="98" spans="1:17" x14ac:dyDescent="0.2">
      <c r="A98" s="214" t="s">
        <v>177</v>
      </c>
      <c r="B98" s="215" t="s">
        <v>178</v>
      </c>
      <c r="C98" s="185">
        <f t="shared" si="1"/>
        <v>0</v>
      </c>
      <c r="D98" s="186"/>
      <c r="E98" s="186"/>
      <c r="F98" s="186"/>
      <c r="G98" s="186"/>
      <c r="H98" s="186"/>
      <c r="I98" s="33"/>
      <c r="J98" s="5"/>
      <c r="K98" s="5"/>
      <c r="N98" s="171"/>
      <c r="O98" s="6"/>
      <c r="Q98" s="5"/>
    </row>
    <row r="99" spans="1:17" x14ac:dyDescent="0.2">
      <c r="A99" s="214" t="s">
        <v>179</v>
      </c>
      <c r="B99" s="215" t="s">
        <v>180</v>
      </c>
      <c r="C99" s="185">
        <f t="shared" si="1"/>
        <v>0</v>
      </c>
      <c r="D99" s="186"/>
      <c r="E99" s="186"/>
      <c r="F99" s="186"/>
      <c r="G99" s="186"/>
      <c r="H99" s="186"/>
      <c r="I99" s="33"/>
      <c r="J99" s="5"/>
      <c r="K99" s="5"/>
      <c r="N99" s="171"/>
      <c r="O99" s="6"/>
      <c r="Q99" s="5"/>
    </row>
    <row r="100" spans="1:17" x14ac:dyDescent="0.2">
      <c r="A100" s="214" t="s">
        <v>181</v>
      </c>
      <c r="B100" s="215" t="s">
        <v>182</v>
      </c>
      <c r="C100" s="185">
        <f t="shared" si="1"/>
        <v>153</v>
      </c>
      <c r="D100" s="186"/>
      <c r="E100" s="186">
        <v>153</v>
      </c>
      <c r="F100" s="186"/>
      <c r="G100" s="186"/>
      <c r="H100" s="186"/>
      <c r="I100" s="33"/>
      <c r="J100" s="5"/>
      <c r="K100" s="5"/>
      <c r="N100" s="171"/>
      <c r="O100" s="6"/>
      <c r="Q100" s="5"/>
    </row>
    <row r="101" spans="1:17" x14ac:dyDescent="0.2">
      <c r="A101" s="214" t="s">
        <v>183</v>
      </c>
      <c r="B101" s="215" t="s">
        <v>184</v>
      </c>
      <c r="C101" s="185">
        <f t="shared" si="1"/>
        <v>56</v>
      </c>
      <c r="D101" s="186"/>
      <c r="E101" s="186">
        <v>56</v>
      </c>
      <c r="F101" s="186"/>
      <c r="G101" s="186"/>
      <c r="H101" s="186"/>
      <c r="I101" s="33"/>
      <c r="J101" s="5"/>
      <c r="K101" s="5"/>
      <c r="N101" s="171"/>
      <c r="O101" s="6"/>
      <c r="Q101" s="5"/>
    </row>
    <row r="102" spans="1:17" x14ac:dyDescent="0.2">
      <c r="A102" s="214" t="s">
        <v>185</v>
      </c>
      <c r="B102" s="215" t="s">
        <v>186</v>
      </c>
      <c r="C102" s="185">
        <f t="shared" si="1"/>
        <v>0</v>
      </c>
      <c r="D102" s="186"/>
      <c r="E102" s="186"/>
      <c r="F102" s="186"/>
      <c r="G102" s="186"/>
      <c r="H102" s="186"/>
      <c r="I102" s="33"/>
      <c r="J102" s="5"/>
      <c r="K102" s="5"/>
      <c r="N102" s="171"/>
      <c r="O102" s="6"/>
      <c r="Q102" s="5"/>
    </row>
    <row r="103" spans="1:17" x14ac:dyDescent="0.2">
      <c r="A103" s="214" t="s">
        <v>187</v>
      </c>
      <c r="B103" s="215" t="s">
        <v>188</v>
      </c>
      <c r="C103" s="185">
        <f t="shared" si="1"/>
        <v>0</v>
      </c>
      <c r="D103" s="186"/>
      <c r="E103" s="186"/>
      <c r="F103" s="186"/>
      <c r="G103" s="186"/>
      <c r="H103" s="186"/>
      <c r="I103" s="33"/>
      <c r="J103" s="5"/>
      <c r="K103" s="5"/>
      <c r="N103" s="171"/>
      <c r="O103" s="6"/>
      <c r="Q103" s="5"/>
    </row>
    <row r="104" spans="1:17" x14ac:dyDescent="0.2">
      <c r="A104" s="214" t="s">
        <v>189</v>
      </c>
      <c r="B104" s="215" t="s">
        <v>190</v>
      </c>
      <c r="C104" s="185">
        <f t="shared" si="1"/>
        <v>0</v>
      </c>
      <c r="D104" s="186"/>
      <c r="E104" s="186"/>
      <c r="F104" s="186"/>
      <c r="G104" s="186"/>
      <c r="H104" s="186"/>
      <c r="I104" s="33"/>
      <c r="J104" s="5"/>
      <c r="K104" s="5"/>
      <c r="N104" s="171"/>
      <c r="O104" s="6"/>
      <c r="Q104" s="5"/>
    </row>
    <row r="105" spans="1:17" x14ac:dyDescent="0.2">
      <c r="A105" s="214" t="s">
        <v>191</v>
      </c>
      <c r="B105" s="215" t="s">
        <v>192</v>
      </c>
      <c r="C105" s="185">
        <f t="shared" si="1"/>
        <v>0</v>
      </c>
      <c r="D105" s="186"/>
      <c r="E105" s="186"/>
      <c r="F105" s="186"/>
      <c r="G105" s="186"/>
      <c r="H105" s="186"/>
      <c r="I105" s="33"/>
      <c r="J105" s="5"/>
      <c r="K105" s="5"/>
      <c r="N105" s="171"/>
      <c r="O105" s="6"/>
      <c r="Q105" s="5"/>
    </row>
    <row r="106" spans="1:17" x14ac:dyDescent="0.2">
      <c r="A106" s="214" t="s">
        <v>193</v>
      </c>
      <c r="B106" s="215" t="s">
        <v>194</v>
      </c>
      <c r="C106" s="185">
        <f t="shared" si="1"/>
        <v>43</v>
      </c>
      <c r="D106" s="186"/>
      <c r="E106" s="186"/>
      <c r="F106" s="186">
        <v>43</v>
      </c>
      <c r="G106" s="186"/>
      <c r="H106" s="186"/>
      <c r="I106" s="33"/>
      <c r="J106" s="5"/>
      <c r="K106" s="5"/>
      <c r="N106" s="171"/>
      <c r="O106" s="6"/>
      <c r="Q106" s="5"/>
    </row>
    <row r="107" spans="1:17" x14ac:dyDescent="0.2">
      <c r="A107" s="214" t="s">
        <v>195</v>
      </c>
      <c r="B107" s="215" t="s">
        <v>196</v>
      </c>
      <c r="C107" s="185">
        <f t="shared" si="1"/>
        <v>2</v>
      </c>
      <c r="D107" s="186"/>
      <c r="E107" s="186"/>
      <c r="F107" s="186">
        <v>2</v>
      </c>
      <c r="G107" s="186"/>
      <c r="H107" s="186"/>
      <c r="I107" s="33"/>
      <c r="J107" s="5"/>
      <c r="K107" s="5"/>
      <c r="N107" s="171"/>
      <c r="O107" s="6"/>
      <c r="Q107" s="5"/>
    </row>
    <row r="108" spans="1:17" x14ac:dyDescent="0.2">
      <c r="A108" s="214" t="s">
        <v>197</v>
      </c>
      <c r="B108" s="215" t="s">
        <v>198</v>
      </c>
      <c r="C108" s="185">
        <f t="shared" si="1"/>
        <v>0</v>
      </c>
      <c r="D108" s="186"/>
      <c r="E108" s="186"/>
      <c r="F108" s="186"/>
      <c r="G108" s="186"/>
      <c r="H108" s="186"/>
      <c r="I108" s="33"/>
      <c r="J108" s="5"/>
      <c r="K108" s="5"/>
      <c r="N108" s="171"/>
      <c r="O108" s="6"/>
      <c r="Q108" s="5"/>
    </row>
    <row r="109" spans="1:17" x14ac:dyDescent="0.2">
      <c r="A109" s="214" t="s">
        <v>199</v>
      </c>
      <c r="B109" s="215" t="s">
        <v>200</v>
      </c>
      <c r="C109" s="185">
        <f t="shared" si="1"/>
        <v>0</v>
      </c>
      <c r="D109" s="186"/>
      <c r="E109" s="186"/>
      <c r="F109" s="186"/>
      <c r="G109" s="186"/>
      <c r="H109" s="186"/>
      <c r="I109" s="33"/>
      <c r="J109" s="5"/>
      <c r="K109" s="5"/>
      <c r="N109" s="171"/>
      <c r="O109" s="6"/>
      <c r="Q109" s="5"/>
    </row>
    <row r="110" spans="1:17" x14ac:dyDescent="0.2">
      <c r="A110" s="214" t="s">
        <v>201</v>
      </c>
      <c r="B110" s="215" t="s">
        <v>202</v>
      </c>
      <c r="C110" s="185">
        <f t="shared" si="1"/>
        <v>0</v>
      </c>
      <c r="D110" s="186"/>
      <c r="E110" s="186"/>
      <c r="F110" s="186"/>
      <c r="G110" s="186"/>
      <c r="H110" s="186"/>
      <c r="I110" s="33"/>
      <c r="J110" s="5"/>
      <c r="K110" s="5"/>
      <c r="N110" s="171"/>
      <c r="O110" s="6"/>
      <c r="Q110" s="5"/>
    </row>
    <row r="111" spans="1:17" x14ac:dyDescent="0.2">
      <c r="A111" s="214" t="s">
        <v>203</v>
      </c>
      <c r="B111" s="215" t="s">
        <v>204</v>
      </c>
      <c r="C111" s="185">
        <f t="shared" si="1"/>
        <v>0</v>
      </c>
      <c r="D111" s="186"/>
      <c r="E111" s="186"/>
      <c r="F111" s="186"/>
      <c r="G111" s="186"/>
      <c r="H111" s="186"/>
      <c r="I111" s="33"/>
      <c r="J111" s="5"/>
      <c r="K111" s="5"/>
      <c r="N111" s="171"/>
      <c r="O111" s="6"/>
      <c r="Q111" s="5"/>
    </row>
    <row r="112" spans="1:17" x14ac:dyDescent="0.2">
      <c r="A112" s="214" t="s">
        <v>205</v>
      </c>
      <c r="B112" s="215" t="s">
        <v>206</v>
      </c>
      <c r="C112" s="185">
        <f t="shared" si="1"/>
        <v>0</v>
      </c>
      <c r="D112" s="186"/>
      <c r="E112" s="186"/>
      <c r="F112" s="186"/>
      <c r="G112" s="186"/>
      <c r="H112" s="186"/>
      <c r="I112" s="33"/>
      <c r="J112" s="5"/>
      <c r="K112" s="5"/>
      <c r="N112" s="171"/>
      <c r="O112" s="6"/>
      <c r="Q112" s="5"/>
    </row>
    <row r="113" spans="1:17" x14ac:dyDescent="0.2">
      <c r="A113" s="214" t="s">
        <v>207</v>
      </c>
      <c r="B113" s="215" t="s">
        <v>208</v>
      </c>
      <c r="C113" s="185">
        <f t="shared" si="1"/>
        <v>0</v>
      </c>
      <c r="D113" s="186"/>
      <c r="E113" s="186"/>
      <c r="F113" s="186"/>
      <c r="G113" s="186"/>
      <c r="H113" s="186"/>
      <c r="I113" s="33"/>
      <c r="J113" s="5"/>
      <c r="K113" s="5"/>
      <c r="N113" s="171"/>
      <c r="O113" s="6"/>
      <c r="Q113" s="5"/>
    </row>
    <row r="114" spans="1:17" x14ac:dyDescent="0.2">
      <c r="A114" s="214" t="s">
        <v>209</v>
      </c>
      <c r="B114" s="215" t="s">
        <v>210</v>
      </c>
      <c r="C114" s="185">
        <f t="shared" si="1"/>
        <v>0</v>
      </c>
      <c r="D114" s="186"/>
      <c r="E114" s="186"/>
      <c r="F114" s="186"/>
      <c r="G114" s="186"/>
      <c r="H114" s="186"/>
      <c r="I114" s="33"/>
      <c r="J114" s="5"/>
      <c r="K114" s="5"/>
      <c r="N114" s="171"/>
      <c r="O114" s="6"/>
      <c r="Q114" s="5"/>
    </row>
    <row r="115" spans="1:17" x14ac:dyDescent="0.2">
      <c r="A115" s="214" t="s">
        <v>211</v>
      </c>
      <c r="B115" s="215" t="s">
        <v>212</v>
      </c>
      <c r="C115" s="185">
        <f t="shared" si="1"/>
        <v>0</v>
      </c>
      <c r="D115" s="186"/>
      <c r="E115" s="186"/>
      <c r="F115" s="186"/>
      <c r="G115" s="186"/>
      <c r="H115" s="186"/>
      <c r="I115" s="33"/>
      <c r="J115" s="5"/>
      <c r="K115" s="5"/>
      <c r="N115" s="171"/>
      <c r="O115" s="6"/>
      <c r="Q115" s="5"/>
    </row>
    <row r="116" spans="1:17" x14ac:dyDescent="0.2">
      <c r="A116" s="214" t="s">
        <v>213</v>
      </c>
      <c r="B116" s="215" t="s">
        <v>214</v>
      </c>
      <c r="C116" s="185">
        <f t="shared" si="1"/>
        <v>0</v>
      </c>
      <c r="D116" s="186"/>
      <c r="E116" s="186"/>
      <c r="F116" s="186"/>
      <c r="G116" s="186"/>
      <c r="H116" s="186"/>
      <c r="I116" s="33"/>
      <c r="J116" s="5"/>
      <c r="K116" s="5"/>
      <c r="N116" s="171"/>
      <c r="O116" s="6"/>
      <c r="Q116" s="5"/>
    </row>
    <row r="117" spans="1:17" x14ac:dyDescent="0.2">
      <c r="A117" s="214" t="s">
        <v>215</v>
      </c>
      <c r="B117" s="215" t="s">
        <v>216</v>
      </c>
      <c r="C117" s="185">
        <f t="shared" si="1"/>
        <v>0</v>
      </c>
      <c r="D117" s="186"/>
      <c r="E117" s="186"/>
      <c r="F117" s="186"/>
      <c r="G117" s="186"/>
      <c r="H117" s="186"/>
      <c r="I117" s="33"/>
      <c r="J117" s="5"/>
      <c r="K117" s="5"/>
      <c r="N117" s="171"/>
      <c r="O117" s="6"/>
      <c r="Q117" s="5"/>
    </row>
    <row r="118" spans="1:17" x14ac:dyDescent="0.2">
      <c r="A118" s="214" t="s">
        <v>217</v>
      </c>
      <c r="B118" s="215" t="s">
        <v>218</v>
      </c>
      <c r="C118" s="185">
        <f>+SUM(D118:F118)</f>
        <v>0</v>
      </c>
      <c r="D118" s="186"/>
      <c r="E118" s="186"/>
      <c r="F118" s="186"/>
      <c r="G118" s="186"/>
      <c r="H118" s="186"/>
      <c r="I118" s="33"/>
      <c r="J118" s="5"/>
      <c r="K118" s="5"/>
      <c r="N118" s="171"/>
      <c r="O118" s="6"/>
      <c r="Q118" s="5"/>
    </row>
    <row r="119" spans="1:17" x14ac:dyDescent="0.2">
      <c r="A119" s="214" t="s">
        <v>145</v>
      </c>
      <c r="B119" s="215" t="s">
        <v>219</v>
      </c>
      <c r="C119" s="185">
        <f>+SUM(D119:F119)</f>
        <v>0</v>
      </c>
      <c r="D119" s="186"/>
      <c r="E119" s="186"/>
      <c r="F119" s="186"/>
      <c r="G119" s="186"/>
      <c r="H119" s="186"/>
      <c r="I119" s="33"/>
      <c r="J119" s="5"/>
      <c r="K119" s="5"/>
      <c r="N119" s="171"/>
      <c r="O119" s="6"/>
      <c r="Q119" s="5"/>
    </row>
    <row r="120" spans="1:17" x14ac:dyDescent="0.2">
      <c r="A120" s="216" t="s">
        <v>145</v>
      </c>
      <c r="B120" s="217" t="s">
        <v>220</v>
      </c>
      <c r="C120" s="218">
        <f t="shared" si="1"/>
        <v>0</v>
      </c>
      <c r="D120" s="186"/>
      <c r="E120" s="186"/>
      <c r="F120" s="186"/>
      <c r="G120" s="186"/>
      <c r="H120" s="186"/>
      <c r="I120" s="33"/>
      <c r="J120" s="5"/>
      <c r="K120" s="5"/>
      <c r="N120" s="171"/>
      <c r="O120" s="6"/>
      <c r="Q120" s="5"/>
    </row>
    <row r="121" spans="1:17" x14ac:dyDescent="0.2">
      <c r="A121" s="174"/>
      <c r="B121" s="222"/>
      <c r="C121" s="69"/>
      <c r="D121" s="70"/>
      <c r="E121" s="70"/>
      <c r="F121" s="70"/>
      <c r="G121" s="70"/>
      <c r="H121" s="70"/>
      <c r="I121" s="33"/>
      <c r="J121" s="5"/>
      <c r="K121" s="5"/>
      <c r="N121" s="171"/>
      <c r="O121" s="6"/>
      <c r="Q121" s="5"/>
    </row>
    <row r="122" spans="1:17" x14ac:dyDescent="0.2">
      <c r="A122" s="289" t="s">
        <v>221</v>
      </c>
      <c r="B122" s="290"/>
      <c r="C122" s="178">
        <f t="shared" si="1"/>
        <v>903</v>
      </c>
      <c r="D122" s="223">
        <f>+SUM(D123:D162)</f>
        <v>629</v>
      </c>
      <c r="E122" s="227">
        <f>+SUM(E123:E162)</f>
        <v>261</v>
      </c>
      <c r="F122" s="228">
        <f>+SUM(F123:F162)</f>
        <v>13</v>
      </c>
      <c r="G122" s="228">
        <f>+SUM(G123:G162)</f>
        <v>0</v>
      </c>
      <c r="H122" s="228">
        <f>+SUM(H123:H162)</f>
        <v>0</v>
      </c>
      <c r="I122" s="33"/>
      <c r="J122" s="5"/>
      <c r="K122" s="5"/>
      <c r="N122" s="171"/>
      <c r="O122" s="6"/>
      <c r="Q122" s="5"/>
    </row>
    <row r="123" spans="1:17" x14ac:dyDescent="0.2">
      <c r="A123" s="211" t="s">
        <v>222</v>
      </c>
      <c r="B123" s="226" t="s">
        <v>223</v>
      </c>
      <c r="C123" s="203">
        <f t="shared" si="1"/>
        <v>0</v>
      </c>
      <c r="D123" s="188"/>
      <c r="E123" s="205"/>
      <c r="F123" s="206"/>
      <c r="G123" s="188"/>
      <c r="H123" s="206"/>
      <c r="I123" s="33"/>
      <c r="J123" s="5"/>
      <c r="K123" s="5"/>
      <c r="N123" s="171"/>
      <c r="O123" s="6"/>
      <c r="Q123" s="5"/>
    </row>
    <row r="124" spans="1:17" x14ac:dyDescent="0.2">
      <c r="A124" s="214" t="s">
        <v>224</v>
      </c>
      <c r="B124" s="215" t="s">
        <v>225</v>
      </c>
      <c r="C124" s="185">
        <f t="shared" si="1"/>
        <v>0</v>
      </c>
      <c r="D124" s="188"/>
      <c r="E124" s="187"/>
      <c r="F124" s="188"/>
      <c r="G124" s="188"/>
      <c r="H124" s="188"/>
      <c r="I124" s="33"/>
      <c r="J124" s="5"/>
      <c r="K124" s="5"/>
      <c r="N124" s="171"/>
      <c r="O124" s="6"/>
      <c r="Q124" s="5"/>
    </row>
    <row r="125" spans="1:17" x14ac:dyDescent="0.2">
      <c r="A125" s="214" t="s">
        <v>226</v>
      </c>
      <c r="B125" s="215" t="s">
        <v>227</v>
      </c>
      <c r="C125" s="185">
        <f t="shared" si="1"/>
        <v>2</v>
      </c>
      <c r="D125" s="188"/>
      <c r="E125" s="187">
        <v>2</v>
      </c>
      <c r="F125" s="188"/>
      <c r="G125" s="188"/>
      <c r="H125" s="188"/>
      <c r="I125" s="33"/>
      <c r="J125" s="5"/>
      <c r="K125" s="5"/>
      <c r="N125" s="171"/>
      <c r="O125" s="6"/>
      <c r="Q125" s="5"/>
    </row>
    <row r="126" spans="1:17" x14ac:dyDescent="0.2">
      <c r="A126" s="214" t="s">
        <v>228</v>
      </c>
      <c r="B126" s="215" t="s">
        <v>229</v>
      </c>
      <c r="C126" s="185">
        <f t="shared" si="1"/>
        <v>0</v>
      </c>
      <c r="D126" s="188"/>
      <c r="E126" s="187"/>
      <c r="F126" s="188"/>
      <c r="G126" s="188"/>
      <c r="H126" s="188"/>
      <c r="I126" s="33"/>
      <c r="J126" s="5"/>
      <c r="K126" s="5"/>
      <c r="N126" s="171"/>
      <c r="O126" s="6"/>
      <c r="Q126" s="5"/>
    </row>
    <row r="127" spans="1:17" x14ac:dyDescent="0.2">
      <c r="A127" s="214" t="s">
        <v>230</v>
      </c>
      <c r="B127" s="215" t="s">
        <v>231</v>
      </c>
      <c r="C127" s="185">
        <f t="shared" si="1"/>
        <v>0</v>
      </c>
      <c r="D127" s="188"/>
      <c r="E127" s="187"/>
      <c r="F127" s="188"/>
      <c r="G127" s="188"/>
      <c r="H127" s="188"/>
      <c r="I127" s="33"/>
      <c r="J127" s="5"/>
      <c r="K127" s="5"/>
      <c r="N127" s="171"/>
      <c r="O127" s="6"/>
      <c r="Q127" s="5"/>
    </row>
    <row r="128" spans="1:17" x14ac:dyDescent="0.2">
      <c r="A128" s="214" t="s">
        <v>232</v>
      </c>
      <c r="B128" s="215" t="s">
        <v>233</v>
      </c>
      <c r="C128" s="185">
        <f t="shared" si="1"/>
        <v>0</v>
      </c>
      <c r="D128" s="188"/>
      <c r="E128" s="187"/>
      <c r="F128" s="188"/>
      <c r="G128" s="188"/>
      <c r="H128" s="188"/>
      <c r="I128" s="33"/>
      <c r="J128" s="5"/>
      <c r="K128" s="5"/>
      <c r="N128" s="171"/>
      <c r="O128" s="6"/>
      <c r="Q128" s="5"/>
    </row>
    <row r="129" spans="1:17" x14ac:dyDescent="0.2">
      <c r="A129" s="214" t="s">
        <v>234</v>
      </c>
      <c r="B129" s="215" t="s">
        <v>235</v>
      </c>
      <c r="C129" s="185">
        <f t="shared" si="1"/>
        <v>0</v>
      </c>
      <c r="D129" s="188"/>
      <c r="E129" s="187"/>
      <c r="F129" s="188"/>
      <c r="G129" s="188"/>
      <c r="H129" s="188"/>
      <c r="I129" s="33"/>
      <c r="J129" s="5"/>
      <c r="K129" s="5"/>
      <c r="N129" s="171"/>
      <c r="O129" s="6"/>
      <c r="Q129" s="5"/>
    </row>
    <row r="130" spans="1:17" x14ac:dyDescent="0.2">
      <c r="A130" s="214" t="s">
        <v>236</v>
      </c>
      <c r="B130" s="215" t="s">
        <v>237</v>
      </c>
      <c r="C130" s="185">
        <f t="shared" si="1"/>
        <v>7</v>
      </c>
      <c r="D130" s="188"/>
      <c r="E130" s="187">
        <v>7</v>
      </c>
      <c r="F130" s="188"/>
      <c r="G130" s="188"/>
      <c r="H130" s="188"/>
      <c r="I130" s="33"/>
      <c r="J130" s="5"/>
      <c r="K130" s="5"/>
      <c r="N130" s="171"/>
      <c r="O130" s="6"/>
      <c r="Q130" s="5"/>
    </row>
    <row r="131" spans="1:17" x14ac:dyDescent="0.2">
      <c r="A131" s="214" t="s">
        <v>238</v>
      </c>
      <c r="B131" s="215" t="s">
        <v>239</v>
      </c>
      <c r="C131" s="185">
        <f t="shared" si="1"/>
        <v>186</v>
      </c>
      <c r="D131" s="188"/>
      <c r="E131" s="187">
        <v>186</v>
      </c>
      <c r="F131" s="188"/>
      <c r="G131" s="188"/>
      <c r="H131" s="188"/>
      <c r="I131" s="33"/>
      <c r="J131" s="5"/>
      <c r="K131" s="5"/>
      <c r="N131" s="171"/>
      <c r="O131" s="6"/>
      <c r="Q131" s="5"/>
    </row>
    <row r="132" spans="1:17" x14ac:dyDescent="0.2">
      <c r="A132" s="214" t="s">
        <v>240</v>
      </c>
      <c r="B132" s="215" t="s">
        <v>241</v>
      </c>
      <c r="C132" s="185">
        <f t="shared" si="1"/>
        <v>1</v>
      </c>
      <c r="D132" s="188"/>
      <c r="E132" s="187">
        <v>1</v>
      </c>
      <c r="F132" s="188"/>
      <c r="G132" s="188"/>
      <c r="H132" s="188"/>
      <c r="I132" s="33"/>
      <c r="J132" s="5"/>
      <c r="K132" s="5"/>
      <c r="N132" s="171"/>
      <c r="O132" s="6"/>
      <c r="Q132" s="5"/>
    </row>
    <row r="133" spans="1:17" x14ac:dyDescent="0.2">
      <c r="A133" s="214" t="s">
        <v>242</v>
      </c>
      <c r="B133" s="215" t="s">
        <v>243</v>
      </c>
      <c r="C133" s="185">
        <f t="shared" si="1"/>
        <v>7</v>
      </c>
      <c r="D133" s="188"/>
      <c r="E133" s="187">
        <v>7</v>
      </c>
      <c r="F133" s="188"/>
      <c r="G133" s="188"/>
      <c r="H133" s="188"/>
      <c r="I133" s="33"/>
      <c r="J133" s="5"/>
      <c r="K133" s="5"/>
      <c r="N133" s="171"/>
      <c r="O133" s="6"/>
      <c r="Q133" s="5"/>
    </row>
    <row r="134" spans="1:17" x14ac:dyDescent="0.2">
      <c r="A134" s="214" t="s">
        <v>244</v>
      </c>
      <c r="B134" s="215" t="s">
        <v>245</v>
      </c>
      <c r="C134" s="185">
        <f t="shared" si="1"/>
        <v>4</v>
      </c>
      <c r="D134" s="188"/>
      <c r="E134" s="187">
        <v>4</v>
      </c>
      <c r="F134" s="188"/>
      <c r="G134" s="188"/>
      <c r="H134" s="188"/>
      <c r="I134" s="33"/>
      <c r="J134" s="5"/>
      <c r="K134" s="5"/>
      <c r="N134" s="171"/>
      <c r="O134" s="6"/>
      <c r="Q134" s="5"/>
    </row>
    <row r="135" spans="1:17" x14ac:dyDescent="0.2">
      <c r="A135" s="214" t="s">
        <v>246</v>
      </c>
      <c r="B135" s="215" t="s">
        <v>247</v>
      </c>
      <c r="C135" s="185">
        <f t="shared" si="1"/>
        <v>0</v>
      </c>
      <c r="D135" s="188"/>
      <c r="E135" s="187"/>
      <c r="F135" s="188"/>
      <c r="G135" s="188"/>
      <c r="H135" s="188"/>
      <c r="I135" s="33"/>
      <c r="J135" s="5"/>
      <c r="K135" s="5"/>
      <c r="N135" s="171"/>
      <c r="O135" s="6"/>
      <c r="Q135" s="5"/>
    </row>
    <row r="136" spans="1:17" x14ac:dyDescent="0.2">
      <c r="A136" s="214" t="s">
        <v>248</v>
      </c>
      <c r="B136" s="215" t="s">
        <v>249</v>
      </c>
      <c r="C136" s="185">
        <f t="shared" si="1"/>
        <v>0</v>
      </c>
      <c r="D136" s="188"/>
      <c r="E136" s="187"/>
      <c r="F136" s="188"/>
      <c r="G136" s="188"/>
      <c r="H136" s="188"/>
      <c r="I136" s="33"/>
      <c r="J136" s="5"/>
      <c r="K136" s="5"/>
      <c r="N136" s="171"/>
      <c r="O136" s="6"/>
      <c r="Q136" s="5"/>
    </row>
    <row r="137" spans="1:17" x14ac:dyDescent="0.2">
      <c r="A137" s="214" t="s">
        <v>250</v>
      </c>
      <c r="B137" s="215" t="s">
        <v>251</v>
      </c>
      <c r="C137" s="185">
        <f t="shared" si="1"/>
        <v>0</v>
      </c>
      <c r="D137" s="188"/>
      <c r="E137" s="187"/>
      <c r="F137" s="188"/>
      <c r="G137" s="188"/>
      <c r="H137" s="188"/>
      <c r="I137" s="33"/>
      <c r="J137" s="5"/>
      <c r="K137" s="5"/>
      <c r="N137" s="171"/>
      <c r="O137" s="6"/>
      <c r="Q137" s="5"/>
    </row>
    <row r="138" spans="1:17" x14ac:dyDescent="0.2">
      <c r="A138" s="214" t="s">
        <v>252</v>
      </c>
      <c r="B138" s="215" t="s">
        <v>253</v>
      </c>
      <c r="C138" s="185">
        <f t="shared" si="1"/>
        <v>0</v>
      </c>
      <c r="D138" s="188"/>
      <c r="E138" s="187"/>
      <c r="F138" s="188"/>
      <c r="G138" s="188"/>
      <c r="H138" s="188"/>
      <c r="I138" s="33"/>
      <c r="J138" s="5"/>
      <c r="K138" s="5"/>
      <c r="N138" s="171"/>
      <c r="O138" s="6"/>
      <c r="Q138" s="5"/>
    </row>
    <row r="139" spans="1:17" x14ac:dyDescent="0.2">
      <c r="A139" s="214" t="s">
        <v>254</v>
      </c>
      <c r="B139" s="215" t="s">
        <v>255</v>
      </c>
      <c r="C139" s="185">
        <f t="shared" si="1"/>
        <v>0</v>
      </c>
      <c r="D139" s="188"/>
      <c r="E139" s="187"/>
      <c r="F139" s="188"/>
      <c r="G139" s="188"/>
      <c r="H139" s="188"/>
      <c r="I139" s="33"/>
      <c r="J139" s="5"/>
      <c r="K139" s="5"/>
      <c r="N139" s="171"/>
      <c r="O139" s="6"/>
      <c r="Q139" s="5"/>
    </row>
    <row r="140" spans="1:17" x14ac:dyDescent="0.2">
      <c r="A140" s="214" t="s">
        <v>256</v>
      </c>
      <c r="B140" s="215" t="s">
        <v>257</v>
      </c>
      <c r="C140" s="185">
        <f t="shared" si="1"/>
        <v>3</v>
      </c>
      <c r="D140" s="188"/>
      <c r="E140" s="187">
        <v>3</v>
      </c>
      <c r="F140" s="188"/>
      <c r="G140" s="188"/>
      <c r="H140" s="188"/>
      <c r="I140" s="33"/>
      <c r="J140" s="5"/>
      <c r="K140" s="5"/>
      <c r="N140" s="171"/>
      <c r="O140" s="6"/>
      <c r="Q140" s="5"/>
    </row>
    <row r="141" spans="1:17" x14ac:dyDescent="0.2">
      <c r="A141" s="214" t="s">
        <v>258</v>
      </c>
      <c r="B141" s="215" t="s">
        <v>259</v>
      </c>
      <c r="C141" s="185">
        <f t="shared" si="1"/>
        <v>0</v>
      </c>
      <c r="D141" s="188"/>
      <c r="E141" s="187"/>
      <c r="F141" s="188"/>
      <c r="G141" s="188"/>
      <c r="H141" s="188"/>
      <c r="I141" s="33"/>
      <c r="J141" s="5"/>
      <c r="K141" s="5"/>
      <c r="N141" s="171"/>
      <c r="O141" s="6"/>
      <c r="Q141" s="5"/>
    </row>
    <row r="142" spans="1:17" x14ac:dyDescent="0.2">
      <c r="A142" s="214" t="s">
        <v>260</v>
      </c>
      <c r="B142" s="215" t="s">
        <v>261</v>
      </c>
      <c r="C142" s="185">
        <f t="shared" si="1"/>
        <v>6</v>
      </c>
      <c r="D142" s="188">
        <f>1+1</f>
        <v>2</v>
      </c>
      <c r="E142" s="187"/>
      <c r="F142" s="188">
        <v>4</v>
      </c>
      <c r="G142" s="188"/>
      <c r="H142" s="188"/>
      <c r="I142" s="33"/>
      <c r="J142" s="5"/>
      <c r="K142" s="5"/>
      <c r="N142" s="171"/>
      <c r="O142" s="6"/>
      <c r="Q142" s="5"/>
    </row>
    <row r="143" spans="1:17" x14ac:dyDescent="0.2">
      <c r="A143" s="214" t="s">
        <v>262</v>
      </c>
      <c r="B143" s="215" t="s">
        <v>263</v>
      </c>
      <c r="C143" s="185">
        <f t="shared" si="1"/>
        <v>624</v>
      </c>
      <c r="D143" s="188">
        <f>622+2</f>
        <v>624</v>
      </c>
      <c r="E143" s="187"/>
      <c r="F143" s="188"/>
      <c r="G143" s="188"/>
      <c r="H143" s="188"/>
      <c r="I143" s="33"/>
      <c r="J143" s="5"/>
      <c r="K143" s="5"/>
      <c r="N143" s="171"/>
      <c r="O143" s="6"/>
      <c r="Q143" s="5"/>
    </row>
    <row r="144" spans="1:17" x14ac:dyDescent="0.2">
      <c r="A144" s="214" t="s">
        <v>264</v>
      </c>
      <c r="B144" s="215" t="s">
        <v>265</v>
      </c>
      <c r="C144" s="185">
        <f t="shared" si="1"/>
        <v>0</v>
      </c>
      <c r="D144" s="188"/>
      <c r="E144" s="187"/>
      <c r="F144" s="188"/>
      <c r="G144" s="188"/>
      <c r="H144" s="188"/>
      <c r="I144" s="33"/>
      <c r="J144" s="5"/>
      <c r="K144" s="5"/>
      <c r="N144" s="171"/>
      <c r="O144" s="6"/>
      <c r="Q144" s="5"/>
    </row>
    <row r="145" spans="1:17" x14ac:dyDescent="0.2">
      <c r="A145" s="214" t="s">
        <v>266</v>
      </c>
      <c r="B145" s="215" t="s">
        <v>267</v>
      </c>
      <c r="C145" s="185">
        <f t="shared" si="1"/>
        <v>1</v>
      </c>
      <c r="D145" s="188"/>
      <c r="E145" s="187">
        <v>1</v>
      </c>
      <c r="F145" s="188"/>
      <c r="G145" s="188"/>
      <c r="H145" s="188"/>
      <c r="I145" s="33"/>
      <c r="J145" s="5"/>
      <c r="K145" s="5"/>
      <c r="N145" s="171"/>
      <c r="O145" s="6"/>
      <c r="Q145" s="5"/>
    </row>
    <row r="146" spans="1:17" x14ac:dyDescent="0.2">
      <c r="A146" s="214" t="s">
        <v>268</v>
      </c>
      <c r="B146" s="215" t="s">
        <v>269</v>
      </c>
      <c r="C146" s="185">
        <f t="shared" ref="C146:C209" si="2">+SUM(D146:F146)</f>
        <v>0</v>
      </c>
      <c r="D146" s="188"/>
      <c r="E146" s="187"/>
      <c r="F146" s="188"/>
      <c r="G146" s="188"/>
      <c r="H146" s="188"/>
      <c r="I146" s="33"/>
      <c r="J146" s="5"/>
      <c r="K146" s="5"/>
      <c r="N146" s="171"/>
      <c r="O146" s="6"/>
      <c r="Q146" s="5"/>
    </row>
    <row r="147" spans="1:17" x14ac:dyDescent="0.2">
      <c r="A147" s="214" t="s">
        <v>270</v>
      </c>
      <c r="B147" s="215" t="s">
        <v>271</v>
      </c>
      <c r="C147" s="185">
        <f t="shared" si="2"/>
        <v>3</v>
      </c>
      <c r="D147" s="188">
        <v>1</v>
      </c>
      <c r="E147" s="187"/>
      <c r="F147" s="188">
        <v>2</v>
      </c>
      <c r="G147" s="188"/>
      <c r="H147" s="188"/>
      <c r="I147" s="33"/>
      <c r="J147" s="5"/>
      <c r="K147" s="5"/>
      <c r="N147" s="171"/>
      <c r="O147" s="6"/>
      <c r="Q147" s="5"/>
    </row>
    <row r="148" spans="1:17" x14ac:dyDescent="0.2">
      <c r="A148" s="214" t="s">
        <v>272</v>
      </c>
      <c r="B148" s="215" t="s">
        <v>273</v>
      </c>
      <c r="C148" s="185">
        <f t="shared" si="2"/>
        <v>0</v>
      </c>
      <c r="D148" s="188"/>
      <c r="E148" s="187"/>
      <c r="F148" s="188"/>
      <c r="G148" s="188"/>
      <c r="H148" s="188"/>
      <c r="I148" s="33"/>
      <c r="J148" s="5"/>
      <c r="K148" s="5"/>
      <c r="N148" s="171"/>
      <c r="O148" s="6"/>
      <c r="Q148" s="5"/>
    </row>
    <row r="149" spans="1:17" x14ac:dyDescent="0.2">
      <c r="A149" s="214" t="s">
        <v>274</v>
      </c>
      <c r="B149" s="215" t="s">
        <v>275</v>
      </c>
      <c r="C149" s="185">
        <f t="shared" si="2"/>
        <v>1</v>
      </c>
      <c r="D149" s="188">
        <v>1</v>
      </c>
      <c r="E149" s="187"/>
      <c r="F149" s="188"/>
      <c r="G149" s="188"/>
      <c r="H149" s="188"/>
      <c r="I149" s="33"/>
      <c r="J149" s="5"/>
      <c r="K149" s="5"/>
      <c r="N149" s="171"/>
      <c r="O149" s="6"/>
      <c r="Q149" s="5"/>
    </row>
    <row r="150" spans="1:17" x14ac:dyDescent="0.2">
      <c r="A150" s="214" t="s">
        <v>276</v>
      </c>
      <c r="B150" s="215" t="s">
        <v>277</v>
      </c>
      <c r="C150" s="185">
        <f t="shared" si="2"/>
        <v>0</v>
      </c>
      <c r="D150" s="188"/>
      <c r="E150" s="187"/>
      <c r="F150" s="188"/>
      <c r="G150" s="188"/>
      <c r="H150" s="188"/>
      <c r="I150" s="33"/>
      <c r="J150" s="5"/>
      <c r="K150" s="5"/>
      <c r="N150" s="171"/>
      <c r="O150" s="6"/>
      <c r="Q150" s="5"/>
    </row>
    <row r="151" spans="1:17" x14ac:dyDescent="0.2">
      <c r="A151" s="214" t="s">
        <v>278</v>
      </c>
      <c r="B151" s="215" t="s">
        <v>279</v>
      </c>
      <c r="C151" s="185">
        <f t="shared" si="2"/>
        <v>0</v>
      </c>
      <c r="D151" s="188"/>
      <c r="E151" s="187"/>
      <c r="F151" s="188"/>
      <c r="G151" s="188"/>
      <c r="H151" s="188"/>
      <c r="I151" s="33"/>
      <c r="J151" s="5"/>
      <c r="K151" s="5"/>
      <c r="N151" s="171"/>
      <c r="O151" s="6"/>
      <c r="Q151" s="5"/>
    </row>
    <row r="152" spans="1:17" x14ac:dyDescent="0.2">
      <c r="A152" s="214" t="s">
        <v>280</v>
      </c>
      <c r="B152" s="215" t="s">
        <v>281</v>
      </c>
      <c r="C152" s="185">
        <f t="shared" si="2"/>
        <v>0</v>
      </c>
      <c r="D152" s="188"/>
      <c r="E152" s="187"/>
      <c r="F152" s="188"/>
      <c r="G152" s="188"/>
      <c r="H152" s="188"/>
      <c r="I152" s="33"/>
      <c r="J152" s="5"/>
      <c r="K152" s="5"/>
      <c r="N152" s="171"/>
      <c r="O152" s="6"/>
      <c r="Q152" s="5"/>
    </row>
    <row r="153" spans="1:17" x14ac:dyDescent="0.2">
      <c r="A153" s="214" t="s">
        <v>282</v>
      </c>
      <c r="B153" s="215" t="s">
        <v>283</v>
      </c>
      <c r="C153" s="185">
        <f t="shared" si="2"/>
        <v>9</v>
      </c>
      <c r="D153" s="188"/>
      <c r="E153" s="187">
        <v>9</v>
      </c>
      <c r="F153" s="188"/>
      <c r="G153" s="188"/>
      <c r="H153" s="188"/>
      <c r="I153" s="33"/>
      <c r="J153" s="5"/>
      <c r="K153" s="5"/>
      <c r="N153" s="171"/>
      <c r="O153" s="6"/>
      <c r="Q153" s="5"/>
    </row>
    <row r="154" spans="1:17" x14ac:dyDescent="0.2">
      <c r="A154" s="214" t="s">
        <v>284</v>
      </c>
      <c r="B154" s="215" t="s">
        <v>285</v>
      </c>
      <c r="C154" s="185">
        <f t="shared" si="2"/>
        <v>0</v>
      </c>
      <c r="D154" s="188"/>
      <c r="E154" s="187"/>
      <c r="F154" s="188"/>
      <c r="G154" s="188"/>
      <c r="H154" s="188"/>
      <c r="I154" s="33"/>
      <c r="J154" s="5"/>
      <c r="K154" s="5"/>
      <c r="N154" s="171"/>
      <c r="O154" s="6"/>
      <c r="Q154" s="5"/>
    </row>
    <row r="155" spans="1:17" x14ac:dyDescent="0.2">
      <c r="A155" s="214" t="s">
        <v>286</v>
      </c>
      <c r="B155" s="215" t="s">
        <v>281</v>
      </c>
      <c r="C155" s="185">
        <f t="shared" si="2"/>
        <v>4</v>
      </c>
      <c r="D155" s="188"/>
      <c r="E155" s="187">
        <v>1</v>
      </c>
      <c r="F155" s="188">
        <v>3</v>
      </c>
      <c r="G155" s="188"/>
      <c r="H155" s="188"/>
      <c r="I155" s="33"/>
      <c r="J155" s="5"/>
      <c r="K155" s="5"/>
      <c r="N155" s="171"/>
      <c r="O155" s="6"/>
      <c r="Q155" s="5"/>
    </row>
    <row r="156" spans="1:17" x14ac:dyDescent="0.2">
      <c r="A156" s="214" t="s">
        <v>287</v>
      </c>
      <c r="B156" s="215" t="s">
        <v>279</v>
      </c>
      <c r="C156" s="185">
        <f t="shared" si="2"/>
        <v>5</v>
      </c>
      <c r="D156" s="188">
        <v>1</v>
      </c>
      <c r="E156" s="187"/>
      <c r="F156" s="188">
        <v>4</v>
      </c>
      <c r="G156" s="188"/>
      <c r="H156" s="188"/>
      <c r="I156" s="33"/>
      <c r="J156" s="5"/>
      <c r="K156" s="5"/>
      <c r="N156" s="171"/>
      <c r="O156" s="6"/>
      <c r="Q156" s="5"/>
    </row>
    <row r="157" spans="1:17" x14ac:dyDescent="0.2">
      <c r="A157" s="214" t="s">
        <v>288</v>
      </c>
      <c r="B157" s="215" t="s">
        <v>289</v>
      </c>
      <c r="C157" s="185">
        <f t="shared" si="2"/>
        <v>0</v>
      </c>
      <c r="D157" s="188"/>
      <c r="E157" s="187"/>
      <c r="F157" s="188"/>
      <c r="G157" s="188"/>
      <c r="H157" s="188"/>
      <c r="I157" s="33"/>
      <c r="J157" s="5"/>
      <c r="K157" s="5"/>
      <c r="N157" s="171"/>
      <c r="O157" s="6"/>
      <c r="Q157" s="5"/>
    </row>
    <row r="158" spans="1:17" x14ac:dyDescent="0.2">
      <c r="A158" s="214" t="s">
        <v>290</v>
      </c>
      <c r="B158" s="215" t="s">
        <v>291</v>
      </c>
      <c r="C158" s="185">
        <f t="shared" si="2"/>
        <v>0</v>
      </c>
      <c r="D158" s="188"/>
      <c r="E158" s="187"/>
      <c r="F158" s="188"/>
      <c r="G158" s="188"/>
      <c r="H158" s="188"/>
      <c r="I158" s="33"/>
      <c r="J158" s="5"/>
      <c r="K158" s="5"/>
      <c r="N158" s="171"/>
      <c r="O158" s="6"/>
      <c r="Q158" s="5"/>
    </row>
    <row r="159" spans="1:17" x14ac:dyDescent="0.2">
      <c r="A159" s="214" t="s">
        <v>292</v>
      </c>
      <c r="B159" s="215" t="s">
        <v>293</v>
      </c>
      <c r="C159" s="185">
        <f t="shared" si="2"/>
        <v>9</v>
      </c>
      <c r="D159" s="188"/>
      <c r="E159" s="187">
        <v>9</v>
      </c>
      <c r="F159" s="188"/>
      <c r="G159" s="188"/>
      <c r="H159" s="188"/>
      <c r="I159" s="33"/>
      <c r="J159" s="5"/>
      <c r="K159" s="5"/>
      <c r="N159" s="171"/>
      <c r="O159" s="6"/>
      <c r="Q159" s="5"/>
    </row>
    <row r="160" spans="1:17" x14ac:dyDescent="0.2">
      <c r="A160" s="214" t="s">
        <v>294</v>
      </c>
      <c r="B160" s="215" t="s">
        <v>295</v>
      </c>
      <c r="C160" s="185">
        <f t="shared" si="2"/>
        <v>27</v>
      </c>
      <c r="D160" s="188"/>
      <c r="E160" s="187">
        <v>27</v>
      </c>
      <c r="F160" s="188"/>
      <c r="G160" s="188"/>
      <c r="H160" s="188"/>
      <c r="I160" s="33"/>
      <c r="J160" s="5"/>
      <c r="K160" s="5"/>
      <c r="N160" s="171"/>
      <c r="O160" s="6"/>
      <c r="Q160" s="5"/>
    </row>
    <row r="161" spans="1:17" x14ac:dyDescent="0.2">
      <c r="A161" s="214" t="s">
        <v>296</v>
      </c>
      <c r="B161" s="208" t="s">
        <v>297</v>
      </c>
      <c r="C161" s="185">
        <f t="shared" si="2"/>
        <v>3</v>
      </c>
      <c r="D161" s="188"/>
      <c r="E161" s="187">
        <v>3</v>
      </c>
      <c r="F161" s="198"/>
      <c r="G161" s="188"/>
      <c r="H161" s="188"/>
      <c r="I161" s="33"/>
      <c r="J161" s="5"/>
      <c r="K161" s="5"/>
      <c r="N161" s="171"/>
      <c r="O161" s="6"/>
      <c r="Q161" s="5"/>
    </row>
    <row r="162" spans="1:17" x14ac:dyDescent="0.2">
      <c r="A162" s="216" t="s">
        <v>298</v>
      </c>
      <c r="B162" s="229" t="s">
        <v>299</v>
      </c>
      <c r="C162" s="218">
        <f t="shared" si="2"/>
        <v>1</v>
      </c>
      <c r="D162" s="219"/>
      <c r="E162" s="220">
        <v>1</v>
      </c>
      <c r="F162" s="221"/>
      <c r="G162" s="219"/>
      <c r="H162" s="221"/>
      <c r="I162" s="33"/>
      <c r="J162" s="5"/>
      <c r="K162" s="5"/>
      <c r="N162" s="171"/>
      <c r="O162" s="6"/>
      <c r="Q162" s="5"/>
    </row>
    <row r="163" spans="1:17" x14ac:dyDescent="0.2">
      <c r="A163" s="230"/>
      <c r="B163" s="231"/>
      <c r="C163" s="69"/>
      <c r="D163" s="70"/>
      <c r="E163" s="70"/>
      <c r="F163" s="70"/>
      <c r="G163" s="70"/>
      <c r="H163" s="70"/>
      <c r="I163" s="33"/>
      <c r="J163" s="5"/>
      <c r="K163" s="5"/>
      <c r="N163" s="171"/>
      <c r="O163" s="6"/>
      <c r="Q163" s="5"/>
    </row>
    <row r="164" spans="1:17" ht="15" customHeight="1" x14ac:dyDescent="0.2">
      <c r="A164" s="319" t="s">
        <v>300</v>
      </c>
      <c r="B164" s="320"/>
      <c r="C164" s="178">
        <f t="shared" si="2"/>
        <v>62</v>
      </c>
      <c r="D164" s="223">
        <f>+SUM(D165:D179)</f>
        <v>62</v>
      </c>
      <c r="E164" s="227">
        <f>+SUM(E165:E179)</f>
        <v>0</v>
      </c>
      <c r="F164" s="228">
        <f>+SUM(F165:F179)</f>
        <v>0</v>
      </c>
      <c r="G164" s="228">
        <f>+SUM(G165:G179)</f>
        <v>0</v>
      </c>
      <c r="H164" s="228">
        <f>+SUM(H165:H179)</f>
        <v>0</v>
      </c>
      <c r="I164" s="33"/>
      <c r="J164" s="5"/>
      <c r="K164" s="5"/>
      <c r="N164" s="171"/>
      <c r="O164" s="6"/>
      <c r="Q164" s="5"/>
    </row>
    <row r="165" spans="1:17" x14ac:dyDescent="0.2">
      <c r="A165" s="211" t="s">
        <v>301</v>
      </c>
      <c r="B165" s="226" t="s">
        <v>302</v>
      </c>
      <c r="C165" s="203">
        <f t="shared" si="2"/>
        <v>7</v>
      </c>
      <c r="D165" s="204">
        <v>7</v>
      </c>
      <c r="E165" s="205"/>
      <c r="F165" s="206"/>
      <c r="G165" s="232"/>
      <c r="H165" s="206"/>
      <c r="I165" s="33"/>
      <c r="J165" s="5"/>
      <c r="K165" s="5"/>
      <c r="N165" s="171"/>
      <c r="O165" s="6"/>
      <c r="Q165" s="5"/>
    </row>
    <row r="166" spans="1:17" x14ac:dyDescent="0.2">
      <c r="A166" s="214" t="s">
        <v>303</v>
      </c>
      <c r="B166" s="233" t="s">
        <v>304</v>
      </c>
      <c r="C166" s="185">
        <f t="shared" si="2"/>
        <v>0</v>
      </c>
      <c r="D166" s="186"/>
      <c r="E166" s="187"/>
      <c r="F166" s="188"/>
      <c r="G166" s="201"/>
      <c r="H166" s="188"/>
      <c r="I166" s="33"/>
      <c r="J166" s="5"/>
      <c r="K166" s="5"/>
      <c r="N166" s="171"/>
      <c r="O166" s="6"/>
      <c r="Q166" s="5"/>
    </row>
    <row r="167" spans="1:17" x14ac:dyDescent="0.2">
      <c r="A167" s="214" t="s">
        <v>305</v>
      </c>
      <c r="B167" s="208" t="s">
        <v>306</v>
      </c>
      <c r="C167" s="185">
        <f t="shared" si="2"/>
        <v>55</v>
      </c>
      <c r="D167" s="186">
        <v>55</v>
      </c>
      <c r="E167" s="187"/>
      <c r="F167" s="188"/>
      <c r="G167" s="201"/>
      <c r="H167" s="188"/>
      <c r="I167" s="33"/>
      <c r="J167" s="5"/>
      <c r="K167" s="5"/>
      <c r="N167" s="171"/>
      <c r="O167" s="6"/>
      <c r="Q167" s="5"/>
    </row>
    <row r="168" spans="1:17" x14ac:dyDescent="0.2">
      <c r="A168" s="234" t="s">
        <v>307</v>
      </c>
      <c r="B168" s="208" t="s">
        <v>308</v>
      </c>
      <c r="C168" s="185">
        <f t="shared" si="2"/>
        <v>0</v>
      </c>
      <c r="D168" s="186"/>
      <c r="E168" s="187"/>
      <c r="F168" s="188"/>
      <c r="G168" s="201"/>
      <c r="H168" s="188"/>
      <c r="I168" s="33"/>
      <c r="J168" s="5"/>
      <c r="K168" s="5"/>
      <c r="N168" s="171"/>
      <c r="O168" s="6"/>
      <c r="Q168" s="5"/>
    </row>
    <row r="169" spans="1:17" x14ac:dyDescent="0.2">
      <c r="A169" s="214" t="s">
        <v>309</v>
      </c>
      <c r="B169" s="215" t="s">
        <v>310</v>
      </c>
      <c r="C169" s="185">
        <f t="shared" si="2"/>
        <v>0</v>
      </c>
      <c r="D169" s="186"/>
      <c r="E169" s="187"/>
      <c r="F169" s="188"/>
      <c r="G169" s="201"/>
      <c r="H169" s="188"/>
      <c r="I169" s="33"/>
      <c r="J169" s="5"/>
      <c r="K169" s="5"/>
      <c r="N169" s="171"/>
      <c r="O169" s="6"/>
      <c r="Q169" s="5"/>
    </row>
    <row r="170" spans="1:17" x14ac:dyDescent="0.2">
      <c r="A170" s="214" t="s">
        <v>311</v>
      </c>
      <c r="B170" s="215" t="s">
        <v>312</v>
      </c>
      <c r="C170" s="185">
        <f t="shared" si="2"/>
        <v>0</v>
      </c>
      <c r="D170" s="186"/>
      <c r="E170" s="187"/>
      <c r="F170" s="188"/>
      <c r="G170" s="201"/>
      <c r="H170" s="188"/>
      <c r="I170" s="33"/>
      <c r="J170" s="5"/>
      <c r="K170" s="5"/>
      <c r="N170" s="171"/>
      <c r="O170" s="6"/>
      <c r="Q170" s="5"/>
    </row>
    <row r="171" spans="1:17" x14ac:dyDescent="0.2">
      <c r="A171" s="214" t="s">
        <v>313</v>
      </c>
      <c r="B171" s="215" t="s">
        <v>314</v>
      </c>
      <c r="C171" s="185">
        <f t="shared" si="2"/>
        <v>0</v>
      </c>
      <c r="D171" s="186"/>
      <c r="E171" s="187"/>
      <c r="F171" s="188"/>
      <c r="G171" s="201"/>
      <c r="H171" s="188"/>
      <c r="I171" s="33"/>
      <c r="J171" s="5"/>
      <c r="K171" s="5"/>
      <c r="N171" s="171"/>
      <c r="O171" s="6"/>
      <c r="Q171" s="5"/>
    </row>
    <row r="172" spans="1:17" x14ac:dyDescent="0.2">
      <c r="A172" s="214" t="s">
        <v>315</v>
      </c>
      <c r="B172" s="215" t="s">
        <v>316</v>
      </c>
      <c r="C172" s="185">
        <f t="shared" si="2"/>
        <v>0</v>
      </c>
      <c r="D172" s="186"/>
      <c r="E172" s="187"/>
      <c r="F172" s="188"/>
      <c r="G172" s="201"/>
      <c r="H172" s="188"/>
      <c r="I172" s="33"/>
      <c r="J172" s="5"/>
      <c r="K172" s="5"/>
      <c r="N172" s="171"/>
      <c r="O172" s="6"/>
      <c r="Q172" s="5"/>
    </row>
    <row r="173" spans="1:17" x14ac:dyDescent="0.2">
      <c r="A173" s="214" t="s">
        <v>317</v>
      </c>
      <c r="B173" s="215" t="s">
        <v>318</v>
      </c>
      <c r="C173" s="185">
        <f t="shared" si="2"/>
        <v>0</v>
      </c>
      <c r="D173" s="186"/>
      <c r="E173" s="187"/>
      <c r="F173" s="188"/>
      <c r="G173" s="201"/>
      <c r="H173" s="188"/>
      <c r="I173" s="33"/>
      <c r="J173" s="5"/>
      <c r="K173" s="5"/>
      <c r="N173" s="171"/>
      <c r="O173" s="6"/>
      <c r="Q173" s="5"/>
    </row>
    <row r="174" spans="1:17" x14ac:dyDescent="0.2">
      <c r="A174" s="214" t="s">
        <v>319</v>
      </c>
      <c r="B174" s="215" t="s">
        <v>320</v>
      </c>
      <c r="C174" s="185">
        <f t="shared" si="2"/>
        <v>0</v>
      </c>
      <c r="D174" s="186"/>
      <c r="E174" s="187"/>
      <c r="F174" s="188"/>
      <c r="G174" s="201"/>
      <c r="H174" s="188"/>
      <c r="I174" s="33"/>
      <c r="J174" s="5"/>
      <c r="K174" s="5"/>
      <c r="N174" s="171"/>
      <c r="O174" s="6"/>
      <c r="Q174" s="5"/>
    </row>
    <row r="175" spans="1:17" x14ac:dyDescent="0.2">
      <c r="A175" s="214" t="s">
        <v>321</v>
      </c>
      <c r="B175" s="215" t="s">
        <v>322</v>
      </c>
      <c r="C175" s="185">
        <f t="shared" si="2"/>
        <v>0</v>
      </c>
      <c r="D175" s="186"/>
      <c r="E175" s="187"/>
      <c r="F175" s="188"/>
      <c r="G175" s="201"/>
      <c r="H175" s="188"/>
      <c r="I175" s="33"/>
      <c r="J175" s="5"/>
      <c r="K175" s="5"/>
      <c r="N175" s="171"/>
      <c r="O175" s="6"/>
      <c r="Q175" s="5"/>
    </row>
    <row r="176" spans="1:17" x14ac:dyDescent="0.2">
      <c r="A176" s="214" t="s">
        <v>323</v>
      </c>
      <c r="B176" s="215" t="s">
        <v>324</v>
      </c>
      <c r="C176" s="185">
        <f t="shared" si="2"/>
        <v>0</v>
      </c>
      <c r="D176" s="186"/>
      <c r="E176" s="187"/>
      <c r="F176" s="188"/>
      <c r="G176" s="201"/>
      <c r="H176" s="188"/>
      <c r="I176" s="33"/>
      <c r="J176" s="5"/>
      <c r="K176" s="5"/>
      <c r="N176" s="171"/>
      <c r="O176" s="6"/>
      <c r="Q176" s="5"/>
    </row>
    <row r="177" spans="1:17" x14ac:dyDescent="0.2">
      <c r="A177" s="214" t="s">
        <v>325</v>
      </c>
      <c r="B177" s="215" t="s">
        <v>326</v>
      </c>
      <c r="C177" s="185">
        <f t="shared" si="2"/>
        <v>0</v>
      </c>
      <c r="D177" s="186"/>
      <c r="E177" s="187"/>
      <c r="F177" s="188"/>
      <c r="G177" s="201"/>
      <c r="H177" s="188"/>
      <c r="I177" s="33"/>
      <c r="J177" s="5"/>
      <c r="K177" s="5"/>
      <c r="N177" s="171"/>
      <c r="O177" s="6"/>
      <c r="Q177" s="5"/>
    </row>
    <row r="178" spans="1:17" x14ac:dyDescent="0.2">
      <c r="A178" s="214" t="s">
        <v>327</v>
      </c>
      <c r="B178" s="215" t="s">
        <v>328</v>
      </c>
      <c r="C178" s="185">
        <f t="shared" si="2"/>
        <v>0</v>
      </c>
      <c r="D178" s="186"/>
      <c r="E178" s="187"/>
      <c r="F178" s="188"/>
      <c r="G178" s="201"/>
      <c r="H178" s="188"/>
      <c r="I178" s="33"/>
      <c r="J178" s="5"/>
      <c r="K178" s="5"/>
      <c r="N178" s="171"/>
      <c r="O178" s="6"/>
      <c r="Q178" s="5"/>
    </row>
    <row r="179" spans="1:17" x14ac:dyDescent="0.2">
      <c r="A179" s="235" t="s">
        <v>329</v>
      </c>
      <c r="B179" s="236" t="s">
        <v>330</v>
      </c>
      <c r="C179" s="218">
        <f t="shared" si="2"/>
        <v>0</v>
      </c>
      <c r="D179" s="237"/>
      <c r="E179" s="220"/>
      <c r="F179" s="221"/>
      <c r="G179" s="219"/>
      <c r="H179" s="221"/>
      <c r="I179" s="33"/>
      <c r="J179" s="5"/>
      <c r="K179" s="5"/>
      <c r="N179" s="171"/>
      <c r="O179" s="6"/>
      <c r="Q179" s="5"/>
    </row>
    <row r="180" spans="1:17" x14ac:dyDescent="0.2">
      <c r="A180" s="174"/>
      <c r="B180" s="222"/>
      <c r="C180" s="69"/>
      <c r="D180" s="70"/>
      <c r="E180" s="70"/>
      <c r="F180" s="70"/>
      <c r="G180" s="70"/>
      <c r="H180" s="70"/>
      <c r="I180" s="33"/>
      <c r="J180" s="5"/>
      <c r="K180" s="5"/>
      <c r="N180" s="171"/>
      <c r="O180" s="6"/>
      <c r="Q180" s="5"/>
    </row>
    <row r="181" spans="1:17" x14ac:dyDescent="0.2">
      <c r="A181" s="289" t="s">
        <v>331</v>
      </c>
      <c r="B181" s="290"/>
      <c r="C181" s="178">
        <f t="shared" si="2"/>
        <v>11783</v>
      </c>
      <c r="D181" s="238">
        <f>+SUM(D182:D250)</f>
        <v>10667</v>
      </c>
      <c r="E181" s="180">
        <f>+SUM(E182:E250)</f>
        <v>235</v>
      </c>
      <c r="F181" s="239">
        <f>+SUM(F182:F250)</f>
        <v>881</v>
      </c>
      <c r="G181" s="178">
        <f>+SUM(G182:G250)</f>
        <v>0</v>
      </c>
      <c r="H181" s="178">
        <f>+SUM(H182:H250)</f>
        <v>0</v>
      </c>
      <c r="I181" s="33"/>
      <c r="J181" s="5"/>
      <c r="K181" s="5"/>
      <c r="N181" s="171"/>
      <c r="O181" s="6"/>
      <c r="Q181" s="5"/>
    </row>
    <row r="182" spans="1:17" x14ac:dyDescent="0.2">
      <c r="A182" s="214" t="s">
        <v>332</v>
      </c>
      <c r="B182" s="240" t="s">
        <v>333</v>
      </c>
      <c r="C182" s="185">
        <f t="shared" si="2"/>
        <v>0</v>
      </c>
      <c r="D182" s="186"/>
      <c r="E182" s="187"/>
      <c r="F182" s="188"/>
      <c r="G182" s="232"/>
      <c r="H182" s="188"/>
      <c r="I182" s="33"/>
      <c r="J182" s="5"/>
      <c r="K182" s="5"/>
      <c r="N182" s="171"/>
      <c r="O182" s="6"/>
      <c r="Q182" s="5"/>
    </row>
    <row r="183" spans="1:17" x14ac:dyDescent="0.2">
      <c r="A183" s="214" t="s">
        <v>334</v>
      </c>
      <c r="B183" s="241" t="s">
        <v>335</v>
      </c>
      <c r="C183" s="185">
        <f t="shared" si="2"/>
        <v>0</v>
      </c>
      <c r="D183" s="186"/>
      <c r="E183" s="187"/>
      <c r="F183" s="188"/>
      <c r="G183" s="201"/>
      <c r="H183" s="188"/>
      <c r="I183" s="33"/>
      <c r="J183" s="5"/>
      <c r="K183" s="5"/>
      <c r="N183" s="171"/>
      <c r="O183" s="6"/>
      <c r="Q183" s="5"/>
    </row>
    <row r="184" spans="1:17" x14ac:dyDescent="0.2">
      <c r="A184" s="214" t="s">
        <v>336</v>
      </c>
      <c r="B184" s="241" t="s">
        <v>337</v>
      </c>
      <c r="C184" s="185">
        <f t="shared" si="2"/>
        <v>0</v>
      </c>
      <c r="D184" s="186"/>
      <c r="E184" s="187"/>
      <c r="F184" s="188"/>
      <c r="G184" s="201"/>
      <c r="H184" s="188"/>
      <c r="I184" s="33"/>
      <c r="J184" s="5"/>
      <c r="K184" s="5"/>
      <c r="N184" s="171"/>
      <c r="O184" s="6"/>
      <c r="Q184" s="5"/>
    </row>
    <row r="185" spans="1:17" ht="13.5" customHeight="1" x14ac:dyDescent="0.2">
      <c r="A185" s="214" t="s">
        <v>338</v>
      </c>
      <c r="B185" s="241" t="s">
        <v>339</v>
      </c>
      <c r="C185" s="185">
        <f t="shared" si="2"/>
        <v>8</v>
      </c>
      <c r="D185" s="186"/>
      <c r="E185" s="187">
        <v>8</v>
      </c>
      <c r="F185" s="188"/>
      <c r="G185" s="201"/>
      <c r="H185" s="188"/>
      <c r="I185" s="33"/>
      <c r="J185" s="5"/>
      <c r="K185" s="5"/>
      <c r="N185" s="171"/>
      <c r="O185" s="6"/>
      <c r="Q185" s="5"/>
    </row>
    <row r="186" spans="1:17" x14ac:dyDescent="0.2">
      <c r="A186" s="214" t="s">
        <v>340</v>
      </c>
      <c r="B186" s="215" t="s">
        <v>341</v>
      </c>
      <c r="C186" s="185">
        <f t="shared" si="2"/>
        <v>193</v>
      </c>
      <c r="D186" s="186">
        <v>193</v>
      </c>
      <c r="E186" s="187"/>
      <c r="F186" s="188"/>
      <c r="G186" s="201"/>
      <c r="H186" s="188"/>
      <c r="I186" s="33"/>
      <c r="J186" s="5"/>
      <c r="K186" s="5"/>
      <c r="N186" s="171"/>
      <c r="O186" s="6"/>
      <c r="Q186" s="5"/>
    </row>
    <row r="187" spans="1:17" x14ac:dyDescent="0.2">
      <c r="A187" s="214" t="s">
        <v>342</v>
      </c>
      <c r="B187" s="215" t="s">
        <v>343</v>
      </c>
      <c r="C187" s="185">
        <f t="shared" si="2"/>
        <v>0</v>
      </c>
      <c r="D187" s="186"/>
      <c r="E187" s="187"/>
      <c r="F187" s="188"/>
      <c r="G187" s="201"/>
      <c r="H187" s="188"/>
      <c r="I187" s="33"/>
      <c r="J187" s="5"/>
      <c r="K187" s="5"/>
      <c r="N187" s="171"/>
      <c r="O187" s="6"/>
      <c r="Q187" s="5"/>
    </row>
    <row r="188" spans="1:17" x14ac:dyDescent="0.2">
      <c r="A188" s="214" t="s">
        <v>344</v>
      </c>
      <c r="B188" s="215" t="s">
        <v>345</v>
      </c>
      <c r="C188" s="185">
        <f t="shared" si="2"/>
        <v>3</v>
      </c>
      <c r="D188" s="186">
        <v>3</v>
      </c>
      <c r="E188" s="187"/>
      <c r="F188" s="188"/>
      <c r="G188" s="201"/>
      <c r="H188" s="188"/>
      <c r="I188" s="33"/>
      <c r="J188" s="5"/>
      <c r="K188" s="5"/>
      <c r="N188" s="171"/>
      <c r="O188" s="6"/>
      <c r="Q188" s="5"/>
    </row>
    <row r="189" spans="1:17" x14ac:dyDescent="0.2">
      <c r="A189" s="214" t="s">
        <v>346</v>
      </c>
      <c r="B189" s="215" t="s">
        <v>347</v>
      </c>
      <c r="C189" s="185">
        <f t="shared" si="2"/>
        <v>0</v>
      </c>
      <c r="D189" s="186"/>
      <c r="E189" s="187"/>
      <c r="F189" s="188"/>
      <c r="G189" s="201"/>
      <c r="H189" s="188"/>
      <c r="I189" s="33"/>
      <c r="J189" s="5"/>
      <c r="K189" s="5"/>
      <c r="N189" s="171"/>
      <c r="O189" s="6"/>
      <c r="Q189" s="5"/>
    </row>
    <row r="190" spans="1:17" x14ac:dyDescent="0.2">
      <c r="A190" s="214" t="s">
        <v>348</v>
      </c>
      <c r="B190" s="215" t="s">
        <v>349</v>
      </c>
      <c r="C190" s="185">
        <f t="shared" si="2"/>
        <v>1</v>
      </c>
      <c r="D190" s="186">
        <v>1</v>
      </c>
      <c r="E190" s="187"/>
      <c r="F190" s="188"/>
      <c r="G190" s="201"/>
      <c r="H190" s="188"/>
      <c r="I190" s="33"/>
      <c r="J190" s="5"/>
      <c r="K190" s="5"/>
      <c r="N190" s="171"/>
      <c r="O190" s="6"/>
      <c r="Q190" s="5"/>
    </row>
    <row r="191" spans="1:17" x14ac:dyDescent="0.2">
      <c r="A191" s="214" t="s">
        <v>350</v>
      </c>
      <c r="B191" s="215" t="s">
        <v>351</v>
      </c>
      <c r="C191" s="185">
        <f t="shared" si="2"/>
        <v>0</v>
      </c>
      <c r="D191" s="186"/>
      <c r="E191" s="187"/>
      <c r="F191" s="188"/>
      <c r="G191" s="201"/>
      <c r="H191" s="188"/>
      <c r="I191" s="33"/>
      <c r="J191" s="5"/>
      <c r="K191" s="5"/>
      <c r="N191" s="171"/>
      <c r="O191" s="6"/>
      <c r="Q191" s="5"/>
    </row>
    <row r="192" spans="1:17" x14ac:dyDescent="0.2">
      <c r="A192" s="214" t="s">
        <v>352</v>
      </c>
      <c r="B192" s="215" t="s">
        <v>353</v>
      </c>
      <c r="C192" s="185">
        <f t="shared" si="2"/>
        <v>0</v>
      </c>
      <c r="D192" s="186"/>
      <c r="E192" s="187"/>
      <c r="F192" s="188"/>
      <c r="G192" s="201"/>
      <c r="H192" s="188"/>
      <c r="I192" s="33"/>
      <c r="J192" s="5"/>
      <c r="K192" s="5"/>
      <c r="N192" s="171"/>
      <c r="O192" s="6"/>
      <c r="Q192" s="5"/>
    </row>
    <row r="193" spans="1:17" x14ac:dyDescent="0.2">
      <c r="A193" s="214" t="s">
        <v>354</v>
      </c>
      <c r="B193" s="215" t="s">
        <v>355</v>
      </c>
      <c r="C193" s="185">
        <f t="shared" si="2"/>
        <v>0</v>
      </c>
      <c r="D193" s="186"/>
      <c r="E193" s="187"/>
      <c r="F193" s="188"/>
      <c r="G193" s="201"/>
      <c r="H193" s="188"/>
      <c r="I193" s="33"/>
      <c r="J193" s="5"/>
      <c r="K193" s="5"/>
      <c r="N193" s="171"/>
      <c r="O193" s="6"/>
      <c r="Q193" s="5"/>
    </row>
    <row r="194" spans="1:17" x14ac:dyDescent="0.2">
      <c r="A194" s="214" t="s">
        <v>356</v>
      </c>
      <c r="B194" s="215" t="s">
        <v>357</v>
      </c>
      <c r="C194" s="185">
        <f t="shared" si="2"/>
        <v>0</v>
      </c>
      <c r="D194" s="186"/>
      <c r="E194" s="187"/>
      <c r="F194" s="188"/>
      <c r="G194" s="201"/>
      <c r="H194" s="188"/>
      <c r="I194" s="33"/>
      <c r="J194" s="5"/>
      <c r="K194" s="5"/>
      <c r="N194" s="171"/>
      <c r="O194" s="6"/>
      <c r="Q194" s="5"/>
    </row>
    <row r="195" spans="1:17" ht="23.25" x14ac:dyDescent="0.2">
      <c r="A195" s="214" t="s">
        <v>358</v>
      </c>
      <c r="B195" s="208" t="s">
        <v>359</v>
      </c>
      <c r="C195" s="185">
        <f t="shared" si="2"/>
        <v>0</v>
      </c>
      <c r="D195" s="186"/>
      <c r="E195" s="187"/>
      <c r="F195" s="188"/>
      <c r="G195" s="201"/>
      <c r="H195" s="188"/>
      <c r="I195" s="33"/>
      <c r="J195" s="5"/>
      <c r="K195" s="5"/>
      <c r="N195" s="171"/>
      <c r="O195" s="6"/>
      <c r="Q195" s="5"/>
    </row>
    <row r="196" spans="1:17" x14ac:dyDescent="0.2">
      <c r="A196" s="214" t="s">
        <v>360</v>
      </c>
      <c r="B196" s="208" t="s">
        <v>361</v>
      </c>
      <c r="C196" s="185">
        <f t="shared" si="2"/>
        <v>0</v>
      </c>
      <c r="D196" s="186"/>
      <c r="E196" s="187"/>
      <c r="F196" s="188"/>
      <c r="G196" s="201"/>
      <c r="H196" s="188"/>
      <c r="I196" s="33"/>
      <c r="J196" s="5"/>
      <c r="K196" s="5"/>
      <c r="N196" s="171"/>
      <c r="O196" s="6"/>
      <c r="Q196" s="5"/>
    </row>
    <row r="197" spans="1:17" x14ac:dyDescent="0.2">
      <c r="A197" s="214" t="s">
        <v>362</v>
      </c>
      <c r="B197" s="215" t="s">
        <v>363</v>
      </c>
      <c r="C197" s="185">
        <f t="shared" si="2"/>
        <v>0</v>
      </c>
      <c r="D197" s="186"/>
      <c r="E197" s="187"/>
      <c r="F197" s="188"/>
      <c r="G197" s="201"/>
      <c r="H197" s="188"/>
      <c r="I197" s="33"/>
      <c r="J197" s="5"/>
      <c r="K197" s="5"/>
      <c r="N197" s="171"/>
      <c r="O197" s="6"/>
      <c r="Q197" s="5"/>
    </row>
    <row r="198" spans="1:17" x14ac:dyDescent="0.2">
      <c r="A198" s="214" t="s">
        <v>364</v>
      </c>
      <c r="B198" s="215" t="s">
        <v>365</v>
      </c>
      <c r="C198" s="185">
        <f t="shared" si="2"/>
        <v>0</v>
      </c>
      <c r="D198" s="186"/>
      <c r="E198" s="187"/>
      <c r="F198" s="188"/>
      <c r="G198" s="201"/>
      <c r="H198" s="188"/>
      <c r="I198" s="33"/>
      <c r="J198" s="5"/>
      <c r="K198" s="5"/>
      <c r="N198" s="171"/>
      <c r="O198" s="6"/>
      <c r="Q198" s="5"/>
    </row>
    <row r="199" spans="1:17" x14ac:dyDescent="0.2">
      <c r="A199" s="214" t="s">
        <v>366</v>
      </c>
      <c r="B199" s="215" t="s">
        <v>367</v>
      </c>
      <c r="C199" s="185">
        <f t="shared" si="2"/>
        <v>1</v>
      </c>
      <c r="D199" s="186"/>
      <c r="E199" s="187">
        <v>1</v>
      </c>
      <c r="F199" s="188"/>
      <c r="G199" s="201"/>
      <c r="H199" s="188"/>
      <c r="I199" s="33"/>
      <c r="J199" s="5"/>
      <c r="K199" s="5"/>
      <c r="N199" s="171"/>
      <c r="O199" s="6"/>
      <c r="Q199" s="5"/>
    </row>
    <row r="200" spans="1:17" x14ac:dyDescent="0.2">
      <c r="A200" s="214" t="s">
        <v>368</v>
      </c>
      <c r="B200" s="215" t="s">
        <v>369</v>
      </c>
      <c r="C200" s="185">
        <f t="shared" si="2"/>
        <v>0</v>
      </c>
      <c r="D200" s="186"/>
      <c r="E200" s="187"/>
      <c r="F200" s="188"/>
      <c r="G200" s="201"/>
      <c r="H200" s="188"/>
      <c r="I200" s="33"/>
      <c r="J200" s="5"/>
      <c r="K200" s="5"/>
      <c r="N200" s="171"/>
      <c r="O200" s="6"/>
      <c r="Q200" s="5"/>
    </row>
    <row r="201" spans="1:17" x14ac:dyDescent="0.2">
      <c r="A201" s="214" t="s">
        <v>370</v>
      </c>
      <c r="B201" s="215" t="s">
        <v>371</v>
      </c>
      <c r="C201" s="185">
        <f t="shared" si="2"/>
        <v>40</v>
      </c>
      <c r="D201" s="186">
        <v>40</v>
      </c>
      <c r="E201" s="187"/>
      <c r="F201" s="188"/>
      <c r="G201" s="201"/>
      <c r="H201" s="188"/>
      <c r="I201" s="33"/>
      <c r="J201" s="5"/>
      <c r="K201" s="5"/>
      <c r="N201" s="171"/>
      <c r="O201" s="6"/>
      <c r="Q201" s="5"/>
    </row>
    <row r="202" spans="1:17" x14ac:dyDescent="0.2">
      <c r="A202" s="214" t="s">
        <v>372</v>
      </c>
      <c r="B202" s="215" t="s">
        <v>373</v>
      </c>
      <c r="C202" s="185">
        <f t="shared" si="2"/>
        <v>0</v>
      </c>
      <c r="D202" s="186"/>
      <c r="E202" s="187"/>
      <c r="F202" s="188"/>
      <c r="G202" s="201"/>
      <c r="H202" s="188"/>
      <c r="I202" s="33"/>
      <c r="J202" s="5"/>
      <c r="K202" s="5"/>
      <c r="N202" s="171"/>
      <c r="O202" s="6"/>
      <c r="Q202" s="5"/>
    </row>
    <row r="203" spans="1:17" x14ac:dyDescent="0.2">
      <c r="A203" s="214" t="s">
        <v>374</v>
      </c>
      <c r="B203" s="215" t="s">
        <v>375</v>
      </c>
      <c r="C203" s="185">
        <f t="shared" si="2"/>
        <v>0</v>
      </c>
      <c r="D203" s="186"/>
      <c r="E203" s="187"/>
      <c r="F203" s="188"/>
      <c r="G203" s="201"/>
      <c r="H203" s="188"/>
      <c r="I203" s="33"/>
      <c r="J203" s="5"/>
      <c r="K203" s="5"/>
      <c r="N203" s="171"/>
      <c r="O203" s="6"/>
      <c r="Q203" s="5"/>
    </row>
    <row r="204" spans="1:17" x14ac:dyDescent="0.2">
      <c r="A204" s="214" t="s">
        <v>376</v>
      </c>
      <c r="B204" s="215" t="s">
        <v>377</v>
      </c>
      <c r="C204" s="185">
        <f t="shared" si="2"/>
        <v>0</v>
      </c>
      <c r="D204" s="186"/>
      <c r="E204" s="187"/>
      <c r="F204" s="188"/>
      <c r="G204" s="201"/>
      <c r="H204" s="188"/>
      <c r="I204" s="33"/>
      <c r="J204" s="5"/>
      <c r="K204" s="5"/>
      <c r="N204" s="171"/>
      <c r="O204" s="6"/>
      <c r="Q204" s="5"/>
    </row>
    <row r="205" spans="1:17" x14ac:dyDescent="0.2">
      <c r="A205" s="214" t="s">
        <v>378</v>
      </c>
      <c r="B205" s="215" t="s">
        <v>379</v>
      </c>
      <c r="C205" s="185">
        <f t="shared" si="2"/>
        <v>0</v>
      </c>
      <c r="D205" s="186"/>
      <c r="E205" s="187"/>
      <c r="F205" s="188"/>
      <c r="G205" s="201"/>
      <c r="H205" s="188"/>
      <c r="I205" s="33"/>
      <c r="J205" s="5"/>
      <c r="K205" s="5"/>
      <c r="N205" s="171"/>
      <c r="O205" s="6"/>
      <c r="Q205" s="5"/>
    </row>
    <row r="206" spans="1:17" x14ac:dyDescent="0.2">
      <c r="A206" s="214" t="s">
        <v>380</v>
      </c>
      <c r="B206" s="215" t="s">
        <v>381</v>
      </c>
      <c r="C206" s="185">
        <f t="shared" si="2"/>
        <v>0</v>
      </c>
      <c r="D206" s="186"/>
      <c r="E206" s="187"/>
      <c r="F206" s="188"/>
      <c r="G206" s="201"/>
      <c r="H206" s="188"/>
      <c r="I206" s="33"/>
      <c r="J206" s="5"/>
      <c r="K206" s="5"/>
      <c r="N206" s="171"/>
      <c r="O206" s="6"/>
      <c r="Q206" s="5"/>
    </row>
    <row r="207" spans="1:17" x14ac:dyDescent="0.2">
      <c r="A207" s="214" t="s">
        <v>382</v>
      </c>
      <c r="B207" s="215" t="s">
        <v>383</v>
      </c>
      <c r="C207" s="185">
        <f t="shared" si="2"/>
        <v>0</v>
      </c>
      <c r="D207" s="186"/>
      <c r="E207" s="187"/>
      <c r="F207" s="188"/>
      <c r="G207" s="201"/>
      <c r="H207" s="188"/>
      <c r="I207" s="33"/>
      <c r="J207" s="5"/>
      <c r="K207" s="5"/>
      <c r="N207" s="171"/>
      <c r="O207" s="6"/>
      <c r="Q207" s="5"/>
    </row>
    <row r="208" spans="1:17" x14ac:dyDescent="0.2">
      <c r="A208" s="214" t="s">
        <v>384</v>
      </c>
      <c r="B208" s="208" t="s">
        <v>385</v>
      </c>
      <c r="C208" s="185">
        <f t="shared" si="2"/>
        <v>0</v>
      </c>
      <c r="D208" s="186"/>
      <c r="E208" s="187"/>
      <c r="F208" s="188"/>
      <c r="G208" s="201"/>
      <c r="H208" s="188"/>
      <c r="I208" s="33"/>
      <c r="J208" s="5"/>
      <c r="K208" s="5"/>
      <c r="N208" s="171"/>
      <c r="O208" s="6"/>
      <c r="Q208" s="5"/>
    </row>
    <row r="209" spans="1:17" x14ac:dyDescent="0.2">
      <c r="A209" s="214" t="s">
        <v>386</v>
      </c>
      <c r="B209" s="215" t="s">
        <v>387</v>
      </c>
      <c r="C209" s="185">
        <f t="shared" si="2"/>
        <v>14</v>
      </c>
      <c r="D209" s="186"/>
      <c r="E209" s="187">
        <v>14</v>
      </c>
      <c r="F209" s="188"/>
      <c r="G209" s="201"/>
      <c r="H209" s="188"/>
      <c r="I209" s="33"/>
      <c r="J209" s="5"/>
      <c r="K209" s="5"/>
      <c r="N209" s="171"/>
      <c r="O209" s="6"/>
      <c r="Q209" s="5"/>
    </row>
    <row r="210" spans="1:17" x14ac:dyDescent="0.2">
      <c r="A210" s="214" t="s">
        <v>388</v>
      </c>
      <c r="B210" s="215" t="s">
        <v>389</v>
      </c>
      <c r="C210" s="185">
        <f t="shared" ref="C210:C273" si="3">+SUM(D210:F210)</f>
        <v>0</v>
      </c>
      <c r="D210" s="186"/>
      <c r="E210" s="187"/>
      <c r="F210" s="188"/>
      <c r="G210" s="201"/>
      <c r="H210" s="188"/>
      <c r="I210" s="33"/>
      <c r="J210" s="5"/>
      <c r="K210" s="5"/>
      <c r="N210" s="171"/>
      <c r="O210" s="6"/>
      <c r="Q210" s="5"/>
    </row>
    <row r="211" spans="1:17" x14ac:dyDescent="0.2">
      <c r="A211" s="214" t="s">
        <v>390</v>
      </c>
      <c r="B211" s="215" t="s">
        <v>391</v>
      </c>
      <c r="C211" s="185">
        <f t="shared" si="3"/>
        <v>0</v>
      </c>
      <c r="D211" s="186"/>
      <c r="E211" s="187"/>
      <c r="F211" s="188"/>
      <c r="G211" s="201"/>
      <c r="H211" s="188"/>
      <c r="I211" s="33"/>
      <c r="J211" s="5"/>
      <c r="K211" s="5"/>
      <c r="N211" s="171"/>
      <c r="O211" s="6"/>
      <c r="Q211" s="5"/>
    </row>
    <row r="212" spans="1:17" x14ac:dyDescent="0.2">
      <c r="A212" s="214" t="s">
        <v>392</v>
      </c>
      <c r="B212" s="215" t="s">
        <v>393</v>
      </c>
      <c r="C212" s="185">
        <f t="shared" si="3"/>
        <v>0</v>
      </c>
      <c r="D212" s="186"/>
      <c r="E212" s="187"/>
      <c r="F212" s="188"/>
      <c r="G212" s="201"/>
      <c r="H212" s="188"/>
      <c r="I212" s="33"/>
      <c r="J212" s="5"/>
      <c r="K212" s="5"/>
      <c r="N212" s="171"/>
      <c r="O212" s="6"/>
      <c r="Q212" s="5"/>
    </row>
    <row r="213" spans="1:17" ht="23.25" x14ac:dyDescent="0.2">
      <c r="A213" s="214" t="s">
        <v>394</v>
      </c>
      <c r="B213" s="208" t="s">
        <v>395</v>
      </c>
      <c r="C213" s="185">
        <f t="shared" si="3"/>
        <v>0</v>
      </c>
      <c r="D213" s="186"/>
      <c r="E213" s="187"/>
      <c r="F213" s="188"/>
      <c r="G213" s="201"/>
      <c r="H213" s="188"/>
      <c r="I213" s="33"/>
      <c r="J213" s="5"/>
      <c r="K213" s="5"/>
      <c r="N213" s="171"/>
      <c r="O213" s="6"/>
      <c r="Q213" s="5"/>
    </row>
    <row r="214" spans="1:17" x14ac:dyDescent="0.2">
      <c r="A214" s="214" t="s">
        <v>396</v>
      </c>
      <c r="B214" s="215" t="s">
        <v>397</v>
      </c>
      <c r="C214" s="185">
        <f t="shared" si="3"/>
        <v>0</v>
      </c>
      <c r="D214" s="186"/>
      <c r="E214" s="187"/>
      <c r="F214" s="188"/>
      <c r="G214" s="201"/>
      <c r="H214" s="188"/>
      <c r="I214" s="33"/>
      <c r="J214" s="5"/>
      <c r="K214" s="5"/>
      <c r="N214" s="171"/>
      <c r="O214" s="6"/>
      <c r="Q214" s="5"/>
    </row>
    <row r="215" spans="1:17" x14ac:dyDescent="0.2">
      <c r="A215" s="214" t="s">
        <v>398</v>
      </c>
      <c r="B215" s="215" t="s">
        <v>399</v>
      </c>
      <c r="C215" s="185">
        <f t="shared" si="3"/>
        <v>0</v>
      </c>
      <c r="D215" s="186"/>
      <c r="E215" s="187"/>
      <c r="F215" s="188"/>
      <c r="G215" s="201"/>
      <c r="H215" s="188"/>
      <c r="I215" s="33"/>
      <c r="J215" s="5"/>
      <c r="K215" s="5"/>
      <c r="N215" s="171"/>
      <c r="O215" s="6"/>
      <c r="Q215" s="5"/>
    </row>
    <row r="216" spans="1:17" x14ac:dyDescent="0.2">
      <c r="A216" s="214" t="s">
        <v>400</v>
      </c>
      <c r="B216" s="215" t="s">
        <v>401</v>
      </c>
      <c r="C216" s="185">
        <f t="shared" si="3"/>
        <v>0</v>
      </c>
      <c r="D216" s="186"/>
      <c r="E216" s="187"/>
      <c r="F216" s="188"/>
      <c r="G216" s="201"/>
      <c r="H216" s="188"/>
      <c r="I216" s="33"/>
      <c r="J216" s="5"/>
      <c r="K216" s="5"/>
      <c r="N216" s="171"/>
      <c r="O216" s="6"/>
      <c r="Q216" s="5"/>
    </row>
    <row r="217" spans="1:17" x14ac:dyDescent="0.2">
      <c r="A217" s="214" t="s">
        <v>402</v>
      </c>
      <c r="B217" s="215" t="s">
        <v>403</v>
      </c>
      <c r="C217" s="185">
        <f t="shared" si="3"/>
        <v>0</v>
      </c>
      <c r="D217" s="186"/>
      <c r="E217" s="187"/>
      <c r="F217" s="188"/>
      <c r="G217" s="201"/>
      <c r="H217" s="188"/>
      <c r="I217" s="33"/>
      <c r="J217" s="5"/>
      <c r="K217" s="5"/>
      <c r="N217" s="171"/>
      <c r="O217" s="6"/>
      <c r="Q217" s="5"/>
    </row>
    <row r="218" spans="1:17" x14ac:dyDescent="0.2">
      <c r="A218" s="214" t="s">
        <v>404</v>
      </c>
      <c r="B218" s="215" t="s">
        <v>405</v>
      </c>
      <c r="C218" s="185">
        <f t="shared" si="3"/>
        <v>0</v>
      </c>
      <c r="D218" s="186"/>
      <c r="E218" s="187"/>
      <c r="F218" s="188"/>
      <c r="G218" s="201"/>
      <c r="H218" s="188"/>
      <c r="I218" s="33"/>
      <c r="J218" s="5"/>
      <c r="K218" s="5"/>
      <c r="N218" s="171"/>
      <c r="O218" s="6"/>
      <c r="Q218" s="5"/>
    </row>
    <row r="219" spans="1:17" x14ac:dyDescent="0.2">
      <c r="A219" s="214" t="s">
        <v>406</v>
      </c>
      <c r="B219" s="215" t="s">
        <v>407</v>
      </c>
      <c r="C219" s="185">
        <f t="shared" si="3"/>
        <v>0</v>
      </c>
      <c r="D219" s="186"/>
      <c r="E219" s="187"/>
      <c r="F219" s="188"/>
      <c r="G219" s="201"/>
      <c r="H219" s="188"/>
      <c r="I219" s="33"/>
      <c r="J219" s="5"/>
      <c r="K219" s="5"/>
      <c r="N219" s="171"/>
      <c r="O219" s="6"/>
      <c r="Q219" s="5"/>
    </row>
    <row r="220" spans="1:17" x14ac:dyDescent="0.2">
      <c r="A220" s="214" t="s">
        <v>408</v>
      </c>
      <c r="B220" s="215" t="s">
        <v>409</v>
      </c>
      <c r="C220" s="185">
        <f t="shared" si="3"/>
        <v>0</v>
      </c>
      <c r="D220" s="186"/>
      <c r="E220" s="187"/>
      <c r="F220" s="188"/>
      <c r="G220" s="201"/>
      <c r="H220" s="188"/>
      <c r="I220" s="33"/>
      <c r="J220" s="5"/>
      <c r="K220" s="5"/>
      <c r="N220" s="171"/>
      <c r="O220" s="6"/>
      <c r="Q220" s="5"/>
    </row>
    <row r="221" spans="1:17" x14ac:dyDescent="0.2">
      <c r="A221" s="214" t="s">
        <v>410</v>
      </c>
      <c r="B221" s="215" t="s">
        <v>411</v>
      </c>
      <c r="C221" s="185">
        <f t="shared" si="3"/>
        <v>0</v>
      </c>
      <c r="D221" s="186"/>
      <c r="E221" s="187"/>
      <c r="F221" s="188"/>
      <c r="G221" s="201"/>
      <c r="H221" s="188"/>
      <c r="I221" s="33"/>
      <c r="J221" s="5"/>
      <c r="K221" s="5"/>
      <c r="N221" s="171"/>
      <c r="O221" s="6"/>
      <c r="Q221" s="5"/>
    </row>
    <row r="222" spans="1:17" x14ac:dyDescent="0.2">
      <c r="A222" s="214" t="s">
        <v>412</v>
      </c>
      <c r="B222" s="215" t="s">
        <v>413</v>
      </c>
      <c r="C222" s="185">
        <f t="shared" si="3"/>
        <v>0</v>
      </c>
      <c r="D222" s="186"/>
      <c r="E222" s="187"/>
      <c r="F222" s="188"/>
      <c r="G222" s="201"/>
      <c r="H222" s="188"/>
      <c r="I222" s="33"/>
      <c r="J222" s="5"/>
      <c r="K222" s="5"/>
      <c r="N222" s="171"/>
      <c r="O222" s="6"/>
      <c r="Q222" s="5"/>
    </row>
    <row r="223" spans="1:17" x14ac:dyDescent="0.2">
      <c r="A223" s="214" t="s">
        <v>414</v>
      </c>
      <c r="B223" s="215" t="s">
        <v>415</v>
      </c>
      <c r="C223" s="185">
        <f t="shared" si="3"/>
        <v>0</v>
      </c>
      <c r="D223" s="186"/>
      <c r="E223" s="187"/>
      <c r="F223" s="188"/>
      <c r="G223" s="201"/>
      <c r="H223" s="188"/>
      <c r="I223" s="33"/>
      <c r="J223" s="5"/>
      <c r="K223" s="5"/>
      <c r="N223" s="171"/>
      <c r="O223" s="6"/>
      <c r="Q223" s="5"/>
    </row>
    <row r="224" spans="1:17" x14ac:dyDescent="0.2">
      <c r="A224" s="214" t="s">
        <v>416</v>
      </c>
      <c r="B224" s="215" t="s">
        <v>417</v>
      </c>
      <c r="C224" s="185">
        <f t="shared" si="3"/>
        <v>0</v>
      </c>
      <c r="D224" s="186"/>
      <c r="E224" s="187"/>
      <c r="F224" s="188"/>
      <c r="G224" s="201"/>
      <c r="H224" s="188"/>
      <c r="I224" s="33"/>
      <c r="J224" s="5"/>
      <c r="K224" s="5"/>
      <c r="N224" s="171"/>
      <c r="O224" s="6"/>
      <c r="Q224" s="5"/>
    </row>
    <row r="225" spans="1:17" x14ac:dyDescent="0.2">
      <c r="A225" s="214" t="s">
        <v>418</v>
      </c>
      <c r="B225" s="215" t="s">
        <v>419</v>
      </c>
      <c r="C225" s="185">
        <f t="shared" si="3"/>
        <v>0</v>
      </c>
      <c r="D225" s="186"/>
      <c r="E225" s="187"/>
      <c r="F225" s="188"/>
      <c r="G225" s="201"/>
      <c r="H225" s="188"/>
      <c r="I225" s="33"/>
      <c r="J225" s="5"/>
      <c r="K225" s="5"/>
      <c r="N225" s="171"/>
      <c r="O225" s="6"/>
      <c r="Q225" s="5"/>
    </row>
    <row r="226" spans="1:17" x14ac:dyDescent="0.2">
      <c r="A226" s="214" t="s">
        <v>420</v>
      </c>
      <c r="B226" s="215" t="s">
        <v>421</v>
      </c>
      <c r="C226" s="185">
        <f t="shared" si="3"/>
        <v>0</v>
      </c>
      <c r="D226" s="186"/>
      <c r="E226" s="187"/>
      <c r="F226" s="188"/>
      <c r="G226" s="201"/>
      <c r="H226" s="188"/>
      <c r="I226" s="33"/>
      <c r="J226" s="5"/>
      <c r="K226" s="5"/>
      <c r="N226" s="171"/>
      <c r="O226" s="6"/>
      <c r="Q226" s="5"/>
    </row>
    <row r="227" spans="1:17" x14ac:dyDescent="0.2">
      <c r="A227" s="214" t="s">
        <v>422</v>
      </c>
      <c r="B227" s="215" t="s">
        <v>423</v>
      </c>
      <c r="C227" s="185">
        <f t="shared" si="3"/>
        <v>0</v>
      </c>
      <c r="D227" s="186"/>
      <c r="E227" s="187"/>
      <c r="F227" s="188"/>
      <c r="G227" s="201"/>
      <c r="H227" s="188"/>
      <c r="I227" s="33"/>
      <c r="J227" s="5"/>
      <c r="K227" s="5"/>
      <c r="N227" s="171"/>
      <c r="O227" s="6"/>
      <c r="Q227" s="5"/>
    </row>
    <row r="228" spans="1:17" x14ac:dyDescent="0.2">
      <c r="A228" s="214" t="s">
        <v>424</v>
      </c>
      <c r="B228" s="215" t="s">
        <v>425</v>
      </c>
      <c r="C228" s="185">
        <f t="shared" si="3"/>
        <v>0</v>
      </c>
      <c r="D228" s="186"/>
      <c r="E228" s="187"/>
      <c r="F228" s="188"/>
      <c r="G228" s="201"/>
      <c r="H228" s="188"/>
      <c r="I228" s="33"/>
      <c r="J228" s="5"/>
      <c r="K228" s="5"/>
      <c r="N228" s="171"/>
      <c r="O228" s="6"/>
      <c r="Q228" s="5"/>
    </row>
    <row r="229" spans="1:17" x14ac:dyDescent="0.2">
      <c r="A229" s="214" t="s">
        <v>426</v>
      </c>
      <c r="B229" s="215" t="s">
        <v>427</v>
      </c>
      <c r="C229" s="185">
        <f t="shared" si="3"/>
        <v>0</v>
      </c>
      <c r="D229" s="186"/>
      <c r="E229" s="187"/>
      <c r="F229" s="188"/>
      <c r="G229" s="201"/>
      <c r="H229" s="188"/>
      <c r="I229" s="33"/>
      <c r="J229" s="5"/>
      <c r="K229" s="5"/>
      <c r="N229" s="171"/>
      <c r="O229" s="6"/>
      <c r="Q229" s="5"/>
    </row>
    <row r="230" spans="1:17" ht="23.25" x14ac:dyDescent="0.2">
      <c r="A230" s="214" t="s">
        <v>428</v>
      </c>
      <c r="B230" s="208" t="s">
        <v>429</v>
      </c>
      <c r="C230" s="185">
        <f t="shared" si="3"/>
        <v>0</v>
      </c>
      <c r="D230" s="186"/>
      <c r="E230" s="187"/>
      <c r="F230" s="188"/>
      <c r="G230" s="201"/>
      <c r="H230" s="188"/>
      <c r="I230" s="33"/>
      <c r="J230" s="5"/>
      <c r="K230" s="5"/>
      <c r="N230" s="171"/>
      <c r="O230" s="6"/>
      <c r="Q230" s="5"/>
    </row>
    <row r="231" spans="1:17" x14ac:dyDescent="0.2">
      <c r="A231" s="214" t="s">
        <v>430</v>
      </c>
      <c r="B231" s="215" t="s">
        <v>431</v>
      </c>
      <c r="C231" s="185">
        <f t="shared" si="3"/>
        <v>0</v>
      </c>
      <c r="D231" s="186"/>
      <c r="E231" s="187"/>
      <c r="F231" s="188"/>
      <c r="G231" s="201"/>
      <c r="H231" s="188"/>
      <c r="I231" s="33"/>
      <c r="J231" s="5"/>
      <c r="K231" s="5"/>
      <c r="N231" s="171"/>
      <c r="O231" s="6"/>
      <c r="Q231" s="5"/>
    </row>
    <row r="232" spans="1:17" x14ac:dyDescent="0.2">
      <c r="A232" s="214" t="s">
        <v>432</v>
      </c>
      <c r="B232" s="215" t="s">
        <v>433</v>
      </c>
      <c r="C232" s="185">
        <f t="shared" si="3"/>
        <v>0</v>
      </c>
      <c r="D232" s="186"/>
      <c r="E232" s="187"/>
      <c r="F232" s="188"/>
      <c r="G232" s="201"/>
      <c r="H232" s="188"/>
      <c r="I232" s="33"/>
      <c r="J232" s="5"/>
      <c r="K232" s="5"/>
      <c r="N232" s="171"/>
      <c r="O232" s="6"/>
      <c r="Q232" s="5"/>
    </row>
    <row r="233" spans="1:17" x14ac:dyDescent="0.2">
      <c r="A233" s="214" t="s">
        <v>434</v>
      </c>
      <c r="B233" s="215" t="s">
        <v>435</v>
      </c>
      <c r="C233" s="185">
        <f t="shared" si="3"/>
        <v>0</v>
      </c>
      <c r="D233" s="186"/>
      <c r="E233" s="187"/>
      <c r="F233" s="188"/>
      <c r="G233" s="201"/>
      <c r="H233" s="188"/>
      <c r="I233" s="33"/>
      <c r="J233" s="5"/>
      <c r="K233" s="5"/>
      <c r="N233" s="171"/>
      <c r="O233" s="6"/>
      <c r="Q233" s="5"/>
    </row>
    <row r="234" spans="1:17" x14ac:dyDescent="0.2">
      <c r="A234" s="214" t="s">
        <v>436</v>
      </c>
      <c r="B234" s="215" t="s">
        <v>437</v>
      </c>
      <c r="C234" s="185">
        <f t="shared" si="3"/>
        <v>0</v>
      </c>
      <c r="D234" s="186"/>
      <c r="E234" s="187"/>
      <c r="F234" s="188"/>
      <c r="G234" s="201"/>
      <c r="H234" s="188"/>
      <c r="I234" s="33"/>
      <c r="J234" s="5"/>
      <c r="K234" s="5"/>
      <c r="N234" s="171"/>
      <c r="O234" s="6"/>
      <c r="Q234" s="5"/>
    </row>
    <row r="235" spans="1:17" x14ac:dyDescent="0.2">
      <c r="A235" s="214" t="s">
        <v>438</v>
      </c>
      <c r="B235" s="215" t="s">
        <v>439</v>
      </c>
      <c r="C235" s="185">
        <f t="shared" si="3"/>
        <v>327</v>
      </c>
      <c r="D235" s="186">
        <v>326</v>
      </c>
      <c r="E235" s="187">
        <v>1</v>
      </c>
      <c r="F235" s="188"/>
      <c r="G235" s="201"/>
      <c r="H235" s="188"/>
      <c r="I235" s="33"/>
      <c r="J235" s="5"/>
      <c r="K235" s="5"/>
      <c r="N235" s="171"/>
      <c r="O235" s="6"/>
      <c r="Q235" s="5"/>
    </row>
    <row r="236" spans="1:17" x14ac:dyDescent="0.2">
      <c r="A236" s="214" t="s">
        <v>440</v>
      </c>
      <c r="B236" s="215" t="s">
        <v>441</v>
      </c>
      <c r="C236" s="185">
        <f t="shared" si="3"/>
        <v>1</v>
      </c>
      <c r="D236" s="186"/>
      <c r="E236" s="187">
        <v>1</v>
      </c>
      <c r="F236" s="188"/>
      <c r="G236" s="201"/>
      <c r="H236" s="188"/>
      <c r="I236" s="33"/>
      <c r="J236" s="5"/>
      <c r="K236" s="5"/>
      <c r="N236" s="171"/>
      <c r="O236" s="6"/>
      <c r="Q236" s="5"/>
    </row>
    <row r="237" spans="1:17" x14ac:dyDescent="0.2">
      <c r="A237" s="214" t="s">
        <v>442</v>
      </c>
      <c r="B237" s="215" t="s">
        <v>443</v>
      </c>
      <c r="C237" s="185">
        <f t="shared" si="3"/>
        <v>3216</v>
      </c>
      <c r="D237" s="186">
        <v>3006</v>
      </c>
      <c r="E237" s="187">
        <v>210</v>
      </c>
      <c r="F237" s="188"/>
      <c r="G237" s="201"/>
      <c r="H237" s="188"/>
      <c r="I237" s="33"/>
      <c r="J237" s="5"/>
      <c r="K237" s="5"/>
      <c r="N237" s="171"/>
      <c r="O237" s="6"/>
      <c r="Q237" s="5"/>
    </row>
    <row r="238" spans="1:17" x14ac:dyDescent="0.2">
      <c r="A238" s="214" t="s">
        <v>444</v>
      </c>
      <c r="B238" s="215" t="s">
        <v>445</v>
      </c>
      <c r="C238" s="185">
        <f t="shared" si="3"/>
        <v>1035</v>
      </c>
      <c r="D238" s="186">
        <v>1035</v>
      </c>
      <c r="E238" s="187"/>
      <c r="F238" s="188"/>
      <c r="G238" s="201"/>
      <c r="H238" s="188"/>
      <c r="I238" s="33"/>
      <c r="J238" s="5"/>
      <c r="K238" s="5"/>
      <c r="N238" s="171"/>
      <c r="O238" s="6"/>
      <c r="Q238" s="5"/>
    </row>
    <row r="239" spans="1:17" ht="23.25" x14ac:dyDescent="0.2">
      <c r="A239" s="214" t="s">
        <v>446</v>
      </c>
      <c r="B239" s="208" t="s">
        <v>447</v>
      </c>
      <c r="C239" s="185">
        <f t="shared" si="3"/>
        <v>1</v>
      </c>
      <c r="D239" s="186"/>
      <c r="E239" s="187"/>
      <c r="F239" s="188">
        <v>1</v>
      </c>
      <c r="G239" s="201"/>
      <c r="H239" s="188"/>
      <c r="I239" s="33"/>
      <c r="J239" s="5"/>
      <c r="K239" s="5"/>
      <c r="N239" s="171"/>
      <c r="O239" s="6"/>
      <c r="Q239" s="5"/>
    </row>
    <row r="240" spans="1:17" x14ac:dyDescent="0.2">
      <c r="A240" s="214" t="s">
        <v>448</v>
      </c>
      <c r="B240" s="215" t="s">
        <v>449</v>
      </c>
      <c r="C240" s="185">
        <f t="shared" si="3"/>
        <v>11</v>
      </c>
      <c r="D240" s="186">
        <v>11</v>
      </c>
      <c r="E240" s="187"/>
      <c r="F240" s="188"/>
      <c r="G240" s="201"/>
      <c r="H240" s="188"/>
      <c r="I240" s="33"/>
      <c r="J240" s="5"/>
      <c r="K240" s="5"/>
      <c r="N240" s="171"/>
      <c r="O240" s="6"/>
      <c r="Q240" s="5"/>
    </row>
    <row r="241" spans="1:17" x14ac:dyDescent="0.2">
      <c r="A241" s="214" t="s">
        <v>450</v>
      </c>
      <c r="B241" s="208" t="s">
        <v>451</v>
      </c>
      <c r="C241" s="185">
        <f t="shared" si="3"/>
        <v>6545</v>
      </c>
      <c r="D241" s="186">
        <v>5665</v>
      </c>
      <c r="E241" s="187"/>
      <c r="F241" s="188">
        <v>880</v>
      </c>
      <c r="G241" s="201"/>
      <c r="H241" s="188"/>
      <c r="I241" s="33"/>
      <c r="J241" s="5"/>
      <c r="K241" s="5"/>
      <c r="N241" s="171"/>
      <c r="O241" s="6"/>
      <c r="Q241" s="5"/>
    </row>
    <row r="242" spans="1:17" x14ac:dyDescent="0.2">
      <c r="A242" s="214" t="s">
        <v>452</v>
      </c>
      <c r="B242" s="215" t="s">
        <v>453</v>
      </c>
      <c r="C242" s="185">
        <f t="shared" si="3"/>
        <v>0</v>
      </c>
      <c r="D242" s="186"/>
      <c r="E242" s="187"/>
      <c r="F242" s="188"/>
      <c r="G242" s="201"/>
      <c r="H242" s="188"/>
      <c r="I242" s="33"/>
      <c r="J242" s="5"/>
      <c r="K242" s="5"/>
      <c r="N242" s="171"/>
      <c r="O242" s="6"/>
      <c r="Q242" s="5"/>
    </row>
    <row r="243" spans="1:17" x14ac:dyDescent="0.2">
      <c r="A243" s="214" t="s">
        <v>454</v>
      </c>
      <c r="B243" s="215" t="s">
        <v>455</v>
      </c>
      <c r="C243" s="185">
        <f t="shared" si="3"/>
        <v>0</v>
      </c>
      <c r="D243" s="186"/>
      <c r="E243" s="187"/>
      <c r="F243" s="188"/>
      <c r="G243" s="201"/>
      <c r="H243" s="188"/>
      <c r="I243" s="33"/>
      <c r="J243" s="5"/>
      <c r="K243" s="5"/>
      <c r="N243" s="171"/>
      <c r="O243" s="6"/>
      <c r="Q243" s="5"/>
    </row>
    <row r="244" spans="1:17" x14ac:dyDescent="0.2">
      <c r="A244" s="214" t="s">
        <v>456</v>
      </c>
      <c r="B244" s="215" t="s">
        <v>457</v>
      </c>
      <c r="C244" s="185">
        <f t="shared" si="3"/>
        <v>0</v>
      </c>
      <c r="D244" s="186"/>
      <c r="E244" s="187"/>
      <c r="F244" s="188"/>
      <c r="G244" s="201"/>
      <c r="H244" s="188"/>
      <c r="I244" s="33"/>
      <c r="J244" s="5"/>
      <c r="K244" s="5"/>
      <c r="N244" s="171"/>
      <c r="O244" s="6"/>
      <c r="Q244" s="5"/>
    </row>
    <row r="245" spans="1:17" x14ac:dyDescent="0.2">
      <c r="A245" s="214" t="s">
        <v>458</v>
      </c>
      <c r="B245" s="215" t="s">
        <v>459</v>
      </c>
      <c r="C245" s="185">
        <f t="shared" si="3"/>
        <v>0</v>
      </c>
      <c r="D245" s="186"/>
      <c r="E245" s="187"/>
      <c r="F245" s="188"/>
      <c r="G245" s="201"/>
      <c r="H245" s="188"/>
      <c r="I245" s="33"/>
      <c r="J245" s="5"/>
      <c r="K245" s="5"/>
      <c r="N245" s="171"/>
      <c r="O245" s="6"/>
      <c r="Q245" s="5"/>
    </row>
    <row r="246" spans="1:17" x14ac:dyDescent="0.2">
      <c r="A246" s="214" t="s">
        <v>460</v>
      </c>
      <c r="B246" s="215" t="s">
        <v>461</v>
      </c>
      <c r="C246" s="185">
        <f t="shared" si="3"/>
        <v>0</v>
      </c>
      <c r="D246" s="186"/>
      <c r="E246" s="187"/>
      <c r="F246" s="188"/>
      <c r="G246" s="201"/>
      <c r="H246" s="188"/>
      <c r="I246" s="33"/>
      <c r="J246" s="5"/>
      <c r="K246" s="5"/>
      <c r="N246" s="171"/>
      <c r="O246" s="6"/>
      <c r="Q246" s="5"/>
    </row>
    <row r="247" spans="1:17" x14ac:dyDescent="0.2">
      <c r="A247" s="214" t="s">
        <v>462</v>
      </c>
      <c r="B247" s="215" t="s">
        <v>463</v>
      </c>
      <c r="C247" s="185">
        <f t="shared" si="3"/>
        <v>22</v>
      </c>
      <c r="D247" s="186">
        <v>22</v>
      </c>
      <c r="E247" s="187"/>
      <c r="F247" s="188"/>
      <c r="G247" s="201"/>
      <c r="H247" s="188"/>
      <c r="I247" s="33"/>
      <c r="J247" s="5"/>
      <c r="K247" s="5"/>
      <c r="N247" s="171"/>
      <c r="O247" s="6"/>
      <c r="Q247" s="5"/>
    </row>
    <row r="248" spans="1:17" x14ac:dyDescent="0.2">
      <c r="A248" s="214" t="s">
        <v>464</v>
      </c>
      <c r="B248" s="215" t="s">
        <v>465</v>
      </c>
      <c r="C248" s="185">
        <f t="shared" si="3"/>
        <v>0</v>
      </c>
      <c r="D248" s="186"/>
      <c r="E248" s="187"/>
      <c r="F248" s="188"/>
      <c r="G248" s="201"/>
      <c r="H248" s="188"/>
      <c r="I248" s="33"/>
      <c r="J248" s="5"/>
      <c r="K248" s="5"/>
      <c r="N248" s="171"/>
      <c r="O248" s="6"/>
      <c r="Q248" s="5"/>
    </row>
    <row r="249" spans="1:17" x14ac:dyDescent="0.2">
      <c r="A249" s="214" t="s">
        <v>466</v>
      </c>
      <c r="B249" s="215" t="s">
        <v>467</v>
      </c>
      <c r="C249" s="185">
        <f t="shared" si="3"/>
        <v>365</v>
      </c>
      <c r="D249" s="186">
        <v>365</v>
      </c>
      <c r="E249" s="187"/>
      <c r="F249" s="188"/>
      <c r="G249" s="201"/>
      <c r="H249" s="188"/>
      <c r="I249" s="33"/>
      <c r="J249" s="5"/>
      <c r="K249" s="5"/>
      <c r="N249" s="171"/>
      <c r="O249" s="6"/>
      <c r="Q249" s="5"/>
    </row>
    <row r="250" spans="1:17" x14ac:dyDescent="0.2">
      <c r="A250" s="216" t="s">
        <v>468</v>
      </c>
      <c r="B250" s="229" t="s">
        <v>469</v>
      </c>
      <c r="C250" s="218">
        <f t="shared" si="3"/>
        <v>0</v>
      </c>
      <c r="D250" s="237"/>
      <c r="E250" s="220"/>
      <c r="F250" s="221"/>
      <c r="G250" s="219"/>
      <c r="H250" s="221"/>
      <c r="I250" s="33"/>
      <c r="J250" s="5"/>
      <c r="K250" s="5"/>
      <c r="N250" s="171"/>
      <c r="O250" s="6"/>
      <c r="Q250" s="5"/>
    </row>
    <row r="251" spans="1:17" x14ac:dyDescent="0.2">
      <c r="A251" s="242"/>
      <c r="B251" s="243"/>
      <c r="C251" s="244"/>
      <c r="D251" s="244"/>
      <c r="E251" s="244"/>
      <c r="F251" s="244"/>
      <c r="G251" s="244"/>
      <c r="H251" s="244"/>
      <c r="I251" s="33"/>
      <c r="J251" s="5"/>
      <c r="K251" s="5"/>
      <c r="N251" s="171"/>
      <c r="O251" s="6"/>
      <c r="Q251" s="5"/>
    </row>
    <row r="252" spans="1:17" x14ac:dyDescent="0.2">
      <c r="A252" s="317" t="s">
        <v>470</v>
      </c>
      <c r="B252" s="318"/>
      <c r="C252" s="178">
        <f t="shared" si="3"/>
        <v>231</v>
      </c>
      <c r="D252" s="238">
        <f>+SUM(D253:D290)</f>
        <v>162</v>
      </c>
      <c r="E252" s="180">
        <f>+SUM(E253:E290)</f>
        <v>55</v>
      </c>
      <c r="F252" s="239">
        <f>+SUM(F253:F290)</f>
        <v>14</v>
      </c>
      <c r="G252" s="178">
        <f>+SUM(G253:G290)</f>
        <v>0</v>
      </c>
      <c r="H252" s="178">
        <f>+SUM(H253:H290)</f>
        <v>0</v>
      </c>
      <c r="I252" s="33"/>
      <c r="J252" s="5"/>
      <c r="K252" s="5"/>
      <c r="N252" s="171"/>
      <c r="O252" s="6"/>
      <c r="Q252" s="5"/>
    </row>
    <row r="253" spans="1:17" x14ac:dyDescent="0.2">
      <c r="A253" s="211" t="s">
        <v>471</v>
      </c>
      <c r="B253" s="226" t="s">
        <v>472</v>
      </c>
      <c r="C253" s="185">
        <f t="shared" si="3"/>
        <v>0</v>
      </c>
      <c r="D253" s="186"/>
      <c r="E253" s="187"/>
      <c r="F253" s="188"/>
      <c r="G253" s="188"/>
      <c r="H253" s="188"/>
      <c r="I253" s="33"/>
      <c r="J253" s="5"/>
      <c r="K253" s="5"/>
      <c r="N253" s="171"/>
      <c r="O253" s="6"/>
      <c r="Q253" s="5"/>
    </row>
    <row r="254" spans="1:17" x14ac:dyDescent="0.2">
      <c r="A254" s="214" t="s">
        <v>473</v>
      </c>
      <c r="B254" s="215" t="s">
        <v>474</v>
      </c>
      <c r="C254" s="185">
        <f t="shared" si="3"/>
        <v>0</v>
      </c>
      <c r="D254" s="186"/>
      <c r="E254" s="187"/>
      <c r="F254" s="188"/>
      <c r="G254" s="188"/>
      <c r="H254" s="188"/>
      <c r="I254" s="33"/>
      <c r="J254" s="5"/>
      <c r="K254" s="5"/>
      <c r="N254" s="171"/>
      <c r="O254" s="6"/>
      <c r="Q254" s="5"/>
    </row>
    <row r="255" spans="1:17" x14ac:dyDescent="0.2">
      <c r="A255" s="214" t="s">
        <v>475</v>
      </c>
      <c r="B255" s="215" t="s">
        <v>476</v>
      </c>
      <c r="C255" s="185">
        <f t="shared" si="3"/>
        <v>28</v>
      </c>
      <c r="D255" s="186"/>
      <c r="E255" s="187">
        <v>28</v>
      </c>
      <c r="F255" s="188"/>
      <c r="G255" s="188"/>
      <c r="H255" s="188"/>
      <c r="I255" s="33"/>
      <c r="J255" s="5"/>
      <c r="K255" s="5"/>
      <c r="N255" s="171"/>
      <c r="O255" s="6"/>
      <c r="Q255" s="5"/>
    </row>
    <row r="256" spans="1:17" x14ac:dyDescent="0.2">
      <c r="A256" s="214" t="s">
        <v>477</v>
      </c>
      <c r="B256" s="215" t="s">
        <v>478</v>
      </c>
      <c r="C256" s="185">
        <f t="shared" si="3"/>
        <v>0</v>
      </c>
      <c r="D256" s="186"/>
      <c r="E256" s="187"/>
      <c r="F256" s="188"/>
      <c r="G256" s="188"/>
      <c r="H256" s="188"/>
      <c r="I256" s="33"/>
      <c r="J256" s="5"/>
      <c r="K256" s="5"/>
      <c r="N256" s="171"/>
      <c r="O256" s="6"/>
      <c r="Q256" s="5"/>
    </row>
    <row r="257" spans="1:17" x14ac:dyDescent="0.2">
      <c r="A257" s="214" t="s">
        <v>479</v>
      </c>
      <c r="B257" s="215" t="s">
        <v>480</v>
      </c>
      <c r="C257" s="185">
        <f t="shared" si="3"/>
        <v>0</v>
      </c>
      <c r="D257" s="186"/>
      <c r="E257" s="187"/>
      <c r="F257" s="188"/>
      <c r="G257" s="188"/>
      <c r="H257" s="188"/>
      <c r="I257" s="33"/>
      <c r="J257" s="5"/>
      <c r="K257" s="5"/>
      <c r="N257" s="171"/>
      <c r="O257" s="6"/>
      <c r="Q257" s="5"/>
    </row>
    <row r="258" spans="1:17" x14ac:dyDescent="0.2">
      <c r="A258" s="214" t="s">
        <v>481</v>
      </c>
      <c r="B258" s="215" t="s">
        <v>482</v>
      </c>
      <c r="C258" s="185">
        <f t="shared" si="3"/>
        <v>0</v>
      </c>
      <c r="D258" s="186"/>
      <c r="E258" s="187"/>
      <c r="F258" s="188"/>
      <c r="G258" s="188"/>
      <c r="H258" s="188"/>
      <c r="I258" s="33"/>
      <c r="J258" s="5"/>
      <c r="K258" s="5"/>
      <c r="N258" s="171"/>
      <c r="O258" s="6"/>
      <c r="Q258" s="5"/>
    </row>
    <row r="259" spans="1:17" x14ac:dyDescent="0.2">
      <c r="A259" s="214" t="s">
        <v>483</v>
      </c>
      <c r="B259" s="215" t="s">
        <v>484</v>
      </c>
      <c r="C259" s="185">
        <f t="shared" si="3"/>
        <v>0</v>
      </c>
      <c r="D259" s="186"/>
      <c r="E259" s="187"/>
      <c r="F259" s="188"/>
      <c r="G259" s="188"/>
      <c r="H259" s="188"/>
      <c r="I259" s="33"/>
      <c r="J259" s="5"/>
      <c r="K259" s="5"/>
      <c r="N259" s="171"/>
      <c r="O259" s="6"/>
      <c r="Q259" s="5"/>
    </row>
    <row r="260" spans="1:17" x14ac:dyDescent="0.2">
      <c r="A260" s="214" t="s">
        <v>485</v>
      </c>
      <c r="B260" s="215" t="s">
        <v>486</v>
      </c>
      <c r="C260" s="185">
        <f t="shared" si="3"/>
        <v>0</v>
      </c>
      <c r="D260" s="186"/>
      <c r="E260" s="187"/>
      <c r="F260" s="188"/>
      <c r="G260" s="188"/>
      <c r="H260" s="188"/>
      <c r="I260" s="33"/>
      <c r="J260" s="5"/>
      <c r="K260" s="5"/>
      <c r="N260" s="171"/>
      <c r="O260" s="6"/>
      <c r="Q260" s="5"/>
    </row>
    <row r="261" spans="1:17" x14ac:dyDescent="0.2">
      <c r="A261" s="214" t="s">
        <v>487</v>
      </c>
      <c r="B261" s="215" t="s">
        <v>488</v>
      </c>
      <c r="C261" s="185">
        <f t="shared" si="3"/>
        <v>0</v>
      </c>
      <c r="D261" s="186"/>
      <c r="E261" s="187"/>
      <c r="F261" s="188"/>
      <c r="G261" s="188"/>
      <c r="H261" s="188"/>
      <c r="I261" s="33"/>
      <c r="J261" s="5"/>
      <c r="K261" s="5"/>
      <c r="N261" s="171"/>
      <c r="O261" s="6"/>
      <c r="Q261" s="5"/>
    </row>
    <row r="262" spans="1:17" x14ac:dyDescent="0.2">
      <c r="A262" s="214" t="s">
        <v>489</v>
      </c>
      <c r="B262" s="215" t="s">
        <v>490</v>
      </c>
      <c r="C262" s="185">
        <f t="shared" si="3"/>
        <v>0</v>
      </c>
      <c r="D262" s="186"/>
      <c r="E262" s="187"/>
      <c r="F262" s="188"/>
      <c r="G262" s="188"/>
      <c r="H262" s="188"/>
      <c r="I262" s="33"/>
      <c r="J262" s="5"/>
      <c r="K262" s="5"/>
      <c r="N262" s="171"/>
      <c r="O262" s="6"/>
      <c r="Q262" s="5"/>
    </row>
    <row r="263" spans="1:17" x14ac:dyDescent="0.2">
      <c r="A263" s="214" t="s">
        <v>491</v>
      </c>
      <c r="B263" s="215" t="s">
        <v>492</v>
      </c>
      <c r="C263" s="185">
        <f t="shared" si="3"/>
        <v>0</v>
      </c>
      <c r="D263" s="186"/>
      <c r="E263" s="187"/>
      <c r="F263" s="188"/>
      <c r="G263" s="188"/>
      <c r="H263" s="188"/>
      <c r="I263" s="33"/>
      <c r="J263" s="5"/>
      <c r="K263" s="5"/>
      <c r="N263" s="171"/>
      <c r="O263" s="6"/>
      <c r="Q263" s="5"/>
    </row>
    <row r="264" spans="1:17" x14ac:dyDescent="0.2">
      <c r="A264" s="214" t="s">
        <v>493</v>
      </c>
      <c r="B264" s="215" t="s">
        <v>494</v>
      </c>
      <c r="C264" s="185">
        <f t="shared" si="3"/>
        <v>0</v>
      </c>
      <c r="D264" s="186"/>
      <c r="E264" s="187"/>
      <c r="F264" s="188"/>
      <c r="G264" s="188"/>
      <c r="H264" s="188"/>
      <c r="I264" s="33"/>
      <c r="J264" s="5"/>
      <c r="K264" s="5"/>
      <c r="N264" s="171"/>
      <c r="O264" s="6"/>
      <c r="Q264" s="5"/>
    </row>
    <row r="265" spans="1:17" x14ac:dyDescent="0.2">
      <c r="A265" s="214" t="s">
        <v>495</v>
      </c>
      <c r="B265" s="215" t="s">
        <v>496</v>
      </c>
      <c r="C265" s="185">
        <f t="shared" si="3"/>
        <v>26</v>
      </c>
      <c r="D265" s="186"/>
      <c r="E265" s="187">
        <v>26</v>
      </c>
      <c r="F265" s="188"/>
      <c r="G265" s="188"/>
      <c r="H265" s="188"/>
      <c r="I265" s="33"/>
      <c r="J265" s="5"/>
      <c r="K265" s="5"/>
      <c r="N265" s="171"/>
      <c r="O265" s="6"/>
      <c r="Q265" s="5"/>
    </row>
    <row r="266" spans="1:17" x14ac:dyDescent="0.2">
      <c r="A266" s="214" t="s">
        <v>497</v>
      </c>
      <c r="B266" s="215" t="s">
        <v>498</v>
      </c>
      <c r="C266" s="185">
        <f t="shared" si="3"/>
        <v>0</v>
      </c>
      <c r="D266" s="186"/>
      <c r="E266" s="187"/>
      <c r="F266" s="188"/>
      <c r="G266" s="188"/>
      <c r="H266" s="188"/>
      <c r="I266" s="33"/>
      <c r="J266" s="5"/>
      <c r="K266" s="5"/>
      <c r="N266" s="171"/>
      <c r="O266" s="6"/>
      <c r="Q266" s="5"/>
    </row>
    <row r="267" spans="1:17" ht="23.25" x14ac:dyDescent="0.2">
      <c r="A267" s="214" t="s">
        <v>499</v>
      </c>
      <c r="B267" s="208" t="s">
        <v>500</v>
      </c>
      <c r="C267" s="185">
        <f t="shared" si="3"/>
        <v>0</v>
      </c>
      <c r="D267" s="186"/>
      <c r="E267" s="187"/>
      <c r="F267" s="188"/>
      <c r="G267" s="188"/>
      <c r="H267" s="188"/>
      <c r="I267" s="33"/>
      <c r="J267" s="5"/>
      <c r="K267" s="5"/>
      <c r="N267" s="171"/>
      <c r="O267" s="6"/>
      <c r="Q267" s="5"/>
    </row>
    <row r="268" spans="1:17" x14ac:dyDescent="0.2">
      <c r="A268" s="214" t="s">
        <v>501</v>
      </c>
      <c r="B268" s="215" t="s">
        <v>502</v>
      </c>
      <c r="C268" s="185">
        <f t="shared" si="3"/>
        <v>0</v>
      </c>
      <c r="D268" s="186"/>
      <c r="E268" s="187"/>
      <c r="F268" s="188"/>
      <c r="G268" s="188"/>
      <c r="H268" s="188"/>
      <c r="I268" s="33"/>
      <c r="J268" s="5"/>
      <c r="K268" s="5"/>
      <c r="N268" s="171"/>
      <c r="O268" s="6"/>
      <c r="Q268" s="5"/>
    </row>
    <row r="269" spans="1:17" x14ac:dyDescent="0.2">
      <c r="A269" s="214" t="s">
        <v>503</v>
      </c>
      <c r="B269" s="215" t="s">
        <v>504</v>
      </c>
      <c r="C269" s="185">
        <f t="shared" si="3"/>
        <v>0</v>
      </c>
      <c r="D269" s="186"/>
      <c r="E269" s="187"/>
      <c r="F269" s="188"/>
      <c r="G269" s="188"/>
      <c r="H269" s="188"/>
      <c r="I269" s="33"/>
      <c r="J269" s="5"/>
      <c r="K269" s="5"/>
      <c r="N269" s="171"/>
      <c r="O269" s="6"/>
      <c r="Q269" s="5"/>
    </row>
    <row r="270" spans="1:17" x14ac:dyDescent="0.2">
      <c r="A270" s="214" t="s">
        <v>505</v>
      </c>
      <c r="B270" s="215" t="s">
        <v>506</v>
      </c>
      <c r="C270" s="185">
        <f t="shared" si="3"/>
        <v>0</v>
      </c>
      <c r="D270" s="186"/>
      <c r="E270" s="187"/>
      <c r="F270" s="188"/>
      <c r="G270" s="188"/>
      <c r="H270" s="188"/>
      <c r="I270" s="33"/>
      <c r="J270" s="5"/>
      <c r="K270" s="5"/>
      <c r="N270" s="171"/>
      <c r="O270" s="6"/>
      <c r="Q270" s="5"/>
    </row>
    <row r="271" spans="1:17" x14ac:dyDescent="0.2">
      <c r="A271" s="214" t="s">
        <v>507</v>
      </c>
      <c r="B271" s="215" t="s">
        <v>508</v>
      </c>
      <c r="C271" s="185">
        <f t="shared" si="3"/>
        <v>0</v>
      </c>
      <c r="D271" s="186"/>
      <c r="E271" s="187"/>
      <c r="F271" s="188"/>
      <c r="G271" s="188"/>
      <c r="H271" s="188"/>
      <c r="I271" s="33"/>
      <c r="J271" s="5"/>
      <c r="K271" s="5"/>
      <c r="N271" s="171"/>
      <c r="O271" s="6"/>
      <c r="Q271" s="5"/>
    </row>
    <row r="272" spans="1:17" x14ac:dyDescent="0.2">
      <c r="A272" s="214" t="s">
        <v>509</v>
      </c>
      <c r="B272" s="215" t="s">
        <v>510</v>
      </c>
      <c r="C272" s="185">
        <f t="shared" si="3"/>
        <v>171</v>
      </c>
      <c r="D272" s="186">
        <v>156</v>
      </c>
      <c r="E272" s="187">
        <v>1</v>
      </c>
      <c r="F272" s="188">
        <v>14</v>
      </c>
      <c r="G272" s="188"/>
      <c r="H272" s="188"/>
      <c r="I272" s="33"/>
      <c r="J272" s="5"/>
      <c r="K272" s="5"/>
      <c r="N272" s="171"/>
      <c r="O272" s="6"/>
      <c r="Q272" s="5"/>
    </row>
    <row r="273" spans="1:17" x14ac:dyDescent="0.2">
      <c r="A273" s="214" t="s">
        <v>511</v>
      </c>
      <c r="B273" s="215" t="s">
        <v>512</v>
      </c>
      <c r="C273" s="185">
        <f t="shared" si="3"/>
        <v>0</v>
      </c>
      <c r="D273" s="186"/>
      <c r="E273" s="187"/>
      <c r="F273" s="188"/>
      <c r="G273" s="188"/>
      <c r="H273" s="188"/>
      <c r="I273" s="33"/>
      <c r="J273" s="5"/>
      <c r="K273" s="5"/>
      <c r="N273" s="171"/>
      <c r="O273" s="6"/>
      <c r="Q273" s="5"/>
    </row>
    <row r="274" spans="1:17" x14ac:dyDescent="0.2">
      <c r="A274" s="214" t="s">
        <v>513</v>
      </c>
      <c r="B274" s="215" t="s">
        <v>514</v>
      </c>
      <c r="C274" s="185">
        <f t="shared" ref="C274:C337" si="4">+SUM(D274:F274)</f>
        <v>0</v>
      </c>
      <c r="D274" s="186"/>
      <c r="E274" s="187"/>
      <c r="F274" s="188"/>
      <c r="G274" s="188"/>
      <c r="H274" s="188"/>
      <c r="I274" s="33"/>
      <c r="J274" s="5"/>
      <c r="K274" s="5"/>
      <c r="N274" s="171"/>
      <c r="O274" s="6"/>
      <c r="Q274" s="5"/>
    </row>
    <row r="275" spans="1:17" x14ac:dyDescent="0.2">
      <c r="A275" s="214" t="s">
        <v>515</v>
      </c>
      <c r="B275" s="215" t="s">
        <v>516</v>
      </c>
      <c r="C275" s="185">
        <f t="shared" si="4"/>
        <v>0</v>
      </c>
      <c r="D275" s="186"/>
      <c r="E275" s="187"/>
      <c r="F275" s="188"/>
      <c r="G275" s="188"/>
      <c r="H275" s="188"/>
      <c r="I275" s="33"/>
      <c r="J275" s="5"/>
      <c r="K275" s="5"/>
      <c r="N275" s="171"/>
      <c r="O275" s="6"/>
      <c r="Q275" s="5"/>
    </row>
    <row r="276" spans="1:17" x14ac:dyDescent="0.2">
      <c r="A276" s="214" t="s">
        <v>517</v>
      </c>
      <c r="B276" s="215" t="s">
        <v>518</v>
      </c>
      <c r="C276" s="185">
        <f t="shared" si="4"/>
        <v>0</v>
      </c>
      <c r="D276" s="186"/>
      <c r="E276" s="187"/>
      <c r="F276" s="188"/>
      <c r="G276" s="188"/>
      <c r="H276" s="188"/>
      <c r="I276" s="33"/>
      <c r="J276" s="5"/>
      <c r="K276" s="5"/>
      <c r="N276" s="171"/>
      <c r="O276" s="6"/>
      <c r="Q276" s="5"/>
    </row>
    <row r="277" spans="1:17" x14ac:dyDescent="0.2">
      <c r="A277" s="214" t="s">
        <v>519</v>
      </c>
      <c r="B277" s="215" t="s">
        <v>520</v>
      </c>
      <c r="C277" s="185">
        <f t="shared" si="4"/>
        <v>0</v>
      </c>
      <c r="D277" s="186"/>
      <c r="E277" s="187"/>
      <c r="F277" s="188"/>
      <c r="G277" s="188"/>
      <c r="H277" s="188"/>
      <c r="I277" s="33"/>
      <c r="J277" s="5"/>
      <c r="K277" s="5"/>
      <c r="N277" s="171"/>
      <c r="O277" s="6"/>
      <c r="Q277" s="5"/>
    </row>
    <row r="278" spans="1:17" x14ac:dyDescent="0.2">
      <c r="A278" s="214" t="s">
        <v>521</v>
      </c>
      <c r="B278" s="208" t="s">
        <v>522</v>
      </c>
      <c r="C278" s="185">
        <f t="shared" si="4"/>
        <v>0</v>
      </c>
      <c r="D278" s="186"/>
      <c r="E278" s="187"/>
      <c r="F278" s="188"/>
      <c r="G278" s="188"/>
      <c r="H278" s="188"/>
      <c r="I278" s="33"/>
      <c r="J278" s="5"/>
      <c r="K278" s="5"/>
      <c r="N278" s="171"/>
      <c r="O278" s="6"/>
      <c r="Q278" s="5"/>
    </row>
    <row r="279" spans="1:17" x14ac:dyDescent="0.2">
      <c r="A279" s="214" t="s">
        <v>523</v>
      </c>
      <c r="B279" s="215" t="s">
        <v>524</v>
      </c>
      <c r="C279" s="185">
        <f t="shared" si="4"/>
        <v>0</v>
      </c>
      <c r="D279" s="186"/>
      <c r="E279" s="187"/>
      <c r="F279" s="188"/>
      <c r="G279" s="188"/>
      <c r="H279" s="188"/>
      <c r="I279" s="33"/>
      <c r="J279" s="5"/>
      <c r="K279" s="5"/>
      <c r="N279" s="171"/>
      <c r="O279" s="6"/>
      <c r="Q279" s="5"/>
    </row>
    <row r="280" spans="1:17" x14ac:dyDescent="0.2">
      <c r="A280" s="214" t="s">
        <v>525</v>
      </c>
      <c r="B280" s="215" t="s">
        <v>526</v>
      </c>
      <c r="C280" s="185">
        <f t="shared" si="4"/>
        <v>0</v>
      </c>
      <c r="D280" s="186"/>
      <c r="E280" s="187"/>
      <c r="F280" s="188"/>
      <c r="G280" s="188"/>
      <c r="H280" s="188"/>
      <c r="I280" s="33"/>
      <c r="J280" s="5"/>
      <c r="K280" s="5"/>
      <c r="N280" s="171"/>
      <c r="O280" s="6"/>
      <c r="Q280" s="5"/>
    </row>
    <row r="281" spans="1:17" x14ac:dyDescent="0.2">
      <c r="A281" s="214" t="s">
        <v>527</v>
      </c>
      <c r="B281" s="215" t="s">
        <v>528</v>
      </c>
      <c r="C281" s="185">
        <f t="shared" si="4"/>
        <v>0</v>
      </c>
      <c r="D281" s="186"/>
      <c r="E281" s="187"/>
      <c r="F281" s="188"/>
      <c r="G281" s="188"/>
      <c r="H281" s="188"/>
      <c r="I281" s="33"/>
      <c r="J281" s="5"/>
      <c r="K281" s="5"/>
      <c r="N281" s="171"/>
      <c r="O281" s="6"/>
      <c r="Q281" s="5"/>
    </row>
    <row r="282" spans="1:17" ht="23.25" x14ac:dyDescent="0.2">
      <c r="A282" s="214" t="s">
        <v>529</v>
      </c>
      <c r="B282" s="208" t="s">
        <v>530</v>
      </c>
      <c r="C282" s="185">
        <f t="shared" si="4"/>
        <v>0</v>
      </c>
      <c r="D282" s="186"/>
      <c r="E282" s="187"/>
      <c r="F282" s="188"/>
      <c r="G282" s="188"/>
      <c r="H282" s="188"/>
      <c r="I282" s="33"/>
      <c r="J282" s="5"/>
      <c r="K282" s="5"/>
      <c r="N282" s="171"/>
      <c r="O282" s="6"/>
      <c r="Q282" s="5"/>
    </row>
    <row r="283" spans="1:17" x14ac:dyDescent="0.2">
      <c r="A283" s="214" t="s">
        <v>531</v>
      </c>
      <c r="B283" s="215" t="s">
        <v>532</v>
      </c>
      <c r="C283" s="185">
        <f t="shared" si="4"/>
        <v>0</v>
      </c>
      <c r="D283" s="186"/>
      <c r="E283" s="187"/>
      <c r="F283" s="188"/>
      <c r="G283" s="188"/>
      <c r="H283" s="188"/>
      <c r="I283" s="33"/>
      <c r="J283" s="5"/>
      <c r="K283" s="5"/>
      <c r="N283" s="171"/>
      <c r="O283" s="6"/>
      <c r="Q283" s="5"/>
    </row>
    <row r="284" spans="1:17" x14ac:dyDescent="0.2">
      <c r="A284" s="214" t="s">
        <v>533</v>
      </c>
      <c r="B284" s="215" t="s">
        <v>534</v>
      </c>
      <c r="C284" s="185">
        <f t="shared" si="4"/>
        <v>0</v>
      </c>
      <c r="D284" s="186"/>
      <c r="E284" s="187"/>
      <c r="F284" s="188"/>
      <c r="G284" s="188"/>
      <c r="H284" s="188"/>
      <c r="I284" s="33"/>
      <c r="J284" s="5"/>
      <c r="K284" s="5"/>
      <c r="N284" s="171"/>
      <c r="O284" s="6"/>
      <c r="Q284" s="5"/>
    </row>
    <row r="285" spans="1:17" x14ac:dyDescent="0.2">
      <c r="A285" s="214" t="s">
        <v>535</v>
      </c>
      <c r="B285" s="215" t="s">
        <v>536</v>
      </c>
      <c r="C285" s="185">
        <f t="shared" si="4"/>
        <v>0</v>
      </c>
      <c r="D285" s="186"/>
      <c r="E285" s="187"/>
      <c r="F285" s="188"/>
      <c r="G285" s="188"/>
      <c r="H285" s="188"/>
      <c r="I285" s="33"/>
      <c r="J285" s="5"/>
      <c r="K285" s="5"/>
      <c r="N285" s="171"/>
      <c r="O285" s="6"/>
      <c r="Q285" s="5"/>
    </row>
    <row r="286" spans="1:17" x14ac:dyDescent="0.2">
      <c r="A286" s="214" t="s">
        <v>537</v>
      </c>
      <c r="B286" s="215" t="s">
        <v>538</v>
      </c>
      <c r="C286" s="185">
        <f t="shared" si="4"/>
        <v>0</v>
      </c>
      <c r="D286" s="186"/>
      <c r="E286" s="187"/>
      <c r="F286" s="188"/>
      <c r="G286" s="188"/>
      <c r="H286" s="188"/>
      <c r="I286" s="33"/>
      <c r="J286" s="5"/>
      <c r="K286" s="5"/>
      <c r="N286" s="171"/>
      <c r="O286" s="6"/>
      <c r="Q286" s="5"/>
    </row>
    <row r="287" spans="1:17" ht="23.25" x14ac:dyDescent="0.2">
      <c r="A287" s="214" t="s">
        <v>539</v>
      </c>
      <c r="B287" s="208" t="s">
        <v>540</v>
      </c>
      <c r="C287" s="185">
        <f t="shared" si="4"/>
        <v>0</v>
      </c>
      <c r="D287" s="186"/>
      <c r="E287" s="187"/>
      <c r="F287" s="188"/>
      <c r="G287" s="188"/>
      <c r="H287" s="188"/>
      <c r="I287" s="33"/>
      <c r="J287" s="5"/>
      <c r="K287" s="5"/>
      <c r="N287" s="171"/>
      <c r="O287" s="6"/>
      <c r="Q287" s="5"/>
    </row>
    <row r="288" spans="1:17" ht="34.5" x14ac:dyDescent="0.2">
      <c r="A288" s="214" t="s">
        <v>541</v>
      </c>
      <c r="B288" s="208" t="s">
        <v>542</v>
      </c>
      <c r="C288" s="185">
        <f t="shared" si="4"/>
        <v>4</v>
      </c>
      <c r="D288" s="186">
        <v>4</v>
      </c>
      <c r="E288" s="187"/>
      <c r="F288" s="188"/>
      <c r="G288" s="188"/>
      <c r="H288" s="188"/>
      <c r="I288" s="33"/>
      <c r="J288" s="5"/>
      <c r="K288" s="5"/>
      <c r="N288" s="171"/>
      <c r="O288" s="6"/>
      <c r="Q288" s="5"/>
    </row>
    <row r="289" spans="1:17" x14ac:dyDescent="0.2">
      <c r="A289" s="214" t="s">
        <v>543</v>
      </c>
      <c r="B289" s="215" t="s">
        <v>544</v>
      </c>
      <c r="C289" s="185">
        <f t="shared" si="4"/>
        <v>2</v>
      </c>
      <c r="D289" s="186">
        <v>2</v>
      </c>
      <c r="E289" s="187"/>
      <c r="F289" s="198"/>
      <c r="G289" s="188"/>
      <c r="H289" s="188"/>
      <c r="I289" s="33"/>
      <c r="J289" s="5"/>
      <c r="K289" s="5"/>
      <c r="N289" s="171"/>
      <c r="O289" s="6"/>
      <c r="Q289" s="5"/>
    </row>
    <row r="290" spans="1:17" x14ac:dyDescent="0.2">
      <c r="A290" s="216" t="s">
        <v>545</v>
      </c>
      <c r="B290" s="217" t="s">
        <v>546</v>
      </c>
      <c r="C290" s="218">
        <f t="shared" si="4"/>
        <v>0</v>
      </c>
      <c r="D290" s="196"/>
      <c r="E290" s="197"/>
      <c r="F290" s="198"/>
      <c r="G290" s="198"/>
      <c r="H290" s="198"/>
      <c r="I290" s="33"/>
      <c r="J290" s="5"/>
      <c r="K290" s="5"/>
      <c r="N290" s="171"/>
      <c r="O290" s="6"/>
      <c r="Q290" s="5"/>
    </row>
    <row r="291" spans="1:17" x14ac:dyDescent="0.2">
      <c r="A291" s="174"/>
      <c r="B291" s="222"/>
      <c r="C291" s="93"/>
      <c r="D291" s="94"/>
      <c r="E291" s="94"/>
      <c r="F291" s="94"/>
      <c r="G291" s="94"/>
      <c r="H291" s="94"/>
      <c r="I291" s="33"/>
      <c r="J291" s="5"/>
      <c r="K291" s="5"/>
      <c r="N291" s="171"/>
      <c r="O291" s="6"/>
      <c r="Q291" s="5"/>
    </row>
    <row r="292" spans="1:17" x14ac:dyDescent="0.2">
      <c r="A292" s="289" t="s">
        <v>547</v>
      </c>
      <c r="B292" s="290"/>
      <c r="C292" s="178">
        <f t="shared" si="4"/>
        <v>148</v>
      </c>
      <c r="D292" s="225">
        <f>+SUM(D293:D313)</f>
        <v>86</v>
      </c>
      <c r="E292" s="225">
        <f>+SUM(E293:E313)</f>
        <v>22</v>
      </c>
      <c r="F292" s="225">
        <f>+SUM(F293:F313)</f>
        <v>40</v>
      </c>
      <c r="G292" s="225">
        <f>+SUM(G293:G313)</f>
        <v>0</v>
      </c>
      <c r="H292" s="225">
        <f>+SUM(H293:H313)</f>
        <v>0</v>
      </c>
      <c r="I292" s="33"/>
      <c r="J292" s="5"/>
      <c r="K292" s="5"/>
      <c r="N292" s="171"/>
      <c r="O292" s="6"/>
      <c r="Q292" s="5"/>
    </row>
    <row r="293" spans="1:17" x14ac:dyDescent="0.2">
      <c r="A293" s="211" t="s">
        <v>548</v>
      </c>
      <c r="B293" s="226" t="s">
        <v>549</v>
      </c>
      <c r="C293" s="203">
        <f t="shared" si="4"/>
        <v>0</v>
      </c>
      <c r="D293" s="204"/>
      <c r="E293" s="205"/>
      <c r="F293" s="206"/>
      <c r="G293" s="206"/>
      <c r="H293" s="206"/>
      <c r="I293" s="33"/>
      <c r="J293" s="5"/>
      <c r="K293" s="5"/>
      <c r="N293" s="171"/>
      <c r="O293" s="6"/>
      <c r="Q293" s="5"/>
    </row>
    <row r="294" spans="1:17" x14ac:dyDescent="0.2">
      <c r="A294" s="214" t="s">
        <v>550</v>
      </c>
      <c r="B294" s="215" t="s">
        <v>551</v>
      </c>
      <c r="C294" s="185">
        <f t="shared" si="4"/>
        <v>0</v>
      </c>
      <c r="D294" s="186"/>
      <c r="E294" s="187"/>
      <c r="F294" s="188"/>
      <c r="G294" s="188"/>
      <c r="H294" s="188"/>
      <c r="I294" s="33"/>
      <c r="J294" s="5"/>
      <c r="K294" s="5"/>
      <c r="N294" s="171"/>
      <c r="O294" s="6"/>
      <c r="Q294" s="5"/>
    </row>
    <row r="295" spans="1:17" x14ac:dyDescent="0.2">
      <c r="A295" s="214" t="s">
        <v>552</v>
      </c>
      <c r="B295" s="215" t="s">
        <v>553</v>
      </c>
      <c r="C295" s="185">
        <f t="shared" si="4"/>
        <v>16</v>
      </c>
      <c r="D295" s="186"/>
      <c r="E295" s="187">
        <v>16</v>
      </c>
      <c r="F295" s="188"/>
      <c r="G295" s="188"/>
      <c r="H295" s="188"/>
      <c r="I295" s="33"/>
      <c r="J295" s="5"/>
      <c r="K295" s="5"/>
      <c r="N295" s="171"/>
      <c r="O295" s="6"/>
      <c r="Q295" s="5"/>
    </row>
    <row r="296" spans="1:17" x14ac:dyDescent="0.2">
      <c r="A296" s="214" t="s">
        <v>554</v>
      </c>
      <c r="B296" s="215" t="s">
        <v>555</v>
      </c>
      <c r="C296" s="185">
        <f t="shared" si="4"/>
        <v>0</v>
      </c>
      <c r="D296" s="186"/>
      <c r="E296" s="187"/>
      <c r="F296" s="188"/>
      <c r="G296" s="188"/>
      <c r="H296" s="188"/>
      <c r="I296" s="33"/>
      <c r="J296" s="5"/>
      <c r="K296" s="5"/>
      <c r="N296" s="171"/>
      <c r="O296" s="6"/>
      <c r="Q296" s="5"/>
    </row>
    <row r="297" spans="1:17" x14ac:dyDescent="0.2">
      <c r="A297" s="214" t="s">
        <v>556</v>
      </c>
      <c r="B297" s="215" t="s">
        <v>557</v>
      </c>
      <c r="C297" s="185">
        <f t="shared" si="4"/>
        <v>6</v>
      </c>
      <c r="D297" s="186"/>
      <c r="E297" s="187">
        <v>3</v>
      </c>
      <c r="F297" s="188">
        <v>3</v>
      </c>
      <c r="G297" s="188"/>
      <c r="H297" s="188"/>
      <c r="I297" s="33"/>
      <c r="J297" s="5"/>
      <c r="K297" s="5"/>
      <c r="N297" s="171"/>
      <c r="O297" s="6"/>
      <c r="Q297" s="5"/>
    </row>
    <row r="298" spans="1:17" x14ac:dyDescent="0.2">
      <c r="A298" s="214" t="s">
        <v>558</v>
      </c>
      <c r="B298" s="215" t="s">
        <v>559</v>
      </c>
      <c r="C298" s="185">
        <f t="shared" si="4"/>
        <v>0</v>
      </c>
      <c r="D298" s="186"/>
      <c r="E298" s="187"/>
      <c r="F298" s="188"/>
      <c r="G298" s="188"/>
      <c r="H298" s="188"/>
      <c r="I298" s="33"/>
      <c r="J298" s="5"/>
      <c r="K298" s="5"/>
      <c r="N298" s="171"/>
      <c r="O298" s="6"/>
      <c r="Q298" s="5"/>
    </row>
    <row r="299" spans="1:17" x14ac:dyDescent="0.2">
      <c r="A299" s="214" t="s">
        <v>560</v>
      </c>
      <c r="B299" s="215" t="s">
        <v>561</v>
      </c>
      <c r="C299" s="185">
        <f t="shared" si="4"/>
        <v>0</v>
      </c>
      <c r="D299" s="186"/>
      <c r="E299" s="187"/>
      <c r="F299" s="188"/>
      <c r="G299" s="188"/>
      <c r="H299" s="188"/>
      <c r="I299" s="33"/>
      <c r="J299" s="5"/>
      <c r="K299" s="5"/>
      <c r="N299" s="171"/>
      <c r="O299" s="6"/>
      <c r="Q299" s="5"/>
    </row>
    <row r="300" spans="1:17" x14ac:dyDescent="0.2">
      <c r="A300" s="214" t="s">
        <v>562</v>
      </c>
      <c r="B300" s="215" t="s">
        <v>563</v>
      </c>
      <c r="C300" s="185">
        <f t="shared" si="4"/>
        <v>0</v>
      </c>
      <c r="D300" s="186"/>
      <c r="E300" s="187"/>
      <c r="F300" s="188"/>
      <c r="G300" s="188"/>
      <c r="H300" s="188"/>
      <c r="I300" s="33"/>
      <c r="J300" s="5"/>
      <c r="K300" s="5"/>
      <c r="N300" s="171"/>
      <c r="O300" s="6"/>
      <c r="Q300" s="5"/>
    </row>
    <row r="301" spans="1:17" x14ac:dyDescent="0.2">
      <c r="A301" s="214" t="s">
        <v>564</v>
      </c>
      <c r="B301" s="215" t="s">
        <v>565</v>
      </c>
      <c r="C301" s="185">
        <f t="shared" si="4"/>
        <v>0</v>
      </c>
      <c r="D301" s="186"/>
      <c r="E301" s="187"/>
      <c r="F301" s="188"/>
      <c r="G301" s="188"/>
      <c r="H301" s="188"/>
      <c r="I301" s="33"/>
      <c r="J301" s="5"/>
      <c r="K301" s="5"/>
      <c r="N301" s="171"/>
      <c r="O301" s="6"/>
      <c r="Q301" s="5"/>
    </row>
    <row r="302" spans="1:17" x14ac:dyDescent="0.2">
      <c r="A302" s="214" t="s">
        <v>566</v>
      </c>
      <c r="B302" s="215" t="s">
        <v>567</v>
      </c>
      <c r="C302" s="185">
        <f t="shared" si="4"/>
        <v>0</v>
      </c>
      <c r="D302" s="186"/>
      <c r="E302" s="187"/>
      <c r="F302" s="188"/>
      <c r="G302" s="188"/>
      <c r="H302" s="188"/>
      <c r="I302" s="33"/>
      <c r="J302" s="5"/>
      <c r="K302" s="5"/>
      <c r="N302" s="171"/>
      <c r="O302" s="6"/>
      <c r="Q302" s="5"/>
    </row>
    <row r="303" spans="1:17" x14ac:dyDescent="0.2">
      <c r="A303" s="214" t="s">
        <v>568</v>
      </c>
      <c r="B303" s="215" t="s">
        <v>569</v>
      </c>
      <c r="C303" s="185">
        <f t="shared" si="4"/>
        <v>0</v>
      </c>
      <c r="D303" s="186"/>
      <c r="E303" s="187"/>
      <c r="F303" s="188"/>
      <c r="G303" s="188"/>
      <c r="H303" s="188"/>
      <c r="I303" s="33"/>
      <c r="J303" s="5"/>
      <c r="K303" s="5"/>
      <c r="N303" s="171"/>
      <c r="O303" s="6"/>
      <c r="Q303" s="5"/>
    </row>
    <row r="304" spans="1:17" x14ac:dyDescent="0.2">
      <c r="A304" s="214" t="s">
        <v>570</v>
      </c>
      <c r="B304" s="215" t="s">
        <v>571</v>
      </c>
      <c r="C304" s="185">
        <f t="shared" si="4"/>
        <v>0</v>
      </c>
      <c r="D304" s="186"/>
      <c r="E304" s="187"/>
      <c r="F304" s="188"/>
      <c r="G304" s="188"/>
      <c r="H304" s="188"/>
      <c r="I304" s="33"/>
      <c r="J304" s="5"/>
      <c r="K304" s="5"/>
      <c r="N304" s="171"/>
      <c r="O304" s="6"/>
      <c r="Q304" s="5"/>
    </row>
    <row r="305" spans="1:17" x14ac:dyDescent="0.2">
      <c r="A305" s="214" t="s">
        <v>572</v>
      </c>
      <c r="B305" s="215" t="s">
        <v>573</v>
      </c>
      <c r="C305" s="185">
        <f t="shared" si="4"/>
        <v>0</v>
      </c>
      <c r="D305" s="186"/>
      <c r="E305" s="187"/>
      <c r="F305" s="188"/>
      <c r="G305" s="188"/>
      <c r="H305" s="188"/>
      <c r="I305" s="33"/>
      <c r="J305" s="5"/>
      <c r="K305" s="5"/>
      <c r="N305" s="171"/>
      <c r="O305" s="6"/>
      <c r="Q305" s="5"/>
    </row>
    <row r="306" spans="1:17" x14ac:dyDescent="0.2">
      <c r="A306" s="214" t="s">
        <v>574</v>
      </c>
      <c r="B306" s="215" t="s">
        <v>575</v>
      </c>
      <c r="C306" s="185">
        <f t="shared" si="4"/>
        <v>0</v>
      </c>
      <c r="D306" s="186"/>
      <c r="E306" s="187"/>
      <c r="F306" s="188"/>
      <c r="G306" s="188"/>
      <c r="H306" s="188"/>
      <c r="I306" s="33"/>
      <c r="J306" s="5"/>
      <c r="K306" s="5"/>
      <c r="N306" s="171"/>
      <c r="O306" s="6"/>
      <c r="Q306" s="5"/>
    </row>
    <row r="307" spans="1:17" x14ac:dyDescent="0.2">
      <c r="A307" s="214" t="s">
        <v>576</v>
      </c>
      <c r="B307" s="215" t="s">
        <v>577</v>
      </c>
      <c r="C307" s="185">
        <f t="shared" si="4"/>
        <v>0</v>
      </c>
      <c r="D307" s="186"/>
      <c r="E307" s="187"/>
      <c r="F307" s="188"/>
      <c r="G307" s="188"/>
      <c r="H307" s="188"/>
      <c r="I307" s="33"/>
      <c r="J307" s="5"/>
      <c r="K307" s="5"/>
      <c r="N307" s="171"/>
      <c r="O307" s="6"/>
      <c r="Q307" s="5"/>
    </row>
    <row r="308" spans="1:17" x14ac:dyDescent="0.2">
      <c r="A308" s="214" t="s">
        <v>578</v>
      </c>
      <c r="B308" s="215" t="s">
        <v>579</v>
      </c>
      <c r="C308" s="185">
        <f t="shared" si="4"/>
        <v>0</v>
      </c>
      <c r="D308" s="186"/>
      <c r="E308" s="187"/>
      <c r="F308" s="188"/>
      <c r="G308" s="188"/>
      <c r="H308" s="188"/>
      <c r="I308" s="33"/>
      <c r="J308" s="5"/>
      <c r="K308" s="5"/>
      <c r="N308" s="171"/>
      <c r="O308" s="6"/>
      <c r="Q308" s="5"/>
    </row>
    <row r="309" spans="1:17" x14ac:dyDescent="0.2">
      <c r="A309" s="214" t="s">
        <v>580</v>
      </c>
      <c r="B309" s="215" t="s">
        <v>581</v>
      </c>
      <c r="C309" s="185">
        <f t="shared" si="4"/>
        <v>2</v>
      </c>
      <c r="D309" s="186"/>
      <c r="E309" s="187">
        <v>2</v>
      </c>
      <c r="F309" s="188"/>
      <c r="G309" s="188"/>
      <c r="H309" s="188"/>
      <c r="I309" s="33"/>
      <c r="J309" s="5"/>
      <c r="K309" s="5"/>
      <c r="N309" s="171"/>
      <c r="O309" s="6"/>
      <c r="Q309" s="5"/>
    </row>
    <row r="310" spans="1:17" x14ac:dyDescent="0.2">
      <c r="A310" s="214" t="s">
        <v>582</v>
      </c>
      <c r="B310" s="215" t="s">
        <v>583</v>
      </c>
      <c r="C310" s="185">
        <f t="shared" si="4"/>
        <v>33</v>
      </c>
      <c r="D310" s="186">
        <v>33</v>
      </c>
      <c r="E310" s="187"/>
      <c r="F310" s="188"/>
      <c r="G310" s="188"/>
      <c r="H310" s="188"/>
      <c r="I310" s="33"/>
      <c r="J310" s="5"/>
      <c r="K310" s="5"/>
      <c r="N310" s="171"/>
      <c r="O310" s="6"/>
      <c r="Q310" s="5"/>
    </row>
    <row r="311" spans="1:17" x14ac:dyDescent="0.2">
      <c r="A311" s="214" t="s">
        <v>584</v>
      </c>
      <c r="B311" s="215" t="s">
        <v>585</v>
      </c>
      <c r="C311" s="185">
        <f t="shared" si="4"/>
        <v>0</v>
      </c>
      <c r="D311" s="186"/>
      <c r="E311" s="187"/>
      <c r="F311" s="188"/>
      <c r="G311" s="188"/>
      <c r="H311" s="188"/>
      <c r="I311" s="33"/>
      <c r="J311" s="5"/>
      <c r="K311" s="5"/>
      <c r="N311" s="171"/>
      <c r="O311" s="6"/>
      <c r="Q311" s="5"/>
    </row>
    <row r="312" spans="1:17" x14ac:dyDescent="0.2">
      <c r="A312" s="214" t="s">
        <v>586</v>
      </c>
      <c r="B312" s="215" t="s">
        <v>587</v>
      </c>
      <c r="C312" s="185">
        <f t="shared" si="4"/>
        <v>3</v>
      </c>
      <c r="D312" s="186">
        <f>1+1</f>
        <v>2</v>
      </c>
      <c r="E312" s="187"/>
      <c r="F312" s="188">
        <v>1</v>
      </c>
      <c r="G312" s="188"/>
      <c r="H312" s="188"/>
      <c r="I312" s="33"/>
      <c r="J312" s="5"/>
      <c r="K312" s="5"/>
      <c r="N312" s="171"/>
      <c r="O312" s="6"/>
      <c r="Q312" s="5"/>
    </row>
    <row r="313" spans="1:17" x14ac:dyDescent="0.2">
      <c r="A313" s="216" t="s">
        <v>588</v>
      </c>
      <c r="B313" s="217" t="s">
        <v>589</v>
      </c>
      <c r="C313" s="218">
        <f t="shared" si="4"/>
        <v>88</v>
      </c>
      <c r="D313" s="237">
        <v>51</v>
      </c>
      <c r="E313" s="220">
        <v>1</v>
      </c>
      <c r="F313" s="221">
        <v>36</v>
      </c>
      <c r="G313" s="221"/>
      <c r="H313" s="221"/>
      <c r="I313" s="33"/>
      <c r="J313" s="5"/>
      <c r="K313" s="5"/>
      <c r="N313" s="171"/>
      <c r="O313" s="6"/>
      <c r="Q313" s="5"/>
    </row>
    <row r="314" spans="1:17" x14ac:dyDescent="0.2">
      <c r="A314" s="245"/>
      <c r="B314" s="222"/>
      <c r="C314" s="246"/>
      <c r="D314" s="70"/>
      <c r="E314" s="70"/>
      <c r="F314" s="70"/>
      <c r="G314" s="70"/>
      <c r="H314" s="70"/>
      <c r="I314" s="33"/>
      <c r="J314" s="5"/>
      <c r="K314" s="5"/>
      <c r="N314" s="171"/>
      <c r="O314" s="6"/>
      <c r="Q314" s="5"/>
    </row>
    <row r="315" spans="1:17" x14ac:dyDescent="0.2">
      <c r="A315" s="289" t="s">
        <v>590</v>
      </c>
      <c r="B315" s="290"/>
      <c r="C315" s="178">
        <f t="shared" si="4"/>
        <v>85</v>
      </c>
      <c r="D315" s="238">
        <f>+SUM(D316:D331)</f>
        <v>11</v>
      </c>
      <c r="E315" s="180">
        <f>+SUM(E316:E331)</f>
        <v>74</v>
      </c>
      <c r="F315" s="239">
        <f>+SUM(F316:F331)</f>
        <v>0</v>
      </c>
      <c r="G315" s="178">
        <f>+SUM(G316:G331)</f>
        <v>0</v>
      </c>
      <c r="H315" s="178">
        <f>+SUM(H316:H331)</f>
        <v>0</v>
      </c>
      <c r="I315" s="33"/>
      <c r="J315" s="5"/>
      <c r="K315" s="5"/>
      <c r="N315" s="171"/>
      <c r="O315" s="6"/>
      <c r="Q315" s="5"/>
    </row>
    <row r="316" spans="1:17" x14ac:dyDescent="0.2">
      <c r="A316" s="247" t="s">
        <v>591</v>
      </c>
      <c r="B316" s="248" t="s">
        <v>592</v>
      </c>
      <c r="C316" s="203">
        <f t="shared" si="4"/>
        <v>25</v>
      </c>
      <c r="D316" s="186">
        <v>10</v>
      </c>
      <c r="E316" s="187">
        <v>15</v>
      </c>
      <c r="F316" s="188"/>
      <c r="G316" s="188"/>
      <c r="H316" s="188"/>
      <c r="I316" s="33"/>
      <c r="J316" s="5"/>
      <c r="K316" s="5"/>
      <c r="N316" s="171"/>
      <c r="O316" s="6"/>
      <c r="Q316" s="5"/>
    </row>
    <row r="317" spans="1:17" ht="23.25" x14ac:dyDescent="0.2">
      <c r="A317" s="214" t="s">
        <v>593</v>
      </c>
      <c r="B317" s="208" t="s">
        <v>594</v>
      </c>
      <c r="C317" s="185">
        <f t="shared" si="4"/>
        <v>0</v>
      </c>
      <c r="D317" s="186"/>
      <c r="E317" s="187"/>
      <c r="F317" s="188"/>
      <c r="G317" s="188"/>
      <c r="H317" s="188"/>
      <c r="I317" s="33"/>
      <c r="J317" s="5"/>
      <c r="K317" s="5"/>
      <c r="N317" s="171"/>
      <c r="O317" s="6"/>
      <c r="Q317" s="5"/>
    </row>
    <row r="318" spans="1:17" x14ac:dyDescent="0.2">
      <c r="A318" s="214" t="s">
        <v>595</v>
      </c>
      <c r="B318" s="215" t="s">
        <v>596</v>
      </c>
      <c r="C318" s="185">
        <f t="shared" si="4"/>
        <v>0</v>
      </c>
      <c r="D318" s="186"/>
      <c r="E318" s="187"/>
      <c r="F318" s="188"/>
      <c r="G318" s="188"/>
      <c r="H318" s="188"/>
      <c r="I318" s="33"/>
      <c r="J318" s="5"/>
      <c r="K318" s="5"/>
      <c r="N318" s="171"/>
      <c r="O318" s="6"/>
      <c r="Q318" s="5"/>
    </row>
    <row r="319" spans="1:17" x14ac:dyDescent="0.2">
      <c r="A319" s="214" t="s">
        <v>597</v>
      </c>
      <c r="B319" s="215" t="s">
        <v>598</v>
      </c>
      <c r="C319" s="185">
        <f t="shared" si="4"/>
        <v>0</v>
      </c>
      <c r="D319" s="186"/>
      <c r="E319" s="187"/>
      <c r="F319" s="188"/>
      <c r="G319" s="188"/>
      <c r="H319" s="188"/>
      <c r="I319" s="33"/>
      <c r="J319" s="5"/>
      <c r="K319" s="5"/>
      <c r="N319" s="171"/>
      <c r="O319" s="6"/>
      <c r="Q319" s="5"/>
    </row>
    <row r="320" spans="1:17" x14ac:dyDescent="0.2">
      <c r="A320" s="214" t="s">
        <v>599</v>
      </c>
      <c r="B320" s="215" t="s">
        <v>600</v>
      </c>
      <c r="C320" s="185">
        <f t="shared" si="4"/>
        <v>0</v>
      </c>
      <c r="D320" s="186"/>
      <c r="E320" s="187"/>
      <c r="F320" s="188"/>
      <c r="G320" s="188"/>
      <c r="H320" s="188"/>
      <c r="I320" s="33"/>
      <c r="J320" s="5"/>
      <c r="K320" s="5"/>
      <c r="N320" s="171"/>
      <c r="O320" s="6"/>
      <c r="Q320" s="5"/>
    </row>
    <row r="321" spans="1:17" x14ac:dyDescent="0.2">
      <c r="A321" s="214" t="s">
        <v>601</v>
      </c>
      <c r="B321" s="215" t="s">
        <v>602</v>
      </c>
      <c r="C321" s="185">
        <f t="shared" si="4"/>
        <v>0</v>
      </c>
      <c r="D321" s="186"/>
      <c r="E321" s="187"/>
      <c r="F321" s="188"/>
      <c r="G321" s="188"/>
      <c r="H321" s="188"/>
      <c r="I321" s="33"/>
      <c r="J321" s="5"/>
      <c r="K321" s="5"/>
      <c r="N321" s="171"/>
      <c r="O321" s="6"/>
      <c r="Q321" s="5"/>
    </row>
    <row r="322" spans="1:17" x14ac:dyDescent="0.2">
      <c r="A322" s="214" t="s">
        <v>603</v>
      </c>
      <c r="B322" s="215" t="s">
        <v>604</v>
      </c>
      <c r="C322" s="185">
        <f t="shared" si="4"/>
        <v>21</v>
      </c>
      <c r="D322" s="186"/>
      <c r="E322" s="187">
        <v>21</v>
      </c>
      <c r="F322" s="188"/>
      <c r="G322" s="188"/>
      <c r="H322" s="188"/>
      <c r="I322" s="33"/>
      <c r="J322" s="5"/>
      <c r="K322" s="5"/>
      <c r="N322" s="171"/>
      <c r="O322" s="6"/>
      <c r="Q322" s="5"/>
    </row>
    <row r="323" spans="1:17" x14ac:dyDescent="0.2">
      <c r="A323" s="214" t="s">
        <v>605</v>
      </c>
      <c r="B323" s="215" t="s">
        <v>606</v>
      </c>
      <c r="C323" s="185">
        <f t="shared" si="4"/>
        <v>0</v>
      </c>
      <c r="D323" s="186"/>
      <c r="E323" s="187"/>
      <c r="F323" s="188"/>
      <c r="G323" s="188"/>
      <c r="H323" s="188"/>
      <c r="I323" s="33"/>
      <c r="J323" s="5"/>
      <c r="K323" s="5"/>
      <c r="N323" s="171"/>
      <c r="O323" s="6"/>
      <c r="Q323" s="5"/>
    </row>
    <row r="324" spans="1:17" x14ac:dyDescent="0.2">
      <c r="A324" s="214" t="s">
        <v>607</v>
      </c>
      <c r="B324" s="215" t="s">
        <v>608</v>
      </c>
      <c r="C324" s="185">
        <f t="shared" si="4"/>
        <v>26</v>
      </c>
      <c r="D324" s="186">
        <v>1</v>
      </c>
      <c r="E324" s="187">
        <v>25</v>
      </c>
      <c r="F324" s="188"/>
      <c r="G324" s="188"/>
      <c r="H324" s="188"/>
      <c r="I324" s="33"/>
      <c r="J324" s="5"/>
      <c r="K324" s="5"/>
      <c r="N324" s="171"/>
      <c r="O324" s="6"/>
      <c r="Q324" s="5"/>
    </row>
    <row r="325" spans="1:17" x14ac:dyDescent="0.2">
      <c r="A325" s="214" t="s">
        <v>609</v>
      </c>
      <c r="B325" s="215" t="s">
        <v>610</v>
      </c>
      <c r="C325" s="185">
        <f t="shared" si="4"/>
        <v>11</v>
      </c>
      <c r="D325" s="186"/>
      <c r="E325" s="187">
        <v>11</v>
      </c>
      <c r="F325" s="188"/>
      <c r="G325" s="188"/>
      <c r="H325" s="188"/>
      <c r="I325" s="33"/>
      <c r="J325" s="5"/>
      <c r="K325" s="5"/>
      <c r="N325" s="171"/>
      <c r="O325" s="6"/>
      <c r="Q325" s="5"/>
    </row>
    <row r="326" spans="1:17" x14ac:dyDescent="0.2">
      <c r="A326" s="214" t="s">
        <v>611</v>
      </c>
      <c r="B326" s="215" t="s">
        <v>612</v>
      </c>
      <c r="C326" s="185">
        <f t="shared" si="4"/>
        <v>0</v>
      </c>
      <c r="D326" s="186"/>
      <c r="E326" s="187"/>
      <c r="F326" s="188"/>
      <c r="G326" s="188"/>
      <c r="H326" s="188"/>
      <c r="I326" s="33"/>
      <c r="J326" s="5"/>
      <c r="K326" s="5"/>
      <c r="N326" s="171"/>
      <c r="O326" s="6"/>
      <c r="Q326" s="5"/>
    </row>
    <row r="327" spans="1:17" x14ac:dyDescent="0.2">
      <c r="A327" s="214" t="s">
        <v>613</v>
      </c>
      <c r="B327" s="215" t="s">
        <v>614</v>
      </c>
      <c r="C327" s="185">
        <f t="shared" si="4"/>
        <v>0</v>
      </c>
      <c r="D327" s="186"/>
      <c r="E327" s="187"/>
      <c r="F327" s="188"/>
      <c r="G327" s="188"/>
      <c r="H327" s="188"/>
      <c r="I327" s="33"/>
      <c r="J327" s="5"/>
      <c r="K327" s="5"/>
      <c r="N327" s="171"/>
      <c r="O327" s="6"/>
      <c r="Q327" s="5"/>
    </row>
    <row r="328" spans="1:17" x14ac:dyDescent="0.2">
      <c r="A328" s="214" t="s">
        <v>615</v>
      </c>
      <c r="B328" s="215" t="s">
        <v>616</v>
      </c>
      <c r="C328" s="185">
        <f t="shared" si="4"/>
        <v>2</v>
      </c>
      <c r="D328" s="186"/>
      <c r="E328" s="187">
        <v>2</v>
      </c>
      <c r="F328" s="188"/>
      <c r="G328" s="188"/>
      <c r="H328" s="188"/>
      <c r="I328" s="33"/>
      <c r="J328" s="5"/>
      <c r="K328" s="5"/>
      <c r="N328" s="171"/>
      <c r="O328" s="6"/>
      <c r="Q328" s="5"/>
    </row>
    <row r="329" spans="1:17" x14ac:dyDescent="0.2">
      <c r="A329" s="214" t="s">
        <v>617</v>
      </c>
      <c r="B329" s="215" t="s">
        <v>618</v>
      </c>
      <c r="C329" s="185">
        <f t="shared" si="4"/>
        <v>0</v>
      </c>
      <c r="D329" s="186"/>
      <c r="E329" s="187"/>
      <c r="F329" s="188"/>
      <c r="G329" s="188"/>
      <c r="H329" s="188"/>
      <c r="I329" s="33"/>
      <c r="J329" s="5"/>
      <c r="K329" s="5"/>
      <c r="N329" s="171"/>
      <c r="O329" s="6"/>
      <c r="Q329" s="5"/>
    </row>
    <row r="330" spans="1:17" x14ac:dyDescent="0.2">
      <c r="A330" s="214" t="s">
        <v>619</v>
      </c>
      <c r="B330" s="215" t="s">
        <v>620</v>
      </c>
      <c r="C330" s="185">
        <f t="shared" si="4"/>
        <v>0</v>
      </c>
      <c r="D330" s="186"/>
      <c r="E330" s="187"/>
      <c r="F330" s="188"/>
      <c r="G330" s="188"/>
      <c r="H330" s="188"/>
      <c r="I330" s="33"/>
      <c r="J330" s="5"/>
      <c r="K330" s="5"/>
      <c r="N330" s="171"/>
      <c r="O330" s="6"/>
      <c r="Q330" s="5"/>
    </row>
    <row r="331" spans="1:17" x14ac:dyDescent="0.2">
      <c r="A331" s="235" t="s">
        <v>621</v>
      </c>
      <c r="B331" s="236" t="s">
        <v>622</v>
      </c>
      <c r="C331" s="218">
        <f t="shared" si="4"/>
        <v>0</v>
      </c>
      <c r="D331" s="237"/>
      <c r="E331" s="220"/>
      <c r="F331" s="221"/>
      <c r="G331" s="221"/>
      <c r="H331" s="221"/>
      <c r="I331" s="33"/>
      <c r="J331" s="5"/>
      <c r="K331" s="5"/>
      <c r="N331" s="171"/>
      <c r="O331" s="6"/>
      <c r="Q331" s="5"/>
    </row>
    <row r="332" spans="1:17" x14ac:dyDescent="0.2">
      <c r="A332" s="289" t="s">
        <v>623</v>
      </c>
      <c r="B332" s="290"/>
      <c r="C332" s="178">
        <f t="shared" si="4"/>
        <v>0</v>
      </c>
      <c r="D332" s="238">
        <f>+SUM(D333:D340)</f>
        <v>0</v>
      </c>
      <c r="E332" s="180">
        <f>+SUM(E333:E340)</f>
        <v>0</v>
      </c>
      <c r="F332" s="239">
        <f>+SUM(F333:F340)</f>
        <v>0</v>
      </c>
      <c r="G332" s="178">
        <f>+SUM(G333:G340)</f>
        <v>0</v>
      </c>
      <c r="H332" s="178">
        <f>+SUM(H333:H340)</f>
        <v>0</v>
      </c>
      <c r="I332" s="33"/>
      <c r="J332" s="5"/>
      <c r="K332" s="5"/>
      <c r="N332" s="171"/>
      <c r="O332" s="6"/>
      <c r="Q332" s="5"/>
    </row>
    <row r="333" spans="1:17" x14ac:dyDescent="0.2">
      <c r="A333" s="249" t="s">
        <v>624</v>
      </c>
      <c r="B333" s="209" t="s">
        <v>625</v>
      </c>
      <c r="C333" s="210">
        <f t="shared" si="4"/>
        <v>0</v>
      </c>
      <c r="D333" s="196"/>
      <c r="E333" s="197"/>
      <c r="F333" s="198"/>
      <c r="G333" s="198"/>
      <c r="H333" s="198"/>
      <c r="I333" s="33"/>
      <c r="J333" s="5"/>
      <c r="K333" s="5"/>
      <c r="N333" s="171"/>
      <c r="O333" s="6"/>
      <c r="Q333" s="5"/>
    </row>
    <row r="334" spans="1:17" x14ac:dyDescent="0.2">
      <c r="A334" s="249" t="s">
        <v>626</v>
      </c>
      <c r="B334" s="209" t="s">
        <v>627</v>
      </c>
      <c r="C334" s="210">
        <f t="shared" si="4"/>
        <v>0</v>
      </c>
      <c r="D334" s="196"/>
      <c r="E334" s="197"/>
      <c r="F334" s="198"/>
      <c r="G334" s="198"/>
      <c r="H334" s="198"/>
      <c r="I334" s="33"/>
      <c r="J334" s="5"/>
      <c r="K334" s="5"/>
      <c r="N334" s="171"/>
      <c r="O334" s="6"/>
      <c r="Q334" s="5"/>
    </row>
    <row r="335" spans="1:17" x14ac:dyDescent="0.2">
      <c r="A335" s="214" t="s">
        <v>628</v>
      </c>
      <c r="B335" s="208" t="s">
        <v>629</v>
      </c>
      <c r="C335" s="185">
        <f t="shared" si="4"/>
        <v>0</v>
      </c>
      <c r="D335" s="186"/>
      <c r="E335" s="187"/>
      <c r="F335" s="188"/>
      <c r="G335" s="188"/>
      <c r="H335" s="188"/>
      <c r="I335" s="33"/>
      <c r="J335" s="5"/>
      <c r="K335" s="5"/>
      <c r="N335" s="171"/>
      <c r="O335" s="6"/>
      <c r="Q335" s="5"/>
    </row>
    <row r="336" spans="1:17" x14ac:dyDescent="0.2">
      <c r="A336" s="250" t="s">
        <v>630</v>
      </c>
      <c r="B336" s="251" t="s">
        <v>631</v>
      </c>
      <c r="C336" s="203">
        <f t="shared" si="4"/>
        <v>0</v>
      </c>
      <c r="D336" s="204"/>
      <c r="E336" s="205"/>
      <c r="F336" s="206"/>
      <c r="G336" s="206"/>
      <c r="H336" s="206"/>
      <c r="I336" s="33"/>
      <c r="J336" s="5"/>
      <c r="K336" s="5"/>
      <c r="N336" s="171"/>
      <c r="O336" s="6"/>
      <c r="Q336" s="5"/>
    </row>
    <row r="337" spans="1:17" x14ac:dyDescent="0.2">
      <c r="A337" s="214" t="s">
        <v>632</v>
      </c>
      <c r="B337" s="208" t="s">
        <v>633</v>
      </c>
      <c r="C337" s="185">
        <f t="shared" si="4"/>
        <v>0</v>
      </c>
      <c r="D337" s="186"/>
      <c r="E337" s="187"/>
      <c r="F337" s="188"/>
      <c r="G337" s="188"/>
      <c r="H337" s="188"/>
      <c r="I337" s="33"/>
      <c r="J337" s="5"/>
      <c r="K337" s="5"/>
      <c r="N337" s="171"/>
      <c r="O337" s="6"/>
      <c r="Q337" s="5"/>
    </row>
    <row r="338" spans="1:17" x14ac:dyDescent="0.2">
      <c r="A338" s="214" t="s">
        <v>634</v>
      </c>
      <c r="B338" s="215" t="s">
        <v>635</v>
      </c>
      <c r="C338" s="185">
        <f t="shared" ref="C338:C401" si="5">+SUM(D338:F338)</f>
        <v>0</v>
      </c>
      <c r="D338" s="186"/>
      <c r="E338" s="187"/>
      <c r="F338" s="188"/>
      <c r="G338" s="188"/>
      <c r="H338" s="188"/>
      <c r="I338" s="33"/>
      <c r="J338" s="5"/>
      <c r="K338" s="5"/>
      <c r="N338" s="171"/>
      <c r="O338" s="6"/>
      <c r="Q338" s="5"/>
    </row>
    <row r="339" spans="1:17" x14ac:dyDescent="0.2">
      <c r="A339" s="214" t="s">
        <v>636</v>
      </c>
      <c r="B339" s="215" t="s">
        <v>637</v>
      </c>
      <c r="C339" s="185">
        <f t="shared" si="5"/>
        <v>0</v>
      </c>
      <c r="D339" s="186"/>
      <c r="E339" s="187"/>
      <c r="F339" s="188"/>
      <c r="G339" s="188"/>
      <c r="H339" s="188"/>
      <c r="I339" s="33"/>
      <c r="J339" s="5"/>
      <c r="K339" s="5"/>
      <c r="N339" s="171"/>
      <c r="O339" s="6"/>
      <c r="Q339" s="5"/>
    </row>
    <row r="340" spans="1:17" x14ac:dyDescent="0.2">
      <c r="A340" s="235" t="s">
        <v>638</v>
      </c>
      <c r="B340" s="236" t="s">
        <v>639</v>
      </c>
      <c r="C340" s="218">
        <f t="shared" si="5"/>
        <v>0</v>
      </c>
      <c r="D340" s="237"/>
      <c r="E340" s="220"/>
      <c r="F340" s="221"/>
      <c r="G340" s="221"/>
      <c r="H340" s="221"/>
      <c r="I340" s="33"/>
      <c r="J340" s="5"/>
      <c r="K340" s="5"/>
      <c r="N340" s="171"/>
      <c r="O340" s="6"/>
      <c r="Q340" s="5"/>
    </row>
    <row r="341" spans="1:17" x14ac:dyDescent="0.2">
      <c r="A341" s="252" t="s">
        <v>640</v>
      </c>
      <c r="B341" s="253"/>
      <c r="C341" s="178">
        <f t="shared" si="5"/>
        <v>8628</v>
      </c>
      <c r="D341" s="179">
        <f>+SUM(D342:D527)</f>
        <v>6122</v>
      </c>
      <c r="E341" s="238">
        <f>+SUM(E342:E527)</f>
        <v>2028</v>
      </c>
      <c r="F341" s="254">
        <f>+SUM(F342:F527)</f>
        <v>478</v>
      </c>
      <c r="G341" s="178">
        <f>+SUM(G342:G527)</f>
        <v>0</v>
      </c>
      <c r="H341" s="178">
        <f>+SUM(H342:H527)</f>
        <v>0</v>
      </c>
      <c r="I341" s="33"/>
      <c r="J341" s="5"/>
      <c r="K341" s="5"/>
      <c r="N341" s="171"/>
      <c r="O341" s="6"/>
      <c r="Q341" s="5"/>
    </row>
    <row r="342" spans="1:17" x14ac:dyDescent="0.2">
      <c r="A342" s="247" t="s">
        <v>641</v>
      </c>
      <c r="B342" s="251" t="s">
        <v>642</v>
      </c>
      <c r="C342" s="185">
        <f t="shared" si="5"/>
        <v>4207</v>
      </c>
      <c r="D342" s="186">
        <v>2578</v>
      </c>
      <c r="E342" s="187">
        <v>1502</v>
      </c>
      <c r="F342" s="188">
        <v>127</v>
      </c>
      <c r="G342" s="188"/>
      <c r="H342" s="188"/>
      <c r="I342" s="33"/>
      <c r="J342" s="5"/>
      <c r="K342" s="5"/>
      <c r="N342" s="171"/>
      <c r="O342" s="6"/>
      <c r="Q342" s="5"/>
    </row>
    <row r="343" spans="1:17" x14ac:dyDescent="0.2">
      <c r="A343" s="250" t="s">
        <v>643</v>
      </c>
      <c r="B343" s="251" t="s">
        <v>644</v>
      </c>
      <c r="C343" s="185">
        <f t="shared" si="5"/>
        <v>383</v>
      </c>
      <c r="D343" s="186">
        <v>210</v>
      </c>
      <c r="E343" s="187">
        <v>132</v>
      </c>
      <c r="F343" s="188">
        <v>41</v>
      </c>
      <c r="G343" s="188"/>
      <c r="H343" s="188"/>
      <c r="I343" s="33"/>
      <c r="J343" s="5"/>
      <c r="K343" s="5"/>
      <c r="N343" s="171"/>
      <c r="O343" s="6"/>
      <c r="Q343" s="5"/>
    </row>
    <row r="344" spans="1:17" x14ac:dyDescent="0.2">
      <c r="A344" s="250" t="s">
        <v>645</v>
      </c>
      <c r="B344" s="255" t="s">
        <v>646</v>
      </c>
      <c r="C344" s="185">
        <f t="shared" si="5"/>
        <v>0</v>
      </c>
      <c r="D344" s="186"/>
      <c r="E344" s="187"/>
      <c r="F344" s="188"/>
      <c r="G344" s="188"/>
      <c r="H344" s="188"/>
      <c r="I344" s="33"/>
      <c r="J344" s="5"/>
      <c r="K344" s="5"/>
      <c r="N344" s="171"/>
      <c r="O344" s="6"/>
      <c r="Q344" s="5"/>
    </row>
    <row r="345" spans="1:17" x14ac:dyDescent="0.2">
      <c r="A345" s="214" t="s">
        <v>647</v>
      </c>
      <c r="B345" s="256" t="s">
        <v>648</v>
      </c>
      <c r="C345" s="185">
        <f t="shared" si="5"/>
        <v>0</v>
      </c>
      <c r="D345" s="186"/>
      <c r="E345" s="187"/>
      <c r="F345" s="188"/>
      <c r="G345" s="188"/>
      <c r="H345" s="188"/>
      <c r="I345" s="33"/>
      <c r="J345" s="5"/>
      <c r="K345" s="5"/>
      <c r="N345" s="171"/>
      <c r="O345" s="6"/>
      <c r="Q345" s="5"/>
    </row>
    <row r="346" spans="1:17" x14ac:dyDescent="0.2">
      <c r="A346" s="214" t="s">
        <v>649</v>
      </c>
      <c r="B346" s="215" t="s">
        <v>650</v>
      </c>
      <c r="C346" s="185">
        <f t="shared" si="5"/>
        <v>0</v>
      </c>
      <c r="D346" s="186"/>
      <c r="E346" s="187"/>
      <c r="F346" s="188"/>
      <c r="G346" s="188"/>
      <c r="H346" s="188"/>
      <c r="I346" s="33"/>
      <c r="J346" s="5"/>
      <c r="K346" s="5"/>
      <c r="N346" s="171"/>
      <c r="O346" s="6"/>
      <c r="Q346" s="5"/>
    </row>
    <row r="347" spans="1:17" x14ac:dyDescent="0.2">
      <c r="A347" s="214" t="s">
        <v>651</v>
      </c>
      <c r="B347" s="215" t="s">
        <v>652</v>
      </c>
      <c r="C347" s="185">
        <f t="shared" si="5"/>
        <v>0</v>
      </c>
      <c r="D347" s="186"/>
      <c r="E347" s="187"/>
      <c r="F347" s="188"/>
      <c r="G347" s="188"/>
      <c r="H347" s="188"/>
      <c r="I347" s="33"/>
      <c r="J347" s="5"/>
      <c r="K347" s="5"/>
      <c r="N347" s="171"/>
      <c r="O347" s="6"/>
      <c r="Q347" s="5"/>
    </row>
    <row r="348" spans="1:17" x14ac:dyDescent="0.2">
      <c r="A348" s="214" t="s">
        <v>653</v>
      </c>
      <c r="B348" s="215" t="s">
        <v>654</v>
      </c>
      <c r="C348" s="185">
        <f t="shared" si="5"/>
        <v>0</v>
      </c>
      <c r="D348" s="186"/>
      <c r="E348" s="187"/>
      <c r="F348" s="188"/>
      <c r="G348" s="188"/>
      <c r="H348" s="188"/>
      <c r="I348" s="33"/>
      <c r="J348" s="5"/>
      <c r="K348" s="5"/>
      <c r="N348" s="171"/>
      <c r="O348" s="6"/>
      <c r="Q348" s="5"/>
    </row>
    <row r="349" spans="1:17" x14ac:dyDescent="0.2">
      <c r="A349" s="214" t="s">
        <v>655</v>
      </c>
      <c r="B349" s="215" t="s">
        <v>656</v>
      </c>
      <c r="C349" s="185">
        <f t="shared" si="5"/>
        <v>0</v>
      </c>
      <c r="D349" s="186"/>
      <c r="E349" s="187"/>
      <c r="F349" s="188"/>
      <c r="G349" s="188"/>
      <c r="H349" s="188"/>
      <c r="I349" s="33"/>
      <c r="J349" s="5"/>
      <c r="K349" s="5"/>
      <c r="N349" s="171"/>
      <c r="O349" s="6"/>
      <c r="Q349" s="5"/>
    </row>
    <row r="350" spans="1:17" x14ac:dyDescent="0.2">
      <c r="A350" s="249" t="s">
        <v>657</v>
      </c>
      <c r="B350" s="257" t="s">
        <v>658</v>
      </c>
      <c r="C350" s="210">
        <f t="shared" si="5"/>
        <v>0</v>
      </c>
      <c r="D350" s="196"/>
      <c r="E350" s="197"/>
      <c r="F350" s="198"/>
      <c r="G350" s="198"/>
      <c r="H350" s="198"/>
      <c r="I350" s="33"/>
      <c r="J350" s="5"/>
      <c r="K350" s="5"/>
      <c r="N350" s="171"/>
      <c r="O350" s="6"/>
      <c r="Q350" s="5"/>
    </row>
    <row r="351" spans="1:17" x14ac:dyDescent="0.2">
      <c r="A351" s="214" t="s">
        <v>659</v>
      </c>
      <c r="B351" s="257" t="s">
        <v>660</v>
      </c>
      <c r="C351" s="210">
        <f t="shared" si="5"/>
        <v>0</v>
      </c>
      <c r="D351" s="196"/>
      <c r="E351" s="197"/>
      <c r="F351" s="198"/>
      <c r="G351" s="198"/>
      <c r="H351" s="198"/>
      <c r="I351" s="33"/>
      <c r="J351" s="5"/>
      <c r="K351" s="5"/>
      <c r="N351" s="171"/>
      <c r="O351" s="6"/>
      <c r="Q351" s="5"/>
    </row>
    <row r="352" spans="1:17" x14ac:dyDescent="0.2">
      <c r="A352" s="214" t="s">
        <v>661</v>
      </c>
      <c r="B352" s="258" t="s">
        <v>662</v>
      </c>
      <c r="C352" s="185">
        <f t="shared" si="5"/>
        <v>0</v>
      </c>
      <c r="D352" s="186"/>
      <c r="E352" s="187"/>
      <c r="F352" s="188"/>
      <c r="G352" s="188"/>
      <c r="H352" s="188"/>
      <c r="I352" s="33"/>
      <c r="J352" s="5"/>
      <c r="K352" s="5"/>
      <c r="N352" s="171"/>
      <c r="O352" s="6"/>
      <c r="Q352" s="5"/>
    </row>
    <row r="353" spans="1:17" x14ac:dyDescent="0.2">
      <c r="A353" s="214" t="s">
        <v>663</v>
      </c>
      <c r="B353" s="258" t="s">
        <v>664</v>
      </c>
      <c r="C353" s="185">
        <f t="shared" si="5"/>
        <v>0</v>
      </c>
      <c r="D353" s="186"/>
      <c r="E353" s="187"/>
      <c r="F353" s="188"/>
      <c r="G353" s="188"/>
      <c r="H353" s="188"/>
      <c r="I353" s="33"/>
      <c r="J353" s="5"/>
      <c r="K353" s="5"/>
      <c r="N353" s="171"/>
      <c r="O353" s="6"/>
      <c r="Q353" s="5"/>
    </row>
    <row r="354" spans="1:17" x14ac:dyDescent="0.2">
      <c r="A354" s="214" t="s">
        <v>665</v>
      </c>
      <c r="B354" s="258" t="s">
        <v>666</v>
      </c>
      <c r="C354" s="185">
        <f t="shared" si="5"/>
        <v>0</v>
      </c>
      <c r="D354" s="186"/>
      <c r="E354" s="187"/>
      <c r="F354" s="188"/>
      <c r="G354" s="188"/>
      <c r="H354" s="188"/>
      <c r="I354" s="33"/>
      <c r="J354" s="5"/>
      <c r="K354" s="5"/>
      <c r="N354" s="171"/>
      <c r="O354" s="6"/>
      <c r="Q354" s="5"/>
    </row>
    <row r="355" spans="1:17" x14ac:dyDescent="0.2">
      <c r="A355" s="214" t="s">
        <v>667</v>
      </c>
      <c r="B355" s="258" t="s">
        <v>668</v>
      </c>
      <c r="C355" s="185">
        <f t="shared" si="5"/>
        <v>0</v>
      </c>
      <c r="D355" s="186"/>
      <c r="E355" s="187"/>
      <c r="F355" s="188"/>
      <c r="G355" s="188"/>
      <c r="H355" s="188"/>
      <c r="I355" s="33"/>
      <c r="J355" s="5"/>
      <c r="K355" s="5"/>
      <c r="N355" s="171"/>
      <c r="O355" s="6"/>
      <c r="Q355" s="5"/>
    </row>
    <row r="356" spans="1:17" x14ac:dyDescent="0.2">
      <c r="A356" s="214" t="s">
        <v>669</v>
      </c>
      <c r="B356" s="258" t="s">
        <v>670</v>
      </c>
      <c r="C356" s="185">
        <f t="shared" si="5"/>
        <v>0</v>
      </c>
      <c r="D356" s="186"/>
      <c r="E356" s="187"/>
      <c r="F356" s="188"/>
      <c r="G356" s="188"/>
      <c r="H356" s="188"/>
      <c r="I356" s="33"/>
      <c r="J356" s="5"/>
      <c r="K356" s="5"/>
      <c r="N356" s="171"/>
      <c r="O356" s="6"/>
      <c r="Q356" s="5"/>
    </row>
    <row r="357" spans="1:17" x14ac:dyDescent="0.2">
      <c r="A357" s="214" t="s">
        <v>671</v>
      </c>
      <c r="B357" s="258" t="s">
        <v>672</v>
      </c>
      <c r="C357" s="185">
        <f t="shared" si="5"/>
        <v>0</v>
      </c>
      <c r="D357" s="186"/>
      <c r="E357" s="187"/>
      <c r="F357" s="188"/>
      <c r="G357" s="188"/>
      <c r="H357" s="188"/>
      <c r="I357" s="33"/>
      <c r="J357" s="5"/>
      <c r="K357" s="5"/>
      <c r="N357" s="171"/>
      <c r="O357" s="6"/>
      <c r="Q357" s="5"/>
    </row>
    <row r="358" spans="1:17" x14ac:dyDescent="0.2">
      <c r="A358" s="214" t="s">
        <v>673</v>
      </c>
      <c r="B358" s="258" t="s">
        <v>674</v>
      </c>
      <c r="C358" s="185">
        <f t="shared" si="5"/>
        <v>0</v>
      </c>
      <c r="D358" s="186"/>
      <c r="E358" s="187"/>
      <c r="F358" s="188"/>
      <c r="G358" s="188"/>
      <c r="H358" s="188"/>
      <c r="I358" s="33"/>
      <c r="J358" s="5"/>
      <c r="K358" s="5"/>
      <c r="N358" s="171"/>
      <c r="O358" s="6"/>
      <c r="Q358" s="5"/>
    </row>
    <row r="359" spans="1:17" x14ac:dyDescent="0.2">
      <c r="A359" s="214" t="s">
        <v>675</v>
      </c>
      <c r="B359" s="258" t="s">
        <v>676</v>
      </c>
      <c r="C359" s="185">
        <f t="shared" si="5"/>
        <v>0</v>
      </c>
      <c r="D359" s="186"/>
      <c r="E359" s="187"/>
      <c r="F359" s="188"/>
      <c r="G359" s="188"/>
      <c r="H359" s="188"/>
      <c r="I359" s="33"/>
      <c r="J359" s="5"/>
      <c r="K359" s="5"/>
      <c r="N359" s="171"/>
      <c r="O359" s="6"/>
      <c r="Q359" s="5"/>
    </row>
    <row r="360" spans="1:17" x14ac:dyDescent="0.2">
      <c r="A360" s="214" t="s">
        <v>677</v>
      </c>
      <c r="B360" s="258" t="s">
        <v>678</v>
      </c>
      <c r="C360" s="185">
        <f t="shared" si="5"/>
        <v>0</v>
      </c>
      <c r="D360" s="186"/>
      <c r="E360" s="187"/>
      <c r="F360" s="188"/>
      <c r="G360" s="188"/>
      <c r="H360" s="188"/>
      <c r="I360" s="33"/>
      <c r="J360" s="5"/>
      <c r="K360" s="5"/>
      <c r="N360" s="171"/>
      <c r="O360" s="6"/>
      <c r="Q360" s="5"/>
    </row>
    <row r="361" spans="1:17" x14ac:dyDescent="0.2">
      <c r="A361" s="214" t="s">
        <v>679</v>
      </c>
      <c r="B361" s="258" t="s">
        <v>680</v>
      </c>
      <c r="C361" s="185">
        <f t="shared" si="5"/>
        <v>0</v>
      </c>
      <c r="D361" s="186"/>
      <c r="E361" s="187"/>
      <c r="F361" s="188"/>
      <c r="G361" s="188"/>
      <c r="H361" s="188"/>
      <c r="I361" s="33"/>
      <c r="J361" s="5"/>
      <c r="K361" s="5"/>
      <c r="N361" s="171"/>
      <c r="O361" s="6"/>
      <c r="Q361" s="5"/>
    </row>
    <row r="362" spans="1:17" s="6" customFormat="1" x14ac:dyDescent="0.2">
      <c r="A362" s="214" t="s">
        <v>681</v>
      </c>
      <c r="B362" s="215" t="s">
        <v>682</v>
      </c>
      <c r="C362" s="185">
        <f t="shared" si="5"/>
        <v>0</v>
      </c>
      <c r="D362" s="186"/>
      <c r="E362" s="187"/>
      <c r="F362" s="188"/>
      <c r="G362" s="188"/>
      <c r="H362" s="201"/>
      <c r="I362" s="47"/>
      <c r="N362" s="202"/>
    </row>
    <row r="363" spans="1:17" x14ac:dyDescent="0.2">
      <c r="A363" s="249" t="s">
        <v>683</v>
      </c>
      <c r="B363" s="215" t="s">
        <v>684</v>
      </c>
      <c r="C363" s="203">
        <f t="shared" si="5"/>
        <v>0</v>
      </c>
      <c r="D363" s="204"/>
      <c r="E363" s="205"/>
      <c r="F363" s="206"/>
      <c r="G363" s="206"/>
      <c r="H363" s="206"/>
      <c r="I363" s="33"/>
      <c r="J363" s="5"/>
      <c r="K363" s="5"/>
      <c r="N363" s="171"/>
      <c r="O363" s="6"/>
      <c r="Q363" s="5"/>
    </row>
    <row r="364" spans="1:17" x14ac:dyDescent="0.2">
      <c r="A364" s="214" t="s">
        <v>685</v>
      </c>
      <c r="B364" s="215" t="s">
        <v>686</v>
      </c>
      <c r="C364" s="185">
        <f t="shared" si="5"/>
        <v>0</v>
      </c>
      <c r="D364" s="186"/>
      <c r="E364" s="187"/>
      <c r="F364" s="188"/>
      <c r="G364" s="188"/>
      <c r="H364" s="188"/>
      <c r="I364" s="33"/>
      <c r="J364" s="5"/>
      <c r="K364" s="5"/>
      <c r="N364" s="171"/>
      <c r="O364" s="6"/>
      <c r="Q364" s="5"/>
    </row>
    <row r="365" spans="1:17" x14ac:dyDescent="0.2">
      <c r="A365" s="249" t="s">
        <v>687</v>
      </c>
      <c r="B365" s="215" t="s">
        <v>688</v>
      </c>
      <c r="C365" s="185">
        <f t="shared" si="5"/>
        <v>0</v>
      </c>
      <c r="D365" s="186"/>
      <c r="E365" s="187"/>
      <c r="F365" s="188"/>
      <c r="G365" s="188"/>
      <c r="H365" s="188"/>
      <c r="I365" s="33"/>
      <c r="J365" s="5"/>
      <c r="K365" s="5"/>
      <c r="N365" s="171"/>
      <c r="O365" s="6"/>
      <c r="Q365" s="5"/>
    </row>
    <row r="366" spans="1:17" x14ac:dyDescent="0.2">
      <c r="A366" s="214" t="s">
        <v>689</v>
      </c>
      <c r="B366" s="258" t="s">
        <v>690</v>
      </c>
      <c r="C366" s="185">
        <f t="shared" si="5"/>
        <v>0</v>
      </c>
      <c r="D366" s="186"/>
      <c r="E366" s="187"/>
      <c r="F366" s="188"/>
      <c r="G366" s="188"/>
      <c r="H366" s="188"/>
      <c r="I366" s="33"/>
      <c r="J366" s="5"/>
      <c r="K366" s="5"/>
      <c r="N366" s="171"/>
      <c r="O366" s="6"/>
      <c r="Q366" s="5"/>
    </row>
    <row r="367" spans="1:17" x14ac:dyDescent="0.2">
      <c r="A367" s="214" t="s">
        <v>691</v>
      </c>
      <c r="B367" s="258" t="s">
        <v>692</v>
      </c>
      <c r="C367" s="185">
        <f t="shared" si="5"/>
        <v>0</v>
      </c>
      <c r="D367" s="186"/>
      <c r="E367" s="187"/>
      <c r="F367" s="188"/>
      <c r="G367" s="188"/>
      <c r="H367" s="188"/>
      <c r="I367" s="33"/>
      <c r="J367" s="5"/>
      <c r="K367" s="5"/>
      <c r="N367" s="171"/>
      <c r="O367" s="6"/>
      <c r="Q367" s="5"/>
    </row>
    <row r="368" spans="1:17" x14ac:dyDescent="0.2">
      <c r="A368" s="214" t="s">
        <v>693</v>
      </c>
      <c r="B368" s="258" t="s">
        <v>694</v>
      </c>
      <c r="C368" s="185">
        <f t="shared" si="5"/>
        <v>0</v>
      </c>
      <c r="D368" s="186"/>
      <c r="E368" s="187"/>
      <c r="F368" s="188"/>
      <c r="G368" s="188"/>
      <c r="H368" s="188"/>
      <c r="I368" s="33"/>
      <c r="J368" s="5"/>
      <c r="K368" s="5"/>
      <c r="N368" s="171"/>
      <c r="O368" s="6"/>
      <c r="Q368" s="5"/>
    </row>
    <row r="369" spans="1:17" x14ac:dyDescent="0.2">
      <c r="A369" s="214" t="s">
        <v>695</v>
      </c>
      <c r="B369" s="258" t="s">
        <v>696</v>
      </c>
      <c r="C369" s="185">
        <f t="shared" si="5"/>
        <v>0</v>
      </c>
      <c r="D369" s="186"/>
      <c r="E369" s="187"/>
      <c r="F369" s="188"/>
      <c r="G369" s="188"/>
      <c r="H369" s="188"/>
      <c r="I369" s="33"/>
      <c r="J369" s="5"/>
      <c r="K369" s="5"/>
      <c r="N369" s="171"/>
      <c r="O369" s="6"/>
      <c r="Q369" s="5"/>
    </row>
    <row r="370" spans="1:17" x14ac:dyDescent="0.2">
      <c r="A370" s="214" t="s">
        <v>697</v>
      </c>
      <c r="B370" s="258" t="s">
        <v>698</v>
      </c>
      <c r="C370" s="185">
        <f t="shared" si="5"/>
        <v>0</v>
      </c>
      <c r="D370" s="186"/>
      <c r="E370" s="187"/>
      <c r="F370" s="188"/>
      <c r="G370" s="188"/>
      <c r="H370" s="188"/>
      <c r="I370" s="33"/>
      <c r="J370" s="5"/>
      <c r="K370" s="5"/>
      <c r="N370" s="171"/>
      <c r="O370" s="6"/>
      <c r="Q370" s="5"/>
    </row>
    <row r="371" spans="1:17" x14ac:dyDescent="0.2">
      <c r="A371" s="214" t="s">
        <v>699</v>
      </c>
      <c r="B371" s="258" t="s">
        <v>700</v>
      </c>
      <c r="C371" s="185">
        <f t="shared" si="5"/>
        <v>0</v>
      </c>
      <c r="D371" s="186"/>
      <c r="E371" s="187"/>
      <c r="F371" s="188"/>
      <c r="G371" s="188"/>
      <c r="H371" s="188"/>
      <c r="I371" s="33"/>
      <c r="J371" s="5"/>
      <c r="K371" s="5"/>
      <c r="N371" s="171"/>
      <c r="O371" s="6"/>
      <c r="Q371" s="5"/>
    </row>
    <row r="372" spans="1:17" x14ac:dyDescent="0.2">
      <c r="A372" s="214" t="s">
        <v>701</v>
      </c>
      <c r="B372" s="258" t="s">
        <v>702</v>
      </c>
      <c r="C372" s="185">
        <f t="shared" si="5"/>
        <v>0</v>
      </c>
      <c r="D372" s="186"/>
      <c r="E372" s="187"/>
      <c r="F372" s="188"/>
      <c r="G372" s="188"/>
      <c r="H372" s="188"/>
      <c r="I372" s="33"/>
      <c r="J372" s="5"/>
      <c r="K372" s="5"/>
      <c r="N372" s="171"/>
      <c r="O372" s="6"/>
      <c r="Q372" s="5"/>
    </row>
    <row r="373" spans="1:17" x14ac:dyDescent="0.2">
      <c r="A373" s="214" t="s">
        <v>703</v>
      </c>
      <c r="B373" s="258" t="s">
        <v>704</v>
      </c>
      <c r="C373" s="185">
        <f t="shared" si="5"/>
        <v>0</v>
      </c>
      <c r="D373" s="186"/>
      <c r="E373" s="187"/>
      <c r="F373" s="188"/>
      <c r="G373" s="188"/>
      <c r="H373" s="188"/>
      <c r="I373" s="33"/>
      <c r="J373" s="5"/>
      <c r="K373" s="5"/>
      <c r="N373" s="171"/>
      <c r="O373" s="6"/>
      <c r="Q373" s="5"/>
    </row>
    <row r="374" spans="1:17" x14ac:dyDescent="0.2">
      <c r="A374" s="214" t="s">
        <v>705</v>
      </c>
      <c r="B374" s="258" t="s">
        <v>706</v>
      </c>
      <c r="C374" s="185">
        <f t="shared" si="5"/>
        <v>0</v>
      </c>
      <c r="D374" s="186"/>
      <c r="E374" s="187"/>
      <c r="F374" s="188"/>
      <c r="G374" s="188"/>
      <c r="H374" s="188"/>
      <c r="I374" s="33"/>
      <c r="J374" s="5"/>
      <c r="K374" s="5"/>
      <c r="N374" s="171"/>
      <c r="O374" s="6"/>
      <c r="Q374" s="5"/>
    </row>
    <row r="375" spans="1:17" x14ac:dyDescent="0.2">
      <c r="A375" s="214" t="s">
        <v>707</v>
      </c>
      <c r="B375" s="258" t="s">
        <v>708</v>
      </c>
      <c r="C375" s="185">
        <f t="shared" si="5"/>
        <v>0</v>
      </c>
      <c r="D375" s="186"/>
      <c r="E375" s="187"/>
      <c r="F375" s="188"/>
      <c r="G375" s="188"/>
      <c r="H375" s="188"/>
      <c r="I375" s="33"/>
      <c r="J375" s="5"/>
      <c r="K375" s="5"/>
      <c r="N375" s="171"/>
      <c r="O375" s="6"/>
      <c r="Q375" s="5"/>
    </row>
    <row r="376" spans="1:17" x14ac:dyDescent="0.2">
      <c r="A376" s="214" t="s">
        <v>709</v>
      </c>
      <c r="B376" s="258" t="s">
        <v>710</v>
      </c>
      <c r="C376" s="185">
        <f t="shared" si="5"/>
        <v>0</v>
      </c>
      <c r="D376" s="186"/>
      <c r="E376" s="187"/>
      <c r="F376" s="188"/>
      <c r="G376" s="188"/>
      <c r="H376" s="188"/>
      <c r="I376" s="33"/>
      <c r="J376" s="5"/>
      <c r="K376" s="5"/>
      <c r="N376" s="171"/>
      <c r="O376" s="6"/>
      <c r="Q376" s="5"/>
    </row>
    <row r="377" spans="1:17" x14ac:dyDescent="0.2">
      <c r="A377" s="214" t="s">
        <v>711</v>
      </c>
      <c r="B377" s="258" t="s">
        <v>712</v>
      </c>
      <c r="C377" s="185">
        <f t="shared" si="5"/>
        <v>0</v>
      </c>
      <c r="D377" s="186"/>
      <c r="E377" s="187"/>
      <c r="F377" s="188"/>
      <c r="G377" s="188"/>
      <c r="H377" s="188"/>
      <c r="I377" s="33"/>
      <c r="J377" s="5"/>
      <c r="K377" s="5"/>
      <c r="N377" s="171"/>
      <c r="O377" s="6"/>
      <c r="Q377" s="5"/>
    </row>
    <row r="378" spans="1:17" x14ac:dyDescent="0.2">
      <c r="A378" s="214" t="s">
        <v>713</v>
      </c>
      <c r="B378" s="258" t="s">
        <v>714</v>
      </c>
      <c r="C378" s="185">
        <f t="shared" si="5"/>
        <v>0</v>
      </c>
      <c r="D378" s="186"/>
      <c r="E378" s="187"/>
      <c r="F378" s="188"/>
      <c r="G378" s="188"/>
      <c r="H378" s="188"/>
      <c r="I378" s="33"/>
      <c r="J378" s="5"/>
      <c r="K378" s="5"/>
      <c r="N378" s="171"/>
      <c r="O378" s="6"/>
      <c r="Q378" s="5"/>
    </row>
    <row r="379" spans="1:17" x14ac:dyDescent="0.2">
      <c r="A379" s="214" t="s">
        <v>715</v>
      </c>
      <c r="B379" s="258" t="s">
        <v>716</v>
      </c>
      <c r="C379" s="185">
        <f t="shared" si="5"/>
        <v>0</v>
      </c>
      <c r="D379" s="186"/>
      <c r="E379" s="187"/>
      <c r="F379" s="188"/>
      <c r="G379" s="188"/>
      <c r="H379" s="188"/>
      <c r="I379" s="33"/>
      <c r="J379" s="5"/>
      <c r="K379" s="5"/>
      <c r="N379" s="171"/>
      <c r="O379" s="6"/>
      <c r="Q379" s="5"/>
    </row>
    <row r="380" spans="1:17" x14ac:dyDescent="0.2">
      <c r="A380" s="214" t="s">
        <v>717</v>
      </c>
      <c r="B380" s="258" t="s">
        <v>718</v>
      </c>
      <c r="C380" s="185">
        <f t="shared" si="5"/>
        <v>0</v>
      </c>
      <c r="D380" s="186"/>
      <c r="E380" s="187"/>
      <c r="F380" s="188"/>
      <c r="G380" s="188"/>
      <c r="H380" s="188"/>
      <c r="I380" s="33"/>
      <c r="J380" s="5"/>
      <c r="K380" s="5"/>
      <c r="N380" s="171"/>
      <c r="O380" s="6"/>
      <c r="Q380" s="5"/>
    </row>
    <row r="381" spans="1:17" x14ac:dyDescent="0.2">
      <c r="A381" s="214" t="s">
        <v>719</v>
      </c>
      <c r="B381" s="258" t="s">
        <v>720</v>
      </c>
      <c r="C381" s="185">
        <f t="shared" si="5"/>
        <v>0</v>
      </c>
      <c r="D381" s="186"/>
      <c r="E381" s="187"/>
      <c r="F381" s="188"/>
      <c r="G381" s="188"/>
      <c r="H381" s="188"/>
      <c r="I381" s="33"/>
      <c r="J381" s="5"/>
      <c r="K381" s="5"/>
      <c r="N381" s="171"/>
      <c r="O381" s="6"/>
      <c r="Q381" s="5"/>
    </row>
    <row r="382" spans="1:17" x14ac:dyDescent="0.2">
      <c r="A382" s="214" t="s">
        <v>721</v>
      </c>
      <c r="B382" s="258" t="s">
        <v>722</v>
      </c>
      <c r="C382" s="185">
        <f t="shared" si="5"/>
        <v>0</v>
      </c>
      <c r="D382" s="186"/>
      <c r="E382" s="187"/>
      <c r="F382" s="188"/>
      <c r="G382" s="188"/>
      <c r="H382" s="188"/>
      <c r="I382" s="33"/>
      <c r="J382" s="5"/>
      <c r="K382" s="5"/>
      <c r="N382" s="171"/>
      <c r="O382" s="6"/>
      <c r="Q382" s="5"/>
    </row>
    <row r="383" spans="1:17" x14ac:dyDescent="0.2">
      <c r="A383" s="214" t="s">
        <v>723</v>
      </c>
      <c r="B383" s="258" t="s">
        <v>724</v>
      </c>
      <c r="C383" s="185">
        <f t="shared" si="5"/>
        <v>0</v>
      </c>
      <c r="D383" s="186"/>
      <c r="E383" s="187"/>
      <c r="F383" s="188"/>
      <c r="G383" s="188"/>
      <c r="H383" s="188"/>
      <c r="I383" s="33"/>
      <c r="J383" s="5"/>
      <c r="K383" s="5"/>
      <c r="N383" s="171"/>
      <c r="O383" s="6"/>
      <c r="Q383" s="5"/>
    </row>
    <row r="384" spans="1:17" x14ac:dyDescent="0.2">
      <c r="A384" s="214" t="s">
        <v>725</v>
      </c>
      <c r="B384" s="258" t="s">
        <v>726</v>
      </c>
      <c r="C384" s="185">
        <f t="shared" si="5"/>
        <v>0</v>
      </c>
      <c r="D384" s="186"/>
      <c r="E384" s="187"/>
      <c r="F384" s="188"/>
      <c r="G384" s="188"/>
      <c r="H384" s="188"/>
      <c r="I384" s="33"/>
      <c r="J384" s="5"/>
      <c r="K384" s="5"/>
      <c r="N384" s="171"/>
      <c r="O384" s="6"/>
      <c r="Q384" s="5"/>
    </row>
    <row r="385" spans="1:17" x14ac:dyDescent="0.2">
      <c r="A385" s="214" t="s">
        <v>727</v>
      </c>
      <c r="B385" s="258" t="s">
        <v>728</v>
      </c>
      <c r="C385" s="185">
        <f t="shared" si="5"/>
        <v>0</v>
      </c>
      <c r="D385" s="186"/>
      <c r="E385" s="187"/>
      <c r="F385" s="188"/>
      <c r="G385" s="188"/>
      <c r="H385" s="188"/>
      <c r="I385" s="33"/>
      <c r="J385" s="5"/>
      <c r="K385" s="5"/>
      <c r="N385" s="171"/>
      <c r="O385" s="6"/>
      <c r="Q385" s="5"/>
    </row>
    <row r="386" spans="1:17" x14ac:dyDescent="0.2">
      <c r="A386" s="214" t="s">
        <v>729</v>
      </c>
      <c r="B386" s="258" t="s">
        <v>730</v>
      </c>
      <c r="C386" s="185">
        <f t="shared" si="5"/>
        <v>0</v>
      </c>
      <c r="D386" s="186"/>
      <c r="E386" s="187"/>
      <c r="F386" s="188"/>
      <c r="G386" s="188"/>
      <c r="H386" s="188"/>
      <c r="I386" s="33"/>
      <c r="J386" s="5"/>
      <c r="K386" s="5"/>
      <c r="N386" s="171"/>
      <c r="O386" s="6"/>
      <c r="Q386" s="5"/>
    </row>
    <row r="387" spans="1:17" x14ac:dyDescent="0.2">
      <c r="A387" s="214" t="s">
        <v>731</v>
      </c>
      <c r="B387" s="258" t="s">
        <v>732</v>
      </c>
      <c r="C387" s="185">
        <f t="shared" si="5"/>
        <v>0</v>
      </c>
      <c r="D387" s="186"/>
      <c r="E387" s="187"/>
      <c r="F387" s="188"/>
      <c r="G387" s="188"/>
      <c r="H387" s="188"/>
      <c r="I387" s="33"/>
      <c r="J387" s="5"/>
      <c r="K387" s="5"/>
      <c r="N387" s="171"/>
      <c r="O387" s="6"/>
      <c r="Q387" s="5"/>
    </row>
    <row r="388" spans="1:17" x14ac:dyDescent="0.2">
      <c r="A388" s="214" t="s">
        <v>733</v>
      </c>
      <c r="B388" s="258" t="s">
        <v>734</v>
      </c>
      <c r="C388" s="185">
        <f t="shared" si="5"/>
        <v>0</v>
      </c>
      <c r="D388" s="186"/>
      <c r="E388" s="187"/>
      <c r="F388" s="188"/>
      <c r="G388" s="188"/>
      <c r="H388" s="188"/>
      <c r="I388" s="33"/>
      <c r="J388" s="5"/>
      <c r="K388" s="5"/>
      <c r="N388" s="171"/>
      <c r="O388" s="6"/>
      <c r="Q388" s="5"/>
    </row>
    <row r="389" spans="1:17" x14ac:dyDescent="0.2">
      <c r="A389" s="214" t="s">
        <v>735</v>
      </c>
      <c r="B389" s="258" t="s">
        <v>736</v>
      </c>
      <c r="C389" s="185">
        <f t="shared" si="5"/>
        <v>0</v>
      </c>
      <c r="D389" s="186"/>
      <c r="E389" s="187"/>
      <c r="F389" s="188"/>
      <c r="G389" s="188"/>
      <c r="H389" s="188"/>
      <c r="I389" s="33"/>
      <c r="J389" s="5"/>
      <c r="K389" s="5"/>
      <c r="N389" s="171"/>
      <c r="O389" s="6"/>
      <c r="Q389" s="5"/>
    </row>
    <row r="390" spans="1:17" x14ac:dyDescent="0.2">
      <c r="A390" s="214" t="s">
        <v>737</v>
      </c>
      <c r="B390" s="258" t="s">
        <v>738</v>
      </c>
      <c r="C390" s="185">
        <f t="shared" si="5"/>
        <v>0</v>
      </c>
      <c r="D390" s="186"/>
      <c r="E390" s="187"/>
      <c r="F390" s="188"/>
      <c r="G390" s="188"/>
      <c r="H390" s="188"/>
      <c r="I390" s="33"/>
      <c r="J390" s="5"/>
      <c r="K390" s="5"/>
      <c r="N390" s="171"/>
      <c r="O390" s="6"/>
      <c r="Q390" s="5"/>
    </row>
    <row r="391" spans="1:17" x14ac:dyDescent="0.2">
      <c r="A391" s="214" t="s">
        <v>739</v>
      </c>
      <c r="B391" s="258" t="s">
        <v>740</v>
      </c>
      <c r="C391" s="185">
        <f t="shared" si="5"/>
        <v>0</v>
      </c>
      <c r="D391" s="186"/>
      <c r="E391" s="187"/>
      <c r="F391" s="188"/>
      <c r="G391" s="188"/>
      <c r="H391" s="188"/>
      <c r="I391" s="33"/>
      <c r="J391" s="5"/>
      <c r="K391" s="5"/>
      <c r="N391" s="171"/>
      <c r="O391" s="6"/>
      <c r="Q391" s="5"/>
    </row>
    <row r="392" spans="1:17" x14ac:dyDescent="0.2">
      <c r="A392" s="214" t="s">
        <v>741</v>
      </c>
      <c r="B392" s="258" t="s">
        <v>742</v>
      </c>
      <c r="C392" s="185">
        <f t="shared" si="5"/>
        <v>0</v>
      </c>
      <c r="D392" s="186"/>
      <c r="E392" s="187"/>
      <c r="F392" s="188"/>
      <c r="G392" s="188"/>
      <c r="H392" s="188"/>
      <c r="I392" s="33"/>
      <c r="J392" s="5"/>
      <c r="K392" s="5"/>
      <c r="N392" s="171"/>
      <c r="O392" s="6"/>
      <c r="Q392" s="5"/>
    </row>
    <row r="393" spans="1:17" x14ac:dyDescent="0.2">
      <c r="A393" s="214" t="s">
        <v>743</v>
      </c>
      <c r="B393" s="258" t="s">
        <v>744</v>
      </c>
      <c r="C393" s="185">
        <f t="shared" si="5"/>
        <v>0</v>
      </c>
      <c r="D393" s="186"/>
      <c r="E393" s="187"/>
      <c r="F393" s="188"/>
      <c r="G393" s="188"/>
      <c r="H393" s="188"/>
      <c r="I393" s="33"/>
      <c r="J393" s="5"/>
      <c r="K393" s="5"/>
      <c r="N393" s="171"/>
      <c r="O393" s="6"/>
      <c r="Q393" s="5"/>
    </row>
    <row r="394" spans="1:17" x14ac:dyDescent="0.2">
      <c r="A394" s="214" t="s">
        <v>745</v>
      </c>
      <c r="B394" s="258" t="s">
        <v>746</v>
      </c>
      <c r="C394" s="185">
        <f t="shared" si="5"/>
        <v>0</v>
      </c>
      <c r="D394" s="186"/>
      <c r="E394" s="187"/>
      <c r="F394" s="188"/>
      <c r="G394" s="188"/>
      <c r="H394" s="188"/>
      <c r="I394" s="33"/>
      <c r="J394" s="5"/>
      <c r="K394" s="5"/>
      <c r="N394" s="171"/>
      <c r="O394" s="6"/>
      <c r="Q394" s="5"/>
    </row>
    <row r="395" spans="1:17" x14ac:dyDescent="0.2">
      <c r="A395" s="214" t="s">
        <v>747</v>
      </c>
      <c r="B395" s="258" t="s">
        <v>748</v>
      </c>
      <c r="C395" s="185">
        <f t="shared" si="5"/>
        <v>0</v>
      </c>
      <c r="D395" s="186"/>
      <c r="E395" s="187"/>
      <c r="F395" s="188"/>
      <c r="G395" s="188"/>
      <c r="H395" s="188"/>
      <c r="I395" s="33"/>
      <c r="J395" s="5"/>
      <c r="K395" s="5"/>
      <c r="N395" s="171"/>
      <c r="O395" s="6"/>
      <c r="Q395" s="5"/>
    </row>
    <row r="396" spans="1:17" x14ac:dyDescent="0.2">
      <c r="A396" s="214" t="s">
        <v>749</v>
      </c>
      <c r="B396" s="215" t="s">
        <v>750</v>
      </c>
      <c r="C396" s="185">
        <f t="shared" si="5"/>
        <v>0</v>
      </c>
      <c r="D396" s="186"/>
      <c r="E396" s="187"/>
      <c r="F396" s="188"/>
      <c r="G396" s="188"/>
      <c r="H396" s="188"/>
      <c r="I396" s="33"/>
      <c r="J396" s="5"/>
      <c r="K396" s="5"/>
      <c r="N396" s="171"/>
      <c r="O396" s="6"/>
      <c r="Q396" s="5"/>
    </row>
    <row r="397" spans="1:17" x14ac:dyDescent="0.2">
      <c r="A397" s="249" t="s">
        <v>751</v>
      </c>
      <c r="B397" s="215" t="s">
        <v>752</v>
      </c>
      <c r="C397" s="185">
        <f t="shared" si="5"/>
        <v>0</v>
      </c>
      <c r="D397" s="186"/>
      <c r="E397" s="187"/>
      <c r="F397" s="188"/>
      <c r="G397" s="188"/>
      <c r="H397" s="188"/>
      <c r="I397" s="33"/>
      <c r="J397" s="5"/>
      <c r="K397" s="5"/>
      <c r="N397" s="171"/>
      <c r="O397" s="6"/>
      <c r="Q397" s="5"/>
    </row>
    <row r="398" spans="1:17" x14ac:dyDescent="0.2">
      <c r="A398" s="214" t="s">
        <v>753</v>
      </c>
      <c r="B398" s="215" t="s">
        <v>754</v>
      </c>
      <c r="C398" s="185">
        <f t="shared" si="5"/>
        <v>153</v>
      </c>
      <c r="D398" s="186"/>
      <c r="E398" s="187">
        <v>153</v>
      </c>
      <c r="F398" s="188"/>
      <c r="G398" s="188"/>
      <c r="H398" s="188"/>
      <c r="I398" s="33"/>
      <c r="J398" s="5"/>
      <c r="K398" s="5"/>
      <c r="N398" s="171"/>
      <c r="O398" s="6"/>
      <c r="Q398" s="5"/>
    </row>
    <row r="399" spans="1:17" x14ac:dyDescent="0.2">
      <c r="A399" s="249" t="s">
        <v>755</v>
      </c>
      <c r="B399" s="215" t="s">
        <v>756</v>
      </c>
      <c r="C399" s="210">
        <f t="shared" si="5"/>
        <v>153</v>
      </c>
      <c r="D399" s="196"/>
      <c r="E399" s="197">
        <v>153</v>
      </c>
      <c r="F399" s="198"/>
      <c r="G399" s="198"/>
      <c r="H399" s="198"/>
      <c r="I399" s="33"/>
      <c r="J399" s="5"/>
      <c r="K399" s="5"/>
      <c r="N399" s="171"/>
      <c r="O399" s="6"/>
      <c r="Q399" s="5"/>
    </row>
    <row r="400" spans="1:17" x14ac:dyDescent="0.2">
      <c r="A400" s="214" t="s">
        <v>757</v>
      </c>
      <c r="B400" s="215" t="s">
        <v>758</v>
      </c>
      <c r="C400" s="210">
        <f t="shared" si="5"/>
        <v>0</v>
      </c>
      <c r="D400" s="196"/>
      <c r="E400" s="197"/>
      <c r="F400" s="198"/>
      <c r="G400" s="198"/>
      <c r="H400" s="198"/>
      <c r="I400" s="33"/>
      <c r="J400" s="5"/>
      <c r="K400" s="5"/>
      <c r="N400" s="171"/>
      <c r="O400" s="6"/>
      <c r="Q400" s="5"/>
    </row>
    <row r="401" spans="1:17" x14ac:dyDescent="0.2">
      <c r="A401" s="214" t="s">
        <v>759</v>
      </c>
      <c r="B401" s="258" t="s">
        <v>760</v>
      </c>
      <c r="C401" s="185">
        <f t="shared" si="5"/>
        <v>0</v>
      </c>
      <c r="D401" s="186"/>
      <c r="E401" s="187"/>
      <c r="F401" s="188"/>
      <c r="G401" s="188"/>
      <c r="H401" s="188"/>
      <c r="I401" s="33"/>
      <c r="J401" s="5"/>
      <c r="K401" s="5"/>
      <c r="N401" s="171"/>
      <c r="O401" s="6"/>
      <c r="Q401" s="5"/>
    </row>
    <row r="402" spans="1:17" x14ac:dyDescent="0.2">
      <c r="A402" s="214" t="s">
        <v>761</v>
      </c>
      <c r="B402" s="258" t="s">
        <v>762</v>
      </c>
      <c r="C402" s="185">
        <f t="shared" ref="C402:C465" si="6">+SUM(D402:F402)</f>
        <v>0</v>
      </c>
      <c r="D402" s="186"/>
      <c r="E402" s="187"/>
      <c r="F402" s="188"/>
      <c r="G402" s="188"/>
      <c r="H402" s="188"/>
      <c r="I402" s="33"/>
      <c r="J402" s="5"/>
      <c r="K402" s="5"/>
      <c r="N402" s="171"/>
      <c r="O402" s="6"/>
      <c r="Q402" s="5"/>
    </row>
    <row r="403" spans="1:17" x14ac:dyDescent="0.2">
      <c r="A403" s="214" t="s">
        <v>763</v>
      </c>
      <c r="B403" s="258" t="s">
        <v>764</v>
      </c>
      <c r="C403" s="185">
        <f t="shared" si="6"/>
        <v>1</v>
      </c>
      <c r="D403" s="186"/>
      <c r="E403" s="187">
        <v>1</v>
      </c>
      <c r="F403" s="188"/>
      <c r="G403" s="188"/>
      <c r="H403" s="188"/>
      <c r="I403" s="33"/>
      <c r="J403" s="5"/>
      <c r="K403" s="5"/>
      <c r="N403" s="171"/>
      <c r="O403" s="6"/>
      <c r="Q403" s="5"/>
    </row>
    <row r="404" spans="1:17" x14ac:dyDescent="0.2">
      <c r="A404" s="214" t="s">
        <v>765</v>
      </c>
      <c r="B404" s="258" t="s">
        <v>766</v>
      </c>
      <c r="C404" s="185">
        <f t="shared" si="6"/>
        <v>0</v>
      </c>
      <c r="D404" s="186"/>
      <c r="E404" s="187"/>
      <c r="F404" s="188"/>
      <c r="G404" s="188"/>
      <c r="H404" s="188"/>
      <c r="I404" s="33"/>
      <c r="J404" s="5"/>
      <c r="K404" s="5"/>
      <c r="N404" s="171"/>
      <c r="O404" s="6"/>
      <c r="Q404" s="5"/>
    </row>
    <row r="405" spans="1:17" x14ac:dyDescent="0.2">
      <c r="A405" s="249" t="s">
        <v>767</v>
      </c>
      <c r="B405" s="215" t="s">
        <v>768</v>
      </c>
      <c r="C405" s="210">
        <f t="shared" si="6"/>
        <v>0</v>
      </c>
      <c r="D405" s="196"/>
      <c r="E405" s="197"/>
      <c r="F405" s="198"/>
      <c r="G405" s="198"/>
      <c r="H405" s="198"/>
      <c r="I405" s="33"/>
      <c r="J405" s="5"/>
      <c r="K405" s="5"/>
      <c r="N405" s="171"/>
      <c r="O405" s="6"/>
      <c r="Q405" s="5"/>
    </row>
    <row r="406" spans="1:17" x14ac:dyDescent="0.2">
      <c r="A406" s="214" t="s">
        <v>769</v>
      </c>
      <c r="B406" s="258" t="s">
        <v>770</v>
      </c>
      <c r="C406" s="185">
        <f t="shared" si="6"/>
        <v>0</v>
      </c>
      <c r="D406" s="186"/>
      <c r="E406" s="187"/>
      <c r="F406" s="188"/>
      <c r="G406" s="188"/>
      <c r="H406" s="188"/>
      <c r="I406" s="33"/>
      <c r="J406" s="5"/>
      <c r="K406" s="5"/>
      <c r="N406" s="171"/>
      <c r="O406" s="6"/>
      <c r="Q406" s="5"/>
    </row>
    <row r="407" spans="1:17" x14ac:dyDescent="0.2">
      <c r="A407" s="214" t="s">
        <v>771</v>
      </c>
      <c r="B407" s="257" t="s">
        <v>772</v>
      </c>
      <c r="C407" s="210">
        <f t="shared" si="6"/>
        <v>0</v>
      </c>
      <c r="D407" s="196"/>
      <c r="E407" s="197"/>
      <c r="F407" s="198"/>
      <c r="G407" s="198"/>
      <c r="H407" s="198"/>
      <c r="I407" s="33"/>
      <c r="J407" s="5"/>
      <c r="K407" s="5"/>
      <c r="N407" s="171"/>
      <c r="O407" s="6"/>
      <c r="Q407" s="5"/>
    </row>
    <row r="408" spans="1:17" x14ac:dyDescent="0.2">
      <c r="A408" s="249" t="s">
        <v>773</v>
      </c>
      <c r="B408" s="257" t="s">
        <v>774</v>
      </c>
      <c r="C408" s="210">
        <f t="shared" si="6"/>
        <v>0</v>
      </c>
      <c r="D408" s="196"/>
      <c r="E408" s="197"/>
      <c r="F408" s="198"/>
      <c r="G408" s="198"/>
      <c r="H408" s="198"/>
      <c r="I408" s="33"/>
      <c r="J408" s="5"/>
      <c r="K408" s="5"/>
      <c r="N408" s="171"/>
      <c r="O408" s="6"/>
      <c r="Q408" s="5"/>
    </row>
    <row r="409" spans="1:17" x14ac:dyDescent="0.2">
      <c r="A409" s="214" t="s">
        <v>775</v>
      </c>
      <c r="B409" s="258" t="s">
        <v>776</v>
      </c>
      <c r="C409" s="185">
        <f t="shared" si="6"/>
        <v>1</v>
      </c>
      <c r="D409" s="186">
        <v>1</v>
      </c>
      <c r="E409" s="187"/>
      <c r="F409" s="188"/>
      <c r="G409" s="188"/>
      <c r="H409" s="188"/>
      <c r="I409" s="33"/>
      <c r="J409" s="5"/>
      <c r="K409" s="5"/>
      <c r="N409" s="171"/>
      <c r="O409" s="6"/>
      <c r="Q409" s="5"/>
    </row>
    <row r="410" spans="1:17" x14ac:dyDescent="0.2">
      <c r="A410" s="249" t="s">
        <v>777</v>
      </c>
      <c r="B410" s="257" t="s">
        <v>778</v>
      </c>
      <c r="C410" s="210">
        <f t="shared" si="6"/>
        <v>0</v>
      </c>
      <c r="D410" s="196"/>
      <c r="E410" s="197"/>
      <c r="F410" s="198"/>
      <c r="G410" s="198"/>
      <c r="H410" s="198"/>
      <c r="I410" s="33"/>
      <c r="J410" s="5"/>
      <c r="K410" s="5"/>
      <c r="N410" s="171"/>
      <c r="O410" s="6"/>
      <c r="Q410" s="5"/>
    </row>
    <row r="411" spans="1:17" x14ac:dyDescent="0.2">
      <c r="A411" s="214" t="s">
        <v>779</v>
      </c>
      <c r="B411" s="258" t="s">
        <v>780</v>
      </c>
      <c r="C411" s="185">
        <f t="shared" si="6"/>
        <v>151</v>
      </c>
      <c r="D411" s="186">
        <v>151</v>
      </c>
      <c r="E411" s="187"/>
      <c r="F411" s="188"/>
      <c r="G411" s="188"/>
      <c r="H411" s="188"/>
      <c r="I411" s="33"/>
      <c r="J411" s="5"/>
      <c r="K411" s="5"/>
      <c r="N411" s="171"/>
      <c r="O411" s="6"/>
      <c r="Q411" s="5"/>
    </row>
    <row r="412" spans="1:17" x14ac:dyDescent="0.2">
      <c r="A412" s="214" t="s">
        <v>781</v>
      </c>
      <c r="B412" s="257" t="s">
        <v>782</v>
      </c>
      <c r="C412" s="210">
        <f t="shared" si="6"/>
        <v>0</v>
      </c>
      <c r="D412" s="196"/>
      <c r="E412" s="197"/>
      <c r="F412" s="198"/>
      <c r="G412" s="198"/>
      <c r="H412" s="198"/>
      <c r="I412" s="33"/>
      <c r="J412" s="5"/>
      <c r="K412" s="5"/>
      <c r="N412" s="171"/>
      <c r="O412" s="6"/>
      <c r="Q412" s="5"/>
    </row>
    <row r="413" spans="1:17" x14ac:dyDescent="0.2">
      <c r="A413" s="249" t="s">
        <v>783</v>
      </c>
      <c r="B413" s="257" t="s">
        <v>784</v>
      </c>
      <c r="C413" s="210">
        <f t="shared" si="6"/>
        <v>0</v>
      </c>
      <c r="D413" s="196"/>
      <c r="E413" s="197"/>
      <c r="F413" s="198"/>
      <c r="G413" s="198"/>
      <c r="H413" s="198"/>
      <c r="I413" s="33"/>
      <c r="J413" s="5"/>
      <c r="K413" s="5"/>
      <c r="N413" s="171"/>
      <c r="O413" s="6"/>
      <c r="Q413" s="5"/>
    </row>
    <row r="414" spans="1:17" x14ac:dyDescent="0.2">
      <c r="A414" s="214" t="s">
        <v>785</v>
      </c>
      <c r="B414" s="257" t="s">
        <v>786</v>
      </c>
      <c r="C414" s="210">
        <f t="shared" si="6"/>
        <v>0</v>
      </c>
      <c r="D414" s="196"/>
      <c r="E414" s="197"/>
      <c r="F414" s="198"/>
      <c r="G414" s="198"/>
      <c r="H414" s="198"/>
      <c r="I414" s="33"/>
      <c r="J414" s="5"/>
      <c r="K414" s="5"/>
      <c r="N414" s="171"/>
      <c r="O414" s="6"/>
      <c r="Q414" s="5"/>
    </row>
    <row r="415" spans="1:17" x14ac:dyDescent="0.2">
      <c r="A415" s="249" t="s">
        <v>787</v>
      </c>
      <c r="B415" s="257" t="s">
        <v>788</v>
      </c>
      <c r="C415" s="210">
        <f t="shared" si="6"/>
        <v>0</v>
      </c>
      <c r="D415" s="196"/>
      <c r="E415" s="197"/>
      <c r="F415" s="198"/>
      <c r="G415" s="198"/>
      <c r="H415" s="198"/>
      <c r="I415" s="33"/>
      <c r="J415" s="5"/>
      <c r="K415" s="5"/>
      <c r="N415" s="171"/>
      <c r="O415" s="6"/>
      <c r="Q415" s="5"/>
    </row>
    <row r="416" spans="1:17" x14ac:dyDescent="0.2">
      <c r="A416" s="214" t="s">
        <v>789</v>
      </c>
      <c r="B416" s="257" t="s">
        <v>790</v>
      </c>
      <c r="C416" s="210">
        <f t="shared" si="6"/>
        <v>0</v>
      </c>
      <c r="D416" s="196"/>
      <c r="E416" s="197"/>
      <c r="F416" s="198"/>
      <c r="G416" s="198"/>
      <c r="H416" s="198"/>
      <c r="I416" s="33"/>
      <c r="J416" s="5"/>
      <c r="K416" s="5"/>
      <c r="N416" s="171"/>
      <c r="O416" s="6"/>
      <c r="Q416" s="5"/>
    </row>
    <row r="417" spans="1:17" x14ac:dyDescent="0.2">
      <c r="A417" s="214" t="s">
        <v>791</v>
      </c>
      <c r="B417" s="209" t="s">
        <v>792</v>
      </c>
      <c r="C417" s="210">
        <f t="shared" si="6"/>
        <v>0</v>
      </c>
      <c r="D417" s="196"/>
      <c r="E417" s="197"/>
      <c r="F417" s="198"/>
      <c r="G417" s="198"/>
      <c r="H417" s="198"/>
      <c r="I417" s="33"/>
      <c r="J417" s="5"/>
      <c r="K417" s="5"/>
      <c r="N417" s="171"/>
      <c r="O417" s="6"/>
      <c r="Q417" s="5"/>
    </row>
    <row r="418" spans="1:17" ht="17.25" customHeight="1" x14ac:dyDescent="0.2">
      <c r="A418" s="249" t="s">
        <v>793</v>
      </c>
      <c r="B418" s="209" t="s">
        <v>794</v>
      </c>
      <c r="C418" s="210">
        <f t="shared" si="6"/>
        <v>0</v>
      </c>
      <c r="D418" s="196"/>
      <c r="E418" s="197"/>
      <c r="F418" s="198"/>
      <c r="G418" s="198"/>
      <c r="H418" s="198"/>
      <c r="I418" s="33"/>
      <c r="J418" s="5"/>
      <c r="K418" s="5"/>
      <c r="N418" s="171"/>
      <c r="O418" s="6"/>
      <c r="Q418" s="5"/>
    </row>
    <row r="419" spans="1:17" x14ac:dyDescent="0.2">
      <c r="A419" s="214" t="s">
        <v>795</v>
      </c>
      <c r="B419" s="209" t="s">
        <v>796</v>
      </c>
      <c r="C419" s="210">
        <f t="shared" si="6"/>
        <v>0</v>
      </c>
      <c r="D419" s="196"/>
      <c r="E419" s="197"/>
      <c r="F419" s="198"/>
      <c r="G419" s="198"/>
      <c r="H419" s="198"/>
      <c r="I419" s="33"/>
      <c r="J419" s="5"/>
      <c r="K419" s="5"/>
      <c r="N419" s="171"/>
      <c r="O419" s="6"/>
      <c r="Q419" s="5"/>
    </row>
    <row r="420" spans="1:17" x14ac:dyDescent="0.2">
      <c r="A420" s="249" t="s">
        <v>797</v>
      </c>
      <c r="B420" s="209" t="s">
        <v>798</v>
      </c>
      <c r="C420" s="210">
        <f t="shared" si="6"/>
        <v>0</v>
      </c>
      <c r="D420" s="196"/>
      <c r="E420" s="197"/>
      <c r="F420" s="198"/>
      <c r="G420" s="198"/>
      <c r="H420" s="198"/>
      <c r="I420" s="33"/>
      <c r="J420" s="5"/>
      <c r="K420" s="5"/>
      <c r="N420" s="171"/>
      <c r="O420" s="6"/>
      <c r="Q420" s="5"/>
    </row>
    <row r="421" spans="1:17" x14ac:dyDescent="0.2">
      <c r="A421" s="214" t="s">
        <v>799</v>
      </c>
      <c r="B421" s="257" t="s">
        <v>800</v>
      </c>
      <c r="C421" s="210">
        <f t="shared" si="6"/>
        <v>0</v>
      </c>
      <c r="D421" s="196"/>
      <c r="E421" s="197"/>
      <c r="F421" s="198"/>
      <c r="G421" s="198"/>
      <c r="H421" s="198"/>
      <c r="I421" s="33"/>
      <c r="J421" s="5"/>
      <c r="K421" s="5"/>
      <c r="N421" s="171"/>
      <c r="O421" s="6"/>
      <c r="Q421" s="5"/>
    </row>
    <row r="422" spans="1:17" x14ac:dyDescent="0.2">
      <c r="A422" s="249" t="s">
        <v>801</v>
      </c>
      <c r="B422" s="257" t="s">
        <v>802</v>
      </c>
      <c r="C422" s="210">
        <f t="shared" si="6"/>
        <v>0</v>
      </c>
      <c r="D422" s="196"/>
      <c r="E422" s="197"/>
      <c r="F422" s="198"/>
      <c r="G422" s="198"/>
      <c r="H422" s="198"/>
      <c r="I422" s="33"/>
      <c r="J422" s="5"/>
      <c r="K422" s="5"/>
      <c r="N422" s="171"/>
      <c r="O422" s="6"/>
      <c r="Q422" s="5"/>
    </row>
    <row r="423" spans="1:17" x14ac:dyDescent="0.2">
      <c r="A423" s="214" t="s">
        <v>803</v>
      </c>
      <c r="B423" s="209" t="s">
        <v>804</v>
      </c>
      <c r="C423" s="210">
        <f t="shared" si="6"/>
        <v>0</v>
      </c>
      <c r="D423" s="196"/>
      <c r="E423" s="197"/>
      <c r="F423" s="198"/>
      <c r="G423" s="198"/>
      <c r="H423" s="198"/>
      <c r="I423" s="33"/>
      <c r="J423" s="5"/>
      <c r="K423" s="5"/>
      <c r="N423" s="171"/>
      <c r="O423" s="6"/>
      <c r="Q423" s="5"/>
    </row>
    <row r="424" spans="1:17" x14ac:dyDescent="0.2">
      <c r="A424" s="249" t="s">
        <v>805</v>
      </c>
      <c r="B424" s="209" t="s">
        <v>806</v>
      </c>
      <c r="C424" s="210">
        <f t="shared" si="6"/>
        <v>0</v>
      </c>
      <c r="D424" s="196"/>
      <c r="E424" s="197"/>
      <c r="F424" s="198"/>
      <c r="G424" s="198"/>
      <c r="H424" s="198"/>
      <c r="I424" s="33"/>
      <c r="J424" s="5"/>
      <c r="K424" s="5"/>
      <c r="N424" s="171"/>
      <c r="O424" s="6"/>
      <c r="Q424" s="5"/>
    </row>
    <row r="425" spans="1:17" x14ac:dyDescent="0.2">
      <c r="A425" s="214" t="s">
        <v>807</v>
      </c>
      <c r="B425" s="209" t="s">
        <v>808</v>
      </c>
      <c r="C425" s="210">
        <f t="shared" si="6"/>
        <v>0</v>
      </c>
      <c r="D425" s="196"/>
      <c r="E425" s="197"/>
      <c r="F425" s="198"/>
      <c r="G425" s="198"/>
      <c r="H425" s="198"/>
      <c r="I425" s="33"/>
      <c r="J425" s="5"/>
      <c r="K425" s="5"/>
      <c r="N425" s="171"/>
      <c r="O425" s="6"/>
      <c r="Q425" s="5"/>
    </row>
    <row r="426" spans="1:17" x14ac:dyDescent="0.2">
      <c r="A426" s="249" t="s">
        <v>809</v>
      </c>
      <c r="B426" s="209" t="s">
        <v>810</v>
      </c>
      <c r="C426" s="210">
        <f t="shared" si="6"/>
        <v>0</v>
      </c>
      <c r="D426" s="196"/>
      <c r="E426" s="197"/>
      <c r="F426" s="198"/>
      <c r="G426" s="198"/>
      <c r="H426" s="198"/>
      <c r="I426" s="33"/>
      <c r="J426" s="5"/>
      <c r="K426" s="5"/>
      <c r="N426" s="171"/>
      <c r="O426" s="6"/>
      <c r="Q426" s="5"/>
    </row>
    <row r="427" spans="1:17" x14ac:dyDescent="0.2">
      <c r="A427" s="214" t="s">
        <v>811</v>
      </c>
      <c r="B427" s="209" t="s">
        <v>812</v>
      </c>
      <c r="C427" s="210">
        <f t="shared" si="6"/>
        <v>0</v>
      </c>
      <c r="D427" s="196"/>
      <c r="E427" s="197"/>
      <c r="F427" s="198"/>
      <c r="G427" s="198"/>
      <c r="H427" s="198"/>
      <c r="I427" s="33"/>
      <c r="J427" s="5"/>
      <c r="K427" s="5"/>
      <c r="N427" s="171"/>
      <c r="O427" s="6"/>
      <c r="Q427" s="5"/>
    </row>
    <row r="428" spans="1:17" ht="12.75" customHeight="1" x14ac:dyDescent="0.2">
      <c r="A428" s="249" t="s">
        <v>813</v>
      </c>
      <c r="B428" s="209" t="s">
        <v>814</v>
      </c>
      <c r="C428" s="210">
        <f t="shared" si="6"/>
        <v>0</v>
      </c>
      <c r="D428" s="196"/>
      <c r="E428" s="197"/>
      <c r="F428" s="198"/>
      <c r="G428" s="198"/>
      <c r="H428" s="198"/>
      <c r="I428" s="33"/>
      <c r="J428" s="5"/>
      <c r="K428" s="5"/>
      <c r="N428" s="171"/>
      <c r="O428" s="6"/>
      <c r="Q428" s="5"/>
    </row>
    <row r="429" spans="1:17" x14ac:dyDescent="0.2">
      <c r="A429" s="249" t="s">
        <v>815</v>
      </c>
      <c r="B429" s="257" t="s">
        <v>816</v>
      </c>
      <c r="C429" s="210">
        <f t="shared" si="6"/>
        <v>0</v>
      </c>
      <c r="D429" s="196"/>
      <c r="E429" s="197"/>
      <c r="F429" s="198"/>
      <c r="G429" s="198"/>
      <c r="H429" s="198"/>
      <c r="I429" s="33"/>
      <c r="J429" s="5"/>
      <c r="K429" s="5"/>
      <c r="N429" s="171"/>
      <c r="O429" s="6"/>
      <c r="Q429" s="5"/>
    </row>
    <row r="430" spans="1:17" x14ac:dyDescent="0.2">
      <c r="A430" s="214" t="s">
        <v>817</v>
      </c>
      <c r="B430" s="257" t="s">
        <v>818</v>
      </c>
      <c r="C430" s="210">
        <f t="shared" si="6"/>
        <v>0</v>
      </c>
      <c r="D430" s="196"/>
      <c r="E430" s="197"/>
      <c r="F430" s="198"/>
      <c r="G430" s="198"/>
      <c r="H430" s="198"/>
      <c r="I430" s="33"/>
      <c r="J430" s="5"/>
      <c r="K430" s="5"/>
      <c r="N430" s="171"/>
      <c r="O430" s="6"/>
      <c r="Q430" s="5"/>
    </row>
    <row r="431" spans="1:17" x14ac:dyDescent="0.2">
      <c r="A431" s="249" t="s">
        <v>819</v>
      </c>
      <c r="B431" s="257" t="s">
        <v>820</v>
      </c>
      <c r="C431" s="210">
        <f t="shared" si="6"/>
        <v>0</v>
      </c>
      <c r="D431" s="196"/>
      <c r="E431" s="197"/>
      <c r="F431" s="198"/>
      <c r="G431" s="198"/>
      <c r="H431" s="198"/>
      <c r="I431" s="33"/>
      <c r="J431" s="5"/>
      <c r="K431" s="5"/>
      <c r="N431" s="171"/>
      <c r="O431" s="6"/>
      <c r="Q431" s="5"/>
    </row>
    <row r="432" spans="1:17" x14ac:dyDescent="0.2">
      <c r="A432" s="214" t="s">
        <v>821</v>
      </c>
      <c r="B432" s="258" t="s">
        <v>822</v>
      </c>
      <c r="C432" s="185">
        <f t="shared" si="6"/>
        <v>0</v>
      </c>
      <c r="D432" s="186"/>
      <c r="E432" s="187"/>
      <c r="F432" s="188"/>
      <c r="G432" s="188"/>
      <c r="H432" s="188"/>
      <c r="I432" s="33"/>
      <c r="J432" s="5"/>
      <c r="K432" s="5"/>
      <c r="N432" s="171"/>
      <c r="O432" s="6"/>
      <c r="Q432" s="5"/>
    </row>
    <row r="433" spans="1:17" x14ac:dyDescent="0.2">
      <c r="A433" s="214" t="s">
        <v>823</v>
      </c>
      <c r="B433" s="258" t="s">
        <v>824</v>
      </c>
      <c r="C433" s="185">
        <f t="shared" si="6"/>
        <v>0</v>
      </c>
      <c r="D433" s="186"/>
      <c r="E433" s="187"/>
      <c r="F433" s="188"/>
      <c r="G433" s="188"/>
      <c r="H433" s="188"/>
      <c r="I433" s="33"/>
      <c r="J433" s="5"/>
      <c r="K433" s="5"/>
      <c r="N433" s="171"/>
      <c r="O433" s="6"/>
      <c r="Q433" s="5"/>
    </row>
    <row r="434" spans="1:17" x14ac:dyDescent="0.2">
      <c r="A434" s="214" t="s">
        <v>825</v>
      </c>
      <c r="B434" s="258" t="s">
        <v>826</v>
      </c>
      <c r="C434" s="185">
        <f t="shared" si="6"/>
        <v>0</v>
      </c>
      <c r="D434" s="186"/>
      <c r="E434" s="187"/>
      <c r="F434" s="188"/>
      <c r="G434" s="188"/>
      <c r="H434" s="188"/>
      <c r="I434" s="33"/>
      <c r="J434" s="5"/>
      <c r="K434" s="5"/>
      <c r="N434" s="171"/>
      <c r="O434" s="6"/>
      <c r="Q434" s="5"/>
    </row>
    <row r="435" spans="1:17" x14ac:dyDescent="0.2">
      <c r="A435" s="214" t="s">
        <v>827</v>
      </c>
      <c r="B435" s="258" t="s">
        <v>828</v>
      </c>
      <c r="C435" s="185">
        <f t="shared" si="6"/>
        <v>0</v>
      </c>
      <c r="D435" s="186"/>
      <c r="E435" s="187"/>
      <c r="F435" s="188"/>
      <c r="G435" s="188"/>
      <c r="H435" s="188"/>
      <c r="I435" s="33"/>
      <c r="J435" s="5"/>
      <c r="K435" s="5"/>
      <c r="N435" s="171"/>
      <c r="O435" s="6"/>
      <c r="Q435" s="5"/>
    </row>
    <row r="436" spans="1:17" x14ac:dyDescent="0.2">
      <c r="A436" s="214" t="s">
        <v>829</v>
      </c>
      <c r="B436" s="258" t="s">
        <v>830</v>
      </c>
      <c r="C436" s="185">
        <f t="shared" si="6"/>
        <v>0</v>
      </c>
      <c r="D436" s="186"/>
      <c r="E436" s="187"/>
      <c r="F436" s="188"/>
      <c r="G436" s="188"/>
      <c r="H436" s="188"/>
      <c r="I436" s="33"/>
      <c r="J436" s="5"/>
      <c r="K436" s="5"/>
      <c r="N436" s="171"/>
      <c r="O436" s="6"/>
      <c r="Q436" s="5"/>
    </row>
    <row r="437" spans="1:17" x14ac:dyDescent="0.2">
      <c r="A437" s="249" t="s">
        <v>831</v>
      </c>
      <c r="B437" s="257" t="s">
        <v>832</v>
      </c>
      <c r="C437" s="210">
        <f t="shared" si="6"/>
        <v>0</v>
      </c>
      <c r="D437" s="196"/>
      <c r="E437" s="197"/>
      <c r="F437" s="198"/>
      <c r="G437" s="198"/>
      <c r="H437" s="198"/>
      <c r="I437" s="33"/>
      <c r="J437" s="5"/>
      <c r="K437" s="5"/>
      <c r="N437" s="171"/>
      <c r="O437" s="6"/>
      <c r="Q437" s="5"/>
    </row>
    <row r="438" spans="1:17" x14ac:dyDescent="0.2">
      <c r="A438" s="214" t="s">
        <v>833</v>
      </c>
      <c r="B438" s="257" t="s">
        <v>834</v>
      </c>
      <c r="C438" s="210">
        <f t="shared" si="6"/>
        <v>0</v>
      </c>
      <c r="D438" s="196"/>
      <c r="E438" s="197"/>
      <c r="F438" s="198"/>
      <c r="G438" s="198"/>
      <c r="H438" s="198"/>
      <c r="I438" s="33"/>
      <c r="J438" s="5"/>
      <c r="K438" s="5"/>
      <c r="N438" s="171"/>
      <c r="O438" s="6"/>
      <c r="Q438" s="5"/>
    </row>
    <row r="439" spans="1:17" x14ac:dyDescent="0.2">
      <c r="A439" s="259" t="s">
        <v>835</v>
      </c>
      <c r="B439" s="260" t="s">
        <v>836</v>
      </c>
      <c r="C439" s="210">
        <f t="shared" si="6"/>
        <v>0</v>
      </c>
      <c r="D439" s="196"/>
      <c r="E439" s="197"/>
      <c r="F439" s="198"/>
      <c r="G439" s="198"/>
      <c r="H439" s="198"/>
      <c r="I439" s="33"/>
      <c r="J439" s="5"/>
      <c r="K439" s="5"/>
      <c r="N439" s="171"/>
      <c r="O439" s="6"/>
      <c r="Q439" s="5"/>
    </row>
    <row r="440" spans="1:17" x14ac:dyDescent="0.2">
      <c r="A440" s="214" t="s">
        <v>837</v>
      </c>
      <c r="B440" s="258" t="s">
        <v>838</v>
      </c>
      <c r="C440" s="210">
        <f t="shared" si="6"/>
        <v>3355</v>
      </c>
      <c r="D440" s="196">
        <v>2986</v>
      </c>
      <c r="E440" s="197">
        <v>59</v>
      </c>
      <c r="F440" s="198">
        <v>310</v>
      </c>
      <c r="G440" s="198"/>
      <c r="H440" s="198"/>
      <c r="I440" s="33"/>
      <c r="J440" s="5"/>
      <c r="K440" s="5"/>
      <c r="N440" s="171"/>
      <c r="O440" s="6"/>
      <c r="Q440" s="5"/>
    </row>
    <row r="441" spans="1:17" x14ac:dyDescent="0.2">
      <c r="A441" s="214" t="s">
        <v>839</v>
      </c>
      <c r="B441" s="258" t="s">
        <v>840</v>
      </c>
      <c r="C441" s="210">
        <f t="shared" si="6"/>
        <v>0</v>
      </c>
      <c r="D441" s="196"/>
      <c r="E441" s="197"/>
      <c r="F441" s="198"/>
      <c r="G441" s="198"/>
      <c r="H441" s="198"/>
      <c r="I441" s="33"/>
      <c r="J441" s="5"/>
      <c r="K441" s="5"/>
      <c r="N441" s="171"/>
      <c r="O441" s="6"/>
      <c r="Q441" s="5"/>
    </row>
    <row r="442" spans="1:17" x14ac:dyDescent="0.2">
      <c r="A442" s="214" t="s">
        <v>841</v>
      </c>
      <c r="B442" s="258" t="s">
        <v>842</v>
      </c>
      <c r="C442" s="210">
        <f t="shared" si="6"/>
        <v>0</v>
      </c>
      <c r="D442" s="196"/>
      <c r="E442" s="197"/>
      <c r="F442" s="198"/>
      <c r="G442" s="198"/>
      <c r="H442" s="198"/>
      <c r="I442" s="33"/>
      <c r="J442" s="5"/>
      <c r="K442" s="5"/>
      <c r="N442" s="171"/>
      <c r="O442" s="6"/>
      <c r="Q442" s="5"/>
    </row>
    <row r="443" spans="1:17" x14ac:dyDescent="0.2">
      <c r="A443" s="214" t="s">
        <v>843</v>
      </c>
      <c r="B443" s="258" t="s">
        <v>844</v>
      </c>
      <c r="C443" s="210">
        <f t="shared" si="6"/>
        <v>0</v>
      </c>
      <c r="D443" s="196"/>
      <c r="E443" s="197"/>
      <c r="F443" s="198"/>
      <c r="G443" s="198"/>
      <c r="H443" s="198"/>
      <c r="I443" s="33"/>
      <c r="J443" s="5"/>
      <c r="K443" s="5"/>
      <c r="N443" s="171"/>
      <c r="O443" s="6"/>
      <c r="Q443" s="5"/>
    </row>
    <row r="444" spans="1:17" x14ac:dyDescent="0.2">
      <c r="A444" s="214" t="s">
        <v>845</v>
      </c>
      <c r="B444" s="258" t="s">
        <v>846</v>
      </c>
      <c r="C444" s="210">
        <f t="shared" si="6"/>
        <v>0</v>
      </c>
      <c r="D444" s="196"/>
      <c r="E444" s="197"/>
      <c r="F444" s="198"/>
      <c r="G444" s="198"/>
      <c r="H444" s="198"/>
      <c r="I444" s="33"/>
      <c r="J444" s="5"/>
      <c r="K444" s="5"/>
      <c r="N444" s="171"/>
      <c r="O444" s="6"/>
      <c r="Q444" s="5"/>
    </row>
    <row r="445" spans="1:17" x14ac:dyDescent="0.2">
      <c r="A445" s="214" t="s">
        <v>847</v>
      </c>
      <c r="B445" s="258" t="s">
        <v>848</v>
      </c>
      <c r="C445" s="210">
        <f t="shared" si="6"/>
        <v>0</v>
      </c>
      <c r="D445" s="196"/>
      <c r="E445" s="197"/>
      <c r="F445" s="198"/>
      <c r="G445" s="198"/>
      <c r="H445" s="198"/>
      <c r="I445" s="33"/>
      <c r="J445" s="5"/>
      <c r="K445" s="5"/>
      <c r="N445" s="171"/>
      <c r="O445" s="6"/>
      <c r="Q445" s="5"/>
    </row>
    <row r="446" spans="1:17" x14ac:dyDescent="0.2">
      <c r="A446" s="214" t="s">
        <v>849</v>
      </c>
      <c r="B446" s="258" t="s">
        <v>850</v>
      </c>
      <c r="C446" s="210">
        <f t="shared" si="6"/>
        <v>0</v>
      </c>
      <c r="D446" s="196"/>
      <c r="E446" s="197"/>
      <c r="F446" s="198"/>
      <c r="G446" s="198"/>
      <c r="H446" s="198"/>
      <c r="I446" s="33"/>
      <c r="J446" s="5"/>
      <c r="K446" s="5"/>
      <c r="N446" s="171"/>
      <c r="O446" s="6"/>
      <c r="Q446" s="5"/>
    </row>
    <row r="447" spans="1:17" x14ac:dyDescent="0.2">
      <c r="A447" s="214" t="s">
        <v>851</v>
      </c>
      <c r="B447" s="258" t="s">
        <v>852</v>
      </c>
      <c r="C447" s="210">
        <f t="shared" si="6"/>
        <v>0</v>
      </c>
      <c r="D447" s="196"/>
      <c r="E447" s="197"/>
      <c r="F447" s="198"/>
      <c r="G447" s="198"/>
      <c r="H447" s="198"/>
      <c r="I447" s="33"/>
      <c r="J447" s="5"/>
      <c r="K447" s="5"/>
      <c r="N447" s="171"/>
      <c r="O447" s="6"/>
      <c r="Q447" s="5"/>
    </row>
    <row r="448" spans="1:17" x14ac:dyDescent="0.2">
      <c r="A448" s="214" t="s">
        <v>853</v>
      </c>
      <c r="B448" s="258" t="s">
        <v>854</v>
      </c>
      <c r="C448" s="210">
        <f t="shared" si="6"/>
        <v>0</v>
      </c>
      <c r="D448" s="196"/>
      <c r="E448" s="197"/>
      <c r="F448" s="198"/>
      <c r="G448" s="198"/>
      <c r="H448" s="198"/>
      <c r="I448" s="33"/>
      <c r="J448" s="5"/>
      <c r="K448" s="5"/>
      <c r="N448" s="171"/>
      <c r="O448" s="6"/>
      <c r="Q448" s="5"/>
    </row>
    <row r="449" spans="1:17" x14ac:dyDescent="0.2">
      <c r="A449" s="214" t="s">
        <v>855</v>
      </c>
      <c r="B449" s="258" t="s">
        <v>856</v>
      </c>
      <c r="C449" s="210">
        <f t="shared" si="6"/>
        <v>224</v>
      </c>
      <c r="D449" s="196">
        <v>196</v>
      </c>
      <c r="E449" s="197">
        <v>28</v>
      </c>
      <c r="F449" s="198"/>
      <c r="G449" s="198"/>
      <c r="H449" s="198"/>
      <c r="I449" s="33"/>
      <c r="J449" s="5"/>
      <c r="K449" s="5"/>
      <c r="N449" s="171"/>
      <c r="O449" s="6"/>
      <c r="Q449" s="5"/>
    </row>
    <row r="450" spans="1:17" x14ac:dyDescent="0.2">
      <c r="A450" s="214" t="s">
        <v>857</v>
      </c>
      <c r="B450" s="258" t="s">
        <v>858</v>
      </c>
      <c r="C450" s="210">
        <f t="shared" si="6"/>
        <v>0</v>
      </c>
      <c r="D450" s="196"/>
      <c r="E450" s="197"/>
      <c r="F450" s="198"/>
      <c r="G450" s="198"/>
      <c r="H450" s="198"/>
      <c r="I450" s="33"/>
      <c r="J450" s="5"/>
      <c r="K450" s="5"/>
      <c r="N450" s="171"/>
      <c r="O450" s="6"/>
      <c r="Q450" s="5"/>
    </row>
    <row r="451" spans="1:17" x14ac:dyDescent="0.2">
      <c r="A451" s="214" t="s">
        <v>859</v>
      </c>
      <c r="B451" s="258" t="s">
        <v>860</v>
      </c>
      <c r="C451" s="210">
        <f t="shared" si="6"/>
        <v>0</v>
      </c>
      <c r="D451" s="196"/>
      <c r="E451" s="197"/>
      <c r="F451" s="198"/>
      <c r="G451" s="198"/>
      <c r="H451" s="198"/>
      <c r="I451" s="33"/>
      <c r="J451" s="5"/>
      <c r="K451" s="5"/>
      <c r="N451" s="171"/>
      <c r="O451" s="6"/>
      <c r="Q451" s="5"/>
    </row>
    <row r="452" spans="1:17" ht="15" customHeight="1" x14ac:dyDescent="0.2">
      <c r="A452" s="214" t="s">
        <v>861</v>
      </c>
      <c r="B452" s="258" t="s">
        <v>862</v>
      </c>
      <c r="C452" s="210">
        <f t="shared" si="6"/>
        <v>0</v>
      </c>
      <c r="D452" s="196"/>
      <c r="E452" s="197"/>
      <c r="F452" s="198"/>
      <c r="G452" s="198"/>
      <c r="H452" s="198"/>
      <c r="I452" s="33"/>
      <c r="J452" s="5"/>
      <c r="K452" s="5"/>
      <c r="N452" s="171"/>
      <c r="O452" s="6"/>
      <c r="Q452" s="5"/>
    </row>
    <row r="453" spans="1:17" ht="16.5" customHeight="1" x14ac:dyDescent="0.2">
      <c r="A453" s="249" t="s">
        <v>863</v>
      </c>
      <c r="B453" s="261" t="s">
        <v>864</v>
      </c>
      <c r="C453" s="210">
        <f t="shared" si="6"/>
        <v>0</v>
      </c>
      <c r="D453" s="196"/>
      <c r="E453" s="197"/>
      <c r="F453" s="198"/>
      <c r="G453" s="198"/>
      <c r="H453" s="198"/>
      <c r="I453" s="33"/>
      <c r="J453" s="5"/>
      <c r="K453" s="5"/>
      <c r="N453" s="171"/>
      <c r="O453" s="6"/>
      <c r="Q453" s="5"/>
    </row>
    <row r="454" spans="1:17" x14ac:dyDescent="0.2">
      <c r="A454" s="259" t="s">
        <v>865</v>
      </c>
      <c r="B454" s="262" t="s">
        <v>866</v>
      </c>
      <c r="C454" s="210">
        <f t="shared" si="6"/>
        <v>0</v>
      </c>
      <c r="D454" s="196"/>
      <c r="E454" s="197"/>
      <c r="F454" s="198"/>
      <c r="G454" s="198"/>
      <c r="H454" s="198"/>
      <c r="I454" s="33"/>
      <c r="J454" s="5"/>
      <c r="K454" s="5"/>
      <c r="N454" s="171"/>
      <c r="O454" s="6"/>
      <c r="Q454" s="5"/>
    </row>
    <row r="455" spans="1:17" x14ac:dyDescent="0.2">
      <c r="A455" s="214" t="s">
        <v>867</v>
      </c>
      <c r="B455" s="262" t="s">
        <v>868</v>
      </c>
      <c r="C455" s="210">
        <f t="shared" si="6"/>
        <v>0</v>
      </c>
      <c r="D455" s="196"/>
      <c r="E455" s="197"/>
      <c r="F455" s="198"/>
      <c r="G455" s="198"/>
      <c r="H455" s="198"/>
      <c r="I455" s="33"/>
      <c r="J455" s="5"/>
      <c r="K455" s="5"/>
      <c r="N455" s="171"/>
      <c r="O455" s="6"/>
      <c r="Q455" s="5"/>
    </row>
    <row r="456" spans="1:17" x14ac:dyDescent="0.2">
      <c r="A456" s="249" t="s">
        <v>869</v>
      </c>
      <c r="B456" s="262" t="s">
        <v>870</v>
      </c>
      <c r="C456" s="210">
        <f t="shared" si="6"/>
        <v>0</v>
      </c>
      <c r="D456" s="196"/>
      <c r="E456" s="197"/>
      <c r="F456" s="198"/>
      <c r="G456" s="198"/>
      <c r="H456" s="198"/>
      <c r="I456" s="33"/>
      <c r="J456" s="5"/>
      <c r="K456" s="5"/>
      <c r="N456" s="171"/>
      <c r="O456" s="6"/>
      <c r="Q456" s="5"/>
    </row>
    <row r="457" spans="1:17" x14ac:dyDescent="0.2">
      <c r="A457" s="259" t="s">
        <v>871</v>
      </c>
      <c r="B457" s="262" t="s">
        <v>872</v>
      </c>
      <c r="C457" s="210">
        <f t="shared" si="6"/>
        <v>0</v>
      </c>
      <c r="D457" s="196"/>
      <c r="E457" s="197"/>
      <c r="F457" s="198"/>
      <c r="G457" s="198"/>
      <c r="H457" s="198"/>
      <c r="I457" s="33"/>
      <c r="J457" s="5"/>
      <c r="K457" s="5"/>
      <c r="N457" s="171"/>
      <c r="O457" s="6"/>
      <c r="Q457" s="5"/>
    </row>
    <row r="458" spans="1:17" x14ac:dyDescent="0.2">
      <c r="A458" s="214" t="s">
        <v>873</v>
      </c>
      <c r="B458" s="262" t="s">
        <v>874</v>
      </c>
      <c r="C458" s="210">
        <f t="shared" si="6"/>
        <v>0</v>
      </c>
      <c r="D458" s="196"/>
      <c r="E458" s="197"/>
      <c r="F458" s="198"/>
      <c r="G458" s="198"/>
      <c r="H458" s="198"/>
      <c r="I458" s="33"/>
      <c r="J458" s="5"/>
      <c r="K458" s="5"/>
      <c r="N458" s="171"/>
      <c r="O458" s="6"/>
      <c r="Q458" s="5"/>
    </row>
    <row r="459" spans="1:17" x14ac:dyDescent="0.2">
      <c r="A459" s="249" t="s">
        <v>875</v>
      </c>
      <c r="B459" s="262" t="s">
        <v>876</v>
      </c>
      <c r="C459" s="210">
        <f t="shared" si="6"/>
        <v>0</v>
      </c>
      <c r="D459" s="196"/>
      <c r="E459" s="197"/>
      <c r="F459" s="198"/>
      <c r="G459" s="198"/>
      <c r="H459" s="198"/>
      <c r="I459" s="33"/>
      <c r="J459" s="5"/>
      <c r="K459" s="5"/>
      <c r="N459" s="171"/>
      <c r="O459" s="6"/>
      <c r="Q459" s="5"/>
    </row>
    <row r="460" spans="1:17" x14ac:dyDescent="0.2">
      <c r="A460" s="259" t="s">
        <v>877</v>
      </c>
      <c r="B460" s="262" t="s">
        <v>878</v>
      </c>
      <c r="C460" s="210">
        <f t="shared" si="6"/>
        <v>0</v>
      </c>
      <c r="D460" s="196"/>
      <c r="E460" s="197"/>
      <c r="F460" s="198"/>
      <c r="G460" s="198"/>
      <c r="H460" s="198"/>
      <c r="I460" s="33"/>
      <c r="J460" s="5"/>
      <c r="K460" s="5"/>
      <c r="N460" s="171"/>
      <c r="O460" s="6"/>
      <c r="Q460" s="5"/>
    </row>
    <row r="461" spans="1:17" x14ac:dyDescent="0.2">
      <c r="A461" s="214" t="s">
        <v>879</v>
      </c>
      <c r="B461" s="262" t="s">
        <v>880</v>
      </c>
      <c r="C461" s="210">
        <f t="shared" si="6"/>
        <v>0</v>
      </c>
      <c r="D461" s="196"/>
      <c r="E461" s="197"/>
      <c r="F461" s="198"/>
      <c r="G461" s="198"/>
      <c r="H461" s="198"/>
      <c r="I461" s="33"/>
      <c r="J461" s="5"/>
      <c r="K461" s="5"/>
      <c r="N461" s="171"/>
      <c r="O461" s="6"/>
      <c r="Q461" s="5"/>
    </row>
    <row r="462" spans="1:17" x14ac:dyDescent="0.2">
      <c r="A462" s="249" t="s">
        <v>881</v>
      </c>
      <c r="B462" s="262" t="s">
        <v>882</v>
      </c>
      <c r="C462" s="210">
        <f t="shared" si="6"/>
        <v>0</v>
      </c>
      <c r="D462" s="196"/>
      <c r="E462" s="197"/>
      <c r="F462" s="198"/>
      <c r="G462" s="198"/>
      <c r="H462" s="198"/>
      <c r="I462" s="33"/>
      <c r="J462" s="5"/>
      <c r="K462" s="5"/>
      <c r="N462" s="171"/>
      <c r="O462" s="6"/>
      <c r="Q462" s="5"/>
    </row>
    <row r="463" spans="1:17" x14ac:dyDescent="0.2">
      <c r="A463" s="259" t="s">
        <v>883</v>
      </c>
      <c r="B463" s="262" t="s">
        <v>884</v>
      </c>
      <c r="C463" s="210">
        <f t="shared" si="6"/>
        <v>0</v>
      </c>
      <c r="D463" s="196"/>
      <c r="E463" s="197"/>
      <c r="F463" s="198"/>
      <c r="G463" s="198"/>
      <c r="H463" s="198"/>
      <c r="I463" s="33"/>
      <c r="J463" s="5"/>
      <c r="K463" s="5"/>
      <c r="N463" s="171"/>
      <c r="O463" s="6"/>
      <c r="Q463" s="5"/>
    </row>
    <row r="464" spans="1:17" x14ac:dyDescent="0.2">
      <c r="A464" s="214" t="s">
        <v>885</v>
      </c>
      <c r="B464" s="262" t="s">
        <v>886</v>
      </c>
      <c r="C464" s="210">
        <f t="shared" si="6"/>
        <v>0</v>
      </c>
      <c r="D464" s="196"/>
      <c r="E464" s="197"/>
      <c r="F464" s="198"/>
      <c r="G464" s="198"/>
      <c r="H464" s="198"/>
      <c r="I464" s="33"/>
      <c r="J464" s="5"/>
      <c r="K464" s="5"/>
      <c r="N464" s="171"/>
      <c r="O464" s="6"/>
      <c r="Q464" s="5"/>
    </row>
    <row r="465" spans="1:17" ht="23.25" x14ac:dyDescent="0.2">
      <c r="A465" s="249" t="s">
        <v>887</v>
      </c>
      <c r="B465" s="262" t="s">
        <v>888</v>
      </c>
      <c r="C465" s="210">
        <f t="shared" si="6"/>
        <v>0</v>
      </c>
      <c r="D465" s="196"/>
      <c r="E465" s="197"/>
      <c r="F465" s="198"/>
      <c r="G465" s="198"/>
      <c r="H465" s="198"/>
      <c r="I465" s="33"/>
      <c r="J465" s="5"/>
      <c r="K465" s="5"/>
      <c r="N465" s="171"/>
      <c r="O465" s="6"/>
      <c r="Q465" s="5"/>
    </row>
    <row r="466" spans="1:17" x14ac:dyDescent="0.2">
      <c r="A466" s="259" t="s">
        <v>889</v>
      </c>
      <c r="B466" s="262" t="s">
        <v>890</v>
      </c>
      <c r="C466" s="210">
        <f t="shared" ref="C466:C527" si="7">+SUM(D466:F466)</f>
        <v>0</v>
      </c>
      <c r="D466" s="196"/>
      <c r="E466" s="197"/>
      <c r="F466" s="198"/>
      <c r="G466" s="198"/>
      <c r="H466" s="198"/>
      <c r="I466" s="33"/>
      <c r="J466" s="5"/>
      <c r="K466" s="5"/>
      <c r="N466" s="171"/>
      <c r="O466" s="6"/>
      <c r="Q466" s="5"/>
    </row>
    <row r="467" spans="1:17" x14ac:dyDescent="0.2">
      <c r="A467" s="214" t="s">
        <v>891</v>
      </c>
      <c r="B467" s="262" t="s">
        <v>892</v>
      </c>
      <c r="C467" s="210">
        <f t="shared" si="7"/>
        <v>0</v>
      </c>
      <c r="D467" s="196"/>
      <c r="E467" s="197"/>
      <c r="F467" s="198"/>
      <c r="G467" s="198"/>
      <c r="H467" s="198"/>
      <c r="I467" s="33"/>
      <c r="J467" s="5"/>
      <c r="K467" s="5"/>
      <c r="N467" s="171"/>
      <c r="O467" s="6"/>
      <c r="Q467" s="5"/>
    </row>
    <row r="468" spans="1:17" x14ac:dyDescent="0.2">
      <c r="A468" s="249" t="s">
        <v>893</v>
      </c>
      <c r="B468" s="262" t="s">
        <v>894</v>
      </c>
      <c r="C468" s="210">
        <f t="shared" si="7"/>
        <v>0</v>
      </c>
      <c r="D468" s="196"/>
      <c r="E468" s="197"/>
      <c r="F468" s="198"/>
      <c r="G468" s="198"/>
      <c r="H468" s="198"/>
      <c r="I468" s="33"/>
      <c r="J468" s="5"/>
      <c r="K468" s="5"/>
      <c r="N468" s="171"/>
      <c r="O468" s="6"/>
      <c r="Q468" s="5"/>
    </row>
    <row r="469" spans="1:17" x14ac:dyDescent="0.2">
      <c r="A469" s="259" t="s">
        <v>895</v>
      </c>
      <c r="B469" s="262" t="s">
        <v>896</v>
      </c>
      <c r="C469" s="210">
        <f t="shared" si="7"/>
        <v>0</v>
      </c>
      <c r="D469" s="196"/>
      <c r="E469" s="197"/>
      <c r="F469" s="198"/>
      <c r="G469" s="198"/>
      <c r="H469" s="198"/>
      <c r="I469" s="33"/>
      <c r="J469" s="5"/>
      <c r="K469" s="5"/>
      <c r="N469" s="171"/>
      <c r="O469" s="6"/>
      <c r="Q469" s="5"/>
    </row>
    <row r="470" spans="1:17" x14ac:dyDescent="0.2">
      <c r="A470" s="214" t="s">
        <v>897</v>
      </c>
      <c r="B470" s="262" t="s">
        <v>898</v>
      </c>
      <c r="C470" s="210">
        <f t="shared" si="7"/>
        <v>0</v>
      </c>
      <c r="D470" s="196"/>
      <c r="E470" s="197"/>
      <c r="F470" s="198"/>
      <c r="G470" s="198"/>
      <c r="H470" s="198"/>
      <c r="I470" s="33"/>
      <c r="J470" s="5"/>
      <c r="K470" s="5"/>
      <c r="N470" s="171"/>
      <c r="O470" s="6"/>
      <c r="Q470" s="5"/>
    </row>
    <row r="471" spans="1:17" x14ac:dyDescent="0.2">
      <c r="A471" s="249" t="s">
        <v>899</v>
      </c>
      <c r="B471" s="262" t="s">
        <v>900</v>
      </c>
      <c r="C471" s="210">
        <f t="shared" si="7"/>
        <v>0</v>
      </c>
      <c r="D471" s="196"/>
      <c r="E471" s="197"/>
      <c r="F471" s="198"/>
      <c r="G471" s="198"/>
      <c r="H471" s="198"/>
      <c r="I471" s="33"/>
      <c r="J471" s="5"/>
      <c r="K471" s="5"/>
      <c r="N471" s="171"/>
      <c r="O471" s="6"/>
      <c r="Q471" s="5"/>
    </row>
    <row r="472" spans="1:17" x14ac:dyDescent="0.2">
      <c r="A472" s="259" t="s">
        <v>901</v>
      </c>
      <c r="B472" s="262" t="s">
        <v>902</v>
      </c>
      <c r="C472" s="210">
        <f t="shared" si="7"/>
        <v>0</v>
      </c>
      <c r="D472" s="196"/>
      <c r="E472" s="197"/>
      <c r="F472" s="198"/>
      <c r="G472" s="198"/>
      <c r="H472" s="198"/>
      <c r="I472" s="33"/>
      <c r="J472" s="5"/>
      <c r="K472" s="5"/>
      <c r="N472" s="171"/>
      <c r="O472" s="6"/>
      <c r="Q472" s="5"/>
    </row>
    <row r="473" spans="1:17" x14ac:dyDescent="0.2">
      <c r="A473" s="214" t="s">
        <v>903</v>
      </c>
      <c r="B473" s="262" t="s">
        <v>904</v>
      </c>
      <c r="C473" s="210">
        <f t="shared" si="7"/>
        <v>0</v>
      </c>
      <c r="D473" s="196"/>
      <c r="E473" s="197"/>
      <c r="F473" s="198"/>
      <c r="G473" s="198"/>
      <c r="H473" s="198"/>
      <c r="I473" s="33"/>
      <c r="J473" s="5"/>
      <c r="K473" s="5"/>
      <c r="N473" s="171"/>
      <c r="O473" s="6"/>
      <c r="Q473" s="5"/>
    </row>
    <row r="474" spans="1:17" x14ac:dyDescent="0.2">
      <c r="A474" s="249" t="s">
        <v>905</v>
      </c>
      <c r="B474" s="262" t="s">
        <v>906</v>
      </c>
      <c r="C474" s="210">
        <f t="shared" si="7"/>
        <v>0</v>
      </c>
      <c r="D474" s="196"/>
      <c r="E474" s="197"/>
      <c r="F474" s="198"/>
      <c r="G474" s="198"/>
      <c r="H474" s="198"/>
      <c r="I474" s="33"/>
      <c r="J474" s="5"/>
      <c r="K474" s="5"/>
      <c r="N474" s="171"/>
      <c r="O474" s="6"/>
      <c r="Q474" s="5"/>
    </row>
    <row r="475" spans="1:17" x14ac:dyDescent="0.2">
      <c r="A475" s="259" t="s">
        <v>907</v>
      </c>
      <c r="B475" s="262" t="s">
        <v>908</v>
      </c>
      <c r="C475" s="210">
        <f t="shared" si="7"/>
        <v>0</v>
      </c>
      <c r="D475" s="196"/>
      <c r="E475" s="197"/>
      <c r="F475" s="198"/>
      <c r="G475" s="198"/>
      <c r="H475" s="198"/>
      <c r="I475" s="33"/>
      <c r="J475" s="5"/>
      <c r="K475" s="5"/>
      <c r="N475" s="171"/>
      <c r="O475" s="6"/>
      <c r="Q475" s="5"/>
    </row>
    <row r="476" spans="1:17" x14ac:dyDescent="0.2">
      <c r="A476" s="214" t="s">
        <v>909</v>
      </c>
      <c r="B476" s="262" t="s">
        <v>910</v>
      </c>
      <c r="C476" s="210">
        <f t="shared" si="7"/>
        <v>0</v>
      </c>
      <c r="D476" s="196"/>
      <c r="E476" s="197"/>
      <c r="F476" s="198"/>
      <c r="G476" s="198"/>
      <c r="H476" s="198"/>
      <c r="I476" s="33"/>
      <c r="J476" s="5"/>
      <c r="K476" s="5"/>
      <c r="N476" s="171"/>
      <c r="O476" s="6"/>
      <c r="Q476" s="5"/>
    </row>
    <row r="477" spans="1:17" x14ac:dyDescent="0.2">
      <c r="A477" s="249" t="s">
        <v>911</v>
      </c>
      <c r="B477" s="262" t="s">
        <v>912</v>
      </c>
      <c r="C477" s="210">
        <f t="shared" si="7"/>
        <v>0</v>
      </c>
      <c r="D477" s="196"/>
      <c r="E477" s="197"/>
      <c r="F477" s="198"/>
      <c r="G477" s="198"/>
      <c r="H477" s="198"/>
      <c r="I477" s="33"/>
      <c r="J477" s="5"/>
      <c r="K477" s="5"/>
      <c r="N477" s="171"/>
      <c r="O477" s="6"/>
      <c r="Q477" s="5"/>
    </row>
    <row r="478" spans="1:17" x14ac:dyDescent="0.2">
      <c r="A478" s="259" t="s">
        <v>913</v>
      </c>
      <c r="B478" s="262" t="s">
        <v>914</v>
      </c>
      <c r="C478" s="210">
        <f t="shared" si="7"/>
        <v>0</v>
      </c>
      <c r="D478" s="196"/>
      <c r="E478" s="197"/>
      <c r="F478" s="198"/>
      <c r="G478" s="198"/>
      <c r="H478" s="198"/>
      <c r="I478" s="33"/>
      <c r="J478" s="5"/>
      <c r="K478" s="5"/>
      <c r="N478" s="171"/>
      <c r="O478" s="6"/>
      <c r="Q478" s="5"/>
    </row>
    <row r="479" spans="1:17" x14ac:dyDescent="0.2">
      <c r="A479" s="214" t="s">
        <v>915</v>
      </c>
      <c r="B479" s="262" t="s">
        <v>916</v>
      </c>
      <c r="C479" s="210">
        <f t="shared" si="7"/>
        <v>0</v>
      </c>
      <c r="D479" s="196"/>
      <c r="E479" s="197"/>
      <c r="F479" s="198"/>
      <c r="G479" s="198"/>
      <c r="H479" s="198"/>
      <c r="I479" s="33"/>
      <c r="J479" s="5"/>
      <c r="K479" s="5"/>
      <c r="N479" s="171"/>
      <c r="O479" s="6"/>
      <c r="Q479" s="5"/>
    </row>
    <row r="480" spans="1:17" x14ac:dyDescent="0.2">
      <c r="A480" s="249" t="s">
        <v>917</v>
      </c>
      <c r="B480" s="262" t="s">
        <v>918</v>
      </c>
      <c r="C480" s="210">
        <f t="shared" si="7"/>
        <v>0</v>
      </c>
      <c r="D480" s="196"/>
      <c r="E480" s="197"/>
      <c r="F480" s="198"/>
      <c r="G480" s="198"/>
      <c r="H480" s="198"/>
      <c r="I480" s="33"/>
      <c r="J480" s="5"/>
      <c r="K480" s="5"/>
      <c r="N480" s="171"/>
      <c r="O480" s="6"/>
      <c r="Q480" s="5"/>
    </row>
    <row r="481" spans="1:17" x14ac:dyDescent="0.2">
      <c r="A481" s="259" t="s">
        <v>919</v>
      </c>
      <c r="B481" s="262" t="s">
        <v>920</v>
      </c>
      <c r="C481" s="210">
        <f t="shared" si="7"/>
        <v>0</v>
      </c>
      <c r="D481" s="196"/>
      <c r="E481" s="197"/>
      <c r="F481" s="198"/>
      <c r="G481" s="198"/>
      <c r="H481" s="198"/>
      <c r="I481" s="33"/>
      <c r="J481" s="5"/>
      <c r="K481" s="5"/>
      <c r="N481" s="171"/>
      <c r="O481" s="6"/>
      <c r="Q481" s="5"/>
    </row>
    <row r="482" spans="1:17" x14ac:dyDescent="0.2">
      <c r="A482" s="214" t="s">
        <v>921</v>
      </c>
      <c r="B482" s="262" t="s">
        <v>922</v>
      </c>
      <c r="C482" s="210">
        <f t="shared" si="7"/>
        <v>0</v>
      </c>
      <c r="D482" s="196"/>
      <c r="E482" s="197"/>
      <c r="F482" s="198"/>
      <c r="G482" s="198"/>
      <c r="H482" s="198"/>
      <c r="I482" s="33"/>
      <c r="J482" s="5"/>
      <c r="K482" s="5"/>
      <c r="N482" s="171"/>
      <c r="O482" s="6"/>
      <c r="Q482" s="5"/>
    </row>
    <row r="483" spans="1:17" x14ac:dyDescent="0.2">
      <c r="A483" s="249" t="s">
        <v>923</v>
      </c>
      <c r="B483" s="262" t="s">
        <v>924</v>
      </c>
      <c r="C483" s="210">
        <f t="shared" si="7"/>
        <v>0</v>
      </c>
      <c r="D483" s="196"/>
      <c r="E483" s="197"/>
      <c r="F483" s="198"/>
      <c r="G483" s="198"/>
      <c r="H483" s="198"/>
      <c r="I483" s="33"/>
      <c r="J483" s="5"/>
      <c r="K483" s="5"/>
      <c r="N483" s="171"/>
      <c r="O483" s="6"/>
      <c r="Q483" s="5"/>
    </row>
    <row r="484" spans="1:17" x14ac:dyDescent="0.2">
      <c r="A484" s="259" t="s">
        <v>925</v>
      </c>
      <c r="B484" s="262" t="s">
        <v>926</v>
      </c>
      <c r="C484" s="210">
        <f t="shared" si="7"/>
        <v>0</v>
      </c>
      <c r="D484" s="196"/>
      <c r="E484" s="197"/>
      <c r="F484" s="198"/>
      <c r="G484" s="198"/>
      <c r="H484" s="198"/>
      <c r="I484" s="33"/>
      <c r="J484" s="5"/>
      <c r="K484" s="5"/>
      <c r="N484" s="171"/>
      <c r="O484" s="6"/>
      <c r="Q484" s="5"/>
    </row>
    <row r="485" spans="1:17" x14ac:dyDescent="0.2">
      <c r="A485" s="214" t="s">
        <v>927</v>
      </c>
      <c r="B485" s="262" t="s">
        <v>928</v>
      </c>
      <c r="C485" s="210">
        <f t="shared" si="7"/>
        <v>0</v>
      </c>
      <c r="D485" s="196"/>
      <c r="E485" s="197"/>
      <c r="F485" s="198"/>
      <c r="G485" s="198"/>
      <c r="H485" s="198"/>
      <c r="I485" s="33"/>
      <c r="J485" s="5"/>
      <c r="K485" s="5"/>
      <c r="N485" s="171"/>
      <c r="O485" s="6"/>
      <c r="Q485" s="5"/>
    </row>
    <row r="486" spans="1:17" x14ac:dyDescent="0.2">
      <c r="A486" s="249" t="s">
        <v>929</v>
      </c>
      <c r="B486" s="262" t="s">
        <v>930</v>
      </c>
      <c r="C486" s="210">
        <f t="shared" si="7"/>
        <v>0</v>
      </c>
      <c r="D486" s="196"/>
      <c r="E486" s="197"/>
      <c r="F486" s="198"/>
      <c r="G486" s="198"/>
      <c r="H486" s="198"/>
      <c r="I486" s="33"/>
      <c r="J486" s="5"/>
      <c r="K486" s="5"/>
      <c r="N486" s="171"/>
      <c r="O486" s="6"/>
      <c r="Q486" s="5"/>
    </row>
    <row r="487" spans="1:17" x14ac:dyDescent="0.2">
      <c r="A487" s="259" t="s">
        <v>931</v>
      </c>
      <c r="B487" s="262" t="s">
        <v>932</v>
      </c>
      <c r="C487" s="210">
        <f t="shared" si="7"/>
        <v>0</v>
      </c>
      <c r="D487" s="196"/>
      <c r="E487" s="197"/>
      <c r="F487" s="198"/>
      <c r="G487" s="198"/>
      <c r="H487" s="198"/>
      <c r="I487" s="33"/>
      <c r="J487" s="5"/>
      <c r="K487" s="5"/>
      <c r="N487" s="171"/>
      <c r="O487" s="6"/>
      <c r="Q487" s="5"/>
    </row>
    <row r="488" spans="1:17" x14ac:dyDescent="0.2">
      <c r="A488" s="214" t="s">
        <v>933</v>
      </c>
      <c r="B488" s="262" t="s">
        <v>934</v>
      </c>
      <c r="C488" s="210">
        <f t="shared" si="7"/>
        <v>0</v>
      </c>
      <c r="D488" s="196"/>
      <c r="E488" s="197"/>
      <c r="F488" s="198"/>
      <c r="G488" s="198"/>
      <c r="H488" s="198"/>
      <c r="I488" s="33"/>
      <c r="J488" s="5"/>
      <c r="K488" s="5"/>
      <c r="N488" s="171"/>
      <c r="O488" s="6"/>
      <c r="Q488" s="5"/>
    </row>
    <row r="489" spans="1:17" x14ac:dyDescent="0.2">
      <c r="A489" s="249" t="s">
        <v>935</v>
      </c>
      <c r="B489" s="262" t="s">
        <v>936</v>
      </c>
      <c r="C489" s="210">
        <f t="shared" si="7"/>
        <v>0</v>
      </c>
      <c r="D489" s="196"/>
      <c r="E489" s="197"/>
      <c r="F489" s="198"/>
      <c r="G489" s="198"/>
      <c r="H489" s="198"/>
      <c r="I489" s="33"/>
      <c r="J489" s="5"/>
      <c r="K489" s="5"/>
      <c r="N489" s="171"/>
      <c r="O489" s="6"/>
      <c r="Q489" s="5"/>
    </row>
    <row r="490" spans="1:17" x14ac:dyDescent="0.2">
      <c r="A490" s="259" t="s">
        <v>937</v>
      </c>
      <c r="B490" s="262" t="s">
        <v>938</v>
      </c>
      <c r="C490" s="210">
        <f t="shared" si="7"/>
        <v>0</v>
      </c>
      <c r="D490" s="196"/>
      <c r="E490" s="197"/>
      <c r="F490" s="198"/>
      <c r="G490" s="198"/>
      <c r="H490" s="198"/>
      <c r="I490" s="33"/>
      <c r="J490" s="5"/>
      <c r="K490" s="5"/>
      <c r="N490" s="171"/>
      <c r="O490" s="6"/>
      <c r="Q490" s="5"/>
    </row>
    <row r="491" spans="1:17" x14ac:dyDescent="0.2">
      <c r="A491" s="214" t="s">
        <v>939</v>
      </c>
      <c r="B491" s="262" t="s">
        <v>940</v>
      </c>
      <c r="C491" s="210">
        <f t="shared" si="7"/>
        <v>0</v>
      </c>
      <c r="D491" s="196"/>
      <c r="E491" s="197"/>
      <c r="F491" s="198"/>
      <c r="G491" s="198"/>
      <c r="H491" s="198"/>
      <c r="I491" s="33"/>
      <c r="J491" s="5"/>
      <c r="K491" s="5"/>
      <c r="N491" s="171"/>
      <c r="O491" s="6"/>
      <c r="Q491" s="5"/>
    </row>
    <row r="492" spans="1:17" x14ac:dyDescent="0.2">
      <c r="A492" s="249" t="s">
        <v>941</v>
      </c>
      <c r="B492" s="262" t="s">
        <v>942</v>
      </c>
      <c r="C492" s="210">
        <f t="shared" si="7"/>
        <v>0</v>
      </c>
      <c r="D492" s="196"/>
      <c r="E492" s="197"/>
      <c r="F492" s="198"/>
      <c r="G492" s="198"/>
      <c r="H492" s="198"/>
      <c r="I492" s="33"/>
      <c r="J492" s="5"/>
      <c r="K492" s="5"/>
      <c r="N492" s="171"/>
      <c r="O492" s="6"/>
      <c r="Q492" s="5"/>
    </row>
    <row r="493" spans="1:17" x14ac:dyDescent="0.2">
      <c r="A493" s="259" t="s">
        <v>943</v>
      </c>
      <c r="B493" s="262" t="s">
        <v>944</v>
      </c>
      <c r="C493" s="210">
        <f t="shared" si="7"/>
        <v>0</v>
      </c>
      <c r="D493" s="196"/>
      <c r="E493" s="197"/>
      <c r="F493" s="198"/>
      <c r="G493" s="198"/>
      <c r="H493" s="198"/>
      <c r="I493" s="33"/>
      <c r="J493" s="5"/>
      <c r="K493" s="5"/>
      <c r="N493" s="171"/>
      <c r="O493" s="6"/>
      <c r="Q493" s="5"/>
    </row>
    <row r="494" spans="1:17" x14ac:dyDescent="0.2">
      <c r="A494" s="214" t="s">
        <v>945</v>
      </c>
      <c r="B494" s="262" t="s">
        <v>946</v>
      </c>
      <c r="C494" s="210">
        <f t="shared" si="7"/>
        <v>0</v>
      </c>
      <c r="D494" s="196"/>
      <c r="E494" s="197"/>
      <c r="F494" s="198"/>
      <c r="G494" s="198"/>
      <c r="H494" s="198"/>
      <c r="I494" s="33"/>
      <c r="J494" s="5"/>
      <c r="K494" s="5"/>
      <c r="N494" s="171"/>
      <c r="O494" s="6"/>
      <c r="Q494" s="5"/>
    </row>
    <row r="495" spans="1:17" x14ac:dyDescent="0.2">
      <c r="A495" s="249" t="s">
        <v>947</v>
      </c>
      <c r="B495" s="262" t="s">
        <v>948</v>
      </c>
      <c r="C495" s="210">
        <f t="shared" si="7"/>
        <v>0</v>
      </c>
      <c r="D495" s="196"/>
      <c r="E495" s="197"/>
      <c r="F495" s="198"/>
      <c r="G495" s="198"/>
      <c r="H495" s="198"/>
      <c r="I495" s="33"/>
      <c r="J495" s="5"/>
      <c r="K495" s="5"/>
      <c r="N495" s="171"/>
      <c r="O495" s="6"/>
      <c r="Q495" s="5"/>
    </row>
    <row r="496" spans="1:17" x14ac:dyDescent="0.2">
      <c r="A496" s="259" t="s">
        <v>949</v>
      </c>
      <c r="B496" s="262" t="s">
        <v>950</v>
      </c>
      <c r="C496" s="210">
        <f t="shared" si="7"/>
        <v>0</v>
      </c>
      <c r="D496" s="196"/>
      <c r="E496" s="197"/>
      <c r="F496" s="198"/>
      <c r="G496" s="198"/>
      <c r="H496" s="198"/>
      <c r="I496" s="33"/>
      <c r="J496" s="5"/>
      <c r="K496" s="5"/>
      <c r="N496" s="171"/>
      <c r="O496" s="6"/>
      <c r="Q496" s="5"/>
    </row>
    <row r="497" spans="1:17" x14ac:dyDescent="0.2">
      <c r="A497" s="214" t="s">
        <v>951</v>
      </c>
      <c r="B497" s="262" t="s">
        <v>952</v>
      </c>
      <c r="C497" s="210">
        <f t="shared" si="7"/>
        <v>0</v>
      </c>
      <c r="D497" s="196"/>
      <c r="E497" s="197"/>
      <c r="F497" s="198"/>
      <c r="G497" s="198"/>
      <c r="H497" s="198"/>
      <c r="I497" s="33"/>
      <c r="J497" s="5"/>
      <c r="K497" s="5"/>
      <c r="N497" s="171"/>
      <c r="O497" s="6"/>
      <c r="Q497" s="5"/>
    </row>
    <row r="498" spans="1:17" x14ac:dyDescent="0.2">
      <c r="A498" s="249" t="s">
        <v>953</v>
      </c>
      <c r="B498" s="262" t="s">
        <v>954</v>
      </c>
      <c r="C498" s="210">
        <f t="shared" si="7"/>
        <v>0</v>
      </c>
      <c r="D498" s="196"/>
      <c r="E498" s="197"/>
      <c r="F498" s="198"/>
      <c r="G498" s="198"/>
      <c r="H498" s="198"/>
      <c r="I498" s="33"/>
      <c r="J498" s="5"/>
      <c r="K498" s="5"/>
      <c r="N498" s="171"/>
      <c r="O498" s="6"/>
      <c r="Q498" s="5"/>
    </row>
    <row r="499" spans="1:17" x14ac:dyDescent="0.2">
      <c r="A499" s="259" t="s">
        <v>955</v>
      </c>
      <c r="B499" s="262" t="s">
        <v>956</v>
      </c>
      <c r="C499" s="210">
        <f t="shared" si="7"/>
        <v>0</v>
      </c>
      <c r="D499" s="196"/>
      <c r="E499" s="197"/>
      <c r="F499" s="198"/>
      <c r="G499" s="198"/>
      <c r="H499" s="198"/>
      <c r="I499" s="33"/>
      <c r="J499" s="5"/>
      <c r="K499" s="5"/>
      <c r="N499" s="171"/>
      <c r="O499" s="6"/>
      <c r="Q499" s="5"/>
    </row>
    <row r="500" spans="1:17" x14ac:dyDescent="0.2">
      <c r="A500" s="214" t="s">
        <v>957</v>
      </c>
      <c r="B500" s="262" t="s">
        <v>958</v>
      </c>
      <c r="C500" s="210">
        <f t="shared" si="7"/>
        <v>0</v>
      </c>
      <c r="D500" s="196"/>
      <c r="E500" s="197"/>
      <c r="F500" s="198"/>
      <c r="G500" s="198"/>
      <c r="H500" s="198"/>
      <c r="I500" s="33"/>
      <c r="J500" s="5"/>
      <c r="K500" s="5"/>
      <c r="N500" s="171"/>
      <c r="O500" s="6"/>
      <c r="Q500" s="5"/>
    </row>
    <row r="501" spans="1:17" x14ac:dyDescent="0.2">
      <c r="A501" s="249" t="s">
        <v>959</v>
      </c>
      <c r="B501" s="262" t="s">
        <v>960</v>
      </c>
      <c r="C501" s="210">
        <f t="shared" si="7"/>
        <v>0</v>
      </c>
      <c r="D501" s="196"/>
      <c r="E501" s="197"/>
      <c r="F501" s="198"/>
      <c r="G501" s="198"/>
      <c r="H501" s="198"/>
      <c r="I501" s="33"/>
      <c r="J501" s="5"/>
      <c r="K501" s="5"/>
      <c r="N501" s="171"/>
      <c r="O501" s="6"/>
      <c r="Q501" s="5"/>
    </row>
    <row r="502" spans="1:17" x14ac:dyDescent="0.2">
      <c r="A502" s="259" t="s">
        <v>961</v>
      </c>
      <c r="B502" s="262" t="s">
        <v>962</v>
      </c>
      <c r="C502" s="210">
        <f t="shared" si="7"/>
        <v>0</v>
      </c>
      <c r="D502" s="196"/>
      <c r="E502" s="197"/>
      <c r="F502" s="198"/>
      <c r="G502" s="198"/>
      <c r="H502" s="198"/>
      <c r="I502" s="33"/>
      <c r="J502" s="5"/>
      <c r="K502" s="5"/>
      <c r="N502" s="171"/>
      <c r="O502" s="6"/>
      <c r="Q502" s="5"/>
    </row>
    <row r="503" spans="1:17" x14ac:dyDescent="0.2">
      <c r="A503" s="214" t="s">
        <v>963</v>
      </c>
      <c r="B503" s="262" t="s">
        <v>964</v>
      </c>
      <c r="C503" s="210">
        <f t="shared" si="7"/>
        <v>0</v>
      </c>
      <c r="D503" s="196"/>
      <c r="E503" s="197"/>
      <c r="F503" s="198"/>
      <c r="G503" s="198"/>
      <c r="H503" s="198"/>
      <c r="I503" s="33"/>
      <c r="J503" s="5"/>
      <c r="K503" s="5"/>
      <c r="N503" s="171"/>
      <c r="O503" s="6"/>
      <c r="Q503" s="5"/>
    </row>
    <row r="504" spans="1:17" x14ac:dyDescent="0.2">
      <c r="A504" s="249" t="s">
        <v>965</v>
      </c>
      <c r="B504" s="258" t="s">
        <v>966</v>
      </c>
      <c r="C504" s="210">
        <f t="shared" si="7"/>
        <v>0</v>
      </c>
      <c r="D504" s="196"/>
      <c r="E504" s="197"/>
      <c r="F504" s="198"/>
      <c r="G504" s="198"/>
      <c r="H504" s="198"/>
      <c r="I504" s="33"/>
      <c r="J504" s="5"/>
      <c r="K504" s="5"/>
      <c r="N504" s="171"/>
      <c r="O504" s="6"/>
      <c r="Q504" s="5"/>
    </row>
    <row r="505" spans="1:17" x14ac:dyDescent="0.2">
      <c r="A505" s="259" t="s">
        <v>967</v>
      </c>
      <c r="B505" s="260" t="s">
        <v>968</v>
      </c>
      <c r="C505" s="210">
        <f t="shared" si="7"/>
        <v>0</v>
      </c>
      <c r="D505" s="196"/>
      <c r="E505" s="197"/>
      <c r="F505" s="198"/>
      <c r="G505" s="198"/>
      <c r="H505" s="198"/>
      <c r="I505" s="33"/>
      <c r="J505" s="5"/>
      <c r="K505" s="5"/>
      <c r="N505" s="171"/>
      <c r="O505" s="6"/>
      <c r="Q505" s="5"/>
    </row>
    <row r="506" spans="1:17" x14ac:dyDescent="0.2">
      <c r="A506" s="214" t="s">
        <v>969</v>
      </c>
      <c r="B506" s="258" t="s">
        <v>970</v>
      </c>
      <c r="C506" s="210">
        <f t="shared" si="7"/>
        <v>0</v>
      </c>
      <c r="D506" s="196"/>
      <c r="E506" s="197"/>
      <c r="F506" s="198"/>
      <c r="G506" s="198"/>
      <c r="H506" s="198"/>
      <c r="I506" s="33"/>
      <c r="J506" s="5"/>
      <c r="K506" s="5"/>
      <c r="N506" s="171"/>
      <c r="O506" s="6"/>
      <c r="Q506" s="5"/>
    </row>
    <row r="507" spans="1:17" x14ac:dyDescent="0.2">
      <c r="A507" s="249" t="s">
        <v>971</v>
      </c>
      <c r="B507" s="258" t="s">
        <v>972</v>
      </c>
      <c r="C507" s="210">
        <f t="shared" si="7"/>
        <v>0</v>
      </c>
      <c r="D507" s="196"/>
      <c r="E507" s="197"/>
      <c r="F507" s="198"/>
      <c r="G507" s="198"/>
      <c r="H507" s="198"/>
      <c r="I507" s="33"/>
      <c r="J507" s="5"/>
      <c r="K507" s="5"/>
      <c r="N507" s="171"/>
      <c r="O507" s="6"/>
      <c r="Q507" s="5"/>
    </row>
    <row r="508" spans="1:17" ht="23.25" x14ac:dyDescent="0.2">
      <c r="A508" s="259" t="s">
        <v>973</v>
      </c>
      <c r="B508" s="262" t="s">
        <v>974</v>
      </c>
      <c r="C508" s="210">
        <f t="shared" si="7"/>
        <v>0</v>
      </c>
      <c r="D508" s="196"/>
      <c r="E508" s="197"/>
      <c r="F508" s="198"/>
      <c r="G508" s="198"/>
      <c r="H508" s="198"/>
      <c r="I508" s="33"/>
      <c r="J508" s="5"/>
      <c r="K508" s="5"/>
      <c r="N508" s="171"/>
      <c r="O508" s="6"/>
      <c r="Q508" s="5"/>
    </row>
    <row r="509" spans="1:17" x14ac:dyDescent="0.2">
      <c r="A509" s="259" t="s">
        <v>975</v>
      </c>
      <c r="B509" s="258" t="s">
        <v>976</v>
      </c>
      <c r="C509" s="210">
        <f t="shared" si="7"/>
        <v>0</v>
      </c>
      <c r="D509" s="196"/>
      <c r="E509" s="197"/>
      <c r="F509" s="198"/>
      <c r="G509" s="198"/>
      <c r="H509" s="198"/>
      <c r="I509" s="33"/>
      <c r="J509" s="5"/>
      <c r="K509" s="5"/>
      <c r="N509" s="171"/>
      <c r="O509" s="6"/>
      <c r="Q509" s="5"/>
    </row>
    <row r="510" spans="1:17" x14ac:dyDescent="0.2">
      <c r="A510" s="259" t="s">
        <v>977</v>
      </c>
      <c r="B510" s="258" t="s">
        <v>978</v>
      </c>
      <c r="C510" s="210">
        <f t="shared" si="7"/>
        <v>0</v>
      </c>
      <c r="D510" s="196"/>
      <c r="E510" s="197"/>
      <c r="F510" s="198"/>
      <c r="G510" s="198"/>
      <c r="H510" s="198"/>
      <c r="I510" s="33"/>
      <c r="J510" s="5"/>
      <c r="K510" s="5"/>
      <c r="N510" s="171"/>
      <c r="O510" s="6"/>
      <c r="Q510" s="5"/>
    </row>
    <row r="511" spans="1:17" x14ac:dyDescent="0.2">
      <c r="A511" s="214" t="s">
        <v>979</v>
      </c>
      <c r="B511" s="258" t="s">
        <v>980</v>
      </c>
      <c r="C511" s="210">
        <f t="shared" si="7"/>
        <v>0</v>
      </c>
      <c r="D511" s="196"/>
      <c r="E511" s="197"/>
      <c r="F511" s="198"/>
      <c r="G511" s="198"/>
      <c r="H511" s="198"/>
      <c r="I511" s="33"/>
      <c r="J511" s="5"/>
      <c r="K511" s="5"/>
      <c r="N511" s="171"/>
      <c r="O511" s="6"/>
      <c r="Q511" s="5"/>
    </row>
    <row r="512" spans="1:17" x14ac:dyDescent="0.2">
      <c r="A512" s="249" t="s">
        <v>981</v>
      </c>
      <c r="B512" s="258" t="s">
        <v>982</v>
      </c>
      <c r="C512" s="210">
        <f t="shared" si="7"/>
        <v>0</v>
      </c>
      <c r="D512" s="196"/>
      <c r="E512" s="197"/>
      <c r="F512" s="198"/>
      <c r="G512" s="198"/>
      <c r="H512" s="198"/>
      <c r="I512" s="33"/>
      <c r="J512" s="5"/>
      <c r="K512" s="5"/>
      <c r="N512" s="171"/>
      <c r="O512" s="6"/>
      <c r="Q512" s="5"/>
    </row>
    <row r="513" spans="1:17" x14ac:dyDescent="0.2">
      <c r="A513" s="259" t="s">
        <v>983</v>
      </c>
      <c r="B513" s="258" t="s">
        <v>984</v>
      </c>
      <c r="C513" s="210">
        <f t="shared" si="7"/>
        <v>0</v>
      </c>
      <c r="D513" s="196"/>
      <c r="E513" s="197"/>
      <c r="F513" s="198"/>
      <c r="G513" s="198"/>
      <c r="H513" s="198"/>
      <c r="I513" s="33"/>
      <c r="J513" s="5"/>
      <c r="K513" s="5"/>
      <c r="N513" s="171"/>
      <c r="O513" s="6"/>
      <c r="Q513" s="5"/>
    </row>
    <row r="514" spans="1:17" x14ac:dyDescent="0.2">
      <c r="A514" s="214" t="s">
        <v>985</v>
      </c>
      <c r="B514" s="258" t="s">
        <v>986</v>
      </c>
      <c r="C514" s="210">
        <f t="shared" si="7"/>
        <v>0</v>
      </c>
      <c r="D514" s="196"/>
      <c r="E514" s="197"/>
      <c r="F514" s="198"/>
      <c r="G514" s="198"/>
      <c r="H514" s="198"/>
      <c r="I514" s="33"/>
      <c r="J514" s="5"/>
      <c r="K514" s="5"/>
      <c r="N514" s="171"/>
      <c r="O514" s="6"/>
      <c r="Q514" s="5"/>
    </row>
    <row r="515" spans="1:17" x14ac:dyDescent="0.2">
      <c r="A515" s="249" t="s">
        <v>987</v>
      </c>
      <c r="B515" s="258" t="s">
        <v>988</v>
      </c>
      <c r="C515" s="210">
        <f t="shared" si="7"/>
        <v>0</v>
      </c>
      <c r="D515" s="196"/>
      <c r="E515" s="197"/>
      <c r="F515" s="198"/>
      <c r="G515" s="198"/>
      <c r="H515" s="198"/>
      <c r="I515" s="33"/>
      <c r="J515" s="5"/>
      <c r="K515" s="5"/>
      <c r="N515" s="171"/>
      <c r="O515" s="6"/>
      <c r="Q515" s="5"/>
    </row>
    <row r="516" spans="1:17" x14ac:dyDescent="0.2">
      <c r="A516" s="259" t="s">
        <v>989</v>
      </c>
      <c r="B516" s="258" t="s">
        <v>990</v>
      </c>
      <c r="C516" s="210">
        <f t="shared" si="7"/>
        <v>0</v>
      </c>
      <c r="D516" s="196"/>
      <c r="E516" s="197"/>
      <c r="F516" s="198"/>
      <c r="G516" s="198"/>
      <c r="H516" s="198"/>
      <c r="I516" s="33"/>
      <c r="J516" s="5"/>
      <c r="K516" s="5"/>
      <c r="N516" s="171"/>
      <c r="O516" s="6"/>
      <c r="Q516" s="5"/>
    </row>
    <row r="517" spans="1:17" x14ac:dyDescent="0.2">
      <c r="A517" s="214" t="s">
        <v>991</v>
      </c>
      <c r="B517" s="258" t="s">
        <v>992</v>
      </c>
      <c r="C517" s="210">
        <f t="shared" si="7"/>
        <v>0</v>
      </c>
      <c r="D517" s="196"/>
      <c r="E517" s="197"/>
      <c r="F517" s="198"/>
      <c r="G517" s="198"/>
      <c r="H517" s="198"/>
      <c r="I517" s="33"/>
      <c r="J517" s="5"/>
      <c r="K517" s="5"/>
      <c r="N517" s="171"/>
      <c r="O517" s="6"/>
      <c r="Q517" s="5"/>
    </row>
    <row r="518" spans="1:17" x14ac:dyDescent="0.2">
      <c r="A518" s="249" t="s">
        <v>993</v>
      </c>
      <c r="B518" s="258" t="s">
        <v>994</v>
      </c>
      <c r="C518" s="210">
        <f t="shared" si="7"/>
        <v>0</v>
      </c>
      <c r="D518" s="196"/>
      <c r="E518" s="197"/>
      <c r="F518" s="198"/>
      <c r="G518" s="198"/>
      <c r="H518" s="198"/>
      <c r="I518" s="33"/>
      <c r="J518" s="5"/>
      <c r="K518" s="5"/>
      <c r="N518" s="171"/>
      <c r="O518" s="6"/>
      <c r="Q518" s="5"/>
    </row>
    <row r="519" spans="1:17" x14ac:dyDescent="0.2">
      <c r="A519" s="259" t="s">
        <v>995</v>
      </c>
      <c r="B519" s="258" t="s">
        <v>996</v>
      </c>
      <c r="C519" s="210">
        <f t="shared" si="7"/>
        <v>0</v>
      </c>
      <c r="D519" s="196"/>
      <c r="E519" s="197"/>
      <c r="F519" s="198"/>
      <c r="G519" s="198"/>
      <c r="H519" s="198"/>
      <c r="I519" s="33"/>
      <c r="J519" s="5"/>
      <c r="K519" s="5"/>
      <c r="N519" s="171"/>
      <c r="O519" s="6"/>
      <c r="Q519" s="5"/>
    </row>
    <row r="520" spans="1:17" x14ac:dyDescent="0.2">
      <c r="A520" s="259" t="s">
        <v>997</v>
      </c>
      <c r="B520" s="258" t="s">
        <v>998</v>
      </c>
      <c r="C520" s="210">
        <f t="shared" si="7"/>
        <v>0</v>
      </c>
      <c r="D520" s="196"/>
      <c r="E520" s="197"/>
      <c r="F520" s="198"/>
      <c r="G520" s="198"/>
      <c r="H520" s="198"/>
      <c r="I520" s="33"/>
      <c r="J520" s="5"/>
      <c r="K520" s="5"/>
      <c r="N520" s="171"/>
      <c r="O520" s="6"/>
      <c r="Q520" s="5"/>
    </row>
    <row r="521" spans="1:17" x14ac:dyDescent="0.2">
      <c r="A521" s="259" t="s">
        <v>999</v>
      </c>
      <c r="B521" s="258" t="s">
        <v>1000</v>
      </c>
      <c r="C521" s="210">
        <f t="shared" si="7"/>
        <v>0</v>
      </c>
      <c r="D521" s="196"/>
      <c r="E521" s="197"/>
      <c r="F521" s="198"/>
      <c r="G521" s="198"/>
      <c r="H521" s="198"/>
      <c r="I521" s="33"/>
      <c r="J521" s="5"/>
      <c r="K521" s="5"/>
      <c r="N521" s="171"/>
      <c r="O521" s="6"/>
      <c r="Q521" s="5"/>
    </row>
    <row r="522" spans="1:17" x14ac:dyDescent="0.2">
      <c r="A522" s="214" t="s">
        <v>1001</v>
      </c>
      <c r="B522" s="258" t="s">
        <v>1002</v>
      </c>
      <c r="C522" s="210">
        <f t="shared" si="7"/>
        <v>0</v>
      </c>
      <c r="D522" s="196"/>
      <c r="E522" s="197"/>
      <c r="F522" s="198"/>
      <c r="G522" s="198"/>
      <c r="H522" s="198"/>
      <c r="I522" s="33"/>
      <c r="J522" s="5"/>
      <c r="K522" s="5"/>
      <c r="N522" s="171"/>
      <c r="O522" s="6"/>
      <c r="Q522" s="5"/>
    </row>
    <row r="523" spans="1:17" x14ac:dyDescent="0.2">
      <c r="A523" s="249" t="s">
        <v>1003</v>
      </c>
      <c r="B523" s="258" t="s">
        <v>1004</v>
      </c>
      <c r="C523" s="210">
        <f t="shared" si="7"/>
        <v>0</v>
      </c>
      <c r="D523" s="196"/>
      <c r="E523" s="197"/>
      <c r="F523" s="198"/>
      <c r="G523" s="198"/>
      <c r="H523" s="198"/>
      <c r="I523" s="33"/>
      <c r="J523" s="5"/>
      <c r="K523" s="5"/>
      <c r="N523" s="171"/>
      <c r="O523" s="6"/>
      <c r="Q523" s="5"/>
    </row>
    <row r="524" spans="1:17" x14ac:dyDescent="0.2">
      <c r="A524" s="259" t="s">
        <v>1005</v>
      </c>
      <c r="B524" s="258" t="s">
        <v>1006</v>
      </c>
      <c r="C524" s="210">
        <f t="shared" si="7"/>
        <v>0</v>
      </c>
      <c r="D524" s="196"/>
      <c r="E524" s="197"/>
      <c r="F524" s="198"/>
      <c r="G524" s="198"/>
      <c r="H524" s="198"/>
      <c r="I524" s="33"/>
      <c r="J524" s="5"/>
      <c r="K524" s="5"/>
      <c r="N524" s="171"/>
      <c r="O524" s="6"/>
      <c r="Q524" s="5"/>
    </row>
    <row r="525" spans="1:17" x14ac:dyDescent="0.2">
      <c r="A525" s="214" t="s">
        <v>1007</v>
      </c>
      <c r="B525" s="258" t="s">
        <v>1008</v>
      </c>
      <c r="C525" s="210">
        <f t="shared" si="7"/>
        <v>0</v>
      </c>
      <c r="D525" s="196"/>
      <c r="E525" s="197"/>
      <c r="F525" s="198"/>
      <c r="G525" s="198"/>
      <c r="H525" s="198"/>
      <c r="I525" s="33"/>
      <c r="J525" s="5"/>
      <c r="K525" s="5"/>
      <c r="N525" s="171"/>
      <c r="O525" s="6"/>
      <c r="Q525" s="5"/>
    </row>
    <row r="526" spans="1:17" x14ac:dyDescent="0.2">
      <c r="A526" s="249" t="s">
        <v>1009</v>
      </c>
      <c r="B526" s="258" t="s">
        <v>1010</v>
      </c>
      <c r="C526" s="210">
        <f t="shared" si="7"/>
        <v>0</v>
      </c>
      <c r="D526" s="196"/>
      <c r="E526" s="197"/>
      <c r="F526" s="198"/>
      <c r="G526" s="198"/>
      <c r="H526" s="198"/>
      <c r="I526" s="33"/>
      <c r="J526" s="5"/>
      <c r="K526" s="5"/>
      <c r="N526" s="171"/>
      <c r="O526" s="6"/>
      <c r="Q526" s="5"/>
    </row>
    <row r="527" spans="1:17" x14ac:dyDescent="0.2">
      <c r="A527" s="263" t="s">
        <v>1011</v>
      </c>
      <c r="B527" s="264" t="s">
        <v>1012</v>
      </c>
      <c r="C527" s="218">
        <f t="shared" si="7"/>
        <v>0</v>
      </c>
      <c r="D527" s="237"/>
      <c r="E527" s="220"/>
      <c r="F527" s="221"/>
      <c r="G527" s="221"/>
      <c r="H527" s="221"/>
      <c r="I527" s="33"/>
      <c r="J527" s="5"/>
      <c r="K527" s="5"/>
      <c r="N527" s="171"/>
      <c r="O527" s="6"/>
      <c r="Q527" s="5"/>
    </row>
    <row r="528" spans="1:17" x14ac:dyDescent="0.2">
      <c r="A528" s="265"/>
      <c r="B528" s="266"/>
      <c r="C528" s="202"/>
      <c r="D528" s="202"/>
      <c r="E528" s="202"/>
      <c r="F528" s="202"/>
      <c r="G528" s="202"/>
      <c r="H528" s="202"/>
      <c r="I528" s="14"/>
      <c r="J528" s="171"/>
      <c r="K528" s="171"/>
      <c r="L528" s="171"/>
      <c r="M528" s="171"/>
      <c r="N528" s="171"/>
      <c r="O528" s="6"/>
      <c r="Q528" s="5"/>
    </row>
    <row r="529" spans="1:17" x14ac:dyDescent="0.2">
      <c r="A529" s="291" t="s">
        <v>1013</v>
      </c>
      <c r="B529" s="292"/>
      <c r="C529" s="267" t="s">
        <v>1014</v>
      </c>
      <c r="D529" s="268"/>
      <c r="E529" s="269"/>
      <c r="F529" s="171"/>
      <c r="G529" s="202"/>
      <c r="H529" s="202"/>
      <c r="I529" s="14"/>
      <c r="J529" s="171"/>
      <c r="K529" s="171"/>
      <c r="L529" s="171"/>
      <c r="M529" s="171"/>
      <c r="N529" s="171"/>
      <c r="O529" s="6"/>
      <c r="Q529" s="5"/>
    </row>
    <row r="530" spans="1:17" x14ac:dyDescent="0.2">
      <c r="A530" s="293"/>
      <c r="B530" s="294"/>
      <c r="C530" s="297" t="s">
        <v>3</v>
      </c>
      <c r="D530" s="268" t="s">
        <v>1015</v>
      </c>
      <c r="E530" s="269"/>
      <c r="F530" s="171"/>
      <c r="G530" s="202"/>
      <c r="H530" s="202"/>
      <c r="I530" s="14"/>
      <c r="J530" s="171"/>
      <c r="K530" s="171"/>
      <c r="L530" s="171"/>
      <c r="M530" s="171"/>
      <c r="N530" s="171"/>
      <c r="O530" s="6"/>
      <c r="Q530" s="5"/>
    </row>
    <row r="531" spans="1:17" ht="33.75" customHeight="1" x14ac:dyDescent="0.2">
      <c r="A531" s="295"/>
      <c r="B531" s="296"/>
      <c r="C531" s="298"/>
      <c r="D531" s="270" t="s">
        <v>1016</v>
      </c>
      <c r="E531" s="271" t="s">
        <v>1017</v>
      </c>
      <c r="F531" s="171"/>
      <c r="G531" s="202"/>
      <c r="H531" s="202"/>
      <c r="I531" s="14"/>
      <c r="J531" s="171"/>
      <c r="K531" s="171"/>
      <c r="L531" s="171"/>
      <c r="M531" s="171"/>
      <c r="N531" s="171"/>
      <c r="O531" s="6"/>
      <c r="Q531" s="5"/>
    </row>
    <row r="532" spans="1:17" x14ac:dyDescent="0.2">
      <c r="A532" s="272" t="s">
        <v>1018</v>
      </c>
      <c r="B532" s="273" t="s">
        <v>1019</v>
      </c>
      <c r="C532" s="274">
        <f>+SUM(D532:E532)</f>
        <v>0</v>
      </c>
      <c r="D532" s="275"/>
      <c r="E532" s="276"/>
      <c r="F532" s="171"/>
      <c r="G532" s="202"/>
      <c r="H532" s="202"/>
      <c r="I532" s="14"/>
      <c r="J532" s="171"/>
      <c r="K532" s="171"/>
      <c r="L532" s="171"/>
      <c r="M532" s="171"/>
      <c r="N532" s="171"/>
      <c r="O532" s="6"/>
      <c r="Q532" s="5"/>
    </row>
    <row r="533" spans="1:17" x14ac:dyDescent="0.2">
      <c r="A533" s="272" t="s">
        <v>1020</v>
      </c>
      <c r="B533" s="273" t="s">
        <v>1021</v>
      </c>
      <c r="C533" s="277">
        <f>+SUM(D533:E533)</f>
        <v>0</v>
      </c>
      <c r="D533" s="275"/>
      <c r="E533" s="276"/>
      <c r="F533" s="171"/>
      <c r="G533" s="202"/>
      <c r="H533" s="202"/>
      <c r="I533" s="14"/>
      <c r="J533" s="171"/>
      <c r="K533" s="171"/>
      <c r="L533" s="171"/>
      <c r="M533" s="171"/>
      <c r="N533" s="171"/>
      <c r="O533" s="6"/>
      <c r="Q533" s="5"/>
    </row>
    <row r="534" spans="1:17" ht="18" customHeight="1" x14ac:dyDescent="0.2">
      <c r="A534" s="128"/>
      <c r="B534" s="129"/>
      <c r="C534" s="130"/>
    </row>
    <row r="535" spans="1:17" ht="24" customHeight="1" x14ac:dyDescent="0.2">
      <c r="A535" s="291" t="s">
        <v>1022</v>
      </c>
      <c r="B535" s="292"/>
      <c r="C535" s="297" t="s">
        <v>3</v>
      </c>
      <c r="D535" s="286" t="s">
        <v>1023</v>
      </c>
      <c r="E535" s="286" t="s">
        <v>1024</v>
      </c>
      <c r="F535" s="202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295"/>
      <c r="B536" s="296"/>
      <c r="C536" s="299"/>
      <c r="D536" s="286"/>
      <c r="E536" s="286"/>
      <c r="F536" s="202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287" t="s">
        <v>1025</v>
      </c>
      <c r="B537" s="288"/>
      <c r="C537" s="131"/>
      <c r="D537" s="132"/>
      <c r="E537" s="133"/>
      <c r="F537" s="202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134" t="s">
        <v>1026</v>
      </c>
      <c r="B538" s="135"/>
      <c r="C538" s="278">
        <f t="shared" ref="C538:C544" si="8">SUM(D538:E538)</f>
        <v>0</v>
      </c>
      <c r="D538" s="279"/>
      <c r="E538" s="280"/>
      <c r="F538" s="202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139" t="s">
        <v>1027</v>
      </c>
      <c r="B539" s="140"/>
      <c r="C539" s="281">
        <f t="shared" si="8"/>
        <v>0</v>
      </c>
      <c r="D539" s="282"/>
      <c r="E539" s="283"/>
      <c r="F539" s="202"/>
      <c r="G539" s="6"/>
      <c r="H539" s="6"/>
      <c r="I539" s="7"/>
      <c r="J539" s="5"/>
      <c r="K539" s="5"/>
      <c r="O539" s="6"/>
      <c r="Q539" s="5"/>
    </row>
    <row r="540" spans="1:17" s="147" customFormat="1" ht="13.5" customHeight="1" x14ac:dyDescent="0.2">
      <c r="A540" s="139" t="s">
        <v>1028</v>
      </c>
      <c r="B540" s="140"/>
      <c r="C540" s="281">
        <f t="shared" si="8"/>
        <v>0</v>
      </c>
      <c r="D540" s="144"/>
      <c r="E540" s="145"/>
      <c r="F540" s="146"/>
      <c r="G540" s="146"/>
    </row>
    <row r="541" spans="1:17" s="147" customFormat="1" x14ac:dyDescent="0.2">
      <c r="A541" s="139" t="s">
        <v>1029</v>
      </c>
      <c r="B541" s="140"/>
      <c r="C541" s="281">
        <f t="shared" si="8"/>
        <v>0</v>
      </c>
      <c r="D541" s="144"/>
      <c r="E541" s="145"/>
      <c r="F541" s="146"/>
      <c r="G541" s="146"/>
    </row>
    <row r="542" spans="1:17" s="147" customFormat="1" x14ac:dyDescent="0.2">
      <c r="A542" s="139" t="s">
        <v>1030</v>
      </c>
      <c r="B542" s="140"/>
      <c r="C542" s="281">
        <f t="shared" si="8"/>
        <v>0</v>
      </c>
      <c r="D542" s="144"/>
      <c r="E542" s="145"/>
      <c r="F542" s="146"/>
      <c r="G542" s="146"/>
    </row>
    <row r="543" spans="1:17" x14ac:dyDescent="0.2">
      <c r="A543" s="148" t="s">
        <v>1031</v>
      </c>
      <c r="B543" s="149"/>
      <c r="C543" s="150">
        <f t="shared" si="8"/>
        <v>0</v>
      </c>
      <c r="D543" s="151"/>
      <c r="E543" s="152"/>
      <c r="H543" s="6"/>
      <c r="J543" s="7"/>
      <c r="K543" s="5"/>
      <c r="P543" s="6"/>
      <c r="Q543" s="5"/>
    </row>
    <row r="544" spans="1:17" ht="19.5" customHeight="1" x14ac:dyDescent="0.2">
      <c r="A544" s="153" t="s">
        <v>1032</v>
      </c>
      <c r="B544" s="131"/>
      <c r="C544" s="154">
        <f t="shared" si="8"/>
        <v>0</v>
      </c>
      <c r="D544" s="155">
        <f>SUM(D538:D543)</f>
        <v>0</v>
      </c>
      <c r="E544" s="156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153" t="s">
        <v>1033</v>
      </c>
      <c r="B545" s="157"/>
      <c r="C545" s="131"/>
      <c r="D545" s="131"/>
      <c r="E545" s="158"/>
      <c r="F545" s="202"/>
      <c r="G545" s="6"/>
      <c r="H545" s="6"/>
      <c r="I545" s="7"/>
      <c r="J545" s="5"/>
      <c r="K545" s="5"/>
      <c r="O545" s="6"/>
      <c r="Q545" s="5"/>
    </row>
    <row r="546" spans="1:17" x14ac:dyDescent="0.2">
      <c r="A546" s="159" t="s">
        <v>1026</v>
      </c>
      <c r="B546" s="160"/>
      <c r="C546" s="278">
        <f t="shared" ref="C546:C552" si="9">SUM(D546:E546)</f>
        <v>0</v>
      </c>
      <c r="D546" s="279"/>
      <c r="E546" s="280"/>
      <c r="F546" s="202"/>
      <c r="G546" s="6"/>
      <c r="H546" s="6"/>
      <c r="I546" s="7"/>
      <c r="J546" s="5"/>
      <c r="K546" s="5"/>
      <c r="O546" s="6"/>
      <c r="Q546" s="5"/>
    </row>
    <row r="547" spans="1:17" x14ac:dyDescent="0.2">
      <c r="A547" s="161" t="s">
        <v>1027</v>
      </c>
      <c r="B547" s="162"/>
      <c r="C547" s="281">
        <f t="shared" si="9"/>
        <v>0</v>
      </c>
      <c r="D547" s="282"/>
      <c r="E547" s="283"/>
      <c r="F547" s="202"/>
      <c r="G547" s="6"/>
      <c r="H547" s="6"/>
      <c r="I547" s="7"/>
      <c r="J547" s="5"/>
      <c r="K547" s="5"/>
      <c r="O547" s="6"/>
      <c r="Q547" s="5"/>
    </row>
    <row r="548" spans="1:17" s="147" customFormat="1" x14ac:dyDescent="0.2">
      <c r="A548" s="161" t="s">
        <v>1028</v>
      </c>
      <c r="B548" s="162"/>
      <c r="C548" s="281">
        <f t="shared" si="9"/>
        <v>0</v>
      </c>
      <c r="D548" s="144"/>
      <c r="E548" s="145"/>
      <c r="F548" s="146"/>
      <c r="G548" s="146"/>
    </row>
    <row r="549" spans="1:17" s="147" customFormat="1" x14ac:dyDescent="0.2">
      <c r="A549" s="161" t="s">
        <v>1029</v>
      </c>
      <c r="B549" s="162"/>
      <c r="C549" s="281">
        <f t="shared" si="9"/>
        <v>0</v>
      </c>
      <c r="D549" s="144"/>
      <c r="E549" s="145"/>
      <c r="F549" s="146"/>
      <c r="G549" s="146"/>
    </row>
    <row r="550" spans="1:17" s="147" customFormat="1" x14ac:dyDescent="0.2">
      <c r="A550" s="161" t="s">
        <v>1030</v>
      </c>
      <c r="B550" s="162"/>
      <c r="C550" s="281">
        <f t="shared" si="9"/>
        <v>0</v>
      </c>
      <c r="D550" s="144"/>
      <c r="E550" s="145"/>
      <c r="F550" s="146"/>
      <c r="G550" s="146"/>
    </row>
    <row r="551" spans="1:17" x14ac:dyDescent="0.2">
      <c r="A551" s="163" t="s">
        <v>1031</v>
      </c>
      <c r="B551" s="164"/>
      <c r="C551" s="150">
        <f t="shared" si="9"/>
        <v>0</v>
      </c>
      <c r="D551" s="151"/>
      <c r="E551" s="152"/>
      <c r="H551" s="6"/>
      <c r="J551" s="7"/>
      <c r="K551" s="5"/>
      <c r="P551" s="6"/>
      <c r="Q551" s="5"/>
    </row>
    <row r="552" spans="1:17" ht="19.5" customHeight="1" x14ac:dyDescent="0.2">
      <c r="A552" s="165" t="s">
        <v>1034</v>
      </c>
      <c r="B552" s="132"/>
      <c r="C552" s="154">
        <f t="shared" si="9"/>
        <v>0</v>
      </c>
      <c r="D552" s="166">
        <f>SUM(D546:D551)</f>
        <v>0</v>
      </c>
      <c r="E552" s="167">
        <f>SUM(E546:E551)</f>
        <v>0</v>
      </c>
      <c r="H552" s="6"/>
      <c r="J552" s="7"/>
      <c r="K552" s="5"/>
      <c r="P552" s="6"/>
      <c r="Q552" s="5"/>
    </row>
  </sheetData>
  <mergeCells count="24"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6:F7"/>
    <mergeCell ref="C10:C12"/>
    <mergeCell ref="D10:F10"/>
    <mergeCell ref="G10:G12"/>
    <mergeCell ref="A44:B44"/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sqref="A1:XFD1048576"/>
    </sheetView>
  </sheetViews>
  <sheetFormatPr baseColWidth="10" defaultRowHeight="12.75" x14ac:dyDescent="0.2"/>
  <cols>
    <col min="1" max="1" width="12.7109375" style="168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",[10]NOMBRE!B2," - ","( ",[10]NOMBRE!C2,[10]NOMBRE!D2,[10]NOMBRE!E2,[10]NOMBRE!F2,[10]NOMBRE!G2," )")</f>
        <v>COMUNA: Linares - ( 07401 )</v>
      </c>
      <c r="I2" s="5"/>
    </row>
    <row r="3" spans="1:19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",[10]NOMBRE!B6," - ","( ",[10]NOMBRE!C6,[10]NOMBRE!D6," )")</f>
        <v>MES: SEPTIEMBRE - ( 09 )</v>
      </c>
      <c r="I4" s="9"/>
    </row>
    <row r="5" spans="1:19" ht="12.75" customHeight="1" x14ac:dyDescent="0.2">
      <c r="A5" s="1" t="str">
        <f>CONCATENATE("AÑO: ",[10]NOMBRE!B7)</f>
        <v>AÑO: 2015</v>
      </c>
      <c r="I5" s="5"/>
    </row>
    <row r="6" spans="1:19" ht="12.75" customHeight="1" x14ac:dyDescent="0.15">
      <c r="A6" s="300" t="s">
        <v>1</v>
      </c>
      <c r="B6" s="300"/>
      <c r="C6" s="300"/>
      <c r="D6" s="300"/>
      <c r="E6" s="300"/>
      <c r="F6" s="300"/>
      <c r="I6" s="5"/>
    </row>
    <row r="7" spans="1:19" ht="12.75" customHeight="1" x14ac:dyDescent="0.15">
      <c r="A7" s="300"/>
      <c r="B7" s="300"/>
      <c r="C7" s="300"/>
      <c r="D7" s="300"/>
      <c r="E7" s="300"/>
      <c r="F7" s="300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69" t="s">
        <v>2</v>
      </c>
      <c r="B10" s="170"/>
      <c r="C10" s="301" t="s">
        <v>3</v>
      </c>
      <c r="D10" s="304" t="s">
        <v>4</v>
      </c>
      <c r="E10" s="305"/>
      <c r="F10" s="306"/>
      <c r="G10" s="307" t="s">
        <v>5</v>
      </c>
      <c r="H10" s="301" t="s">
        <v>6</v>
      </c>
      <c r="I10" s="14"/>
      <c r="J10" s="5"/>
      <c r="K10" s="5"/>
      <c r="N10" s="171"/>
      <c r="O10" s="6"/>
      <c r="Q10" s="5"/>
    </row>
    <row r="11" spans="1:19" ht="15.75" customHeight="1" x14ac:dyDescent="0.2">
      <c r="A11" s="172"/>
      <c r="B11" s="173"/>
      <c r="C11" s="302"/>
      <c r="D11" s="311" t="s">
        <v>7</v>
      </c>
      <c r="E11" s="313" t="s">
        <v>8</v>
      </c>
      <c r="F11" s="315" t="s">
        <v>9</v>
      </c>
      <c r="G11" s="308"/>
      <c r="H11" s="302"/>
      <c r="I11" s="14"/>
      <c r="J11" s="5"/>
      <c r="K11" s="5"/>
      <c r="N11" s="171"/>
      <c r="O11" s="6"/>
      <c r="Q11" s="5"/>
    </row>
    <row r="12" spans="1:19" ht="14.25" customHeight="1" x14ac:dyDescent="0.2">
      <c r="A12" s="174" t="s">
        <v>10</v>
      </c>
      <c r="B12" s="175" t="s">
        <v>11</v>
      </c>
      <c r="C12" s="303"/>
      <c r="D12" s="312"/>
      <c r="E12" s="314"/>
      <c r="F12" s="316"/>
      <c r="G12" s="309"/>
      <c r="H12" s="303"/>
      <c r="I12" s="14"/>
      <c r="J12" s="5"/>
      <c r="K12" s="5"/>
      <c r="N12" s="171"/>
      <c r="O12" s="6"/>
      <c r="Q12" s="5"/>
    </row>
    <row r="13" spans="1:19" x14ac:dyDescent="0.2">
      <c r="A13" s="176" t="s">
        <v>12</v>
      </c>
      <c r="B13" s="177"/>
      <c r="C13" s="178">
        <f>+SUM(D13:F13)</f>
        <v>5632</v>
      </c>
      <c r="D13" s="179">
        <f>+SUM(D14:D43)</f>
        <v>3048</v>
      </c>
      <c r="E13" s="180">
        <f>+SUM(E14:E43)</f>
        <v>2584</v>
      </c>
      <c r="F13" s="181">
        <f>+SUM(F14:F43)</f>
        <v>0</v>
      </c>
      <c r="G13" s="182">
        <f>+SUM(G14:G43)</f>
        <v>0</v>
      </c>
      <c r="H13" s="178">
        <f>+SUM(H14:H43)</f>
        <v>0</v>
      </c>
      <c r="I13" s="14"/>
      <c r="J13" s="5"/>
      <c r="K13" s="5"/>
      <c r="N13" s="171"/>
      <c r="O13" s="6"/>
      <c r="Q13" s="5"/>
    </row>
    <row r="14" spans="1:19" ht="27" customHeight="1" x14ac:dyDescent="0.2">
      <c r="A14" s="183" t="s">
        <v>13</v>
      </c>
      <c r="B14" s="184" t="s">
        <v>14</v>
      </c>
      <c r="C14" s="185">
        <f>+SUM(D14:F14)</f>
        <v>1423</v>
      </c>
      <c r="D14" s="186">
        <v>852</v>
      </c>
      <c r="E14" s="187">
        <v>571</v>
      </c>
      <c r="F14" s="188"/>
      <c r="G14" s="188"/>
      <c r="H14" s="188"/>
      <c r="I14" s="33"/>
      <c r="J14" s="5"/>
      <c r="K14" s="5"/>
      <c r="N14" s="171"/>
      <c r="O14" s="6"/>
      <c r="Q14" s="5"/>
    </row>
    <row r="15" spans="1:19" x14ac:dyDescent="0.2">
      <c r="A15" s="189" t="s">
        <v>15</v>
      </c>
      <c r="B15" s="190" t="s">
        <v>16</v>
      </c>
      <c r="C15" s="185">
        <f t="shared" ref="C15:C78" si="0">+SUM(D15:F15)</f>
        <v>0</v>
      </c>
      <c r="D15" s="186"/>
      <c r="E15" s="187"/>
      <c r="F15" s="188"/>
      <c r="G15" s="188"/>
      <c r="H15" s="188"/>
      <c r="I15" s="33"/>
      <c r="J15" s="5"/>
      <c r="K15" s="5"/>
      <c r="N15" s="171"/>
      <c r="O15" s="6"/>
      <c r="Q15" s="5"/>
    </row>
    <row r="16" spans="1:19" x14ac:dyDescent="0.2">
      <c r="A16" s="189" t="s">
        <v>17</v>
      </c>
      <c r="B16" s="190" t="s">
        <v>18</v>
      </c>
      <c r="C16" s="185">
        <f t="shared" si="0"/>
        <v>0</v>
      </c>
      <c r="D16" s="186"/>
      <c r="E16" s="187"/>
      <c r="F16" s="188"/>
      <c r="G16" s="188"/>
      <c r="H16" s="188"/>
      <c r="I16" s="33"/>
      <c r="J16" s="5"/>
      <c r="K16" s="5"/>
      <c r="N16" s="171"/>
      <c r="O16" s="6"/>
      <c r="Q16" s="5"/>
    </row>
    <row r="17" spans="1:17" x14ac:dyDescent="0.2">
      <c r="A17" s="191" t="s">
        <v>19</v>
      </c>
      <c r="B17" s="192" t="s">
        <v>20</v>
      </c>
      <c r="C17" s="185">
        <f t="shared" si="0"/>
        <v>308</v>
      </c>
      <c r="D17" s="186"/>
      <c r="E17" s="187">
        <v>308</v>
      </c>
      <c r="F17" s="188"/>
      <c r="G17" s="188"/>
      <c r="H17" s="188"/>
      <c r="I17" s="33"/>
      <c r="J17" s="5"/>
      <c r="K17" s="5"/>
      <c r="N17" s="171"/>
      <c r="O17" s="6"/>
      <c r="Q17" s="5"/>
    </row>
    <row r="18" spans="1:17" x14ac:dyDescent="0.2">
      <c r="A18" s="191" t="s">
        <v>21</v>
      </c>
      <c r="B18" s="192" t="s">
        <v>22</v>
      </c>
      <c r="C18" s="185">
        <f t="shared" si="0"/>
        <v>0</v>
      </c>
      <c r="D18" s="186"/>
      <c r="E18" s="187"/>
      <c r="F18" s="188"/>
      <c r="G18" s="188"/>
      <c r="H18" s="188"/>
      <c r="I18" s="33"/>
      <c r="J18" s="5"/>
      <c r="K18" s="5"/>
      <c r="N18" s="171"/>
      <c r="O18" s="6"/>
      <c r="Q18" s="5"/>
    </row>
    <row r="19" spans="1:17" x14ac:dyDescent="0.2">
      <c r="A19" s="191" t="s">
        <v>23</v>
      </c>
      <c r="B19" s="193" t="s">
        <v>24</v>
      </c>
      <c r="C19" s="185">
        <f t="shared" si="0"/>
        <v>120</v>
      </c>
      <c r="D19" s="186"/>
      <c r="E19" s="187">
        <v>120</v>
      </c>
      <c r="F19" s="188"/>
      <c r="G19" s="188"/>
      <c r="H19" s="188"/>
      <c r="I19" s="33"/>
      <c r="J19" s="5"/>
      <c r="K19" s="5"/>
      <c r="N19" s="171"/>
      <c r="O19" s="6"/>
      <c r="Q19" s="5"/>
    </row>
    <row r="20" spans="1:17" x14ac:dyDescent="0.2">
      <c r="A20" s="191" t="s">
        <v>25</v>
      </c>
      <c r="B20" s="193" t="s">
        <v>26</v>
      </c>
      <c r="C20" s="185">
        <f t="shared" si="0"/>
        <v>84</v>
      </c>
      <c r="D20" s="186"/>
      <c r="E20" s="187">
        <v>84</v>
      </c>
      <c r="F20" s="188"/>
      <c r="G20" s="188"/>
      <c r="H20" s="188"/>
      <c r="I20" s="33"/>
      <c r="J20" s="5"/>
      <c r="K20" s="5"/>
      <c r="N20" s="171"/>
      <c r="O20" s="6"/>
      <c r="Q20" s="5"/>
    </row>
    <row r="21" spans="1:17" x14ac:dyDescent="0.2">
      <c r="A21" s="191" t="s">
        <v>27</v>
      </c>
      <c r="B21" s="194" t="s">
        <v>28</v>
      </c>
      <c r="C21" s="185">
        <f t="shared" si="0"/>
        <v>251</v>
      </c>
      <c r="D21" s="186"/>
      <c r="E21" s="187">
        <v>251</v>
      </c>
      <c r="F21" s="188"/>
      <c r="G21" s="188"/>
      <c r="H21" s="188"/>
      <c r="I21" s="33"/>
      <c r="J21" s="5"/>
      <c r="K21" s="5"/>
      <c r="N21" s="171"/>
      <c r="O21" s="6"/>
      <c r="Q21" s="5"/>
    </row>
    <row r="22" spans="1:17" x14ac:dyDescent="0.2">
      <c r="A22" s="191" t="s">
        <v>29</v>
      </c>
      <c r="B22" s="194" t="s">
        <v>30</v>
      </c>
      <c r="C22" s="185">
        <f t="shared" si="0"/>
        <v>1</v>
      </c>
      <c r="D22" s="186"/>
      <c r="E22" s="187">
        <v>1</v>
      </c>
      <c r="F22" s="188"/>
      <c r="G22" s="188"/>
      <c r="H22" s="188"/>
      <c r="I22" s="33"/>
      <c r="J22" s="5"/>
      <c r="K22" s="5"/>
      <c r="N22" s="171"/>
      <c r="O22" s="6"/>
      <c r="Q22" s="5"/>
    </row>
    <row r="23" spans="1:17" x14ac:dyDescent="0.2">
      <c r="A23" s="191" t="s">
        <v>31</v>
      </c>
      <c r="B23" s="194" t="s">
        <v>32</v>
      </c>
      <c r="C23" s="185">
        <f t="shared" si="0"/>
        <v>18</v>
      </c>
      <c r="D23" s="186"/>
      <c r="E23" s="187">
        <v>18</v>
      </c>
      <c r="F23" s="188"/>
      <c r="G23" s="188"/>
      <c r="H23" s="188"/>
      <c r="I23" s="33"/>
      <c r="J23" s="5"/>
      <c r="K23" s="5"/>
      <c r="N23" s="171"/>
      <c r="O23" s="6"/>
      <c r="Q23" s="5"/>
    </row>
    <row r="24" spans="1:17" x14ac:dyDescent="0.2">
      <c r="A24" s="191" t="s">
        <v>33</v>
      </c>
      <c r="B24" s="194" t="s">
        <v>34</v>
      </c>
      <c r="C24" s="185">
        <f t="shared" si="0"/>
        <v>179</v>
      </c>
      <c r="D24" s="186"/>
      <c r="E24" s="187">
        <v>179</v>
      </c>
      <c r="F24" s="188"/>
      <c r="G24" s="188"/>
      <c r="H24" s="188"/>
      <c r="I24" s="33"/>
      <c r="J24" s="5"/>
      <c r="K24" s="5"/>
      <c r="N24" s="171"/>
      <c r="O24" s="6"/>
      <c r="Q24" s="5"/>
    </row>
    <row r="25" spans="1:17" ht="23.25" x14ac:dyDescent="0.2">
      <c r="A25" s="191" t="s">
        <v>35</v>
      </c>
      <c r="B25" s="195" t="s">
        <v>36</v>
      </c>
      <c r="C25" s="185">
        <f t="shared" si="0"/>
        <v>40</v>
      </c>
      <c r="D25" s="196"/>
      <c r="E25" s="197">
        <v>40</v>
      </c>
      <c r="F25" s="198"/>
      <c r="G25" s="188"/>
      <c r="H25" s="198"/>
      <c r="I25" s="33"/>
      <c r="J25" s="5"/>
      <c r="K25" s="5"/>
      <c r="N25" s="171"/>
      <c r="O25" s="6"/>
      <c r="Q25" s="5"/>
    </row>
    <row r="26" spans="1:17" x14ac:dyDescent="0.2">
      <c r="A26" s="191" t="s">
        <v>37</v>
      </c>
      <c r="B26" s="195" t="s">
        <v>38</v>
      </c>
      <c r="C26" s="185">
        <f t="shared" si="0"/>
        <v>0</v>
      </c>
      <c r="D26" s="196"/>
      <c r="E26" s="197"/>
      <c r="F26" s="198"/>
      <c r="G26" s="188"/>
      <c r="H26" s="198"/>
      <c r="I26" s="33"/>
      <c r="J26" s="5"/>
      <c r="K26" s="5"/>
      <c r="N26" s="171"/>
      <c r="O26" s="6"/>
      <c r="Q26" s="5"/>
    </row>
    <row r="27" spans="1:17" x14ac:dyDescent="0.2">
      <c r="A27" s="191" t="s">
        <v>39</v>
      </c>
      <c r="B27" s="195" t="s">
        <v>40</v>
      </c>
      <c r="C27" s="185">
        <f t="shared" si="0"/>
        <v>0</v>
      </c>
      <c r="D27" s="196"/>
      <c r="E27" s="197"/>
      <c r="F27" s="198"/>
      <c r="G27" s="188"/>
      <c r="H27" s="198"/>
      <c r="I27" s="33"/>
      <c r="J27" s="5"/>
      <c r="K27" s="5"/>
      <c r="N27" s="171"/>
      <c r="O27" s="6"/>
      <c r="Q27" s="5"/>
    </row>
    <row r="28" spans="1:17" x14ac:dyDescent="0.2">
      <c r="A28" s="191" t="s">
        <v>41</v>
      </c>
      <c r="B28" s="195" t="s">
        <v>42</v>
      </c>
      <c r="C28" s="185">
        <f t="shared" si="0"/>
        <v>0</v>
      </c>
      <c r="D28" s="196"/>
      <c r="E28" s="197"/>
      <c r="F28" s="198"/>
      <c r="G28" s="188"/>
      <c r="H28" s="198"/>
      <c r="I28" s="33"/>
      <c r="J28" s="5"/>
      <c r="K28" s="5"/>
      <c r="N28" s="171"/>
      <c r="O28" s="6"/>
      <c r="Q28" s="5"/>
    </row>
    <row r="29" spans="1:17" ht="23.25" x14ac:dyDescent="0.2">
      <c r="A29" s="191" t="s">
        <v>43</v>
      </c>
      <c r="B29" s="195" t="s">
        <v>44</v>
      </c>
      <c r="C29" s="185">
        <f t="shared" si="0"/>
        <v>0</v>
      </c>
      <c r="D29" s="196"/>
      <c r="E29" s="197"/>
      <c r="F29" s="198"/>
      <c r="G29" s="188"/>
      <c r="H29" s="198"/>
      <c r="I29" s="33"/>
      <c r="J29" s="5"/>
      <c r="K29" s="5"/>
      <c r="N29" s="171"/>
      <c r="O29" s="6"/>
      <c r="Q29" s="5"/>
    </row>
    <row r="30" spans="1:17" x14ac:dyDescent="0.2">
      <c r="A30" s="191" t="s">
        <v>45</v>
      </c>
      <c r="B30" s="195" t="s">
        <v>46</v>
      </c>
      <c r="C30" s="185">
        <f t="shared" si="0"/>
        <v>3</v>
      </c>
      <c r="D30" s="196"/>
      <c r="E30" s="197">
        <v>3</v>
      </c>
      <c r="F30" s="198"/>
      <c r="G30" s="188"/>
      <c r="H30" s="198"/>
      <c r="I30" s="33"/>
      <c r="J30" s="5"/>
      <c r="K30" s="5"/>
      <c r="N30" s="171"/>
      <c r="O30" s="6"/>
      <c r="Q30" s="5"/>
    </row>
    <row r="31" spans="1:17" x14ac:dyDescent="0.2">
      <c r="A31" s="199" t="s">
        <v>47</v>
      </c>
      <c r="B31" s="195" t="s">
        <v>48</v>
      </c>
      <c r="C31" s="185">
        <f t="shared" si="0"/>
        <v>0</v>
      </c>
      <c r="D31" s="196"/>
      <c r="E31" s="197"/>
      <c r="F31" s="198"/>
      <c r="G31" s="188"/>
      <c r="H31" s="198"/>
      <c r="I31" s="33"/>
      <c r="J31" s="5"/>
      <c r="K31" s="5"/>
      <c r="N31" s="171"/>
      <c r="O31" s="6"/>
      <c r="Q31" s="5"/>
    </row>
    <row r="32" spans="1:17" x14ac:dyDescent="0.2">
      <c r="A32" s="191" t="s">
        <v>49</v>
      </c>
      <c r="B32" s="195" t="s">
        <v>50</v>
      </c>
      <c r="C32" s="185">
        <f t="shared" si="0"/>
        <v>682</v>
      </c>
      <c r="D32" s="196">
        <v>644</v>
      </c>
      <c r="E32" s="197">
        <v>38</v>
      </c>
      <c r="F32" s="198"/>
      <c r="G32" s="188"/>
      <c r="H32" s="198"/>
      <c r="I32" s="33"/>
      <c r="J32" s="5"/>
      <c r="K32" s="5"/>
      <c r="N32" s="171"/>
      <c r="O32" s="6"/>
      <c r="Q32" s="5"/>
    </row>
    <row r="33" spans="1:17" x14ac:dyDescent="0.2">
      <c r="A33" s="191" t="s">
        <v>51</v>
      </c>
      <c r="B33" s="194" t="s">
        <v>52</v>
      </c>
      <c r="C33" s="185">
        <f t="shared" si="0"/>
        <v>2</v>
      </c>
      <c r="D33" s="196"/>
      <c r="E33" s="197">
        <v>2</v>
      </c>
      <c r="F33" s="198"/>
      <c r="G33" s="188"/>
      <c r="H33" s="198"/>
      <c r="I33" s="33"/>
      <c r="J33" s="5"/>
      <c r="K33" s="5"/>
      <c r="N33" s="171"/>
      <c r="O33" s="6"/>
      <c r="Q33" s="5"/>
    </row>
    <row r="34" spans="1:17" x14ac:dyDescent="0.2">
      <c r="A34" s="191" t="s">
        <v>53</v>
      </c>
      <c r="B34" s="195" t="s">
        <v>54</v>
      </c>
      <c r="C34" s="185">
        <f t="shared" si="0"/>
        <v>12</v>
      </c>
      <c r="D34" s="196"/>
      <c r="E34" s="197">
        <v>12</v>
      </c>
      <c r="F34" s="198"/>
      <c r="G34" s="188"/>
      <c r="H34" s="198"/>
      <c r="I34" s="33"/>
      <c r="J34" s="5"/>
      <c r="K34" s="5"/>
      <c r="N34" s="171"/>
      <c r="O34" s="6"/>
      <c r="Q34" s="5"/>
    </row>
    <row r="35" spans="1:17" x14ac:dyDescent="0.2">
      <c r="A35" s="191" t="s">
        <v>55</v>
      </c>
      <c r="B35" s="195" t="s">
        <v>56</v>
      </c>
      <c r="C35" s="185">
        <f t="shared" si="0"/>
        <v>0</v>
      </c>
      <c r="D35" s="196"/>
      <c r="E35" s="197"/>
      <c r="F35" s="198"/>
      <c r="G35" s="188"/>
      <c r="H35" s="200"/>
      <c r="I35" s="33"/>
      <c r="J35" s="5"/>
      <c r="K35" s="5"/>
      <c r="N35" s="171"/>
      <c r="O35" s="6"/>
      <c r="Q35" s="5"/>
    </row>
    <row r="36" spans="1:17" x14ac:dyDescent="0.2">
      <c r="A36" s="191" t="s">
        <v>57</v>
      </c>
      <c r="B36" s="195" t="s">
        <v>58</v>
      </c>
      <c r="C36" s="185">
        <f t="shared" si="0"/>
        <v>0</v>
      </c>
      <c r="D36" s="196"/>
      <c r="E36" s="197"/>
      <c r="F36" s="198"/>
      <c r="G36" s="188"/>
      <c r="H36" s="200"/>
      <c r="I36" s="33"/>
      <c r="J36" s="5"/>
      <c r="K36" s="5"/>
      <c r="N36" s="171"/>
      <c r="O36" s="6"/>
      <c r="Q36" s="5"/>
    </row>
    <row r="37" spans="1:17" s="6" customFormat="1" x14ac:dyDescent="0.2">
      <c r="A37" s="191" t="s">
        <v>59</v>
      </c>
      <c r="B37" s="194" t="s">
        <v>60</v>
      </c>
      <c r="C37" s="185">
        <f t="shared" si="0"/>
        <v>14</v>
      </c>
      <c r="D37" s="186"/>
      <c r="E37" s="187">
        <v>14</v>
      </c>
      <c r="F37" s="188"/>
      <c r="G37" s="188"/>
      <c r="H37" s="201"/>
      <c r="I37" s="47"/>
      <c r="N37" s="202"/>
    </row>
    <row r="38" spans="1:17" x14ac:dyDescent="0.2">
      <c r="A38" s="191" t="s">
        <v>61</v>
      </c>
      <c r="B38" s="194" t="s">
        <v>62</v>
      </c>
      <c r="C38" s="203">
        <f t="shared" si="0"/>
        <v>147</v>
      </c>
      <c r="D38" s="204">
        <v>62</v>
      </c>
      <c r="E38" s="205">
        <v>85</v>
      </c>
      <c r="F38" s="206"/>
      <c r="G38" s="188"/>
      <c r="H38" s="206"/>
      <c r="I38" s="33"/>
      <c r="J38" s="5"/>
      <c r="K38" s="5"/>
      <c r="N38" s="171"/>
      <c r="O38" s="6"/>
      <c r="Q38" s="5"/>
    </row>
    <row r="39" spans="1:17" ht="34.5" x14ac:dyDescent="0.2">
      <c r="A39" s="207" t="s">
        <v>63</v>
      </c>
      <c r="B39" s="208" t="s">
        <v>64</v>
      </c>
      <c r="C39" s="185">
        <f t="shared" si="0"/>
        <v>1154</v>
      </c>
      <c r="D39" s="186">
        <v>489</v>
      </c>
      <c r="E39" s="187">
        <v>665</v>
      </c>
      <c r="F39" s="188"/>
      <c r="G39" s="188"/>
      <c r="H39" s="188"/>
      <c r="I39" s="33"/>
      <c r="J39" s="5"/>
      <c r="K39" s="5"/>
      <c r="N39" s="171"/>
      <c r="O39" s="6"/>
      <c r="Q39" s="5"/>
    </row>
    <row r="40" spans="1:17" x14ac:dyDescent="0.2">
      <c r="A40" s="207" t="s">
        <v>65</v>
      </c>
      <c r="B40" s="208" t="s">
        <v>66</v>
      </c>
      <c r="C40" s="185">
        <f t="shared" si="0"/>
        <v>77</v>
      </c>
      <c r="D40" s="186"/>
      <c r="E40" s="187">
        <v>77</v>
      </c>
      <c r="F40" s="188"/>
      <c r="G40" s="188"/>
      <c r="H40" s="188"/>
      <c r="I40" s="33"/>
      <c r="J40" s="5"/>
      <c r="K40" s="5"/>
      <c r="N40" s="171"/>
      <c r="O40" s="6"/>
      <c r="Q40" s="5"/>
    </row>
    <row r="41" spans="1:17" x14ac:dyDescent="0.2">
      <c r="A41" s="207" t="s">
        <v>67</v>
      </c>
      <c r="B41" s="208" t="s">
        <v>68</v>
      </c>
      <c r="C41" s="185">
        <f t="shared" si="0"/>
        <v>34</v>
      </c>
      <c r="D41" s="186"/>
      <c r="E41" s="187">
        <v>34</v>
      </c>
      <c r="F41" s="188"/>
      <c r="G41" s="188"/>
      <c r="H41" s="188"/>
      <c r="I41" s="33"/>
      <c r="J41" s="5"/>
      <c r="K41" s="5"/>
      <c r="N41" s="171"/>
      <c r="O41" s="6"/>
      <c r="Q41" s="5"/>
    </row>
    <row r="42" spans="1:17" x14ac:dyDescent="0.2">
      <c r="A42" s="207" t="s">
        <v>69</v>
      </c>
      <c r="B42" s="208" t="s">
        <v>70</v>
      </c>
      <c r="C42" s="185">
        <f t="shared" si="0"/>
        <v>823</v>
      </c>
      <c r="D42" s="186">
        <v>782</v>
      </c>
      <c r="E42" s="187">
        <v>41</v>
      </c>
      <c r="F42" s="188"/>
      <c r="G42" s="188"/>
      <c r="H42" s="188"/>
      <c r="I42" s="33"/>
      <c r="J42" s="5"/>
      <c r="K42" s="5"/>
      <c r="N42" s="171"/>
      <c r="O42" s="6"/>
      <c r="Q42" s="5"/>
    </row>
    <row r="43" spans="1:17" x14ac:dyDescent="0.2">
      <c r="A43" s="207" t="s">
        <v>71</v>
      </c>
      <c r="B43" s="209" t="s">
        <v>72</v>
      </c>
      <c r="C43" s="210">
        <f t="shared" si="0"/>
        <v>260</v>
      </c>
      <c r="D43" s="196">
        <f>78+141</f>
        <v>219</v>
      </c>
      <c r="E43" s="197">
        <v>41</v>
      </c>
      <c r="F43" s="198"/>
      <c r="G43" s="188"/>
      <c r="H43" s="198"/>
      <c r="I43" s="33"/>
      <c r="J43" s="5"/>
      <c r="K43" s="5"/>
      <c r="N43" s="171"/>
      <c r="O43" s="6"/>
      <c r="Q43" s="5"/>
    </row>
    <row r="44" spans="1:17" x14ac:dyDescent="0.2">
      <c r="A44" s="289" t="s">
        <v>73</v>
      </c>
      <c r="B44" s="310"/>
      <c r="C44" s="178">
        <f t="shared" si="0"/>
        <v>1</v>
      </c>
      <c r="D44" s="182">
        <f>SUM(D45:D78)</f>
        <v>0</v>
      </c>
      <c r="E44" s="180">
        <f>SUM(E45:E78)</f>
        <v>0</v>
      </c>
      <c r="F44" s="182">
        <f>SUM(F45:F78)</f>
        <v>1</v>
      </c>
      <c r="G44" s="178">
        <f>SUM(G45:G78)</f>
        <v>0</v>
      </c>
      <c r="H44" s="178">
        <f>SUM(H45:H78)</f>
        <v>0</v>
      </c>
      <c r="I44" s="33"/>
      <c r="J44" s="5"/>
      <c r="K44" s="5"/>
      <c r="N44" s="171"/>
      <c r="O44" s="6"/>
      <c r="Q44" s="5"/>
    </row>
    <row r="45" spans="1:17" x14ac:dyDescent="0.2">
      <c r="A45" s="211" t="s">
        <v>74</v>
      </c>
      <c r="B45" s="212" t="s">
        <v>75</v>
      </c>
      <c r="C45" s="213">
        <f t="shared" si="0"/>
        <v>0</v>
      </c>
      <c r="D45" s="188"/>
      <c r="E45" s="205"/>
      <c r="F45" s="206"/>
      <c r="G45" s="188"/>
      <c r="H45" s="206"/>
      <c r="I45" s="33"/>
      <c r="J45" s="5"/>
      <c r="K45" s="5"/>
      <c r="N45" s="171"/>
      <c r="O45" s="6"/>
      <c r="Q45" s="5"/>
    </row>
    <row r="46" spans="1:17" x14ac:dyDescent="0.2">
      <c r="A46" s="214" t="s">
        <v>76</v>
      </c>
      <c r="B46" s="215" t="s">
        <v>77</v>
      </c>
      <c r="C46" s="185">
        <f t="shared" si="0"/>
        <v>0</v>
      </c>
      <c r="D46" s="188"/>
      <c r="E46" s="187"/>
      <c r="F46" s="188"/>
      <c r="G46" s="188"/>
      <c r="H46" s="188"/>
      <c r="I46" s="33"/>
      <c r="J46" s="5"/>
      <c r="K46" s="5"/>
      <c r="N46" s="171"/>
      <c r="O46" s="6"/>
      <c r="Q46" s="5"/>
    </row>
    <row r="47" spans="1:17" x14ac:dyDescent="0.2">
      <c r="A47" s="214" t="s">
        <v>78</v>
      </c>
      <c r="B47" s="215" t="s">
        <v>79</v>
      </c>
      <c r="C47" s="185">
        <f t="shared" si="0"/>
        <v>1</v>
      </c>
      <c r="D47" s="188"/>
      <c r="E47" s="187"/>
      <c r="F47" s="188">
        <v>1</v>
      </c>
      <c r="G47" s="188"/>
      <c r="H47" s="188"/>
      <c r="I47" s="33"/>
      <c r="J47" s="5"/>
      <c r="K47" s="5"/>
      <c r="N47" s="171"/>
      <c r="O47" s="6"/>
      <c r="Q47" s="5"/>
    </row>
    <row r="48" spans="1:17" x14ac:dyDescent="0.2">
      <c r="A48" s="214" t="s">
        <v>80</v>
      </c>
      <c r="B48" s="215" t="s">
        <v>81</v>
      </c>
      <c r="C48" s="185">
        <f t="shared" si="0"/>
        <v>0</v>
      </c>
      <c r="D48" s="188"/>
      <c r="E48" s="187"/>
      <c r="F48" s="188"/>
      <c r="G48" s="188"/>
      <c r="H48" s="188"/>
      <c r="I48" s="33"/>
      <c r="J48" s="5"/>
      <c r="K48" s="5"/>
      <c r="N48" s="171"/>
      <c r="O48" s="6"/>
      <c r="Q48" s="5"/>
    </row>
    <row r="49" spans="1:17" x14ac:dyDescent="0.2">
      <c r="A49" s="214" t="s">
        <v>82</v>
      </c>
      <c r="B49" s="215" t="s">
        <v>83</v>
      </c>
      <c r="C49" s="185">
        <f t="shared" si="0"/>
        <v>0</v>
      </c>
      <c r="D49" s="188"/>
      <c r="E49" s="187"/>
      <c r="F49" s="188"/>
      <c r="G49" s="188"/>
      <c r="H49" s="188"/>
      <c r="I49" s="33"/>
      <c r="J49" s="5"/>
      <c r="K49" s="5"/>
      <c r="N49" s="171"/>
      <c r="O49" s="6"/>
      <c r="Q49" s="5"/>
    </row>
    <row r="50" spans="1:17" x14ac:dyDescent="0.2">
      <c r="A50" s="214" t="s">
        <v>84</v>
      </c>
      <c r="B50" s="215" t="s">
        <v>85</v>
      </c>
      <c r="C50" s="185">
        <f t="shared" si="0"/>
        <v>0</v>
      </c>
      <c r="D50" s="188"/>
      <c r="E50" s="187"/>
      <c r="F50" s="188"/>
      <c r="G50" s="188"/>
      <c r="H50" s="188"/>
      <c r="I50" s="33"/>
      <c r="J50" s="5"/>
      <c r="K50" s="5"/>
      <c r="N50" s="171"/>
      <c r="O50" s="6"/>
      <c r="Q50" s="5"/>
    </row>
    <row r="51" spans="1:17" x14ac:dyDescent="0.2">
      <c r="A51" s="214" t="s">
        <v>86</v>
      </c>
      <c r="B51" s="215" t="s">
        <v>87</v>
      </c>
      <c r="C51" s="185">
        <f t="shared" si="0"/>
        <v>0</v>
      </c>
      <c r="D51" s="188"/>
      <c r="E51" s="187"/>
      <c r="F51" s="188"/>
      <c r="G51" s="188"/>
      <c r="H51" s="188"/>
      <c r="I51" s="33"/>
      <c r="J51" s="5"/>
      <c r="K51" s="5"/>
      <c r="N51" s="171"/>
      <c r="O51" s="6"/>
      <c r="Q51" s="5"/>
    </row>
    <row r="52" spans="1:17" x14ac:dyDescent="0.2">
      <c r="A52" s="214" t="s">
        <v>88</v>
      </c>
      <c r="B52" s="215" t="s">
        <v>89</v>
      </c>
      <c r="C52" s="185">
        <f t="shared" si="0"/>
        <v>0</v>
      </c>
      <c r="D52" s="188"/>
      <c r="E52" s="187"/>
      <c r="F52" s="188"/>
      <c r="G52" s="188"/>
      <c r="H52" s="188"/>
      <c r="I52" s="33"/>
      <c r="J52" s="5"/>
      <c r="K52" s="5"/>
      <c r="N52" s="171"/>
      <c r="O52" s="6"/>
      <c r="Q52" s="5"/>
    </row>
    <row r="53" spans="1:17" x14ac:dyDescent="0.2">
      <c r="A53" s="214" t="s">
        <v>90</v>
      </c>
      <c r="B53" s="215" t="s">
        <v>91</v>
      </c>
      <c r="C53" s="185">
        <f t="shared" si="0"/>
        <v>0</v>
      </c>
      <c r="D53" s="188"/>
      <c r="E53" s="187"/>
      <c r="F53" s="188"/>
      <c r="G53" s="188"/>
      <c r="H53" s="188"/>
      <c r="I53" s="33"/>
      <c r="J53" s="5"/>
      <c r="K53" s="5"/>
      <c r="N53" s="171"/>
      <c r="O53" s="6"/>
      <c r="Q53" s="5"/>
    </row>
    <row r="54" spans="1:17" x14ac:dyDescent="0.2">
      <c r="A54" s="214" t="s">
        <v>92</v>
      </c>
      <c r="B54" s="215" t="s">
        <v>93</v>
      </c>
      <c r="C54" s="185">
        <f t="shared" si="0"/>
        <v>0</v>
      </c>
      <c r="D54" s="188"/>
      <c r="E54" s="187"/>
      <c r="F54" s="188"/>
      <c r="G54" s="188"/>
      <c r="H54" s="188"/>
      <c r="I54" s="33"/>
      <c r="J54" s="5"/>
      <c r="K54" s="5"/>
      <c r="N54" s="171"/>
      <c r="O54" s="6"/>
      <c r="Q54" s="5"/>
    </row>
    <row r="55" spans="1:17" x14ac:dyDescent="0.2">
      <c r="A55" s="214" t="s">
        <v>94</v>
      </c>
      <c r="B55" s="215" t="s">
        <v>95</v>
      </c>
      <c r="C55" s="185">
        <f t="shared" si="0"/>
        <v>0</v>
      </c>
      <c r="D55" s="188"/>
      <c r="E55" s="187"/>
      <c r="F55" s="188"/>
      <c r="G55" s="188"/>
      <c r="H55" s="188"/>
      <c r="I55" s="33"/>
      <c r="J55" s="5"/>
      <c r="K55" s="5"/>
      <c r="N55" s="171"/>
      <c r="O55" s="6"/>
      <c r="Q55" s="5"/>
    </row>
    <row r="56" spans="1:17" x14ac:dyDescent="0.2">
      <c r="A56" s="214" t="s">
        <v>96</v>
      </c>
      <c r="B56" s="215" t="s">
        <v>97</v>
      </c>
      <c r="C56" s="185">
        <f t="shared" si="0"/>
        <v>0</v>
      </c>
      <c r="D56" s="188"/>
      <c r="E56" s="187"/>
      <c r="F56" s="188"/>
      <c r="G56" s="188"/>
      <c r="H56" s="188"/>
      <c r="I56" s="33"/>
      <c r="J56" s="5"/>
      <c r="K56" s="5"/>
      <c r="N56" s="171"/>
      <c r="O56" s="6"/>
      <c r="Q56" s="5"/>
    </row>
    <row r="57" spans="1:17" x14ac:dyDescent="0.2">
      <c r="A57" s="214" t="s">
        <v>98</v>
      </c>
      <c r="B57" s="215" t="s">
        <v>99</v>
      </c>
      <c r="C57" s="185">
        <f t="shared" si="0"/>
        <v>0</v>
      </c>
      <c r="D57" s="188"/>
      <c r="E57" s="187"/>
      <c r="F57" s="188"/>
      <c r="G57" s="188"/>
      <c r="H57" s="188"/>
      <c r="I57" s="33"/>
      <c r="J57" s="5"/>
      <c r="K57" s="5"/>
      <c r="N57" s="171"/>
      <c r="O57" s="6"/>
      <c r="Q57" s="5"/>
    </row>
    <row r="58" spans="1:17" x14ac:dyDescent="0.2">
      <c r="A58" s="214" t="s">
        <v>100</v>
      </c>
      <c r="B58" s="215" t="s">
        <v>101</v>
      </c>
      <c r="C58" s="185">
        <f t="shared" si="0"/>
        <v>0</v>
      </c>
      <c r="D58" s="188"/>
      <c r="E58" s="187"/>
      <c r="F58" s="188"/>
      <c r="G58" s="188"/>
      <c r="H58" s="188"/>
      <c r="I58" s="33"/>
      <c r="J58" s="5"/>
      <c r="K58" s="5"/>
      <c r="N58" s="171"/>
      <c r="O58" s="6"/>
      <c r="Q58" s="5"/>
    </row>
    <row r="59" spans="1:17" ht="34.5" x14ac:dyDescent="0.2">
      <c r="A59" s="214" t="s">
        <v>102</v>
      </c>
      <c r="B59" s="208" t="s">
        <v>103</v>
      </c>
      <c r="C59" s="185">
        <f t="shared" si="0"/>
        <v>0</v>
      </c>
      <c r="D59" s="188"/>
      <c r="E59" s="187"/>
      <c r="F59" s="188"/>
      <c r="G59" s="188"/>
      <c r="H59" s="188"/>
      <c r="I59" s="33"/>
      <c r="J59" s="5"/>
      <c r="K59" s="5"/>
      <c r="N59" s="171"/>
      <c r="O59" s="6"/>
      <c r="Q59" s="5"/>
    </row>
    <row r="60" spans="1:17" x14ac:dyDescent="0.2">
      <c r="A60" s="214" t="s">
        <v>104</v>
      </c>
      <c r="B60" s="215" t="s">
        <v>105</v>
      </c>
      <c r="C60" s="185">
        <f t="shared" si="0"/>
        <v>0</v>
      </c>
      <c r="D60" s="188"/>
      <c r="E60" s="187"/>
      <c r="F60" s="188"/>
      <c r="G60" s="188"/>
      <c r="H60" s="188"/>
      <c r="I60" s="33"/>
      <c r="J60" s="5"/>
      <c r="K60" s="5"/>
      <c r="N60" s="171"/>
      <c r="O60" s="6"/>
      <c r="Q60" s="5"/>
    </row>
    <row r="61" spans="1:17" x14ac:dyDescent="0.2">
      <c r="A61" s="214" t="s">
        <v>106</v>
      </c>
      <c r="B61" s="215" t="s">
        <v>107</v>
      </c>
      <c r="C61" s="185">
        <f t="shared" si="0"/>
        <v>0</v>
      </c>
      <c r="D61" s="188"/>
      <c r="E61" s="187"/>
      <c r="F61" s="188"/>
      <c r="G61" s="188"/>
      <c r="H61" s="188"/>
      <c r="I61" s="33"/>
      <c r="J61" s="5"/>
      <c r="K61" s="5"/>
      <c r="N61" s="171"/>
      <c r="O61" s="6"/>
      <c r="Q61" s="5"/>
    </row>
    <row r="62" spans="1:17" x14ac:dyDescent="0.2">
      <c r="A62" s="214" t="s">
        <v>108</v>
      </c>
      <c r="B62" s="208" t="s">
        <v>109</v>
      </c>
      <c r="C62" s="185">
        <f t="shared" si="0"/>
        <v>0</v>
      </c>
      <c r="D62" s="188"/>
      <c r="E62" s="187"/>
      <c r="F62" s="188"/>
      <c r="G62" s="188"/>
      <c r="H62" s="188"/>
      <c r="I62" s="33"/>
      <c r="J62" s="5"/>
      <c r="K62" s="5"/>
      <c r="N62" s="171"/>
      <c r="O62" s="6"/>
      <c r="Q62" s="5"/>
    </row>
    <row r="63" spans="1:17" x14ac:dyDescent="0.2">
      <c r="A63" s="214" t="s">
        <v>110</v>
      </c>
      <c r="B63" s="215" t="s">
        <v>111</v>
      </c>
      <c r="C63" s="185">
        <f t="shared" si="0"/>
        <v>0</v>
      </c>
      <c r="D63" s="188"/>
      <c r="E63" s="187"/>
      <c r="F63" s="188"/>
      <c r="G63" s="188"/>
      <c r="H63" s="188"/>
      <c r="I63" s="33"/>
      <c r="J63" s="5"/>
      <c r="K63" s="5"/>
      <c r="N63" s="171"/>
      <c r="O63" s="6"/>
      <c r="Q63" s="5"/>
    </row>
    <row r="64" spans="1:17" x14ac:dyDescent="0.2">
      <c r="A64" s="214" t="s">
        <v>112</v>
      </c>
      <c r="B64" s="215" t="s">
        <v>113</v>
      </c>
      <c r="C64" s="185">
        <f t="shared" si="0"/>
        <v>0</v>
      </c>
      <c r="D64" s="188"/>
      <c r="E64" s="187"/>
      <c r="F64" s="188"/>
      <c r="G64" s="188"/>
      <c r="H64" s="188"/>
      <c r="I64" s="33"/>
      <c r="J64" s="5"/>
      <c r="K64" s="5"/>
      <c r="N64" s="171"/>
      <c r="O64" s="6"/>
      <c r="Q64" s="5"/>
    </row>
    <row r="65" spans="1:17" x14ac:dyDescent="0.2">
      <c r="A65" s="214" t="s">
        <v>114</v>
      </c>
      <c r="B65" s="215" t="s">
        <v>115</v>
      </c>
      <c r="C65" s="185">
        <f t="shared" si="0"/>
        <v>0</v>
      </c>
      <c r="D65" s="188"/>
      <c r="E65" s="187"/>
      <c r="F65" s="188"/>
      <c r="G65" s="188"/>
      <c r="H65" s="188"/>
      <c r="I65" s="33"/>
      <c r="J65" s="5"/>
      <c r="K65" s="5"/>
      <c r="N65" s="171"/>
      <c r="O65" s="6"/>
      <c r="Q65" s="5"/>
    </row>
    <row r="66" spans="1:17" x14ac:dyDescent="0.2">
      <c r="A66" s="214" t="s">
        <v>116</v>
      </c>
      <c r="B66" s="215" t="s">
        <v>117</v>
      </c>
      <c r="C66" s="185">
        <f t="shared" si="0"/>
        <v>0</v>
      </c>
      <c r="D66" s="188"/>
      <c r="E66" s="187"/>
      <c r="F66" s="188"/>
      <c r="G66" s="188"/>
      <c r="H66" s="188"/>
      <c r="I66" s="33"/>
      <c r="J66" s="5"/>
      <c r="K66" s="5"/>
      <c r="N66" s="171"/>
      <c r="O66" s="6"/>
      <c r="Q66" s="5"/>
    </row>
    <row r="67" spans="1:17" ht="25.5" customHeight="1" x14ac:dyDescent="0.2">
      <c r="A67" s="214" t="s">
        <v>118</v>
      </c>
      <c r="B67" s="208" t="s">
        <v>119</v>
      </c>
      <c r="C67" s="185">
        <f t="shared" si="0"/>
        <v>0</v>
      </c>
      <c r="D67" s="188"/>
      <c r="E67" s="187"/>
      <c r="F67" s="188"/>
      <c r="G67" s="188"/>
      <c r="H67" s="188"/>
      <c r="I67" s="33"/>
      <c r="J67" s="5"/>
      <c r="K67" s="5"/>
      <c r="N67" s="171"/>
      <c r="O67" s="6"/>
      <c r="Q67" s="5"/>
    </row>
    <row r="68" spans="1:17" x14ac:dyDescent="0.2">
      <c r="A68" s="214" t="s">
        <v>120</v>
      </c>
      <c r="B68" s="215" t="s">
        <v>121</v>
      </c>
      <c r="C68" s="185">
        <f t="shared" si="0"/>
        <v>0</v>
      </c>
      <c r="D68" s="188"/>
      <c r="E68" s="187"/>
      <c r="F68" s="188"/>
      <c r="G68" s="188"/>
      <c r="H68" s="188"/>
      <c r="I68" s="33"/>
      <c r="J68" s="5"/>
      <c r="K68" s="5"/>
      <c r="N68" s="171"/>
      <c r="O68" s="6"/>
      <c r="Q68" s="5"/>
    </row>
    <row r="69" spans="1:17" x14ac:dyDescent="0.2">
      <c r="A69" s="214" t="s">
        <v>122</v>
      </c>
      <c r="B69" s="215" t="s">
        <v>123</v>
      </c>
      <c r="C69" s="185">
        <f t="shared" si="0"/>
        <v>0</v>
      </c>
      <c r="D69" s="188"/>
      <c r="E69" s="187"/>
      <c r="F69" s="188"/>
      <c r="G69" s="188"/>
      <c r="H69" s="188"/>
      <c r="I69" s="33"/>
      <c r="J69" s="5"/>
      <c r="K69" s="5"/>
      <c r="N69" s="171"/>
      <c r="O69" s="6"/>
      <c r="Q69" s="5"/>
    </row>
    <row r="70" spans="1:17" x14ac:dyDescent="0.2">
      <c r="A70" s="214" t="s">
        <v>124</v>
      </c>
      <c r="B70" s="215" t="s">
        <v>125</v>
      </c>
      <c r="C70" s="185">
        <f t="shared" si="0"/>
        <v>0</v>
      </c>
      <c r="D70" s="188"/>
      <c r="E70" s="187"/>
      <c r="F70" s="188"/>
      <c r="G70" s="188"/>
      <c r="H70" s="188"/>
      <c r="I70" s="33"/>
      <c r="J70" s="5"/>
      <c r="K70" s="5"/>
      <c r="N70" s="171"/>
      <c r="O70" s="6"/>
      <c r="Q70" s="5"/>
    </row>
    <row r="71" spans="1:17" x14ac:dyDescent="0.2">
      <c r="A71" s="214" t="s">
        <v>126</v>
      </c>
      <c r="B71" s="215" t="s">
        <v>127</v>
      </c>
      <c r="C71" s="185">
        <f t="shared" si="0"/>
        <v>0</v>
      </c>
      <c r="D71" s="188"/>
      <c r="E71" s="187"/>
      <c r="F71" s="188"/>
      <c r="G71" s="188"/>
      <c r="H71" s="188"/>
      <c r="I71" s="33"/>
      <c r="J71" s="5"/>
      <c r="K71" s="5"/>
      <c r="N71" s="171"/>
      <c r="O71" s="6"/>
      <c r="Q71" s="5"/>
    </row>
    <row r="72" spans="1:17" x14ac:dyDescent="0.2">
      <c r="A72" s="214" t="s">
        <v>128</v>
      </c>
      <c r="B72" s="215" t="s">
        <v>129</v>
      </c>
      <c r="C72" s="185">
        <f t="shared" si="0"/>
        <v>0</v>
      </c>
      <c r="D72" s="188"/>
      <c r="E72" s="187"/>
      <c r="F72" s="188"/>
      <c r="G72" s="188"/>
      <c r="H72" s="188"/>
      <c r="I72" s="33"/>
      <c r="J72" s="5"/>
      <c r="K72" s="5"/>
      <c r="N72" s="171"/>
      <c r="O72" s="6"/>
      <c r="Q72" s="5"/>
    </row>
    <row r="73" spans="1:17" x14ac:dyDescent="0.2">
      <c r="A73" s="214" t="s">
        <v>130</v>
      </c>
      <c r="B73" s="215" t="s">
        <v>131</v>
      </c>
      <c r="C73" s="185">
        <f t="shared" si="0"/>
        <v>0</v>
      </c>
      <c r="D73" s="188"/>
      <c r="E73" s="187"/>
      <c r="F73" s="188"/>
      <c r="G73" s="188"/>
      <c r="H73" s="188"/>
      <c r="I73" s="33"/>
      <c r="J73" s="5"/>
      <c r="K73" s="5"/>
      <c r="N73" s="171"/>
      <c r="O73" s="6"/>
      <c r="Q73" s="5"/>
    </row>
    <row r="74" spans="1:17" x14ac:dyDescent="0.2">
      <c r="A74" s="214" t="s">
        <v>132</v>
      </c>
      <c r="B74" s="215" t="s">
        <v>133</v>
      </c>
      <c r="C74" s="185">
        <f t="shared" si="0"/>
        <v>0</v>
      </c>
      <c r="D74" s="188"/>
      <c r="E74" s="187"/>
      <c r="F74" s="188"/>
      <c r="G74" s="188"/>
      <c r="H74" s="188"/>
      <c r="I74" s="33"/>
      <c r="J74" s="5"/>
      <c r="K74" s="5"/>
      <c r="N74" s="171"/>
      <c r="O74" s="6"/>
      <c r="Q74" s="5"/>
    </row>
    <row r="75" spans="1:17" x14ac:dyDescent="0.2">
      <c r="A75" s="214" t="s">
        <v>134</v>
      </c>
      <c r="B75" s="215" t="s">
        <v>135</v>
      </c>
      <c r="C75" s="185">
        <f t="shared" si="0"/>
        <v>0</v>
      </c>
      <c r="D75" s="188"/>
      <c r="E75" s="187"/>
      <c r="F75" s="188"/>
      <c r="G75" s="188"/>
      <c r="H75" s="188"/>
      <c r="I75" s="33"/>
      <c r="J75" s="5"/>
      <c r="K75" s="5"/>
      <c r="N75" s="171"/>
      <c r="O75" s="6"/>
      <c r="Q75" s="5"/>
    </row>
    <row r="76" spans="1:17" x14ac:dyDescent="0.2">
      <c r="A76" s="214" t="s">
        <v>136</v>
      </c>
      <c r="B76" s="215" t="s">
        <v>137</v>
      </c>
      <c r="C76" s="185">
        <f t="shared" si="0"/>
        <v>0</v>
      </c>
      <c r="D76" s="188"/>
      <c r="E76" s="187"/>
      <c r="F76" s="188"/>
      <c r="G76" s="188"/>
      <c r="H76" s="188"/>
      <c r="I76" s="33"/>
      <c r="J76" s="5"/>
      <c r="K76" s="5"/>
      <c r="N76" s="171"/>
      <c r="O76" s="6"/>
      <c r="Q76" s="5"/>
    </row>
    <row r="77" spans="1:17" x14ac:dyDescent="0.2">
      <c r="A77" s="214" t="s">
        <v>138</v>
      </c>
      <c r="B77" s="215" t="s">
        <v>139</v>
      </c>
      <c r="C77" s="185">
        <f t="shared" si="0"/>
        <v>0</v>
      </c>
      <c r="D77" s="188"/>
      <c r="E77" s="187"/>
      <c r="F77" s="188"/>
      <c r="G77" s="188"/>
      <c r="H77" s="188"/>
      <c r="I77" s="33"/>
      <c r="J77" s="5"/>
      <c r="K77" s="5"/>
      <c r="N77" s="171"/>
      <c r="O77" s="6"/>
      <c r="Q77" s="5"/>
    </row>
    <row r="78" spans="1:17" x14ac:dyDescent="0.2">
      <c r="A78" s="216" t="s">
        <v>140</v>
      </c>
      <c r="B78" s="217" t="s">
        <v>141</v>
      </c>
      <c r="C78" s="218">
        <f t="shared" si="0"/>
        <v>0</v>
      </c>
      <c r="D78" s="219"/>
      <c r="E78" s="220"/>
      <c r="F78" s="221"/>
      <c r="G78" s="219"/>
      <c r="H78" s="221"/>
      <c r="I78" s="33"/>
      <c r="J78" s="5"/>
      <c r="K78" s="5"/>
      <c r="N78" s="171"/>
      <c r="O78" s="6"/>
      <c r="Q78" s="5"/>
    </row>
    <row r="79" spans="1:17" x14ac:dyDescent="0.2">
      <c r="A79" s="174"/>
      <c r="B79" s="222"/>
      <c r="C79" s="69"/>
      <c r="D79" s="70"/>
      <c r="E79" s="70"/>
      <c r="F79" s="70"/>
      <c r="G79" s="70"/>
      <c r="H79" s="70"/>
      <c r="I79" s="33"/>
      <c r="J79" s="5"/>
      <c r="K79" s="5"/>
      <c r="N79" s="171"/>
      <c r="O79" s="6"/>
      <c r="Q79" s="5"/>
    </row>
    <row r="80" spans="1:17" x14ac:dyDescent="0.2">
      <c r="A80" s="289" t="s">
        <v>142</v>
      </c>
      <c r="B80" s="290"/>
      <c r="C80" s="178">
        <f t="shared" ref="C80:C145" si="1">+SUM(D80:F80)</f>
        <v>926</v>
      </c>
      <c r="D80" s="223">
        <f>+SUM(D81:D120)</f>
        <v>0</v>
      </c>
      <c r="E80" s="223">
        <f>+SUM(E81:E120)</f>
        <v>882</v>
      </c>
      <c r="F80" s="224">
        <f>+SUM(F81:F120)</f>
        <v>44</v>
      </c>
      <c r="G80" s="225">
        <f>+SUM(G81:G120)</f>
        <v>0</v>
      </c>
      <c r="H80" s="225">
        <f>+SUM(H81:H120)</f>
        <v>0</v>
      </c>
      <c r="I80" s="33"/>
      <c r="J80" s="5"/>
      <c r="K80" s="5"/>
      <c r="N80" s="171"/>
      <c r="O80" s="6"/>
      <c r="Q80" s="5"/>
    </row>
    <row r="81" spans="1:17" x14ac:dyDescent="0.2">
      <c r="A81" s="211" t="s">
        <v>143</v>
      </c>
      <c r="B81" s="226" t="s">
        <v>144</v>
      </c>
      <c r="C81" s="203">
        <f t="shared" si="1"/>
        <v>0</v>
      </c>
      <c r="D81" s="186"/>
      <c r="E81" s="186"/>
      <c r="F81" s="186"/>
      <c r="G81" s="186"/>
      <c r="H81" s="186"/>
      <c r="I81" s="33"/>
      <c r="J81" s="5"/>
      <c r="K81" s="5"/>
      <c r="N81" s="171"/>
      <c r="O81" s="6"/>
      <c r="Q81" s="5"/>
    </row>
    <row r="82" spans="1:17" x14ac:dyDescent="0.2">
      <c r="A82" s="214" t="s">
        <v>145</v>
      </c>
      <c r="B82" s="215" t="s">
        <v>146</v>
      </c>
      <c r="C82" s="185">
        <f t="shared" si="1"/>
        <v>84</v>
      </c>
      <c r="D82" s="186"/>
      <c r="E82" s="186">
        <v>84</v>
      </c>
      <c r="F82" s="186"/>
      <c r="G82" s="186"/>
      <c r="H82" s="186"/>
      <c r="I82" s="33"/>
      <c r="J82" s="5"/>
      <c r="K82" s="5"/>
      <c r="N82" s="171"/>
      <c r="O82" s="6"/>
      <c r="Q82" s="5"/>
    </row>
    <row r="83" spans="1:17" x14ac:dyDescent="0.2">
      <c r="A83" s="214" t="s">
        <v>147</v>
      </c>
      <c r="B83" s="215" t="s">
        <v>148</v>
      </c>
      <c r="C83" s="185">
        <f t="shared" si="1"/>
        <v>0</v>
      </c>
      <c r="D83" s="186"/>
      <c r="E83" s="186"/>
      <c r="F83" s="186"/>
      <c r="G83" s="186"/>
      <c r="H83" s="186"/>
      <c r="I83" s="33"/>
      <c r="J83" s="5"/>
      <c r="K83" s="5"/>
      <c r="N83" s="171"/>
      <c r="O83" s="6"/>
      <c r="Q83" s="5"/>
    </row>
    <row r="84" spans="1:17" x14ac:dyDescent="0.2">
      <c r="A84" s="214" t="s">
        <v>149</v>
      </c>
      <c r="B84" s="215" t="s">
        <v>150</v>
      </c>
      <c r="C84" s="185">
        <f t="shared" si="1"/>
        <v>0</v>
      </c>
      <c r="D84" s="186"/>
      <c r="E84" s="186"/>
      <c r="F84" s="186"/>
      <c r="G84" s="186"/>
      <c r="H84" s="186"/>
      <c r="I84" s="33"/>
      <c r="J84" s="5"/>
      <c r="K84" s="5"/>
      <c r="N84" s="171"/>
      <c r="O84" s="6"/>
      <c r="Q84" s="5"/>
    </row>
    <row r="85" spans="1:17" x14ac:dyDescent="0.2">
      <c r="A85" s="214" t="s">
        <v>151</v>
      </c>
      <c r="B85" s="215" t="s">
        <v>152</v>
      </c>
      <c r="C85" s="185">
        <f t="shared" si="1"/>
        <v>77</v>
      </c>
      <c r="D85" s="186"/>
      <c r="E85" s="186">
        <v>77</v>
      </c>
      <c r="F85" s="186"/>
      <c r="G85" s="186"/>
      <c r="H85" s="186"/>
      <c r="I85" s="33"/>
      <c r="J85" s="5"/>
      <c r="K85" s="5"/>
      <c r="N85" s="171"/>
      <c r="O85" s="6"/>
      <c r="Q85" s="5"/>
    </row>
    <row r="86" spans="1:17" x14ac:dyDescent="0.2">
      <c r="A86" s="214" t="s">
        <v>153</v>
      </c>
      <c r="B86" s="215" t="s">
        <v>154</v>
      </c>
      <c r="C86" s="185">
        <f t="shared" si="1"/>
        <v>0</v>
      </c>
      <c r="D86" s="186"/>
      <c r="E86" s="186"/>
      <c r="F86" s="186"/>
      <c r="G86" s="186"/>
      <c r="H86" s="186"/>
      <c r="I86" s="33"/>
      <c r="J86" s="5"/>
      <c r="K86" s="5"/>
      <c r="N86" s="171"/>
      <c r="O86" s="6"/>
      <c r="Q86" s="5"/>
    </row>
    <row r="87" spans="1:17" x14ac:dyDescent="0.2">
      <c r="A87" s="214" t="s">
        <v>155</v>
      </c>
      <c r="B87" s="215" t="s">
        <v>156</v>
      </c>
      <c r="C87" s="185">
        <f t="shared" si="1"/>
        <v>0</v>
      </c>
      <c r="D87" s="186"/>
      <c r="E87" s="186"/>
      <c r="F87" s="186"/>
      <c r="G87" s="186"/>
      <c r="H87" s="186"/>
      <c r="I87" s="33"/>
      <c r="J87" s="5"/>
      <c r="K87" s="5"/>
      <c r="N87" s="171"/>
      <c r="O87" s="6"/>
      <c r="Q87" s="5"/>
    </row>
    <row r="88" spans="1:17" x14ac:dyDescent="0.2">
      <c r="A88" s="214" t="s">
        <v>157</v>
      </c>
      <c r="B88" s="215" t="s">
        <v>158</v>
      </c>
      <c r="C88" s="185">
        <f t="shared" si="1"/>
        <v>0</v>
      </c>
      <c r="D88" s="186"/>
      <c r="E88" s="186"/>
      <c r="F88" s="186"/>
      <c r="G88" s="186"/>
      <c r="H88" s="186"/>
      <c r="I88" s="33"/>
      <c r="J88" s="5"/>
      <c r="K88" s="5"/>
      <c r="N88" s="171"/>
      <c r="O88" s="6"/>
      <c r="Q88" s="5"/>
    </row>
    <row r="89" spans="1:17" x14ac:dyDescent="0.2">
      <c r="A89" s="214" t="s">
        <v>159</v>
      </c>
      <c r="B89" s="215" t="s">
        <v>160</v>
      </c>
      <c r="C89" s="185">
        <f t="shared" si="1"/>
        <v>0</v>
      </c>
      <c r="D89" s="186"/>
      <c r="E89" s="186"/>
      <c r="F89" s="186"/>
      <c r="G89" s="186"/>
      <c r="H89" s="186"/>
      <c r="I89" s="33"/>
      <c r="J89" s="5"/>
      <c r="K89" s="5"/>
      <c r="N89" s="171"/>
      <c r="O89" s="6"/>
      <c r="Q89" s="5"/>
    </row>
    <row r="90" spans="1:17" x14ac:dyDescent="0.2">
      <c r="A90" s="214" t="s">
        <v>161</v>
      </c>
      <c r="B90" s="215" t="s">
        <v>162</v>
      </c>
      <c r="C90" s="185">
        <f t="shared" si="1"/>
        <v>28</v>
      </c>
      <c r="D90" s="186"/>
      <c r="E90" s="186">
        <v>28</v>
      </c>
      <c r="F90" s="186"/>
      <c r="G90" s="186"/>
      <c r="H90" s="186"/>
      <c r="I90" s="33"/>
      <c r="J90" s="5"/>
      <c r="K90" s="5"/>
      <c r="N90" s="171"/>
      <c r="O90" s="6"/>
      <c r="Q90" s="5"/>
    </row>
    <row r="91" spans="1:17" x14ac:dyDescent="0.2">
      <c r="A91" s="214" t="s">
        <v>163</v>
      </c>
      <c r="B91" s="215" t="s">
        <v>164</v>
      </c>
      <c r="C91" s="185">
        <f t="shared" si="1"/>
        <v>0</v>
      </c>
      <c r="D91" s="186"/>
      <c r="E91" s="186"/>
      <c r="F91" s="186"/>
      <c r="G91" s="186"/>
      <c r="H91" s="186"/>
      <c r="I91" s="33"/>
      <c r="J91" s="5"/>
      <c r="K91" s="5"/>
      <c r="N91" s="171"/>
      <c r="O91" s="6"/>
      <c r="Q91" s="5"/>
    </row>
    <row r="92" spans="1:17" x14ac:dyDescent="0.2">
      <c r="A92" s="214" t="s">
        <v>165</v>
      </c>
      <c r="B92" s="215" t="s">
        <v>166</v>
      </c>
      <c r="C92" s="185">
        <f t="shared" si="1"/>
        <v>0</v>
      </c>
      <c r="D92" s="186"/>
      <c r="E92" s="186"/>
      <c r="F92" s="186"/>
      <c r="G92" s="186"/>
      <c r="H92" s="186"/>
      <c r="I92" s="33"/>
      <c r="J92" s="5"/>
      <c r="K92" s="5"/>
      <c r="N92" s="171"/>
      <c r="O92" s="6"/>
      <c r="Q92" s="5"/>
    </row>
    <row r="93" spans="1:17" x14ac:dyDescent="0.2">
      <c r="A93" s="214" t="s">
        <v>167</v>
      </c>
      <c r="B93" s="215" t="s">
        <v>168</v>
      </c>
      <c r="C93" s="185">
        <f t="shared" si="1"/>
        <v>0</v>
      </c>
      <c r="D93" s="186"/>
      <c r="E93" s="186"/>
      <c r="F93" s="186"/>
      <c r="G93" s="186"/>
      <c r="H93" s="186"/>
      <c r="I93" s="33"/>
      <c r="J93" s="5"/>
      <c r="K93" s="5"/>
      <c r="N93" s="171"/>
      <c r="O93" s="6"/>
      <c r="Q93" s="5"/>
    </row>
    <row r="94" spans="1:17" x14ac:dyDescent="0.2">
      <c r="A94" s="214" t="s">
        <v>169</v>
      </c>
      <c r="B94" s="215" t="s">
        <v>170</v>
      </c>
      <c r="C94" s="185">
        <f t="shared" si="1"/>
        <v>0</v>
      </c>
      <c r="D94" s="186"/>
      <c r="E94" s="186"/>
      <c r="F94" s="186"/>
      <c r="G94" s="186"/>
      <c r="H94" s="186"/>
      <c r="I94" s="33"/>
      <c r="J94" s="5"/>
      <c r="K94" s="5"/>
      <c r="N94" s="171"/>
      <c r="O94" s="6"/>
      <c r="Q94" s="5"/>
    </row>
    <row r="95" spans="1:17" x14ac:dyDescent="0.2">
      <c r="A95" s="214" t="s">
        <v>171</v>
      </c>
      <c r="B95" s="215" t="s">
        <v>172</v>
      </c>
      <c r="C95" s="185">
        <f t="shared" si="1"/>
        <v>447</v>
      </c>
      <c r="D95" s="186"/>
      <c r="E95" s="186">
        <v>447</v>
      </c>
      <c r="F95" s="186"/>
      <c r="G95" s="186"/>
      <c r="H95" s="186"/>
      <c r="I95" s="33"/>
      <c r="J95" s="5"/>
      <c r="K95" s="5"/>
      <c r="N95" s="171"/>
      <c r="O95" s="6"/>
      <c r="Q95" s="5"/>
    </row>
    <row r="96" spans="1:17" x14ac:dyDescent="0.2">
      <c r="A96" s="214" t="s">
        <v>173</v>
      </c>
      <c r="B96" s="215" t="s">
        <v>174</v>
      </c>
      <c r="C96" s="185">
        <f t="shared" si="1"/>
        <v>37</v>
      </c>
      <c r="D96" s="186"/>
      <c r="E96" s="186">
        <v>37</v>
      </c>
      <c r="F96" s="186"/>
      <c r="G96" s="186"/>
      <c r="H96" s="186"/>
      <c r="I96" s="33"/>
      <c r="J96" s="5"/>
      <c r="K96" s="5"/>
      <c r="N96" s="171"/>
      <c r="O96" s="6"/>
      <c r="Q96" s="5"/>
    </row>
    <row r="97" spans="1:17" x14ac:dyDescent="0.2">
      <c r="A97" s="214" t="s">
        <v>175</v>
      </c>
      <c r="B97" s="215" t="s">
        <v>176</v>
      </c>
      <c r="C97" s="185">
        <f t="shared" si="1"/>
        <v>0</v>
      </c>
      <c r="D97" s="186"/>
      <c r="E97" s="186"/>
      <c r="F97" s="186"/>
      <c r="G97" s="186"/>
      <c r="H97" s="186"/>
      <c r="I97" s="33"/>
      <c r="J97" s="5"/>
      <c r="K97" s="5"/>
      <c r="N97" s="171"/>
      <c r="O97" s="6"/>
      <c r="Q97" s="5"/>
    </row>
    <row r="98" spans="1:17" x14ac:dyDescent="0.2">
      <c r="A98" s="214" t="s">
        <v>177</v>
      </c>
      <c r="B98" s="215" t="s">
        <v>178</v>
      </c>
      <c r="C98" s="185">
        <f t="shared" si="1"/>
        <v>0</v>
      </c>
      <c r="D98" s="186"/>
      <c r="E98" s="186"/>
      <c r="F98" s="186"/>
      <c r="G98" s="186"/>
      <c r="H98" s="186"/>
      <c r="I98" s="33"/>
      <c r="J98" s="5"/>
      <c r="K98" s="5"/>
      <c r="N98" s="171"/>
      <c r="O98" s="6"/>
      <c r="Q98" s="5"/>
    </row>
    <row r="99" spans="1:17" x14ac:dyDescent="0.2">
      <c r="A99" s="214" t="s">
        <v>179</v>
      </c>
      <c r="B99" s="215" t="s">
        <v>180</v>
      </c>
      <c r="C99" s="185">
        <f t="shared" si="1"/>
        <v>0</v>
      </c>
      <c r="D99" s="186"/>
      <c r="E99" s="186"/>
      <c r="F99" s="186"/>
      <c r="G99" s="186"/>
      <c r="H99" s="186"/>
      <c r="I99" s="33"/>
      <c r="J99" s="5"/>
      <c r="K99" s="5"/>
      <c r="N99" s="171"/>
      <c r="O99" s="6"/>
      <c r="Q99" s="5"/>
    </row>
    <row r="100" spans="1:17" x14ac:dyDescent="0.2">
      <c r="A100" s="214" t="s">
        <v>181</v>
      </c>
      <c r="B100" s="215" t="s">
        <v>182</v>
      </c>
      <c r="C100" s="185">
        <f t="shared" si="1"/>
        <v>178</v>
      </c>
      <c r="D100" s="186"/>
      <c r="E100" s="186">
        <v>178</v>
      </c>
      <c r="F100" s="186"/>
      <c r="G100" s="186"/>
      <c r="H100" s="186"/>
      <c r="I100" s="33"/>
      <c r="J100" s="5"/>
      <c r="K100" s="5"/>
      <c r="N100" s="171"/>
      <c r="O100" s="6"/>
      <c r="Q100" s="5"/>
    </row>
    <row r="101" spans="1:17" x14ac:dyDescent="0.2">
      <c r="A101" s="214" t="s">
        <v>183</v>
      </c>
      <c r="B101" s="215" t="s">
        <v>184</v>
      </c>
      <c r="C101" s="185">
        <f t="shared" si="1"/>
        <v>31</v>
      </c>
      <c r="D101" s="186"/>
      <c r="E101" s="186">
        <v>31</v>
      </c>
      <c r="F101" s="186"/>
      <c r="G101" s="186"/>
      <c r="H101" s="186"/>
      <c r="I101" s="33"/>
      <c r="J101" s="5"/>
      <c r="K101" s="5"/>
      <c r="N101" s="171"/>
      <c r="O101" s="6"/>
      <c r="Q101" s="5"/>
    </row>
    <row r="102" spans="1:17" x14ac:dyDescent="0.2">
      <c r="A102" s="214" t="s">
        <v>185</v>
      </c>
      <c r="B102" s="215" t="s">
        <v>186</v>
      </c>
      <c r="C102" s="185">
        <f t="shared" si="1"/>
        <v>0</v>
      </c>
      <c r="D102" s="186"/>
      <c r="E102" s="186"/>
      <c r="F102" s="186"/>
      <c r="G102" s="186"/>
      <c r="H102" s="186"/>
      <c r="I102" s="33"/>
      <c r="J102" s="5"/>
      <c r="K102" s="5"/>
      <c r="N102" s="171"/>
      <c r="O102" s="6"/>
      <c r="Q102" s="5"/>
    </row>
    <row r="103" spans="1:17" x14ac:dyDescent="0.2">
      <c r="A103" s="214" t="s">
        <v>187</v>
      </c>
      <c r="B103" s="215" t="s">
        <v>188</v>
      </c>
      <c r="C103" s="185">
        <f t="shared" si="1"/>
        <v>0</v>
      </c>
      <c r="D103" s="186"/>
      <c r="E103" s="186"/>
      <c r="F103" s="186"/>
      <c r="G103" s="186"/>
      <c r="H103" s="186"/>
      <c r="I103" s="33"/>
      <c r="J103" s="5"/>
      <c r="K103" s="5"/>
      <c r="N103" s="171"/>
      <c r="O103" s="6"/>
      <c r="Q103" s="5"/>
    </row>
    <row r="104" spans="1:17" x14ac:dyDescent="0.2">
      <c r="A104" s="214" t="s">
        <v>189</v>
      </c>
      <c r="B104" s="215" t="s">
        <v>190</v>
      </c>
      <c r="C104" s="185">
        <f t="shared" si="1"/>
        <v>0</v>
      </c>
      <c r="D104" s="186"/>
      <c r="E104" s="186"/>
      <c r="F104" s="186"/>
      <c r="G104" s="186"/>
      <c r="H104" s="186"/>
      <c r="I104" s="33"/>
      <c r="J104" s="5"/>
      <c r="K104" s="5"/>
      <c r="N104" s="171"/>
      <c r="O104" s="6"/>
      <c r="Q104" s="5"/>
    </row>
    <row r="105" spans="1:17" x14ac:dyDescent="0.2">
      <c r="A105" s="214" t="s">
        <v>191</v>
      </c>
      <c r="B105" s="215" t="s">
        <v>192</v>
      </c>
      <c r="C105" s="185">
        <f t="shared" si="1"/>
        <v>0</v>
      </c>
      <c r="D105" s="186"/>
      <c r="E105" s="186"/>
      <c r="F105" s="186"/>
      <c r="G105" s="186"/>
      <c r="H105" s="186"/>
      <c r="I105" s="33"/>
      <c r="J105" s="5"/>
      <c r="K105" s="5"/>
      <c r="N105" s="171"/>
      <c r="O105" s="6"/>
      <c r="Q105" s="5"/>
    </row>
    <row r="106" spans="1:17" x14ac:dyDescent="0.2">
      <c r="A106" s="214" t="s">
        <v>193</v>
      </c>
      <c r="B106" s="215" t="s">
        <v>194</v>
      </c>
      <c r="C106" s="185">
        <f t="shared" si="1"/>
        <v>42</v>
      </c>
      <c r="D106" s="186"/>
      <c r="E106" s="186"/>
      <c r="F106" s="186">
        <v>42</v>
      </c>
      <c r="G106" s="186"/>
      <c r="H106" s="186"/>
      <c r="I106" s="33"/>
      <c r="J106" s="5"/>
      <c r="K106" s="5"/>
      <c r="N106" s="171"/>
      <c r="O106" s="6"/>
      <c r="Q106" s="5"/>
    </row>
    <row r="107" spans="1:17" x14ac:dyDescent="0.2">
      <c r="A107" s="214" t="s">
        <v>195</v>
      </c>
      <c r="B107" s="215" t="s">
        <v>196</v>
      </c>
      <c r="C107" s="185">
        <f t="shared" si="1"/>
        <v>2</v>
      </c>
      <c r="D107" s="186"/>
      <c r="E107" s="186"/>
      <c r="F107" s="186">
        <v>2</v>
      </c>
      <c r="G107" s="186"/>
      <c r="H107" s="186"/>
      <c r="I107" s="33"/>
      <c r="J107" s="5"/>
      <c r="K107" s="5"/>
      <c r="N107" s="171"/>
      <c r="O107" s="6"/>
      <c r="Q107" s="5"/>
    </row>
    <row r="108" spans="1:17" x14ac:dyDescent="0.2">
      <c r="A108" s="214" t="s">
        <v>197</v>
      </c>
      <c r="B108" s="215" t="s">
        <v>198</v>
      </c>
      <c r="C108" s="185">
        <f t="shared" si="1"/>
        <v>0</v>
      </c>
      <c r="D108" s="186"/>
      <c r="E108" s="186"/>
      <c r="F108" s="186"/>
      <c r="G108" s="186"/>
      <c r="H108" s="186"/>
      <c r="I108" s="33"/>
      <c r="J108" s="5"/>
      <c r="K108" s="5"/>
      <c r="N108" s="171"/>
      <c r="O108" s="6"/>
      <c r="Q108" s="5"/>
    </row>
    <row r="109" spans="1:17" x14ac:dyDescent="0.2">
      <c r="A109" s="214" t="s">
        <v>199</v>
      </c>
      <c r="B109" s="215" t="s">
        <v>200</v>
      </c>
      <c r="C109" s="185">
        <f t="shared" si="1"/>
        <v>0</v>
      </c>
      <c r="D109" s="186"/>
      <c r="E109" s="186"/>
      <c r="F109" s="186"/>
      <c r="G109" s="186"/>
      <c r="H109" s="186"/>
      <c r="I109" s="33"/>
      <c r="J109" s="5"/>
      <c r="K109" s="5"/>
      <c r="N109" s="171"/>
      <c r="O109" s="6"/>
      <c r="Q109" s="5"/>
    </row>
    <row r="110" spans="1:17" x14ac:dyDescent="0.2">
      <c r="A110" s="214" t="s">
        <v>201</v>
      </c>
      <c r="B110" s="215" t="s">
        <v>202</v>
      </c>
      <c r="C110" s="185">
        <f t="shared" si="1"/>
        <v>0</v>
      </c>
      <c r="D110" s="186"/>
      <c r="E110" s="186"/>
      <c r="F110" s="186"/>
      <c r="G110" s="186"/>
      <c r="H110" s="186"/>
      <c r="I110" s="33"/>
      <c r="J110" s="5"/>
      <c r="K110" s="5"/>
      <c r="N110" s="171"/>
      <c r="O110" s="6"/>
      <c r="Q110" s="5"/>
    </row>
    <row r="111" spans="1:17" x14ac:dyDescent="0.2">
      <c r="A111" s="214" t="s">
        <v>203</v>
      </c>
      <c r="B111" s="215" t="s">
        <v>204</v>
      </c>
      <c r="C111" s="185">
        <f t="shared" si="1"/>
        <v>0</v>
      </c>
      <c r="D111" s="186"/>
      <c r="E111" s="186"/>
      <c r="F111" s="186"/>
      <c r="G111" s="186"/>
      <c r="H111" s="186"/>
      <c r="I111" s="33"/>
      <c r="J111" s="5"/>
      <c r="K111" s="5"/>
      <c r="N111" s="171"/>
      <c r="O111" s="6"/>
      <c r="Q111" s="5"/>
    </row>
    <row r="112" spans="1:17" x14ac:dyDescent="0.2">
      <c r="A112" s="214" t="s">
        <v>205</v>
      </c>
      <c r="B112" s="215" t="s">
        <v>206</v>
      </c>
      <c r="C112" s="185">
        <f t="shared" si="1"/>
        <v>0</v>
      </c>
      <c r="D112" s="186"/>
      <c r="E112" s="186"/>
      <c r="F112" s="186"/>
      <c r="G112" s="186"/>
      <c r="H112" s="186"/>
      <c r="I112" s="33"/>
      <c r="J112" s="5"/>
      <c r="K112" s="5"/>
      <c r="N112" s="171"/>
      <c r="O112" s="6"/>
      <c r="Q112" s="5"/>
    </row>
    <row r="113" spans="1:17" x14ac:dyDescent="0.2">
      <c r="A113" s="214" t="s">
        <v>207</v>
      </c>
      <c r="B113" s="215" t="s">
        <v>208</v>
      </c>
      <c r="C113" s="185">
        <f t="shared" si="1"/>
        <v>0</v>
      </c>
      <c r="D113" s="186"/>
      <c r="E113" s="186"/>
      <c r="F113" s="186"/>
      <c r="G113" s="186"/>
      <c r="H113" s="186"/>
      <c r="I113" s="33"/>
      <c r="J113" s="5"/>
      <c r="K113" s="5"/>
      <c r="N113" s="171"/>
      <c r="O113" s="6"/>
      <c r="Q113" s="5"/>
    </row>
    <row r="114" spans="1:17" x14ac:dyDescent="0.2">
      <c r="A114" s="214" t="s">
        <v>209</v>
      </c>
      <c r="B114" s="215" t="s">
        <v>210</v>
      </c>
      <c r="C114" s="185">
        <f t="shared" si="1"/>
        <v>0</v>
      </c>
      <c r="D114" s="186"/>
      <c r="E114" s="186"/>
      <c r="F114" s="186"/>
      <c r="G114" s="186"/>
      <c r="H114" s="186"/>
      <c r="I114" s="33"/>
      <c r="J114" s="5"/>
      <c r="K114" s="5"/>
      <c r="N114" s="171"/>
      <c r="O114" s="6"/>
      <c r="Q114" s="5"/>
    </row>
    <row r="115" spans="1:17" x14ac:dyDescent="0.2">
      <c r="A115" s="214" t="s">
        <v>211</v>
      </c>
      <c r="B115" s="215" t="s">
        <v>212</v>
      </c>
      <c r="C115" s="185">
        <f t="shared" si="1"/>
        <v>0</v>
      </c>
      <c r="D115" s="186"/>
      <c r="E115" s="186"/>
      <c r="F115" s="186"/>
      <c r="G115" s="186"/>
      <c r="H115" s="186"/>
      <c r="I115" s="33"/>
      <c r="J115" s="5"/>
      <c r="K115" s="5"/>
      <c r="N115" s="171"/>
      <c r="O115" s="6"/>
      <c r="Q115" s="5"/>
    </row>
    <row r="116" spans="1:17" x14ac:dyDescent="0.2">
      <c r="A116" s="214" t="s">
        <v>213</v>
      </c>
      <c r="B116" s="215" t="s">
        <v>214</v>
      </c>
      <c r="C116" s="185">
        <f t="shared" si="1"/>
        <v>0</v>
      </c>
      <c r="D116" s="186"/>
      <c r="E116" s="186"/>
      <c r="F116" s="186"/>
      <c r="G116" s="186"/>
      <c r="H116" s="186"/>
      <c r="I116" s="33"/>
      <c r="J116" s="5"/>
      <c r="K116" s="5"/>
      <c r="N116" s="171"/>
      <c r="O116" s="6"/>
      <c r="Q116" s="5"/>
    </row>
    <row r="117" spans="1:17" x14ac:dyDescent="0.2">
      <c r="A117" s="214" t="s">
        <v>215</v>
      </c>
      <c r="B117" s="215" t="s">
        <v>216</v>
      </c>
      <c r="C117" s="185">
        <f t="shared" si="1"/>
        <v>0</v>
      </c>
      <c r="D117" s="186"/>
      <c r="E117" s="186"/>
      <c r="F117" s="186"/>
      <c r="G117" s="186"/>
      <c r="H117" s="186"/>
      <c r="I117" s="33"/>
      <c r="J117" s="5"/>
      <c r="K117" s="5"/>
      <c r="N117" s="171"/>
      <c r="O117" s="6"/>
      <c r="Q117" s="5"/>
    </row>
    <row r="118" spans="1:17" x14ac:dyDescent="0.2">
      <c r="A118" s="214" t="s">
        <v>217</v>
      </c>
      <c r="B118" s="215" t="s">
        <v>218</v>
      </c>
      <c r="C118" s="185">
        <f>+SUM(D118:F118)</f>
        <v>0</v>
      </c>
      <c r="D118" s="186"/>
      <c r="E118" s="186"/>
      <c r="F118" s="186"/>
      <c r="G118" s="186"/>
      <c r="H118" s="186"/>
      <c r="I118" s="33"/>
      <c r="J118" s="5"/>
      <c r="K118" s="5"/>
      <c r="N118" s="171"/>
      <c r="O118" s="6"/>
      <c r="Q118" s="5"/>
    </row>
    <row r="119" spans="1:17" x14ac:dyDescent="0.2">
      <c r="A119" s="214" t="s">
        <v>145</v>
      </c>
      <c r="B119" s="215" t="s">
        <v>219</v>
      </c>
      <c r="C119" s="185">
        <f>+SUM(D119:F119)</f>
        <v>0</v>
      </c>
      <c r="D119" s="186"/>
      <c r="E119" s="186"/>
      <c r="F119" s="186"/>
      <c r="G119" s="186"/>
      <c r="H119" s="186"/>
      <c r="I119" s="33"/>
      <c r="J119" s="5"/>
      <c r="K119" s="5"/>
      <c r="N119" s="171"/>
      <c r="O119" s="6"/>
      <c r="Q119" s="5"/>
    </row>
    <row r="120" spans="1:17" x14ac:dyDescent="0.2">
      <c r="A120" s="216" t="s">
        <v>145</v>
      </c>
      <c r="B120" s="217" t="s">
        <v>220</v>
      </c>
      <c r="C120" s="218">
        <f t="shared" si="1"/>
        <v>0</v>
      </c>
      <c r="D120" s="186"/>
      <c r="E120" s="186"/>
      <c r="F120" s="186"/>
      <c r="G120" s="186"/>
      <c r="H120" s="186"/>
      <c r="I120" s="33"/>
      <c r="J120" s="5"/>
      <c r="K120" s="5"/>
      <c r="N120" s="171"/>
      <c r="O120" s="6"/>
      <c r="Q120" s="5"/>
    </row>
    <row r="121" spans="1:17" x14ac:dyDescent="0.2">
      <c r="A121" s="174"/>
      <c r="B121" s="222"/>
      <c r="C121" s="69"/>
      <c r="D121" s="70"/>
      <c r="E121" s="70"/>
      <c r="F121" s="70"/>
      <c r="G121" s="70"/>
      <c r="H121" s="70"/>
      <c r="I121" s="33"/>
      <c r="J121" s="5"/>
      <c r="K121" s="5"/>
      <c r="N121" s="171"/>
      <c r="O121" s="6"/>
      <c r="Q121" s="5"/>
    </row>
    <row r="122" spans="1:17" x14ac:dyDescent="0.2">
      <c r="A122" s="289" t="s">
        <v>221</v>
      </c>
      <c r="B122" s="290"/>
      <c r="C122" s="178">
        <f t="shared" si="1"/>
        <v>334</v>
      </c>
      <c r="D122" s="223">
        <f>+SUM(D123:D162)</f>
        <v>0</v>
      </c>
      <c r="E122" s="227">
        <f>+SUM(E123:E162)</f>
        <v>325</v>
      </c>
      <c r="F122" s="228">
        <f>+SUM(F123:F162)</f>
        <v>9</v>
      </c>
      <c r="G122" s="228">
        <f>+SUM(G123:G162)</f>
        <v>0</v>
      </c>
      <c r="H122" s="228">
        <f>+SUM(H123:H162)</f>
        <v>0</v>
      </c>
      <c r="I122" s="33"/>
      <c r="J122" s="5"/>
      <c r="K122" s="5"/>
      <c r="N122" s="171"/>
      <c r="O122" s="6"/>
      <c r="Q122" s="5"/>
    </row>
    <row r="123" spans="1:17" x14ac:dyDescent="0.2">
      <c r="A123" s="211" t="s">
        <v>222</v>
      </c>
      <c r="B123" s="226" t="s">
        <v>223</v>
      </c>
      <c r="C123" s="203">
        <f t="shared" si="1"/>
        <v>0</v>
      </c>
      <c r="D123" s="188"/>
      <c r="E123" s="205"/>
      <c r="F123" s="206"/>
      <c r="G123" s="188"/>
      <c r="H123" s="206"/>
      <c r="I123" s="33"/>
      <c r="J123" s="5"/>
      <c r="K123" s="5"/>
      <c r="N123" s="171"/>
      <c r="O123" s="6"/>
      <c r="Q123" s="5"/>
    </row>
    <row r="124" spans="1:17" x14ac:dyDescent="0.2">
      <c r="A124" s="214" t="s">
        <v>224</v>
      </c>
      <c r="B124" s="215" t="s">
        <v>225</v>
      </c>
      <c r="C124" s="185">
        <f t="shared" si="1"/>
        <v>0</v>
      </c>
      <c r="D124" s="188"/>
      <c r="E124" s="187"/>
      <c r="F124" s="188"/>
      <c r="G124" s="188"/>
      <c r="H124" s="188"/>
      <c r="I124" s="33"/>
      <c r="J124" s="5"/>
      <c r="K124" s="5"/>
      <c r="N124" s="171"/>
      <c r="O124" s="6"/>
      <c r="Q124" s="5"/>
    </row>
    <row r="125" spans="1:17" x14ac:dyDescent="0.2">
      <c r="A125" s="214" t="s">
        <v>226</v>
      </c>
      <c r="B125" s="215" t="s">
        <v>227</v>
      </c>
      <c r="C125" s="185">
        <f t="shared" si="1"/>
        <v>1</v>
      </c>
      <c r="D125" s="188"/>
      <c r="E125" s="187">
        <v>1</v>
      </c>
      <c r="F125" s="188"/>
      <c r="G125" s="188"/>
      <c r="H125" s="188"/>
      <c r="I125" s="33"/>
      <c r="J125" s="5"/>
      <c r="K125" s="5"/>
      <c r="N125" s="171"/>
      <c r="O125" s="6"/>
      <c r="Q125" s="5"/>
    </row>
    <row r="126" spans="1:17" x14ac:dyDescent="0.2">
      <c r="A126" s="214" t="s">
        <v>228</v>
      </c>
      <c r="B126" s="215" t="s">
        <v>229</v>
      </c>
      <c r="C126" s="185">
        <f t="shared" si="1"/>
        <v>0</v>
      </c>
      <c r="D126" s="188"/>
      <c r="E126" s="187"/>
      <c r="F126" s="188"/>
      <c r="G126" s="188"/>
      <c r="H126" s="188"/>
      <c r="I126" s="33"/>
      <c r="J126" s="5"/>
      <c r="K126" s="5"/>
      <c r="N126" s="171"/>
      <c r="O126" s="6"/>
      <c r="Q126" s="5"/>
    </row>
    <row r="127" spans="1:17" x14ac:dyDescent="0.2">
      <c r="A127" s="214" t="s">
        <v>230</v>
      </c>
      <c r="B127" s="215" t="s">
        <v>231</v>
      </c>
      <c r="C127" s="185">
        <f t="shared" si="1"/>
        <v>0</v>
      </c>
      <c r="D127" s="188"/>
      <c r="E127" s="187"/>
      <c r="F127" s="188"/>
      <c r="G127" s="188"/>
      <c r="H127" s="188"/>
      <c r="I127" s="33"/>
      <c r="J127" s="5"/>
      <c r="K127" s="5"/>
      <c r="N127" s="171"/>
      <c r="O127" s="6"/>
      <c r="Q127" s="5"/>
    </row>
    <row r="128" spans="1:17" x14ac:dyDescent="0.2">
      <c r="A128" s="214" t="s">
        <v>232</v>
      </c>
      <c r="B128" s="215" t="s">
        <v>233</v>
      </c>
      <c r="C128" s="185">
        <f t="shared" si="1"/>
        <v>0</v>
      </c>
      <c r="D128" s="188"/>
      <c r="E128" s="187"/>
      <c r="F128" s="188"/>
      <c r="G128" s="188"/>
      <c r="H128" s="188"/>
      <c r="I128" s="33"/>
      <c r="J128" s="5"/>
      <c r="K128" s="5"/>
      <c r="N128" s="171"/>
      <c r="O128" s="6"/>
      <c r="Q128" s="5"/>
    </row>
    <row r="129" spans="1:17" x14ac:dyDescent="0.2">
      <c r="A129" s="214" t="s">
        <v>234</v>
      </c>
      <c r="B129" s="215" t="s">
        <v>235</v>
      </c>
      <c r="C129" s="185">
        <f t="shared" si="1"/>
        <v>0</v>
      </c>
      <c r="D129" s="188"/>
      <c r="E129" s="187"/>
      <c r="F129" s="188"/>
      <c r="G129" s="188"/>
      <c r="H129" s="188"/>
      <c r="I129" s="33"/>
      <c r="J129" s="5"/>
      <c r="K129" s="5"/>
      <c r="N129" s="171"/>
      <c r="O129" s="6"/>
      <c r="Q129" s="5"/>
    </row>
    <row r="130" spans="1:17" x14ac:dyDescent="0.2">
      <c r="A130" s="214" t="s">
        <v>236</v>
      </c>
      <c r="B130" s="215" t="s">
        <v>237</v>
      </c>
      <c r="C130" s="185">
        <f t="shared" si="1"/>
        <v>29</v>
      </c>
      <c r="D130" s="188"/>
      <c r="E130" s="187">
        <v>29</v>
      </c>
      <c r="F130" s="188"/>
      <c r="G130" s="188"/>
      <c r="H130" s="188"/>
      <c r="I130" s="33"/>
      <c r="J130" s="5"/>
      <c r="K130" s="5"/>
      <c r="N130" s="171"/>
      <c r="O130" s="6"/>
      <c r="Q130" s="5"/>
    </row>
    <row r="131" spans="1:17" x14ac:dyDescent="0.2">
      <c r="A131" s="214" t="s">
        <v>238</v>
      </c>
      <c r="B131" s="215" t="s">
        <v>239</v>
      </c>
      <c r="C131" s="185">
        <f t="shared" si="1"/>
        <v>193</v>
      </c>
      <c r="D131" s="188"/>
      <c r="E131" s="187">
        <v>193</v>
      </c>
      <c r="F131" s="188"/>
      <c r="G131" s="188"/>
      <c r="H131" s="188"/>
      <c r="I131" s="33"/>
      <c r="J131" s="5"/>
      <c r="K131" s="5"/>
      <c r="N131" s="171"/>
      <c r="O131" s="6"/>
      <c r="Q131" s="5"/>
    </row>
    <row r="132" spans="1:17" x14ac:dyDescent="0.2">
      <c r="A132" s="214" t="s">
        <v>240</v>
      </c>
      <c r="B132" s="215" t="s">
        <v>241</v>
      </c>
      <c r="C132" s="185">
        <f t="shared" si="1"/>
        <v>8</v>
      </c>
      <c r="D132" s="188"/>
      <c r="E132" s="187">
        <v>8</v>
      </c>
      <c r="F132" s="188"/>
      <c r="G132" s="188"/>
      <c r="H132" s="188"/>
      <c r="I132" s="33"/>
      <c r="J132" s="5"/>
      <c r="K132" s="5"/>
      <c r="N132" s="171"/>
      <c r="O132" s="6"/>
      <c r="Q132" s="5"/>
    </row>
    <row r="133" spans="1:17" x14ac:dyDescent="0.2">
      <c r="A133" s="214" t="s">
        <v>242</v>
      </c>
      <c r="B133" s="215" t="s">
        <v>243</v>
      </c>
      <c r="C133" s="185">
        <f t="shared" si="1"/>
        <v>3</v>
      </c>
      <c r="D133" s="188"/>
      <c r="E133" s="187">
        <v>3</v>
      </c>
      <c r="F133" s="188"/>
      <c r="G133" s="188"/>
      <c r="H133" s="188"/>
      <c r="I133" s="33"/>
      <c r="J133" s="5"/>
      <c r="K133" s="5"/>
      <c r="N133" s="171"/>
      <c r="O133" s="6"/>
      <c r="Q133" s="5"/>
    </row>
    <row r="134" spans="1:17" x14ac:dyDescent="0.2">
      <c r="A134" s="214" t="s">
        <v>244</v>
      </c>
      <c r="B134" s="215" t="s">
        <v>245</v>
      </c>
      <c r="C134" s="185">
        <f t="shared" si="1"/>
        <v>0</v>
      </c>
      <c r="D134" s="188"/>
      <c r="E134" s="187"/>
      <c r="F134" s="188"/>
      <c r="G134" s="188"/>
      <c r="H134" s="188"/>
      <c r="I134" s="33"/>
      <c r="J134" s="5"/>
      <c r="K134" s="5"/>
      <c r="N134" s="171"/>
      <c r="O134" s="6"/>
      <c r="Q134" s="5"/>
    </row>
    <row r="135" spans="1:17" x14ac:dyDescent="0.2">
      <c r="A135" s="214" t="s">
        <v>246</v>
      </c>
      <c r="B135" s="215" t="s">
        <v>247</v>
      </c>
      <c r="C135" s="185">
        <f t="shared" si="1"/>
        <v>0</v>
      </c>
      <c r="D135" s="188"/>
      <c r="E135" s="187"/>
      <c r="F135" s="188"/>
      <c r="G135" s="188"/>
      <c r="H135" s="188"/>
      <c r="I135" s="33"/>
      <c r="J135" s="5"/>
      <c r="K135" s="5"/>
      <c r="N135" s="171"/>
      <c r="O135" s="6"/>
      <c r="Q135" s="5"/>
    </row>
    <row r="136" spans="1:17" x14ac:dyDescent="0.2">
      <c r="A136" s="214" t="s">
        <v>248</v>
      </c>
      <c r="B136" s="215" t="s">
        <v>249</v>
      </c>
      <c r="C136" s="185">
        <f t="shared" si="1"/>
        <v>0</v>
      </c>
      <c r="D136" s="188"/>
      <c r="E136" s="187"/>
      <c r="F136" s="188"/>
      <c r="G136" s="188"/>
      <c r="H136" s="188"/>
      <c r="I136" s="33"/>
      <c r="J136" s="5"/>
      <c r="K136" s="5"/>
      <c r="N136" s="171"/>
      <c r="O136" s="6"/>
      <c r="Q136" s="5"/>
    </row>
    <row r="137" spans="1:17" x14ac:dyDescent="0.2">
      <c r="A137" s="214" t="s">
        <v>250</v>
      </c>
      <c r="B137" s="215" t="s">
        <v>251</v>
      </c>
      <c r="C137" s="185">
        <f t="shared" si="1"/>
        <v>0</v>
      </c>
      <c r="D137" s="188"/>
      <c r="E137" s="187"/>
      <c r="F137" s="188"/>
      <c r="G137" s="188"/>
      <c r="H137" s="188"/>
      <c r="I137" s="33"/>
      <c r="J137" s="5"/>
      <c r="K137" s="5"/>
      <c r="N137" s="171"/>
      <c r="O137" s="6"/>
      <c r="Q137" s="5"/>
    </row>
    <row r="138" spans="1:17" x14ac:dyDescent="0.2">
      <c r="A138" s="214" t="s">
        <v>252</v>
      </c>
      <c r="B138" s="215" t="s">
        <v>253</v>
      </c>
      <c r="C138" s="185">
        <f t="shared" si="1"/>
        <v>0</v>
      </c>
      <c r="D138" s="188"/>
      <c r="E138" s="187"/>
      <c r="F138" s="188"/>
      <c r="G138" s="188"/>
      <c r="H138" s="188"/>
      <c r="I138" s="33"/>
      <c r="J138" s="5"/>
      <c r="K138" s="5"/>
      <c r="N138" s="171"/>
      <c r="O138" s="6"/>
      <c r="Q138" s="5"/>
    </row>
    <row r="139" spans="1:17" x14ac:dyDescent="0.2">
      <c r="A139" s="214" t="s">
        <v>254</v>
      </c>
      <c r="B139" s="215" t="s">
        <v>255</v>
      </c>
      <c r="C139" s="185">
        <f t="shared" si="1"/>
        <v>0</v>
      </c>
      <c r="D139" s="188"/>
      <c r="E139" s="187"/>
      <c r="F139" s="188"/>
      <c r="G139" s="188"/>
      <c r="H139" s="188"/>
      <c r="I139" s="33"/>
      <c r="J139" s="5"/>
      <c r="K139" s="5"/>
      <c r="N139" s="171"/>
      <c r="O139" s="6"/>
      <c r="Q139" s="5"/>
    </row>
    <row r="140" spans="1:17" x14ac:dyDescent="0.2">
      <c r="A140" s="214" t="s">
        <v>256</v>
      </c>
      <c r="B140" s="215" t="s">
        <v>257</v>
      </c>
      <c r="C140" s="185">
        <f t="shared" si="1"/>
        <v>10</v>
      </c>
      <c r="D140" s="188"/>
      <c r="E140" s="187">
        <v>10</v>
      </c>
      <c r="F140" s="188"/>
      <c r="G140" s="188"/>
      <c r="H140" s="188"/>
      <c r="I140" s="33"/>
      <c r="J140" s="5"/>
      <c r="K140" s="5"/>
      <c r="N140" s="171"/>
      <c r="O140" s="6"/>
      <c r="Q140" s="5"/>
    </row>
    <row r="141" spans="1:17" x14ac:dyDescent="0.2">
      <c r="A141" s="214" t="s">
        <v>258</v>
      </c>
      <c r="B141" s="215" t="s">
        <v>259</v>
      </c>
      <c r="C141" s="185">
        <f t="shared" si="1"/>
        <v>0</v>
      </c>
      <c r="D141" s="188"/>
      <c r="E141" s="187"/>
      <c r="F141" s="188"/>
      <c r="G141" s="188"/>
      <c r="H141" s="188"/>
      <c r="I141" s="33"/>
      <c r="J141" s="5"/>
      <c r="K141" s="5"/>
      <c r="N141" s="171"/>
      <c r="O141" s="6"/>
      <c r="Q141" s="5"/>
    </row>
    <row r="142" spans="1:17" x14ac:dyDescent="0.2">
      <c r="A142" s="214" t="s">
        <v>260</v>
      </c>
      <c r="B142" s="215" t="s">
        <v>261</v>
      </c>
      <c r="C142" s="185">
        <f t="shared" si="1"/>
        <v>2</v>
      </c>
      <c r="D142" s="188"/>
      <c r="E142" s="187"/>
      <c r="F142" s="188">
        <v>2</v>
      </c>
      <c r="G142" s="188"/>
      <c r="H142" s="188"/>
      <c r="I142" s="33"/>
      <c r="J142" s="5"/>
      <c r="K142" s="5"/>
      <c r="N142" s="171"/>
      <c r="O142" s="6"/>
      <c r="Q142" s="5"/>
    </row>
    <row r="143" spans="1:17" x14ac:dyDescent="0.2">
      <c r="A143" s="214" t="s">
        <v>262</v>
      </c>
      <c r="B143" s="215" t="s">
        <v>263</v>
      </c>
      <c r="C143" s="185">
        <f t="shared" si="1"/>
        <v>0</v>
      </c>
      <c r="D143" s="188"/>
      <c r="E143" s="187"/>
      <c r="F143" s="188"/>
      <c r="G143" s="188"/>
      <c r="H143" s="188"/>
      <c r="I143" s="33"/>
      <c r="J143" s="5"/>
      <c r="K143" s="5"/>
      <c r="N143" s="171"/>
      <c r="O143" s="6"/>
      <c r="Q143" s="5"/>
    </row>
    <row r="144" spans="1:17" x14ac:dyDescent="0.2">
      <c r="A144" s="214" t="s">
        <v>264</v>
      </c>
      <c r="B144" s="215" t="s">
        <v>265</v>
      </c>
      <c r="C144" s="185">
        <f t="shared" si="1"/>
        <v>0</v>
      </c>
      <c r="D144" s="188"/>
      <c r="E144" s="187"/>
      <c r="F144" s="188"/>
      <c r="G144" s="188"/>
      <c r="H144" s="188"/>
      <c r="I144" s="33"/>
      <c r="J144" s="5"/>
      <c r="K144" s="5"/>
      <c r="N144" s="171"/>
      <c r="O144" s="6"/>
      <c r="Q144" s="5"/>
    </row>
    <row r="145" spans="1:17" x14ac:dyDescent="0.2">
      <c r="A145" s="214" t="s">
        <v>266</v>
      </c>
      <c r="B145" s="215" t="s">
        <v>267</v>
      </c>
      <c r="C145" s="185">
        <f t="shared" si="1"/>
        <v>4</v>
      </c>
      <c r="D145" s="188"/>
      <c r="E145" s="187">
        <v>4</v>
      </c>
      <c r="F145" s="188"/>
      <c r="G145" s="188"/>
      <c r="H145" s="188"/>
      <c r="I145" s="33"/>
      <c r="J145" s="5"/>
      <c r="K145" s="5"/>
      <c r="N145" s="171"/>
      <c r="O145" s="6"/>
      <c r="Q145" s="5"/>
    </row>
    <row r="146" spans="1:17" x14ac:dyDescent="0.2">
      <c r="A146" s="214" t="s">
        <v>268</v>
      </c>
      <c r="B146" s="215" t="s">
        <v>269</v>
      </c>
      <c r="C146" s="185">
        <f t="shared" ref="C146:C209" si="2">+SUM(D146:F146)</f>
        <v>2</v>
      </c>
      <c r="D146" s="188"/>
      <c r="E146" s="187"/>
      <c r="F146" s="188">
        <v>2</v>
      </c>
      <c r="G146" s="188"/>
      <c r="H146" s="188"/>
      <c r="I146" s="33"/>
      <c r="J146" s="5"/>
      <c r="K146" s="5"/>
      <c r="N146" s="171"/>
      <c r="O146" s="6"/>
      <c r="Q146" s="5"/>
    </row>
    <row r="147" spans="1:17" x14ac:dyDescent="0.2">
      <c r="A147" s="214" t="s">
        <v>270</v>
      </c>
      <c r="B147" s="215" t="s">
        <v>271</v>
      </c>
      <c r="C147" s="185">
        <f t="shared" si="2"/>
        <v>0</v>
      </c>
      <c r="D147" s="188"/>
      <c r="E147" s="187"/>
      <c r="F147" s="188"/>
      <c r="G147" s="188"/>
      <c r="H147" s="188"/>
      <c r="I147" s="33"/>
      <c r="J147" s="5"/>
      <c r="K147" s="5"/>
      <c r="N147" s="171"/>
      <c r="O147" s="6"/>
      <c r="Q147" s="5"/>
    </row>
    <row r="148" spans="1:17" x14ac:dyDescent="0.2">
      <c r="A148" s="214" t="s">
        <v>272</v>
      </c>
      <c r="B148" s="215" t="s">
        <v>273</v>
      </c>
      <c r="C148" s="185">
        <f t="shared" si="2"/>
        <v>0</v>
      </c>
      <c r="D148" s="188"/>
      <c r="E148" s="187"/>
      <c r="F148" s="188"/>
      <c r="G148" s="188"/>
      <c r="H148" s="188"/>
      <c r="I148" s="33"/>
      <c r="J148" s="5"/>
      <c r="K148" s="5"/>
      <c r="N148" s="171"/>
      <c r="O148" s="6"/>
      <c r="Q148" s="5"/>
    </row>
    <row r="149" spans="1:17" x14ac:dyDescent="0.2">
      <c r="A149" s="214" t="s">
        <v>274</v>
      </c>
      <c r="B149" s="215" t="s">
        <v>275</v>
      </c>
      <c r="C149" s="185">
        <f t="shared" si="2"/>
        <v>0</v>
      </c>
      <c r="D149" s="188"/>
      <c r="E149" s="187"/>
      <c r="F149" s="188"/>
      <c r="G149" s="188"/>
      <c r="H149" s="188"/>
      <c r="I149" s="33"/>
      <c r="J149" s="5"/>
      <c r="K149" s="5"/>
      <c r="N149" s="171"/>
      <c r="O149" s="6"/>
      <c r="Q149" s="5"/>
    </row>
    <row r="150" spans="1:17" x14ac:dyDescent="0.2">
      <c r="A150" s="214" t="s">
        <v>276</v>
      </c>
      <c r="B150" s="215" t="s">
        <v>277</v>
      </c>
      <c r="C150" s="185">
        <f t="shared" si="2"/>
        <v>0</v>
      </c>
      <c r="D150" s="188"/>
      <c r="E150" s="187"/>
      <c r="F150" s="188"/>
      <c r="G150" s="188"/>
      <c r="H150" s="188"/>
      <c r="I150" s="33"/>
      <c r="J150" s="5"/>
      <c r="K150" s="5"/>
      <c r="N150" s="171"/>
      <c r="O150" s="6"/>
      <c r="Q150" s="5"/>
    </row>
    <row r="151" spans="1:17" x14ac:dyDescent="0.2">
      <c r="A151" s="214" t="s">
        <v>278</v>
      </c>
      <c r="B151" s="215" t="s">
        <v>279</v>
      </c>
      <c r="C151" s="185">
        <f t="shared" si="2"/>
        <v>0</v>
      </c>
      <c r="D151" s="188"/>
      <c r="E151" s="187"/>
      <c r="F151" s="188"/>
      <c r="G151" s="188"/>
      <c r="H151" s="188"/>
      <c r="I151" s="33"/>
      <c r="J151" s="5"/>
      <c r="K151" s="5"/>
      <c r="N151" s="171"/>
      <c r="O151" s="6"/>
      <c r="Q151" s="5"/>
    </row>
    <row r="152" spans="1:17" x14ac:dyDescent="0.2">
      <c r="A152" s="214" t="s">
        <v>280</v>
      </c>
      <c r="B152" s="215" t="s">
        <v>281</v>
      </c>
      <c r="C152" s="185">
        <f t="shared" si="2"/>
        <v>0</v>
      </c>
      <c r="D152" s="188"/>
      <c r="E152" s="187"/>
      <c r="F152" s="188"/>
      <c r="G152" s="188"/>
      <c r="H152" s="188"/>
      <c r="I152" s="33"/>
      <c r="J152" s="5"/>
      <c r="K152" s="5"/>
      <c r="N152" s="171"/>
      <c r="O152" s="6"/>
      <c r="Q152" s="5"/>
    </row>
    <row r="153" spans="1:17" x14ac:dyDescent="0.2">
      <c r="A153" s="214" t="s">
        <v>282</v>
      </c>
      <c r="B153" s="215" t="s">
        <v>283</v>
      </c>
      <c r="C153" s="185">
        <f t="shared" si="2"/>
        <v>7</v>
      </c>
      <c r="D153" s="188"/>
      <c r="E153" s="187">
        <v>7</v>
      </c>
      <c r="F153" s="188"/>
      <c r="G153" s="188"/>
      <c r="H153" s="188"/>
      <c r="I153" s="33"/>
      <c r="J153" s="5"/>
      <c r="K153" s="5"/>
      <c r="N153" s="171"/>
      <c r="O153" s="6"/>
      <c r="Q153" s="5"/>
    </row>
    <row r="154" spans="1:17" x14ac:dyDescent="0.2">
      <c r="A154" s="214" t="s">
        <v>284</v>
      </c>
      <c r="B154" s="215" t="s">
        <v>285</v>
      </c>
      <c r="C154" s="185">
        <f t="shared" si="2"/>
        <v>0</v>
      </c>
      <c r="D154" s="188"/>
      <c r="E154" s="187"/>
      <c r="F154" s="188"/>
      <c r="G154" s="188"/>
      <c r="H154" s="188"/>
      <c r="I154" s="33"/>
      <c r="J154" s="5"/>
      <c r="K154" s="5"/>
      <c r="N154" s="171"/>
      <c r="O154" s="6"/>
      <c r="Q154" s="5"/>
    </row>
    <row r="155" spans="1:17" x14ac:dyDescent="0.2">
      <c r="A155" s="214" t="s">
        <v>286</v>
      </c>
      <c r="B155" s="215" t="s">
        <v>281</v>
      </c>
      <c r="C155" s="185">
        <f t="shared" si="2"/>
        <v>1</v>
      </c>
      <c r="D155" s="188"/>
      <c r="E155" s="187"/>
      <c r="F155" s="188">
        <v>1</v>
      </c>
      <c r="G155" s="188"/>
      <c r="H155" s="188"/>
      <c r="I155" s="33"/>
      <c r="J155" s="5"/>
      <c r="K155" s="5"/>
      <c r="N155" s="171"/>
      <c r="O155" s="6"/>
      <c r="Q155" s="5"/>
    </row>
    <row r="156" spans="1:17" x14ac:dyDescent="0.2">
      <c r="A156" s="214" t="s">
        <v>287</v>
      </c>
      <c r="B156" s="215" t="s">
        <v>279</v>
      </c>
      <c r="C156" s="185">
        <f t="shared" si="2"/>
        <v>4</v>
      </c>
      <c r="D156" s="188"/>
      <c r="E156" s="187"/>
      <c r="F156" s="188">
        <v>4</v>
      </c>
      <c r="G156" s="188"/>
      <c r="H156" s="188"/>
      <c r="I156" s="33"/>
      <c r="J156" s="5"/>
      <c r="K156" s="5"/>
      <c r="N156" s="171"/>
      <c r="O156" s="6"/>
      <c r="Q156" s="5"/>
    </row>
    <row r="157" spans="1:17" x14ac:dyDescent="0.2">
      <c r="A157" s="214" t="s">
        <v>288</v>
      </c>
      <c r="B157" s="215" t="s">
        <v>289</v>
      </c>
      <c r="C157" s="185">
        <f t="shared" si="2"/>
        <v>0</v>
      </c>
      <c r="D157" s="188"/>
      <c r="E157" s="187"/>
      <c r="F157" s="188"/>
      <c r="G157" s="188"/>
      <c r="H157" s="188"/>
      <c r="I157" s="33"/>
      <c r="J157" s="5"/>
      <c r="K157" s="5"/>
      <c r="N157" s="171"/>
      <c r="O157" s="6"/>
      <c r="Q157" s="5"/>
    </row>
    <row r="158" spans="1:17" x14ac:dyDescent="0.2">
      <c r="A158" s="214" t="s">
        <v>290</v>
      </c>
      <c r="B158" s="215" t="s">
        <v>291</v>
      </c>
      <c r="C158" s="185">
        <f t="shared" si="2"/>
        <v>0</v>
      </c>
      <c r="D158" s="188"/>
      <c r="E158" s="187"/>
      <c r="F158" s="188"/>
      <c r="G158" s="188"/>
      <c r="H158" s="188"/>
      <c r="I158" s="33"/>
      <c r="J158" s="5"/>
      <c r="K158" s="5"/>
      <c r="N158" s="171"/>
      <c r="O158" s="6"/>
      <c r="Q158" s="5"/>
    </row>
    <row r="159" spans="1:17" x14ac:dyDescent="0.2">
      <c r="A159" s="214" t="s">
        <v>292</v>
      </c>
      <c r="B159" s="215" t="s">
        <v>293</v>
      </c>
      <c r="C159" s="185">
        <f t="shared" si="2"/>
        <v>44</v>
      </c>
      <c r="D159" s="188"/>
      <c r="E159" s="187">
        <v>44</v>
      </c>
      <c r="F159" s="188"/>
      <c r="G159" s="188"/>
      <c r="H159" s="188"/>
      <c r="I159" s="33"/>
      <c r="J159" s="5"/>
      <c r="K159" s="5"/>
      <c r="N159" s="171"/>
      <c r="O159" s="6"/>
      <c r="Q159" s="5"/>
    </row>
    <row r="160" spans="1:17" x14ac:dyDescent="0.2">
      <c r="A160" s="214" t="s">
        <v>294</v>
      </c>
      <c r="B160" s="215" t="s">
        <v>295</v>
      </c>
      <c r="C160" s="185">
        <f t="shared" si="2"/>
        <v>20</v>
      </c>
      <c r="D160" s="188"/>
      <c r="E160" s="187">
        <v>20</v>
      </c>
      <c r="F160" s="188"/>
      <c r="G160" s="188"/>
      <c r="H160" s="188"/>
      <c r="I160" s="33"/>
      <c r="J160" s="5"/>
      <c r="K160" s="5"/>
      <c r="N160" s="171"/>
      <c r="O160" s="6"/>
      <c r="Q160" s="5"/>
    </row>
    <row r="161" spans="1:17" x14ac:dyDescent="0.2">
      <c r="A161" s="214" t="s">
        <v>296</v>
      </c>
      <c r="B161" s="208" t="s">
        <v>297</v>
      </c>
      <c r="C161" s="185">
        <f t="shared" si="2"/>
        <v>5</v>
      </c>
      <c r="D161" s="188"/>
      <c r="E161" s="187">
        <v>5</v>
      </c>
      <c r="F161" s="198"/>
      <c r="G161" s="188"/>
      <c r="H161" s="188"/>
      <c r="I161" s="33"/>
      <c r="J161" s="5"/>
      <c r="K161" s="5"/>
      <c r="N161" s="171"/>
      <c r="O161" s="6"/>
      <c r="Q161" s="5"/>
    </row>
    <row r="162" spans="1:17" x14ac:dyDescent="0.2">
      <c r="A162" s="216" t="s">
        <v>298</v>
      </c>
      <c r="B162" s="229" t="s">
        <v>299</v>
      </c>
      <c r="C162" s="218">
        <f t="shared" si="2"/>
        <v>1</v>
      </c>
      <c r="D162" s="219"/>
      <c r="E162" s="220">
        <v>1</v>
      </c>
      <c r="F162" s="221"/>
      <c r="G162" s="219"/>
      <c r="H162" s="221"/>
      <c r="I162" s="33"/>
      <c r="J162" s="5"/>
      <c r="K162" s="5"/>
      <c r="N162" s="171"/>
      <c r="O162" s="6"/>
      <c r="Q162" s="5"/>
    </row>
    <row r="163" spans="1:17" x14ac:dyDescent="0.2">
      <c r="A163" s="230"/>
      <c r="B163" s="231"/>
      <c r="C163" s="69"/>
      <c r="D163" s="70"/>
      <c r="E163" s="70"/>
      <c r="F163" s="70"/>
      <c r="G163" s="70"/>
      <c r="H163" s="70"/>
      <c r="I163" s="33"/>
      <c r="J163" s="5"/>
      <c r="K163" s="5"/>
      <c r="N163" s="171"/>
      <c r="O163" s="6"/>
      <c r="Q163" s="5"/>
    </row>
    <row r="164" spans="1:17" ht="15" customHeight="1" x14ac:dyDescent="0.2">
      <c r="A164" s="319" t="s">
        <v>300</v>
      </c>
      <c r="B164" s="320"/>
      <c r="C164" s="178">
        <f t="shared" si="2"/>
        <v>67</v>
      </c>
      <c r="D164" s="223">
        <f>+SUM(D165:D179)</f>
        <v>67</v>
      </c>
      <c r="E164" s="227">
        <f>+SUM(E165:E179)</f>
        <v>0</v>
      </c>
      <c r="F164" s="228">
        <f>+SUM(F165:F179)</f>
        <v>0</v>
      </c>
      <c r="G164" s="228">
        <f>+SUM(G165:G179)</f>
        <v>0</v>
      </c>
      <c r="H164" s="228">
        <f>+SUM(H165:H179)</f>
        <v>0</v>
      </c>
      <c r="I164" s="33"/>
      <c r="J164" s="5"/>
      <c r="K164" s="5"/>
      <c r="N164" s="171"/>
      <c r="O164" s="6"/>
      <c r="Q164" s="5"/>
    </row>
    <row r="165" spans="1:17" x14ac:dyDescent="0.2">
      <c r="A165" s="211" t="s">
        <v>301</v>
      </c>
      <c r="B165" s="226" t="s">
        <v>302</v>
      </c>
      <c r="C165" s="203">
        <f t="shared" si="2"/>
        <v>0</v>
      </c>
      <c r="D165" s="204"/>
      <c r="E165" s="205"/>
      <c r="F165" s="206"/>
      <c r="G165" s="232"/>
      <c r="H165" s="206"/>
      <c r="I165" s="33"/>
      <c r="J165" s="5"/>
      <c r="K165" s="5"/>
      <c r="N165" s="171"/>
      <c r="O165" s="6"/>
      <c r="Q165" s="5"/>
    </row>
    <row r="166" spans="1:17" x14ac:dyDescent="0.2">
      <c r="A166" s="214" t="s">
        <v>303</v>
      </c>
      <c r="B166" s="233" t="s">
        <v>304</v>
      </c>
      <c r="C166" s="185">
        <f t="shared" si="2"/>
        <v>0</v>
      </c>
      <c r="D166" s="186"/>
      <c r="E166" s="187"/>
      <c r="F166" s="188"/>
      <c r="G166" s="201"/>
      <c r="H166" s="188"/>
      <c r="I166" s="33"/>
      <c r="J166" s="5"/>
      <c r="K166" s="5"/>
      <c r="N166" s="171"/>
      <c r="O166" s="6"/>
      <c r="Q166" s="5"/>
    </row>
    <row r="167" spans="1:17" x14ac:dyDescent="0.2">
      <c r="A167" s="214" t="s">
        <v>305</v>
      </c>
      <c r="B167" s="208" t="s">
        <v>306</v>
      </c>
      <c r="C167" s="185">
        <f t="shared" si="2"/>
        <v>67</v>
      </c>
      <c r="D167" s="186">
        <v>67</v>
      </c>
      <c r="E167" s="187"/>
      <c r="F167" s="188"/>
      <c r="G167" s="201"/>
      <c r="H167" s="188"/>
      <c r="I167" s="33"/>
      <c r="J167" s="5"/>
      <c r="K167" s="5"/>
      <c r="N167" s="171"/>
      <c r="O167" s="6"/>
      <c r="Q167" s="5"/>
    </row>
    <row r="168" spans="1:17" x14ac:dyDescent="0.2">
      <c r="A168" s="234" t="s">
        <v>307</v>
      </c>
      <c r="B168" s="208" t="s">
        <v>308</v>
      </c>
      <c r="C168" s="185">
        <f t="shared" si="2"/>
        <v>0</v>
      </c>
      <c r="D168" s="186"/>
      <c r="E168" s="187"/>
      <c r="F168" s="188"/>
      <c r="G168" s="201"/>
      <c r="H168" s="188"/>
      <c r="I168" s="33"/>
      <c r="J168" s="5"/>
      <c r="K168" s="5"/>
      <c r="N168" s="171"/>
      <c r="O168" s="6"/>
      <c r="Q168" s="5"/>
    </row>
    <row r="169" spans="1:17" x14ac:dyDescent="0.2">
      <c r="A169" s="214" t="s">
        <v>309</v>
      </c>
      <c r="B169" s="215" t="s">
        <v>310</v>
      </c>
      <c r="C169" s="185">
        <f t="shared" si="2"/>
        <v>0</v>
      </c>
      <c r="D169" s="186"/>
      <c r="E169" s="187"/>
      <c r="F169" s="188"/>
      <c r="G169" s="201"/>
      <c r="H169" s="188"/>
      <c r="I169" s="33"/>
      <c r="J169" s="5"/>
      <c r="K169" s="5"/>
      <c r="N169" s="171"/>
      <c r="O169" s="6"/>
      <c r="Q169" s="5"/>
    </row>
    <row r="170" spans="1:17" x14ac:dyDescent="0.2">
      <c r="A170" s="214" t="s">
        <v>311</v>
      </c>
      <c r="B170" s="215" t="s">
        <v>312</v>
      </c>
      <c r="C170" s="185">
        <f t="shared" si="2"/>
        <v>0</v>
      </c>
      <c r="D170" s="186"/>
      <c r="E170" s="187"/>
      <c r="F170" s="188"/>
      <c r="G170" s="201"/>
      <c r="H170" s="188"/>
      <c r="I170" s="33"/>
      <c r="J170" s="5"/>
      <c r="K170" s="5"/>
      <c r="N170" s="171"/>
      <c r="O170" s="6"/>
      <c r="Q170" s="5"/>
    </row>
    <row r="171" spans="1:17" x14ac:dyDescent="0.2">
      <c r="A171" s="214" t="s">
        <v>313</v>
      </c>
      <c r="B171" s="215" t="s">
        <v>314</v>
      </c>
      <c r="C171" s="185">
        <f t="shared" si="2"/>
        <v>0</v>
      </c>
      <c r="D171" s="186"/>
      <c r="E171" s="187"/>
      <c r="F171" s="188"/>
      <c r="G171" s="201"/>
      <c r="H171" s="188"/>
      <c r="I171" s="33"/>
      <c r="J171" s="5"/>
      <c r="K171" s="5"/>
      <c r="N171" s="171"/>
      <c r="O171" s="6"/>
      <c r="Q171" s="5"/>
    </row>
    <row r="172" spans="1:17" x14ac:dyDescent="0.2">
      <c r="A172" s="214" t="s">
        <v>315</v>
      </c>
      <c r="B172" s="215" t="s">
        <v>316</v>
      </c>
      <c r="C172" s="185">
        <f t="shared" si="2"/>
        <v>0</v>
      </c>
      <c r="D172" s="186"/>
      <c r="E172" s="187"/>
      <c r="F172" s="188"/>
      <c r="G172" s="201"/>
      <c r="H172" s="188"/>
      <c r="I172" s="33"/>
      <c r="J172" s="5"/>
      <c r="K172" s="5"/>
      <c r="N172" s="171"/>
      <c r="O172" s="6"/>
      <c r="Q172" s="5"/>
    </row>
    <row r="173" spans="1:17" x14ac:dyDescent="0.2">
      <c r="A173" s="214" t="s">
        <v>317</v>
      </c>
      <c r="B173" s="215" t="s">
        <v>318</v>
      </c>
      <c r="C173" s="185">
        <f t="shared" si="2"/>
        <v>0</v>
      </c>
      <c r="D173" s="186"/>
      <c r="E173" s="187"/>
      <c r="F173" s="188"/>
      <c r="G173" s="201"/>
      <c r="H173" s="188"/>
      <c r="I173" s="33"/>
      <c r="J173" s="5"/>
      <c r="K173" s="5"/>
      <c r="N173" s="171"/>
      <c r="O173" s="6"/>
      <c r="Q173" s="5"/>
    </row>
    <row r="174" spans="1:17" x14ac:dyDescent="0.2">
      <c r="A174" s="214" t="s">
        <v>319</v>
      </c>
      <c r="B174" s="215" t="s">
        <v>320</v>
      </c>
      <c r="C174" s="185">
        <f t="shared" si="2"/>
        <v>0</v>
      </c>
      <c r="D174" s="186"/>
      <c r="E174" s="187"/>
      <c r="F174" s="188"/>
      <c r="G174" s="201"/>
      <c r="H174" s="188"/>
      <c r="I174" s="33"/>
      <c r="J174" s="5"/>
      <c r="K174" s="5"/>
      <c r="N174" s="171"/>
      <c r="O174" s="6"/>
      <c r="Q174" s="5"/>
    </row>
    <row r="175" spans="1:17" x14ac:dyDescent="0.2">
      <c r="A175" s="214" t="s">
        <v>321</v>
      </c>
      <c r="B175" s="215" t="s">
        <v>322</v>
      </c>
      <c r="C175" s="185">
        <f t="shared" si="2"/>
        <v>0</v>
      </c>
      <c r="D175" s="186"/>
      <c r="E175" s="187"/>
      <c r="F175" s="188"/>
      <c r="G175" s="201"/>
      <c r="H175" s="188"/>
      <c r="I175" s="33"/>
      <c r="J175" s="5"/>
      <c r="K175" s="5"/>
      <c r="N175" s="171"/>
      <c r="O175" s="6"/>
      <c r="Q175" s="5"/>
    </row>
    <row r="176" spans="1:17" x14ac:dyDescent="0.2">
      <c r="A176" s="214" t="s">
        <v>323</v>
      </c>
      <c r="B176" s="215" t="s">
        <v>324</v>
      </c>
      <c r="C176" s="185">
        <f t="shared" si="2"/>
        <v>0</v>
      </c>
      <c r="D176" s="186"/>
      <c r="E176" s="187"/>
      <c r="F176" s="188"/>
      <c r="G176" s="201"/>
      <c r="H176" s="188"/>
      <c r="I176" s="33"/>
      <c r="J176" s="5"/>
      <c r="K176" s="5"/>
      <c r="N176" s="171"/>
      <c r="O176" s="6"/>
      <c r="Q176" s="5"/>
    </row>
    <row r="177" spans="1:17" x14ac:dyDescent="0.2">
      <c r="A177" s="214" t="s">
        <v>325</v>
      </c>
      <c r="B177" s="215" t="s">
        <v>326</v>
      </c>
      <c r="C177" s="185">
        <f t="shared" si="2"/>
        <v>0</v>
      </c>
      <c r="D177" s="186"/>
      <c r="E177" s="187"/>
      <c r="F177" s="188"/>
      <c r="G177" s="201"/>
      <c r="H177" s="188"/>
      <c r="I177" s="33"/>
      <c r="J177" s="5"/>
      <c r="K177" s="5"/>
      <c r="N177" s="171"/>
      <c r="O177" s="6"/>
      <c r="Q177" s="5"/>
    </row>
    <row r="178" spans="1:17" x14ac:dyDescent="0.2">
      <c r="A178" s="214" t="s">
        <v>327</v>
      </c>
      <c r="B178" s="215" t="s">
        <v>328</v>
      </c>
      <c r="C178" s="185">
        <f t="shared" si="2"/>
        <v>0</v>
      </c>
      <c r="D178" s="186"/>
      <c r="E178" s="187"/>
      <c r="F178" s="188"/>
      <c r="G178" s="201"/>
      <c r="H178" s="188"/>
      <c r="I178" s="33"/>
      <c r="J178" s="5"/>
      <c r="K178" s="5"/>
      <c r="N178" s="171"/>
      <c r="O178" s="6"/>
      <c r="Q178" s="5"/>
    </row>
    <row r="179" spans="1:17" x14ac:dyDescent="0.2">
      <c r="A179" s="235" t="s">
        <v>329</v>
      </c>
      <c r="B179" s="236" t="s">
        <v>330</v>
      </c>
      <c r="C179" s="218">
        <f t="shared" si="2"/>
        <v>0</v>
      </c>
      <c r="D179" s="237"/>
      <c r="E179" s="220"/>
      <c r="F179" s="221"/>
      <c r="G179" s="219"/>
      <c r="H179" s="221"/>
      <c r="I179" s="33"/>
      <c r="J179" s="5"/>
      <c r="K179" s="5"/>
      <c r="N179" s="171"/>
      <c r="O179" s="6"/>
      <c r="Q179" s="5"/>
    </row>
    <row r="180" spans="1:17" x14ac:dyDescent="0.2">
      <c r="A180" s="174"/>
      <c r="B180" s="222"/>
      <c r="C180" s="69"/>
      <c r="D180" s="70"/>
      <c r="E180" s="70"/>
      <c r="F180" s="70"/>
      <c r="G180" s="70"/>
      <c r="H180" s="70"/>
      <c r="I180" s="33"/>
      <c r="J180" s="5"/>
      <c r="K180" s="5"/>
      <c r="N180" s="171"/>
      <c r="O180" s="6"/>
      <c r="Q180" s="5"/>
    </row>
    <row r="181" spans="1:17" x14ac:dyDescent="0.2">
      <c r="A181" s="289" t="s">
        <v>331</v>
      </c>
      <c r="B181" s="290"/>
      <c r="C181" s="178">
        <f t="shared" si="2"/>
        <v>11463</v>
      </c>
      <c r="D181" s="238">
        <f>+SUM(D182:D250)</f>
        <v>10556</v>
      </c>
      <c r="E181" s="180">
        <f>+SUM(E182:E250)</f>
        <v>242</v>
      </c>
      <c r="F181" s="239">
        <f>+SUM(F182:F250)</f>
        <v>665</v>
      </c>
      <c r="G181" s="178">
        <f>+SUM(G182:G250)</f>
        <v>0</v>
      </c>
      <c r="H181" s="178">
        <f>+SUM(H182:H250)</f>
        <v>0</v>
      </c>
      <c r="I181" s="33"/>
      <c r="J181" s="5"/>
      <c r="K181" s="5"/>
      <c r="N181" s="171"/>
      <c r="O181" s="6"/>
      <c r="Q181" s="5"/>
    </row>
    <row r="182" spans="1:17" x14ac:dyDescent="0.2">
      <c r="A182" s="214" t="s">
        <v>332</v>
      </c>
      <c r="B182" s="240" t="s">
        <v>333</v>
      </c>
      <c r="C182" s="185">
        <f t="shared" si="2"/>
        <v>0</v>
      </c>
      <c r="D182" s="186"/>
      <c r="E182" s="187"/>
      <c r="F182" s="188"/>
      <c r="G182" s="232"/>
      <c r="H182" s="188"/>
      <c r="I182" s="33"/>
      <c r="J182" s="5"/>
      <c r="K182" s="5"/>
      <c r="N182" s="171"/>
      <c r="O182" s="6"/>
      <c r="Q182" s="5"/>
    </row>
    <row r="183" spans="1:17" x14ac:dyDescent="0.2">
      <c r="A183" s="214" t="s">
        <v>334</v>
      </c>
      <c r="B183" s="241" t="s">
        <v>335</v>
      </c>
      <c r="C183" s="185">
        <f t="shared" si="2"/>
        <v>0</v>
      </c>
      <c r="D183" s="186"/>
      <c r="E183" s="187"/>
      <c r="F183" s="188"/>
      <c r="G183" s="201"/>
      <c r="H183" s="188"/>
      <c r="I183" s="33"/>
      <c r="J183" s="5"/>
      <c r="K183" s="5"/>
      <c r="N183" s="171"/>
      <c r="O183" s="6"/>
      <c r="Q183" s="5"/>
    </row>
    <row r="184" spans="1:17" x14ac:dyDescent="0.2">
      <c r="A184" s="214" t="s">
        <v>336</v>
      </c>
      <c r="B184" s="241" t="s">
        <v>337</v>
      </c>
      <c r="C184" s="185">
        <f t="shared" si="2"/>
        <v>0</v>
      </c>
      <c r="D184" s="186"/>
      <c r="E184" s="187"/>
      <c r="F184" s="188"/>
      <c r="G184" s="201"/>
      <c r="H184" s="188"/>
      <c r="I184" s="33"/>
      <c r="J184" s="5"/>
      <c r="K184" s="5"/>
      <c r="N184" s="171"/>
      <c r="O184" s="6"/>
      <c r="Q184" s="5"/>
    </row>
    <row r="185" spans="1:17" ht="13.5" customHeight="1" x14ac:dyDescent="0.2">
      <c r="A185" s="214" t="s">
        <v>338</v>
      </c>
      <c r="B185" s="241" t="s">
        <v>339</v>
      </c>
      <c r="C185" s="185">
        <f t="shared" si="2"/>
        <v>2</v>
      </c>
      <c r="D185" s="186">
        <v>2</v>
      </c>
      <c r="E185" s="187"/>
      <c r="F185" s="188"/>
      <c r="G185" s="201"/>
      <c r="H185" s="188"/>
      <c r="I185" s="33"/>
      <c r="J185" s="5"/>
      <c r="K185" s="5"/>
      <c r="N185" s="171"/>
      <c r="O185" s="6"/>
      <c r="Q185" s="5"/>
    </row>
    <row r="186" spans="1:17" x14ac:dyDescent="0.2">
      <c r="A186" s="214" t="s">
        <v>340</v>
      </c>
      <c r="B186" s="215" t="s">
        <v>341</v>
      </c>
      <c r="C186" s="185">
        <f t="shared" si="2"/>
        <v>276</v>
      </c>
      <c r="D186" s="186">
        <v>276</v>
      </c>
      <c r="E186" s="187"/>
      <c r="F186" s="188"/>
      <c r="G186" s="201"/>
      <c r="H186" s="188"/>
      <c r="I186" s="33"/>
      <c r="J186" s="5"/>
      <c r="K186" s="5"/>
      <c r="N186" s="171"/>
      <c r="O186" s="6"/>
      <c r="Q186" s="5"/>
    </row>
    <row r="187" spans="1:17" x14ac:dyDescent="0.2">
      <c r="A187" s="214" t="s">
        <v>342</v>
      </c>
      <c r="B187" s="215" t="s">
        <v>343</v>
      </c>
      <c r="C187" s="185">
        <f t="shared" si="2"/>
        <v>1</v>
      </c>
      <c r="D187" s="186">
        <v>1</v>
      </c>
      <c r="E187" s="187"/>
      <c r="F187" s="188"/>
      <c r="G187" s="201"/>
      <c r="H187" s="188"/>
      <c r="I187" s="33"/>
      <c r="J187" s="5"/>
      <c r="K187" s="5"/>
      <c r="N187" s="171"/>
      <c r="O187" s="6"/>
      <c r="Q187" s="5"/>
    </row>
    <row r="188" spans="1:17" x14ac:dyDescent="0.2">
      <c r="A188" s="214" t="s">
        <v>344</v>
      </c>
      <c r="B188" s="215" t="s">
        <v>345</v>
      </c>
      <c r="C188" s="185">
        <f t="shared" si="2"/>
        <v>0</v>
      </c>
      <c r="D188" s="186"/>
      <c r="E188" s="187"/>
      <c r="F188" s="188"/>
      <c r="G188" s="201"/>
      <c r="H188" s="188"/>
      <c r="I188" s="33"/>
      <c r="J188" s="5"/>
      <c r="K188" s="5"/>
      <c r="N188" s="171"/>
      <c r="O188" s="6"/>
      <c r="Q188" s="5"/>
    </row>
    <row r="189" spans="1:17" x14ac:dyDescent="0.2">
      <c r="A189" s="214" t="s">
        <v>346</v>
      </c>
      <c r="B189" s="215" t="s">
        <v>347</v>
      </c>
      <c r="C189" s="185">
        <f t="shared" si="2"/>
        <v>0</v>
      </c>
      <c r="D189" s="186"/>
      <c r="E189" s="187"/>
      <c r="F189" s="188"/>
      <c r="G189" s="201"/>
      <c r="H189" s="188"/>
      <c r="I189" s="33"/>
      <c r="J189" s="5"/>
      <c r="K189" s="5"/>
      <c r="N189" s="171"/>
      <c r="O189" s="6"/>
      <c r="Q189" s="5"/>
    </row>
    <row r="190" spans="1:17" x14ac:dyDescent="0.2">
      <c r="A190" s="214" t="s">
        <v>348</v>
      </c>
      <c r="B190" s="215" t="s">
        <v>349</v>
      </c>
      <c r="C190" s="185">
        <f t="shared" si="2"/>
        <v>0</v>
      </c>
      <c r="D190" s="186"/>
      <c r="E190" s="187"/>
      <c r="F190" s="188"/>
      <c r="G190" s="201"/>
      <c r="H190" s="188"/>
      <c r="I190" s="33"/>
      <c r="J190" s="5"/>
      <c r="K190" s="5"/>
      <c r="N190" s="171"/>
      <c r="O190" s="6"/>
      <c r="Q190" s="5"/>
    </row>
    <row r="191" spans="1:17" x14ac:dyDescent="0.2">
      <c r="A191" s="214" t="s">
        <v>350</v>
      </c>
      <c r="B191" s="215" t="s">
        <v>351</v>
      </c>
      <c r="C191" s="185">
        <f t="shared" si="2"/>
        <v>0</v>
      </c>
      <c r="D191" s="186"/>
      <c r="E191" s="187"/>
      <c r="F191" s="188"/>
      <c r="G191" s="201"/>
      <c r="H191" s="188"/>
      <c r="I191" s="33"/>
      <c r="J191" s="5"/>
      <c r="K191" s="5"/>
      <c r="N191" s="171"/>
      <c r="O191" s="6"/>
      <c r="Q191" s="5"/>
    </row>
    <row r="192" spans="1:17" x14ac:dyDescent="0.2">
      <c r="A192" s="214" t="s">
        <v>352</v>
      </c>
      <c r="B192" s="215" t="s">
        <v>353</v>
      </c>
      <c r="C192" s="185">
        <f t="shared" si="2"/>
        <v>0</v>
      </c>
      <c r="D192" s="186"/>
      <c r="E192" s="187"/>
      <c r="F192" s="188"/>
      <c r="G192" s="201"/>
      <c r="H192" s="188"/>
      <c r="I192" s="33"/>
      <c r="J192" s="5"/>
      <c r="K192" s="5"/>
      <c r="N192" s="171"/>
      <c r="O192" s="6"/>
      <c r="Q192" s="5"/>
    </row>
    <row r="193" spans="1:17" x14ac:dyDescent="0.2">
      <c r="A193" s="214" t="s">
        <v>354</v>
      </c>
      <c r="B193" s="215" t="s">
        <v>355</v>
      </c>
      <c r="C193" s="185">
        <f t="shared" si="2"/>
        <v>0</v>
      </c>
      <c r="D193" s="186"/>
      <c r="E193" s="187"/>
      <c r="F193" s="188"/>
      <c r="G193" s="201"/>
      <c r="H193" s="188"/>
      <c r="I193" s="33"/>
      <c r="J193" s="5"/>
      <c r="K193" s="5"/>
      <c r="N193" s="171"/>
      <c r="O193" s="6"/>
      <c r="Q193" s="5"/>
    </row>
    <row r="194" spans="1:17" x14ac:dyDescent="0.2">
      <c r="A194" s="214" t="s">
        <v>356</v>
      </c>
      <c r="B194" s="215" t="s">
        <v>357</v>
      </c>
      <c r="C194" s="185">
        <f t="shared" si="2"/>
        <v>0</v>
      </c>
      <c r="D194" s="186"/>
      <c r="E194" s="187"/>
      <c r="F194" s="188"/>
      <c r="G194" s="201"/>
      <c r="H194" s="188"/>
      <c r="I194" s="33"/>
      <c r="J194" s="5"/>
      <c r="K194" s="5"/>
      <c r="N194" s="171"/>
      <c r="O194" s="6"/>
      <c r="Q194" s="5"/>
    </row>
    <row r="195" spans="1:17" ht="23.25" x14ac:dyDescent="0.2">
      <c r="A195" s="214" t="s">
        <v>358</v>
      </c>
      <c r="B195" s="208" t="s">
        <v>359</v>
      </c>
      <c r="C195" s="185">
        <f t="shared" si="2"/>
        <v>0</v>
      </c>
      <c r="D195" s="186"/>
      <c r="E195" s="187"/>
      <c r="F195" s="188"/>
      <c r="G195" s="201"/>
      <c r="H195" s="188"/>
      <c r="I195" s="33"/>
      <c r="J195" s="5"/>
      <c r="K195" s="5"/>
      <c r="N195" s="171"/>
      <c r="O195" s="6"/>
      <c r="Q195" s="5"/>
    </row>
    <row r="196" spans="1:17" x14ac:dyDescent="0.2">
      <c r="A196" s="214" t="s">
        <v>360</v>
      </c>
      <c r="B196" s="208" t="s">
        <v>361</v>
      </c>
      <c r="C196" s="185">
        <f t="shared" si="2"/>
        <v>0</v>
      </c>
      <c r="D196" s="186"/>
      <c r="E196" s="187"/>
      <c r="F196" s="188"/>
      <c r="G196" s="201"/>
      <c r="H196" s="188"/>
      <c r="I196" s="33"/>
      <c r="J196" s="5"/>
      <c r="K196" s="5"/>
      <c r="N196" s="171"/>
      <c r="O196" s="6"/>
      <c r="Q196" s="5"/>
    </row>
    <row r="197" spans="1:17" x14ac:dyDescent="0.2">
      <c r="A197" s="214" t="s">
        <v>362</v>
      </c>
      <c r="B197" s="215" t="s">
        <v>363</v>
      </c>
      <c r="C197" s="185">
        <f t="shared" si="2"/>
        <v>0</v>
      </c>
      <c r="D197" s="186"/>
      <c r="E197" s="187"/>
      <c r="F197" s="188"/>
      <c r="G197" s="201"/>
      <c r="H197" s="188"/>
      <c r="I197" s="33"/>
      <c r="J197" s="5"/>
      <c r="K197" s="5"/>
      <c r="N197" s="171"/>
      <c r="O197" s="6"/>
      <c r="Q197" s="5"/>
    </row>
    <row r="198" spans="1:17" x14ac:dyDescent="0.2">
      <c r="A198" s="214" t="s">
        <v>364</v>
      </c>
      <c r="B198" s="215" t="s">
        <v>365</v>
      </c>
      <c r="C198" s="185">
        <f t="shared" si="2"/>
        <v>0</v>
      </c>
      <c r="D198" s="186"/>
      <c r="E198" s="187"/>
      <c r="F198" s="188"/>
      <c r="G198" s="201"/>
      <c r="H198" s="188"/>
      <c r="I198" s="33"/>
      <c r="J198" s="5"/>
      <c r="K198" s="5"/>
      <c r="N198" s="171"/>
      <c r="O198" s="6"/>
      <c r="Q198" s="5"/>
    </row>
    <row r="199" spans="1:17" x14ac:dyDescent="0.2">
      <c r="A199" s="214" t="s">
        <v>366</v>
      </c>
      <c r="B199" s="215" t="s">
        <v>367</v>
      </c>
      <c r="C199" s="185">
        <f t="shared" si="2"/>
        <v>0</v>
      </c>
      <c r="D199" s="186"/>
      <c r="E199" s="187"/>
      <c r="F199" s="188"/>
      <c r="G199" s="201"/>
      <c r="H199" s="188"/>
      <c r="I199" s="33"/>
      <c r="J199" s="5"/>
      <c r="K199" s="5"/>
      <c r="N199" s="171"/>
      <c r="O199" s="6"/>
      <c r="Q199" s="5"/>
    </row>
    <row r="200" spans="1:17" x14ac:dyDescent="0.2">
      <c r="A200" s="214" t="s">
        <v>368</v>
      </c>
      <c r="B200" s="215" t="s">
        <v>369</v>
      </c>
      <c r="C200" s="185">
        <f t="shared" si="2"/>
        <v>0</v>
      </c>
      <c r="D200" s="186"/>
      <c r="E200" s="187"/>
      <c r="F200" s="188"/>
      <c r="G200" s="201"/>
      <c r="H200" s="188"/>
      <c r="I200" s="33"/>
      <c r="J200" s="5"/>
      <c r="K200" s="5"/>
      <c r="N200" s="171"/>
      <c r="O200" s="6"/>
      <c r="Q200" s="5"/>
    </row>
    <row r="201" spans="1:17" x14ac:dyDescent="0.2">
      <c r="A201" s="214" t="s">
        <v>370</v>
      </c>
      <c r="B201" s="215" t="s">
        <v>371</v>
      </c>
      <c r="C201" s="185">
        <f t="shared" si="2"/>
        <v>32</v>
      </c>
      <c r="D201" s="186">
        <f>9+22</f>
        <v>31</v>
      </c>
      <c r="E201" s="187"/>
      <c r="F201" s="188">
        <v>1</v>
      </c>
      <c r="G201" s="201"/>
      <c r="H201" s="188"/>
      <c r="I201" s="33"/>
      <c r="J201" s="5"/>
      <c r="K201" s="5"/>
      <c r="N201" s="171"/>
      <c r="O201" s="6"/>
      <c r="Q201" s="5"/>
    </row>
    <row r="202" spans="1:17" x14ac:dyDescent="0.2">
      <c r="A202" s="214" t="s">
        <v>372</v>
      </c>
      <c r="B202" s="215" t="s">
        <v>373</v>
      </c>
      <c r="C202" s="185">
        <f t="shared" si="2"/>
        <v>0</v>
      </c>
      <c r="D202" s="186"/>
      <c r="E202" s="187"/>
      <c r="F202" s="188"/>
      <c r="G202" s="201"/>
      <c r="H202" s="188"/>
      <c r="I202" s="33"/>
      <c r="J202" s="5"/>
      <c r="K202" s="5"/>
      <c r="N202" s="171"/>
      <c r="O202" s="6"/>
      <c r="Q202" s="5"/>
    </row>
    <row r="203" spans="1:17" x14ac:dyDescent="0.2">
      <c r="A203" s="214" t="s">
        <v>374</v>
      </c>
      <c r="B203" s="215" t="s">
        <v>375</v>
      </c>
      <c r="C203" s="185">
        <f t="shared" si="2"/>
        <v>0</v>
      </c>
      <c r="D203" s="186"/>
      <c r="E203" s="187"/>
      <c r="F203" s="188"/>
      <c r="G203" s="201"/>
      <c r="H203" s="188"/>
      <c r="I203" s="33"/>
      <c r="J203" s="5"/>
      <c r="K203" s="5"/>
      <c r="N203" s="171"/>
      <c r="O203" s="6"/>
      <c r="Q203" s="5"/>
    </row>
    <row r="204" spans="1:17" x14ac:dyDescent="0.2">
      <c r="A204" s="214" t="s">
        <v>376</v>
      </c>
      <c r="B204" s="215" t="s">
        <v>377</v>
      </c>
      <c r="C204" s="185">
        <f t="shared" si="2"/>
        <v>0</v>
      </c>
      <c r="D204" s="186"/>
      <c r="E204" s="187"/>
      <c r="F204" s="188"/>
      <c r="G204" s="201"/>
      <c r="H204" s="188"/>
      <c r="I204" s="33"/>
      <c r="J204" s="5"/>
      <c r="K204" s="5"/>
      <c r="N204" s="171"/>
      <c r="O204" s="6"/>
      <c r="Q204" s="5"/>
    </row>
    <row r="205" spans="1:17" x14ac:dyDescent="0.2">
      <c r="A205" s="214" t="s">
        <v>378</v>
      </c>
      <c r="B205" s="215" t="s">
        <v>379</v>
      </c>
      <c r="C205" s="185">
        <f t="shared" si="2"/>
        <v>0</v>
      </c>
      <c r="D205" s="186"/>
      <c r="E205" s="187"/>
      <c r="F205" s="188"/>
      <c r="G205" s="201"/>
      <c r="H205" s="188"/>
      <c r="I205" s="33"/>
      <c r="J205" s="5"/>
      <c r="K205" s="5"/>
      <c r="N205" s="171"/>
      <c r="O205" s="6"/>
      <c r="Q205" s="5"/>
    </row>
    <row r="206" spans="1:17" x14ac:dyDescent="0.2">
      <c r="A206" s="214" t="s">
        <v>380</v>
      </c>
      <c r="B206" s="215" t="s">
        <v>381</v>
      </c>
      <c r="C206" s="185">
        <f t="shared" si="2"/>
        <v>0</v>
      </c>
      <c r="D206" s="186"/>
      <c r="E206" s="187"/>
      <c r="F206" s="188"/>
      <c r="G206" s="201"/>
      <c r="H206" s="188"/>
      <c r="I206" s="33"/>
      <c r="J206" s="5"/>
      <c r="K206" s="5"/>
      <c r="N206" s="171"/>
      <c r="O206" s="6"/>
      <c r="Q206" s="5"/>
    </row>
    <row r="207" spans="1:17" x14ac:dyDescent="0.2">
      <c r="A207" s="214" t="s">
        <v>382</v>
      </c>
      <c r="B207" s="215" t="s">
        <v>383</v>
      </c>
      <c r="C207" s="185">
        <f t="shared" si="2"/>
        <v>0</v>
      </c>
      <c r="D207" s="186"/>
      <c r="E207" s="187"/>
      <c r="F207" s="188"/>
      <c r="G207" s="201"/>
      <c r="H207" s="188"/>
      <c r="I207" s="33"/>
      <c r="J207" s="5"/>
      <c r="K207" s="5"/>
      <c r="N207" s="171"/>
      <c r="O207" s="6"/>
      <c r="Q207" s="5"/>
    </row>
    <row r="208" spans="1:17" x14ac:dyDescent="0.2">
      <c r="A208" s="214" t="s">
        <v>384</v>
      </c>
      <c r="B208" s="208" t="s">
        <v>385</v>
      </c>
      <c r="C208" s="185">
        <f t="shared" si="2"/>
        <v>0</v>
      </c>
      <c r="D208" s="186"/>
      <c r="E208" s="187"/>
      <c r="F208" s="188"/>
      <c r="G208" s="201"/>
      <c r="H208" s="188"/>
      <c r="I208" s="33"/>
      <c r="J208" s="5"/>
      <c r="K208" s="5"/>
      <c r="N208" s="171"/>
      <c r="O208" s="6"/>
      <c r="Q208" s="5"/>
    </row>
    <row r="209" spans="1:17" x14ac:dyDescent="0.2">
      <c r="A209" s="214" t="s">
        <v>386</v>
      </c>
      <c r="B209" s="215" t="s">
        <v>387</v>
      </c>
      <c r="C209" s="185">
        <f t="shared" si="2"/>
        <v>6</v>
      </c>
      <c r="D209" s="186"/>
      <c r="E209" s="187">
        <v>6</v>
      </c>
      <c r="F209" s="188"/>
      <c r="G209" s="201"/>
      <c r="H209" s="188"/>
      <c r="I209" s="33"/>
      <c r="J209" s="5"/>
      <c r="K209" s="5"/>
      <c r="N209" s="171"/>
      <c r="O209" s="6"/>
      <c r="Q209" s="5"/>
    </row>
    <row r="210" spans="1:17" x14ac:dyDescent="0.2">
      <c r="A210" s="214" t="s">
        <v>388</v>
      </c>
      <c r="B210" s="215" t="s">
        <v>389</v>
      </c>
      <c r="C210" s="185">
        <f t="shared" ref="C210:C273" si="3">+SUM(D210:F210)</f>
        <v>0</v>
      </c>
      <c r="D210" s="186"/>
      <c r="E210" s="187"/>
      <c r="F210" s="188"/>
      <c r="G210" s="201"/>
      <c r="H210" s="188"/>
      <c r="I210" s="33"/>
      <c r="J210" s="5"/>
      <c r="K210" s="5"/>
      <c r="N210" s="171"/>
      <c r="O210" s="6"/>
      <c r="Q210" s="5"/>
    </row>
    <row r="211" spans="1:17" x14ac:dyDescent="0.2">
      <c r="A211" s="214" t="s">
        <v>390</v>
      </c>
      <c r="B211" s="215" t="s">
        <v>391</v>
      </c>
      <c r="C211" s="185">
        <f t="shared" si="3"/>
        <v>0</v>
      </c>
      <c r="D211" s="186"/>
      <c r="E211" s="187"/>
      <c r="F211" s="188"/>
      <c r="G211" s="201"/>
      <c r="H211" s="188"/>
      <c r="I211" s="33"/>
      <c r="J211" s="5"/>
      <c r="K211" s="5"/>
      <c r="N211" s="171"/>
      <c r="O211" s="6"/>
      <c r="Q211" s="5"/>
    </row>
    <row r="212" spans="1:17" x14ac:dyDescent="0.2">
      <c r="A212" s="214" t="s">
        <v>392</v>
      </c>
      <c r="B212" s="215" t="s">
        <v>393</v>
      </c>
      <c r="C212" s="185">
        <f t="shared" si="3"/>
        <v>0</v>
      </c>
      <c r="D212" s="186"/>
      <c r="E212" s="187"/>
      <c r="F212" s="188"/>
      <c r="G212" s="201"/>
      <c r="H212" s="188"/>
      <c r="I212" s="33"/>
      <c r="J212" s="5"/>
      <c r="K212" s="5"/>
      <c r="N212" s="171"/>
      <c r="O212" s="6"/>
      <c r="Q212" s="5"/>
    </row>
    <row r="213" spans="1:17" ht="23.25" x14ac:dyDescent="0.2">
      <c r="A213" s="214" t="s">
        <v>394</v>
      </c>
      <c r="B213" s="208" t="s">
        <v>395</v>
      </c>
      <c r="C213" s="185">
        <f t="shared" si="3"/>
        <v>0</v>
      </c>
      <c r="D213" s="186"/>
      <c r="E213" s="187"/>
      <c r="F213" s="188"/>
      <c r="G213" s="201"/>
      <c r="H213" s="188"/>
      <c r="I213" s="33"/>
      <c r="J213" s="5"/>
      <c r="K213" s="5"/>
      <c r="N213" s="171"/>
      <c r="O213" s="6"/>
      <c r="Q213" s="5"/>
    </row>
    <row r="214" spans="1:17" x14ac:dyDescent="0.2">
      <c r="A214" s="214" t="s">
        <v>396</v>
      </c>
      <c r="B214" s="215" t="s">
        <v>397</v>
      </c>
      <c r="C214" s="185">
        <f t="shared" si="3"/>
        <v>0</v>
      </c>
      <c r="D214" s="186"/>
      <c r="E214" s="187"/>
      <c r="F214" s="188"/>
      <c r="G214" s="201"/>
      <c r="H214" s="188"/>
      <c r="I214" s="33"/>
      <c r="J214" s="5"/>
      <c r="K214" s="5"/>
      <c r="N214" s="171"/>
      <c r="O214" s="6"/>
      <c r="Q214" s="5"/>
    </row>
    <row r="215" spans="1:17" x14ac:dyDescent="0.2">
      <c r="A215" s="214" t="s">
        <v>398</v>
      </c>
      <c r="B215" s="215" t="s">
        <v>399</v>
      </c>
      <c r="C215" s="185">
        <f t="shared" si="3"/>
        <v>0</v>
      </c>
      <c r="D215" s="186"/>
      <c r="E215" s="187"/>
      <c r="F215" s="188"/>
      <c r="G215" s="201"/>
      <c r="H215" s="188"/>
      <c r="I215" s="33"/>
      <c r="J215" s="5"/>
      <c r="K215" s="5"/>
      <c r="N215" s="171"/>
      <c r="O215" s="6"/>
      <c r="Q215" s="5"/>
    </row>
    <row r="216" spans="1:17" x14ac:dyDescent="0.2">
      <c r="A216" s="214" t="s">
        <v>400</v>
      </c>
      <c r="B216" s="215" t="s">
        <v>401</v>
      </c>
      <c r="C216" s="185">
        <f t="shared" si="3"/>
        <v>0</v>
      </c>
      <c r="D216" s="186"/>
      <c r="E216" s="187"/>
      <c r="F216" s="188"/>
      <c r="G216" s="201"/>
      <c r="H216" s="188"/>
      <c r="I216" s="33"/>
      <c r="J216" s="5"/>
      <c r="K216" s="5"/>
      <c r="N216" s="171"/>
      <c r="O216" s="6"/>
      <c r="Q216" s="5"/>
    </row>
    <row r="217" spans="1:17" x14ac:dyDescent="0.2">
      <c r="A217" s="214" t="s">
        <v>402</v>
      </c>
      <c r="B217" s="215" t="s">
        <v>403</v>
      </c>
      <c r="C217" s="185">
        <f t="shared" si="3"/>
        <v>0</v>
      </c>
      <c r="D217" s="186"/>
      <c r="E217" s="187"/>
      <c r="F217" s="188"/>
      <c r="G217" s="201"/>
      <c r="H217" s="188"/>
      <c r="I217" s="33"/>
      <c r="J217" s="5"/>
      <c r="K217" s="5"/>
      <c r="N217" s="171"/>
      <c r="O217" s="6"/>
      <c r="Q217" s="5"/>
    </row>
    <row r="218" spans="1:17" x14ac:dyDescent="0.2">
      <c r="A218" s="214" t="s">
        <v>404</v>
      </c>
      <c r="B218" s="215" t="s">
        <v>405</v>
      </c>
      <c r="C218" s="185">
        <f t="shared" si="3"/>
        <v>0</v>
      </c>
      <c r="D218" s="186"/>
      <c r="E218" s="187"/>
      <c r="F218" s="188"/>
      <c r="G218" s="201"/>
      <c r="H218" s="188"/>
      <c r="I218" s="33"/>
      <c r="J218" s="5"/>
      <c r="K218" s="5"/>
      <c r="N218" s="171"/>
      <c r="O218" s="6"/>
      <c r="Q218" s="5"/>
    </row>
    <row r="219" spans="1:17" x14ac:dyDescent="0.2">
      <c r="A219" s="214" t="s">
        <v>406</v>
      </c>
      <c r="B219" s="215" t="s">
        <v>407</v>
      </c>
      <c r="C219" s="185">
        <f t="shared" si="3"/>
        <v>0</v>
      </c>
      <c r="D219" s="186"/>
      <c r="E219" s="187"/>
      <c r="F219" s="188"/>
      <c r="G219" s="201"/>
      <c r="H219" s="188"/>
      <c r="I219" s="33"/>
      <c r="J219" s="5"/>
      <c r="K219" s="5"/>
      <c r="N219" s="171"/>
      <c r="O219" s="6"/>
      <c r="Q219" s="5"/>
    </row>
    <row r="220" spans="1:17" x14ac:dyDescent="0.2">
      <c r="A220" s="214" t="s">
        <v>408</v>
      </c>
      <c r="B220" s="215" t="s">
        <v>409</v>
      </c>
      <c r="C220" s="185">
        <f t="shared" si="3"/>
        <v>0</v>
      </c>
      <c r="D220" s="186"/>
      <c r="E220" s="187"/>
      <c r="F220" s="188"/>
      <c r="G220" s="201"/>
      <c r="H220" s="188"/>
      <c r="I220" s="33"/>
      <c r="J220" s="5"/>
      <c r="K220" s="5"/>
      <c r="N220" s="171"/>
      <c r="O220" s="6"/>
      <c r="Q220" s="5"/>
    </row>
    <row r="221" spans="1:17" x14ac:dyDescent="0.2">
      <c r="A221" s="214" t="s">
        <v>410</v>
      </c>
      <c r="B221" s="215" t="s">
        <v>411</v>
      </c>
      <c r="C221" s="185">
        <f t="shared" si="3"/>
        <v>0</v>
      </c>
      <c r="D221" s="186"/>
      <c r="E221" s="187"/>
      <c r="F221" s="188"/>
      <c r="G221" s="201"/>
      <c r="H221" s="188"/>
      <c r="I221" s="33"/>
      <c r="J221" s="5"/>
      <c r="K221" s="5"/>
      <c r="N221" s="171"/>
      <c r="O221" s="6"/>
      <c r="Q221" s="5"/>
    </row>
    <row r="222" spans="1:17" x14ac:dyDescent="0.2">
      <c r="A222" s="214" t="s">
        <v>412</v>
      </c>
      <c r="B222" s="215" t="s">
        <v>413</v>
      </c>
      <c r="C222" s="185">
        <f t="shared" si="3"/>
        <v>0</v>
      </c>
      <c r="D222" s="186"/>
      <c r="E222" s="187"/>
      <c r="F222" s="188"/>
      <c r="G222" s="201"/>
      <c r="H222" s="188"/>
      <c r="I222" s="33"/>
      <c r="J222" s="5"/>
      <c r="K222" s="5"/>
      <c r="N222" s="171"/>
      <c r="O222" s="6"/>
      <c r="Q222" s="5"/>
    </row>
    <row r="223" spans="1:17" x14ac:dyDescent="0.2">
      <c r="A223" s="214" t="s">
        <v>414</v>
      </c>
      <c r="B223" s="215" t="s">
        <v>415</v>
      </c>
      <c r="C223" s="185">
        <f t="shared" si="3"/>
        <v>0</v>
      </c>
      <c r="D223" s="186"/>
      <c r="E223" s="187"/>
      <c r="F223" s="188"/>
      <c r="G223" s="201"/>
      <c r="H223" s="188"/>
      <c r="I223" s="33"/>
      <c r="J223" s="5"/>
      <c r="K223" s="5"/>
      <c r="N223" s="171"/>
      <c r="O223" s="6"/>
      <c r="Q223" s="5"/>
    </row>
    <row r="224" spans="1:17" x14ac:dyDescent="0.2">
      <c r="A224" s="214" t="s">
        <v>416</v>
      </c>
      <c r="B224" s="215" t="s">
        <v>417</v>
      </c>
      <c r="C224" s="185">
        <f t="shared" si="3"/>
        <v>0</v>
      </c>
      <c r="D224" s="186"/>
      <c r="E224" s="187"/>
      <c r="F224" s="188"/>
      <c r="G224" s="201"/>
      <c r="H224" s="188"/>
      <c r="I224" s="33"/>
      <c r="J224" s="5"/>
      <c r="K224" s="5"/>
      <c r="N224" s="171"/>
      <c r="O224" s="6"/>
      <c r="Q224" s="5"/>
    </row>
    <row r="225" spans="1:17" x14ac:dyDescent="0.2">
      <c r="A225" s="214" t="s">
        <v>418</v>
      </c>
      <c r="B225" s="215" t="s">
        <v>419</v>
      </c>
      <c r="C225" s="185">
        <f t="shared" si="3"/>
        <v>0</v>
      </c>
      <c r="D225" s="186"/>
      <c r="E225" s="187"/>
      <c r="F225" s="188"/>
      <c r="G225" s="201"/>
      <c r="H225" s="188"/>
      <c r="I225" s="33"/>
      <c r="J225" s="5"/>
      <c r="K225" s="5"/>
      <c r="N225" s="171"/>
      <c r="O225" s="6"/>
      <c r="Q225" s="5"/>
    </row>
    <row r="226" spans="1:17" x14ac:dyDescent="0.2">
      <c r="A226" s="214" t="s">
        <v>420</v>
      </c>
      <c r="B226" s="215" t="s">
        <v>421</v>
      </c>
      <c r="C226" s="185">
        <f t="shared" si="3"/>
        <v>0</v>
      </c>
      <c r="D226" s="186"/>
      <c r="E226" s="187"/>
      <c r="F226" s="188"/>
      <c r="G226" s="201"/>
      <c r="H226" s="188"/>
      <c r="I226" s="33"/>
      <c r="J226" s="5"/>
      <c r="K226" s="5"/>
      <c r="N226" s="171"/>
      <c r="O226" s="6"/>
      <c r="Q226" s="5"/>
    </row>
    <row r="227" spans="1:17" x14ac:dyDescent="0.2">
      <c r="A227" s="214" t="s">
        <v>422</v>
      </c>
      <c r="B227" s="215" t="s">
        <v>423</v>
      </c>
      <c r="C227" s="185">
        <f t="shared" si="3"/>
        <v>0</v>
      </c>
      <c r="D227" s="186"/>
      <c r="E227" s="187"/>
      <c r="F227" s="188"/>
      <c r="G227" s="201"/>
      <c r="H227" s="188"/>
      <c r="I227" s="33"/>
      <c r="J227" s="5"/>
      <c r="K227" s="5"/>
      <c r="N227" s="171"/>
      <c r="O227" s="6"/>
      <c r="Q227" s="5"/>
    </row>
    <row r="228" spans="1:17" x14ac:dyDescent="0.2">
      <c r="A228" s="214" t="s">
        <v>424</v>
      </c>
      <c r="B228" s="215" t="s">
        <v>425</v>
      </c>
      <c r="C228" s="185">
        <f t="shared" si="3"/>
        <v>0</v>
      </c>
      <c r="D228" s="186"/>
      <c r="E228" s="187"/>
      <c r="F228" s="188"/>
      <c r="G228" s="201"/>
      <c r="H228" s="188"/>
      <c r="I228" s="33"/>
      <c r="J228" s="5"/>
      <c r="K228" s="5"/>
      <c r="N228" s="171"/>
      <c r="O228" s="6"/>
      <c r="Q228" s="5"/>
    </row>
    <row r="229" spans="1:17" x14ac:dyDescent="0.2">
      <c r="A229" s="214" t="s">
        <v>426</v>
      </c>
      <c r="B229" s="215" t="s">
        <v>427</v>
      </c>
      <c r="C229" s="185">
        <f t="shared" si="3"/>
        <v>0</v>
      </c>
      <c r="D229" s="186"/>
      <c r="E229" s="187"/>
      <c r="F229" s="188"/>
      <c r="G229" s="201"/>
      <c r="H229" s="188"/>
      <c r="I229" s="33"/>
      <c r="J229" s="5"/>
      <c r="K229" s="5"/>
      <c r="N229" s="171"/>
      <c r="O229" s="6"/>
      <c r="Q229" s="5"/>
    </row>
    <row r="230" spans="1:17" ht="23.25" x14ac:dyDescent="0.2">
      <c r="A230" s="214" t="s">
        <v>428</v>
      </c>
      <c r="B230" s="208" t="s">
        <v>429</v>
      </c>
      <c r="C230" s="185">
        <f t="shared" si="3"/>
        <v>0</v>
      </c>
      <c r="D230" s="186"/>
      <c r="E230" s="187"/>
      <c r="F230" s="188"/>
      <c r="G230" s="201"/>
      <c r="H230" s="188"/>
      <c r="I230" s="33"/>
      <c r="J230" s="5"/>
      <c r="K230" s="5"/>
      <c r="N230" s="171"/>
      <c r="O230" s="6"/>
      <c r="Q230" s="5"/>
    </row>
    <row r="231" spans="1:17" x14ac:dyDescent="0.2">
      <c r="A231" s="214" t="s">
        <v>430</v>
      </c>
      <c r="B231" s="215" t="s">
        <v>431</v>
      </c>
      <c r="C231" s="185">
        <f t="shared" si="3"/>
        <v>0</v>
      </c>
      <c r="D231" s="186"/>
      <c r="E231" s="187"/>
      <c r="F231" s="188"/>
      <c r="G231" s="201"/>
      <c r="H231" s="188"/>
      <c r="I231" s="33"/>
      <c r="J231" s="5"/>
      <c r="K231" s="5"/>
      <c r="N231" s="171"/>
      <c r="O231" s="6"/>
      <c r="Q231" s="5"/>
    </row>
    <row r="232" spans="1:17" x14ac:dyDescent="0.2">
      <c r="A232" s="214" t="s">
        <v>432</v>
      </c>
      <c r="B232" s="215" t="s">
        <v>433</v>
      </c>
      <c r="C232" s="185">
        <f t="shared" si="3"/>
        <v>0</v>
      </c>
      <c r="D232" s="186"/>
      <c r="E232" s="187"/>
      <c r="F232" s="188"/>
      <c r="G232" s="201"/>
      <c r="H232" s="188"/>
      <c r="I232" s="33"/>
      <c r="J232" s="5"/>
      <c r="K232" s="5"/>
      <c r="N232" s="171"/>
      <c r="O232" s="6"/>
      <c r="Q232" s="5"/>
    </row>
    <row r="233" spans="1:17" x14ac:dyDescent="0.2">
      <c r="A233" s="214" t="s">
        <v>434</v>
      </c>
      <c r="B233" s="215" t="s">
        <v>435</v>
      </c>
      <c r="C233" s="185">
        <f t="shared" si="3"/>
        <v>0</v>
      </c>
      <c r="D233" s="186"/>
      <c r="E233" s="187"/>
      <c r="F233" s="188"/>
      <c r="G233" s="201"/>
      <c r="H233" s="188"/>
      <c r="I233" s="33"/>
      <c r="J233" s="5"/>
      <c r="K233" s="5"/>
      <c r="N233" s="171"/>
      <c r="O233" s="6"/>
      <c r="Q233" s="5"/>
    </row>
    <row r="234" spans="1:17" x14ac:dyDescent="0.2">
      <c r="A234" s="214" t="s">
        <v>436</v>
      </c>
      <c r="B234" s="215" t="s">
        <v>437</v>
      </c>
      <c r="C234" s="185">
        <f t="shared" si="3"/>
        <v>0</v>
      </c>
      <c r="D234" s="186"/>
      <c r="E234" s="187"/>
      <c r="F234" s="188"/>
      <c r="G234" s="201"/>
      <c r="H234" s="188"/>
      <c r="I234" s="33"/>
      <c r="J234" s="5"/>
      <c r="K234" s="5"/>
      <c r="N234" s="171"/>
      <c r="O234" s="6"/>
      <c r="Q234" s="5"/>
    </row>
    <row r="235" spans="1:17" x14ac:dyDescent="0.2">
      <c r="A235" s="214" t="s">
        <v>438</v>
      </c>
      <c r="B235" s="215" t="s">
        <v>439</v>
      </c>
      <c r="C235" s="185">
        <f t="shared" si="3"/>
        <v>164</v>
      </c>
      <c r="D235" s="186">
        <f>120+15+23+5</f>
        <v>163</v>
      </c>
      <c r="E235" s="187">
        <v>1</v>
      </c>
      <c r="F235" s="188"/>
      <c r="G235" s="201"/>
      <c r="H235" s="188"/>
      <c r="I235" s="33"/>
      <c r="J235" s="5"/>
      <c r="K235" s="5"/>
      <c r="N235" s="171"/>
      <c r="O235" s="6"/>
      <c r="Q235" s="5"/>
    </row>
    <row r="236" spans="1:17" x14ac:dyDescent="0.2">
      <c r="A236" s="214" t="s">
        <v>440</v>
      </c>
      <c r="B236" s="215" t="s">
        <v>441</v>
      </c>
      <c r="C236" s="185">
        <f t="shared" si="3"/>
        <v>208</v>
      </c>
      <c r="D236" s="186">
        <v>208</v>
      </c>
      <c r="E236" s="187"/>
      <c r="F236" s="188"/>
      <c r="G236" s="201"/>
      <c r="H236" s="188"/>
      <c r="I236" s="33"/>
      <c r="J236" s="5"/>
      <c r="K236" s="5"/>
      <c r="N236" s="171"/>
      <c r="O236" s="6"/>
      <c r="Q236" s="5"/>
    </row>
    <row r="237" spans="1:17" x14ac:dyDescent="0.2">
      <c r="A237" s="214" t="s">
        <v>442</v>
      </c>
      <c r="B237" s="215" t="s">
        <v>443</v>
      </c>
      <c r="C237" s="185">
        <f t="shared" si="3"/>
        <v>4953</v>
      </c>
      <c r="D237" s="186">
        <f>4+819+417+3478</f>
        <v>4718</v>
      </c>
      <c r="E237" s="187">
        <v>235</v>
      </c>
      <c r="F237" s="188"/>
      <c r="G237" s="201"/>
      <c r="H237" s="188"/>
      <c r="I237" s="33"/>
      <c r="J237" s="5"/>
      <c r="K237" s="5"/>
      <c r="N237" s="171"/>
      <c r="O237" s="6"/>
      <c r="Q237" s="5"/>
    </row>
    <row r="238" spans="1:17" x14ac:dyDescent="0.2">
      <c r="A238" s="214" t="s">
        <v>444</v>
      </c>
      <c r="B238" s="215" t="s">
        <v>445</v>
      </c>
      <c r="C238" s="185">
        <f t="shared" si="3"/>
        <v>567</v>
      </c>
      <c r="D238" s="186">
        <f>7+246+87+227</f>
        <v>567</v>
      </c>
      <c r="E238" s="187"/>
      <c r="F238" s="188"/>
      <c r="G238" s="201"/>
      <c r="H238" s="188"/>
      <c r="I238" s="33"/>
      <c r="J238" s="5"/>
      <c r="K238" s="5"/>
      <c r="N238" s="171"/>
      <c r="O238" s="6"/>
      <c r="Q238" s="5"/>
    </row>
    <row r="239" spans="1:17" ht="23.25" x14ac:dyDescent="0.2">
      <c r="A239" s="214" t="s">
        <v>446</v>
      </c>
      <c r="B239" s="208" t="s">
        <v>447</v>
      </c>
      <c r="C239" s="185">
        <f t="shared" si="3"/>
        <v>0</v>
      </c>
      <c r="D239" s="186"/>
      <c r="E239" s="187"/>
      <c r="F239" s="188"/>
      <c r="G239" s="201"/>
      <c r="H239" s="188"/>
      <c r="I239" s="33"/>
      <c r="J239" s="5"/>
      <c r="K239" s="5"/>
      <c r="N239" s="171"/>
      <c r="O239" s="6"/>
      <c r="Q239" s="5"/>
    </row>
    <row r="240" spans="1:17" x14ac:dyDescent="0.2">
      <c r="A240" s="214" t="s">
        <v>448</v>
      </c>
      <c r="B240" s="215" t="s">
        <v>449</v>
      </c>
      <c r="C240" s="185">
        <f t="shared" si="3"/>
        <v>1</v>
      </c>
      <c r="D240" s="186"/>
      <c r="E240" s="187"/>
      <c r="F240" s="188">
        <v>1</v>
      </c>
      <c r="G240" s="201"/>
      <c r="H240" s="188"/>
      <c r="I240" s="33"/>
      <c r="J240" s="5"/>
      <c r="K240" s="5"/>
      <c r="N240" s="171"/>
      <c r="O240" s="6"/>
      <c r="Q240" s="5"/>
    </row>
    <row r="241" spans="1:17" x14ac:dyDescent="0.2">
      <c r="A241" s="214" t="s">
        <v>450</v>
      </c>
      <c r="B241" s="208" t="s">
        <v>451</v>
      </c>
      <c r="C241" s="185">
        <f t="shared" si="3"/>
        <v>5044</v>
      </c>
      <c r="D241" s="186">
        <f>2400+1236+69+141+537</f>
        <v>4383</v>
      </c>
      <c r="E241" s="187"/>
      <c r="F241" s="188">
        <v>661</v>
      </c>
      <c r="G241" s="201"/>
      <c r="H241" s="188"/>
      <c r="I241" s="33"/>
      <c r="J241" s="5"/>
      <c r="K241" s="5"/>
      <c r="N241" s="171"/>
      <c r="O241" s="6"/>
      <c r="Q241" s="5"/>
    </row>
    <row r="242" spans="1:17" x14ac:dyDescent="0.2">
      <c r="A242" s="214" t="s">
        <v>452</v>
      </c>
      <c r="B242" s="215" t="s">
        <v>453</v>
      </c>
      <c r="C242" s="185">
        <f t="shared" si="3"/>
        <v>0</v>
      </c>
      <c r="D242" s="186"/>
      <c r="E242" s="187"/>
      <c r="F242" s="188"/>
      <c r="G242" s="201"/>
      <c r="H242" s="188"/>
      <c r="I242" s="33"/>
      <c r="J242" s="5"/>
      <c r="K242" s="5"/>
      <c r="N242" s="171"/>
      <c r="O242" s="6"/>
      <c r="Q242" s="5"/>
    </row>
    <row r="243" spans="1:17" x14ac:dyDescent="0.2">
      <c r="A243" s="214" t="s">
        <v>454</v>
      </c>
      <c r="B243" s="215" t="s">
        <v>455</v>
      </c>
      <c r="C243" s="185">
        <f t="shared" si="3"/>
        <v>0</v>
      </c>
      <c r="D243" s="186"/>
      <c r="E243" s="187"/>
      <c r="F243" s="188"/>
      <c r="G243" s="201"/>
      <c r="H243" s="188"/>
      <c r="I243" s="33"/>
      <c r="J243" s="5"/>
      <c r="K243" s="5"/>
      <c r="N243" s="171"/>
      <c r="O243" s="6"/>
      <c r="Q243" s="5"/>
    </row>
    <row r="244" spans="1:17" x14ac:dyDescent="0.2">
      <c r="A244" s="214" t="s">
        <v>456</v>
      </c>
      <c r="B244" s="215" t="s">
        <v>457</v>
      </c>
      <c r="C244" s="185">
        <f t="shared" si="3"/>
        <v>0</v>
      </c>
      <c r="D244" s="186"/>
      <c r="E244" s="187"/>
      <c r="F244" s="188"/>
      <c r="G244" s="201"/>
      <c r="H244" s="188"/>
      <c r="I244" s="33"/>
      <c r="J244" s="5"/>
      <c r="K244" s="5"/>
      <c r="N244" s="171"/>
      <c r="O244" s="6"/>
      <c r="Q244" s="5"/>
    </row>
    <row r="245" spans="1:17" x14ac:dyDescent="0.2">
      <c r="A245" s="214" t="s">
        <v>458</v>
      </c>
      <c r="B245" s="215" t="s">
        <v>459</v>
      </c>
      <c r="C245" s="185">
        <f t="shared" si="3"/>
        <v>0</v>
      </c>
      <c r="D245" s="186"/>
      <c r="E245" s="187"/>
      <c r="F245" s="188"/>
      <c r="G245" s="201"/>
      <c r="H245" s="188"/>
      <c r="I245" s="33"/>
      <c r="J245" s="5"/>
      <c r="K245" s="5"/>
      <c r="N245" s="171"/>
      <c r="O245" s="6"/>
      <c r="Q245" s="5"/>
    </row>
    <row r="246" spans="1:17" x14ac:dyDescent="0.2">
      <c r="A246" s="214" t="s">
        <v>460</v>
      </c>
      <c r="B246" s="215" t="s">
        <v>461</v>
      </c>
      <c r="C246" s="185">
        <f t="shared" si="3"/>
        <v>0</v>
      </c>
      <c r="D246" s="186"/>
      <c r="E246" s="187"/>
      <c r="F246" s="188"/>
      <c r="G246" s="201"/>
      <c r="H246" s="188"/>
      <c r="I246" s="33"/>
      <c r="J246" s="5"/>
      <c r="K246" s="5"/>
      <c r="N246" s="171"/>
      <c r="O246" s="6"/>
      <c r="Q246" s="5"/>
    </row>
    <row r="247" spans="1:17" x14ac:dyDescent="0.2">
      <c r="A247" s="214" t="s">
        <v>462</v>
      </c>
      <c r="B247" s="215" t="s">
        <v>463</v>
      </c>
      <c r="C247" s="185">
        <f t="shared" si="3"/>
        <v>16</v>
      </c>
      <c r="D247" s="186">
        <f>7+7</f>
        <v>14</v>
      </c>
      <c r="E247" s="187"/>
      <c r="F247" s="188">
        <v>2</v>
      </c>
      <c r="G247" s="201"/>
      <c r="H247" s="188"/>
      <c r="I247" s="33"/>
      <c r="J247" s="5"/>
      <c r="K247" s="5"/>
      <c r="N247" s="171"/>
      <c r="O247" s="6"/>
      <c r="Q247" s="5"/>
    </row>
    <row r="248" spans="1:17" x14ac:dyDescent="0.2">
      <c r="A248" s="214" t="s">
        <v>464</v>
      </c>
      <c r="B248" s="215" t="s">
        <v>465</v>
      </c>
      <c r="C248" s="185">
        <f t="shared" si="3"/>
        <v>0</v>
      </c>
      <c r="D248" s="186"/>
      <c r="E248" s="187"/>
      <c r="F248" s="188"/>
      <c r="G248" s="201"/>
      <c r="H248" s="188"/>
      <c r="I248" s="33"/>
      <c r="J248" s="5"/>
      <c r="K248" s="5"/>
      <c r="N248" s="171"/>
      <c r="O248" s="6"/>
      <c r="Q248" s="5"/>
    </row>
    <row r="249" spans="1:17" x14ac:dyDescent="0.2">
      <c r="A249" s="214" t="s">
        <v>466</v>
      </c>
      <c r="B249" s="215" t="s">
        <v>467</v>
      </c>
      <c r="C249" s="185">
        <f t="shared" si="3"/>
        <v>193</v>
      </c>
      <c r="D249" s="186">
        <v>193</v>
      </c>
      <c r="E249" s="187"/>
      <c r="F249" s="188"/>
      <c r="G249" s="201"/>
      <c r="H249" s="188"/>
      <c r="I249" s="33"/>
      <c r="J249" s="5"/>
      <c r="K249" s="5"/>
      <c r="N249" s="171"/>
      <c r="O249" s="6"/>
      <c r="Q249" s="5"/>
    </row>
    <row r="250" spans="1:17" x14ac:dyDescent="0.2">
      <c r="A250" s="216" t="s">
        <v>468</v>
      </c>
      <c r="B250" s="229" t="s">
        <v>469</v>
      </c>
      <c r="C250" s="218">
        <f t="shared" si="3"/>
        <v>0</v>
      </c>
      <c r="D250" s="237"/>
      <c r="E250" s="220"/>
      <c r="F250" s="221"/>
      <c r="G250" s="219"/>
      <c r="H250" s="221"/>
      <c r="I250" s="33"/>
      <c r="J250" s="5"/>
      <c r="K250" s="5"/>
      <c r="N250" s="171"/>
      <c r="O250" s="6"/>
      <c r="Q250" s="5"/>
    </row>
    <row r="251" spans="1:17" x14ac:dyDescent="0.2">
      <c r="A251" s="242"/>
      <c r="B251" s="243"/>
      <c r="C251" s="244"/>
      <c r="D251" s="244"/>
      <c r="E251" s="244"/>
      <c r="F251" s="244"/>
      <c r="G251" s="244"/>
      <c r="H251" s="244"/>
      <c r="I251" s="33"/>
      <c r="J251" s="5"/>
      <c r="K251" s="5"/>
      <c r="N251" s="171"/>
      <c r="O251" s="6"/>
      <c r="Q251" s="5"/>
    </row>
    <row r="252" spans="1:17" x14ac:dyDescent="0.2">
      <c r="A252" s="317" t="s">
        <v>470</v>
      </c>
      <c r="B252" s="318"/>
      <c r="C252" s="178">
        <f t="shared" si="3"/>
        <v>212</v>
      </c>
      <c r="D252" s="238">
        <f>+SUM(D253:D290)</f>
        <v>174</v>
      </c>
      <c r="E252" s="180">
        <f>+SUM(E253:E290)</f>
        <v>29</v>
      </c>
      <c r="F252" s="239">
        <f>+SUM(F253:F290)</f>
        <v>9</v>
      </c>
      <c r="G252" s="178">
        <f>+SUM(G253:G290)</f>
        <v>0</v>
      </c>
      <c r="H252" s="178">
        <f>+SUM(H253:H290)</f>
        <v>0</v>
      </c>
      <c r="I252" s="33"/>
      <c r="J252" s="5"/>
      <c r="K252" s="5"/>
      <c r="N252" s="171"/>
      <c r="O252" s="6"/>
      <c r="Q252" s="5"/>
    </row>
    <row r="253" spans="1:17" x14ac:dyDescent="0.2">
      <c r="A253" s="211" t="s">
        <v>471</v>
      </c>
      <c r="B253" s="226" t="s">
        <v>472</v>
      </c>
      <c r="C253" s="185">
        <f t="shared" si="3"/>
        <v>0</v>
      </c>
      <c r="D253" s="186"/>
      <c r="E253" s="187"/>
      <c r="F253" s="188"/>
      <c r="G253" s="188"/>
      <c r="H253" s="188"/>
      <c r="I253" s="33"/>
      <c r="J253" s="5"/>
      <c r="K253" s="5"/>
      <c r="N253" s="171"/>
      <c r="O253" s="6"/>
      <c r="Q253" s="5"/>
    </row>
    <row r="254" spans="1:17" x14ac:dyDescent="0.2">
      <c r="A254" s="214" t="s">
        <v>473</v>
      </c>
      <c r="B254" s="215" t="s">
        <v>474</v>
      </c>
      <c r="C254" s="185">
        <f t="shared" si="3"/>
        <v>0</v>
      </c>
      <c r="D254" s="186"/>
      <c r="E254" s="187"/>
      <c r="F254" s="188"/>
      <c r="G254" s="188"/>
      <c r="H254" s="188"/>
      <c r="I254" s="33"/>
      <c r="J254" s="5"/>
      <c r="K254" s="5"/>
      <c r="N254" s="171"/>
      <c r="O254" s="6"/>
      <c r="Q254" s="5"/>
    </row>
    <row r="255" spans="1:17" x14ac:dyDescent="0.2">
      <c r="A255" s="214" t="s">
        <v>475</v>
      </c>
      <c r="B255" s="215" t="s">
        <v>476</v>
      </c>
      <c r="C255" s="185">
        <f t="shared" si="3"/>
        <v>12</v>
      </c>
      <c r="D255" s="186"/>
      <c r="E255" s="187">
        <v>12</v>
      </c>
      <c r="F255" s="188"/>
      <c r="G255" s="188"/>
      <c r="H255" s="188"/>
      <c r="I255" s="33"/>
      <c r="J255" s="5"/>
      <c r="K255" s="5"/>
      <c r="N255" s="171"/>
      <c r="O255" s="6"/>
      <c r="Q255" s="5"/>
    </row>
    <row r="256" spans="1:17" x14ac:dyDescent="0.2">
      <c r="A256" s="214" t="s">
        <v>477</v>
      </c>
      <c r="B256" s="215" t="s">
        <v>478</v>
      </c>
      <c r="C256" s="185">
        <f t="shared" si="3"/>
        <v>0</v>
      </c>
      <c r="D256" s="186"/>
      <c r="E256" s="187"/>
      <c r="F256" s="188"/>
      <c r="G256" s="188"/>
      <c r="H256" s="188"/>
      <c r="I256" s="33"/>
      <c r="J256" s="5"/>
      <c r="K256" s="5"/>
      <c r="N256" s="171"/>
      <c r="O256" s="6"/>
      <c r="Q256" s="5"/>
    </row>
    <row r="257" spans="1:17" x14ac:dyDescent="0.2">
      <c r="A257" s="214" t="s">
        <v>479</v>
      </c>
      <c r="B257" s="215" t="s">
        <v>480</v>
      </c>
      <c r="C257" s="185">
        <f t="shared" si="3"/>
        <v>0</v>
      </c>
      <c r="D257" s="186"/>
      <c r="E257" s="187"/>
      <c r="F257" s="188"/>
      <c r="G257" s="188"/>
      <c r="H257" s="188"/>
      <c r="I257" s="33"/>
      <c r="J257" s="5"/>
      <c r="K257" s="5"/>
      <c r="N257" s="171"/>
      <c r="O257" s="6"/>
      <c r="Q257" s="5"/>
    </row>
    <row r="258" spans="1:17" x14ac:dyDescent="0.2">
      <c r="A258" s="214" t="s">
        <v>481</v>
      </c>
      <c r="B258" s="215" t="s">
        <v>482</v>
      </c>
      <c r="C258" s="185">
        <f t="shared" si="3"/>
        <v>0</v>
      </c>
      <c r="D258" s="186"/>
      <c r="E258" s="187"/>
      <c r="F258" s="188"/>
      <c r="G258" s="188"/>
      <c r="H258" s="188"/>
      <c r="I258" s="33"/>
      <c r="J258" s="5"/>
      <c r="K258" s="5"/>
      <c r="N258" s="171"/>
      <c r="O258" s="6"/>
      <c r="Q258" s="5"/>
    </row>
    <row r="259" spans="1:17" x14ac:dyDescent="0.2">
      <c r="A259" s="214" t="s">
        <v>483</v>
      </c>
      <c r="B259" s="215" t="s">
        <v>484</v>
      </c>
      <c r="C259" s="185">
        <f t="shared" si="3"/>
        <v>0</v>
      </c>
      <c r="D259" s="186"/>
      <c r="E259" s="187"/>
      <c r="F259" s="188"/>
      <c r="G259" s="188"/>
      <c r="H259" s="188"/>
      <c r="I259" s="33"/>
      <c r="J259" s="5"/>
      <c r="K259" s="5"/>
      <c r="N259" s="171"/>
      <c r="O259" s="6"/>
      <c r="Q259" s="5"/>
    </row>
    <row r="260" spans="1:17" x14ac:dyDescent="0.2">
      <c r="A260" s="214" t="s">
        <v>485</v>
      </c>
      <c r="B260" s="215" t="s">
        <v>486</v>
      </c>
      <c r="C260" s="185">
        <f t="shared" si="3"/>
        <v>0</v>
      </c>
      <c r="D260" s="186"/>
      <c r="E260" s="187"/>
      <c r="F260" s="188"/>
      <c r="G260" s="188"/>
      <c r="H260" s="188"/>
      <c r="I260" s="33"/>
      <c r="J260" s="5"/>
      <c r="K260" s="5"/>
      <c r="N260" s="171"/>
      <c r="O260" s="6"/>
      <c r="Q260" s="5"/>
    </row>
    <row r="261" spans="1:17" x14ac:dyDescent="0.2">
      <c r="A261" s="214" t="s">
        <v>487</v>
      </c>
      <c r="B261" s="215" t="s">
        <v>488</v>
      </c>
      <c r="C261" s="185">
        <f t="shared" si="3"/>
        <v>0</v>
      </c>
      <c r="D261" s="186"/>
      <c r="E261" s="187"/>
      <c r="F261" s="188"/>
      <c r="G261" s="188"/>
      <c r="H261" s="188"/>
      <c r="I261" s="33"/>
      <c r="J261" s="5"/>
      <c r="K261" s="5"/>
      <c r="N261" s="171"/>
      <c r="O261" s="6"/>
      <c r="Q261" s="5"/>
    </row>
    <row r="262" spans="1:17" x14ac:dyDescent="0.2">
      <c r="A262" s="214" t="s">
        <v>489</v>
      </c>
      <c r="B262" s="215" t="s">
        <v>490</v>
      </c>
      <c r="C262" s="185">
        <f t="shared" si="3"/>
        <v>0</v>
      </c>
      <c r="D262" s="186"/>
      <c r="E262" s="187"/>
      <c r="F262" s="188"/>
      <c r="G262" s="188"/>
      <c r="H262" s="188"/>
      <c r="I262" s="33"/>
      <c r="J262" s="5"/>
      <c r="K262" s="5"/>
      <c r="N262" s="171"/>
      <c r="O262" s="6"/>
      <c r="Q262" s="5"/>
    </row>
    <row r="263" spans="1:17" x14ac:dyDescent="0.2">
      <c r="A263" s="214" t="s">
        <v>491</v>
      </c>
      <c r="B263" s="215" t="s">
        <v>492</v>
      </c>
      <c r="C263" s="185">
        <f t="shared" si="3"/>
        <v>0</v>
      </c>
      <c r="D263" s="186"/>
      <c r="E263" s="187"/>
      <c r="F263" s="188"/>
      <c r="G263" s="188"/>
      <c r="H263" s="188"/>
      <c r="I263" s="33"/>
      <c r="J263" s="5"/>
      <c r="K263" s="5"/>
      <c r="N263" s="171"/>
      <c r="O263" s="6"/>
      <c r="Q263" s="5"/>
    </row>
    <row r="264" spans="1:17" x14ac:dyDescent="0.2">
      <c r="A264" s="214" t="s">
        <v>493</v>
      </c>
      <c r="B264" s="215" t="s">
        <v>494</v>
      </c>
      <c r="C264" s="185">
        <f t="shared" si="3"/>
        <v>1</v>
      </c>
      <c r="D264" s="186">
        <v>1</v>
      </c>
      <c r="E264" s="187"/>
      <c r="F264" s="188"/>
      <c r="G264" s="188"/>
      <c r="H264" s="188"/>
      <c r="I264" s="33"/>
      <c r="J264" s="5"/>
      <c r="K264" s="5"/>
      <c r="N264" s="171"/>
      <c r="O264" s="6"/>
      <c r="Q264" s="5"/>
    </row>
    <row r="265" spans="1:17" x14ac:dyDescent="0.2">
      <c r="A265" s="214" t="s">
        <v>495</v>
      </c>
      <c r="B265" s="215" t="s">
        <v>496</v>
      </c>
      <c r="C265" s="185">
        <f t="shared" si="3"/>
        <v>17</v>
      </c>
      <c r="D265" s="186">
        <v>1</v>
      </c>
      <c r="E265" s="187">
        <v>16</v>
      </c>
      <c r="F265" s="188"/>
      <c r="G265" s="188"/>
      <c r="H265" s="188"/>
      <c r="I265" s="33"/>
      <c r="J265" s="5"/>
      <c r="K265" s="5"/>
      <c r="N265" s="171"/>
      <c r="O265" s="6"/>
      <c r="Q265" s="5"/>
    </row>
    <row r="266" spans="1:17" x14ac:dyDescent="0.2">
      <c r="A266" s="214" t="s">
        <v>497</v>
      </c>
      <c r="B266" s="215" t="s">
        <v>498</v>
      </c>
      <c r="C266" s="185">
        <f t="shared" si="3"/>
        <v>0</v>
      </c>
      <c r="D266" s="186"/>
      <c r="E266" s="187"/>
      <c r="F266" s="188"/>
      <c r="G266" s="188"/>
      <c r="H266" s="188"/>
      <c r="I266" s="33"/>
      <c r="J266" s="5"/>
      <c r="K266" s="5"/>
      <c r="N266" s="171"/>
      <c r="O266" s="6"/>
      <c r="Q266" s="5"/>
    </row>
    <row r="267" spans="1:17" ht="23.25" x14ac:dyDescent="0.2">
      <c r="A267" s="214" t="s">
        <v>499</v>
      </c>
      <c r="B267" s="208" t="s">
        <v>500</v>
      </c>
      <c r="C267" s="185">
        <f t="shared" si="3"/>
        <v>0</v>
      </c>
      <c r="D267" s="186"/>
      <c r="E267" s="187"/>
      <c r="F267" s="188"/>
      <c r="G267" s="188"/>
      <c r="H267" s="188"/>
      <c r="I267" s="33"/>
      <c r="J267" s="5"/>
      <c r="K267" s="5"/>
      <c r="N267" s="171"/>
      <c r="O267" s="6"/>
      <c r="Q267" s="5"/>
    </row>
    <row r="268" spans="1:17" x14ac:dyDescent="0.2">
      <c r="A268" s="214" t="s">
        <v>501</v>
      </c>
      <c r="B268" s="215" t="s">
        <v>502</v>
      </c>
      <c r="C268" s="185">
        <f t="shared" si="3"/>
        <v>0</v>
      </c>
      <c r="D268" s="186"/>
      <c r="E268" s="187"/>
      <c r="F268" s="188"/>
      <c r="G268" s="188"/>
      <c r="H268" s="188"/>
      <c r="I268" s="33"/>
      <c r="J268" s="5"/>
      <c r="K268" s="5"/>
      <c r="N268" s="171"/>
      <c r="O268" s="6"/>
      <c r="Q268" s="5"/>
    </row>
    <row r="269" spans="1:17" x14ac:dyDescent="0.2">
      <c r="A269" s="214" t="s">
        <v>503</v>
      </c>
      <c r="B269" s="215" t="s">
        <v>504</v>
      </c>
      <c r="C269" s="185">
        <f t="shared" si="3"/>
        <v>0</v>
      </c>
      <c r="D269" s="186"/>
      <c r="E269" s="187"/>
      <c r="F269" s="188"/>
      <c r="G269" s="188"/>
      <c r="H269" s="188"/>
      <c r="I269" s="33"/>
      <c r="J269" s="5"/>
      <c r="K269" s="5"/>
      <c r="N269" s="171"/>
      <c r="O269" s="6"/>
      <c r="Q269" s="5"/>
    </row>
    <row r="270" spans="1:17" x14ac:dyDescent="0.2">
      <c r="A270" s="214" t="s">
        <v>505</v>
      </c>
      <c r="B270" s="215" t="s">
        <v>506</v>
      </c>
      <c r="C270" s="185">
        <f t="shared" si="3"/>
        <v>0</v>
      </c>
      <c r="D270" s="186"/>
      <c r="E270" s="187"/>
      <c r="F270" s="188"/>
      <c r="G270" s="188"/>
      <c r="H270" s="188"/>
      <c r="I270" s="33"/>
      <c r="J270" s="5"/>
      <c r="K270" s="5"/>
      <c r="N270" s="171"/>
      <c r="O270" s="6"/>
      <c r="Q270" s="5"/>
    </row>
    <row r="271" spans="1:17" x14ac:dyDescent="0.2">
      <c r="A271" s="214" t="s">
        <v>507</v>
      </c>
      <c r="B271" s="215" t="s">
        <v>508</v>
      </c>
      <c r="C271" s="185">
        <f t="shared" si="3"/>
        <v>1</v>
      </c>
      <c r="D271" s="186">
        <v>1</v>
      </c>
      <c r="E271" s="187"/>
      <c r="F271" s="188"/>
      <c r="G271" s="188"/>
      <c r="H271" s="188"/>
      <c r="I271" s="33"/>
      <c r="J271" s="5"/>
      <c r="K271" s="5"/>
      <c r="N271" s="171"/>
      <c r="O271" s="6"/>
      <c r="Q271" s="5"/>
    </row>
    <row r="272" spans="1:17" x14ac:dyDescent="0.2">
      <c r="A272" s="214" t="s">
        <v>509</v>
      </c>
      <c r="B272" s="215" t="s">
        <v>510</v>
      </c>
      <c r="C272" s="185">
        <f t="shared" si="3"/>
        <v>179</v>
      </c>
      <c r="D272" s="186">
        <f>60+75+4+14+17</f>
        <v>170</v>
      </c>
      <c r="E272" s="187"/>
      <c r="F272" s="188">
        <v>9</v>
      </c>
      <c r="G272" s="188"/>
      <c r="H272" s="188"/>
      <c r="I272" s="33"/>
      <c r="J272" s="5"/>
      <c r="K272" s="5"/>
      <c r="N272" s="171"/>
      <c r="O272" s="6"/>
      <c r="Q272" s="5"/>
    </row>
    <row r="273" spans="1:17" x14ac:dyDescent="0.2">
      <c r="A273" s="214" t="s">
        <v>511</v>
      </c>
      <c r="B273" s="215" t="s">
        <v>512</v>
      </c>
      <c r="C273" s="185">
        <f t="shared" si="3"/>
        <v>0</v>
      </c>
      <c r="D273" s="186"/>
      <c r="E273" s="187"/>
      <c r="F273" s="188"/>
      <c r="G273" s="188"/>
      <c r="H273" s="188"/>
      <c r="I273" s="33"/>
      <c r="J273" s="5"/>
      <c r="K273" s="5"/>
      <c r="N273" s="171"/>
      <c r="O273" s="6"/>
      <c r="Q273" s="5"/>
    </row>
    <row r="274" spans="1:17" x14ac:dyDescent="0.2">
      <c r="A274" s="214" t="s">
        <v>513</v>
      </c>
      <c r="B274" s="215" t="s">
        <v>514</v>
      </c>
      <c r="C274" s="185">
        <f t="shared" ref="C274:C337" si="4">+SUM(D274:F274)</f>
        <v>0</v>
      </c>
      <c r="D274" s="186"/>
      <c r="E274" s="187"/>
      <c r="F274" s="188"/>
      <c r="G274" s="188"/>
      <c r="H274" s="188"/>
      <c r="I274" s="33"/>
      <c r="J274" s="5"/>
      <c r="K274" s="5"/>
      <c r="N274" s="171"/>
      <c r="O274" s="6"/>
      <c r="Q274" s="5"/>
    </row>
    <row r="275" spans="1:17" x14ac:dyDescent="0.2">
      <c r="A275" s="214" t="s">
        <v>515</v>
      </c>
      <c r="B275" s="215" t="s">
        <v>516</v>
      </c>
      <c r="C275" s="185">
        <f t="shared" si="4"/>
        <v>0</v>
      </c>
      <c r="D275" s="186"/>
      <c r="E275" s="187"/>
      <c r="F275" s="188"/>
      <c r="G275" s="188"/>
      <c r="H275" s="188"/>
      <c r="I275" s="33"/>
      <c r="J275" s="5"/>
      <c r="K275" s="5"/>
      <c r="N275" s="171"/>
      <c r="O275" s="6"/>
      <c r="Q275" s="5"/>
    </row>
    <row r="276" spans="1:17" x14ac:dyDescent="0.2">
      <c r="A276" s="214" t="s">
        <v>517</v>
      </c>
      <c r="B276" s="215" t="s">
        <v>518</v>
      </c>
      <c r="C276" s="185">
        <f t="shared" si="4"/>
        <v>0</v>
      </c>
      <c r="D276" s="186"/>
      <c r="E276" s="187"/>
      <c r="F276" s="188"/>
      <c r="G276" s="188"/>
      <c r="H276" s="188"/>
      <c r="I276" s="33"/>
      <c r="J276" s="5"/>
      <c r="K276" s="5"/>
      <c r="N276" s="171"/>
      <c r="O276" s="6"/>
      <c r="Q276" s="5"/>
    </row>
    <row r="277" spans="1:17" x14ac:dyDescent="0.2">
      <c r="A277" s="214" t="s">
        <v>519</v>
      </c>
      <c r="B277" s="215" t="s">
        <v>520</v>
      </c>
      <c r="C277" s="185">
        <f t="shared" si="4"/>
        <v>0</v>
      </c>
      <c r="D277" s="186"/>
      <c r="E277" s="187"/>
      <c r="F277" s="188"/>
      <c r="G277" s="188"/>
      <c r="H277" s="188"/>
      <c r="I277" s="33"/>
      <c r="J277" s="5"/>
      <c r="K277" s="5"/>
      <c r="N277" s="171"/>
      <c r="O277" s="6"/>
      <c r="Q277" s="5"/>
    </row>
    <row r="278" spans="1:17" x14ac:dyDescent="0.2">
      <c r="A278" s="214" t="s">
        <v>521</v>
      </c>
      <c r="B278" s="208" t="s">
        <v>522</v>
      </c>
      <c r="C278" s="185">
        <f t="shared" si="4"/>
        <v>0</v>
      </c>
      <c r="D278" s="186"/>
      <c r="E278" s="187"/>
      <c r="F278" s="188"/>
      <c r="G278" s="188"/>
      <c r="H278" s="188"/>
      <c r="I278" s="33"/>
      <c r="J278" s="5"/>
      <c r="K278" s="5"/>
      <c r="N278" s="171"/>
      <c r="O278" s="6"/>
      <c r="Q278" s="5"/>
    </row>
    <row r="279" spans="1:17" x14ac:dyDescent="0.2">
      <c r="A279" s="214" t="s">
        <v>523</v>
      </c>
      <c r="B279" s="215" t="s">
        <v>524</v>
      </c>
      <c r="C279" s="185">
        <f t="shared" si="4"/>
        <v>0</v>
      </c>
      <c r="D279" s="186"/>
      <c r="E279" s="187"/>
      <c r="F279" s="188"/>
      <c r="G279" s="188"/>
      <c r="H279" s="188"/>
      <c r="I279" s="33"/>
      <c r="J279" s="5"/>
      <c r="K279" s="5"/>
      <c r="N279" s="171"/>
      <c r="O279" s="6"/>
      <c r="Q279" s="5"/>
    </row>
    <row r="280" spans="1:17" x14ac:dyDescent="0.2">
      <c r="A280" s="214" t="s">
        <v>525</v>
      </c>
      <c r="B280" s="215" t="s">
        <v>526</v>
      </c>
      <c r="C280" s="185">
        <f t="shared" si="4"/>
        <v>1</v>
      </c>
      <c r="D280" s="186"/>
      <c r="E280" s="187">
        <v>1</v>
      </c>
      <c r="F280" s="188"/>
      <c r="G280" s="188"/>
      <c r="H280" s="188"/>
      <c r="I280" s="33"/>
      <c r="J280" s="5"/>
      <c r="K280" s="5"/>
      <c r="N280" s="171"/>
      <c r="O280" s="6"/>
      <c r="Q280" s="5"/>
    </row>
    <row r="281" spans="1:17" x14ac:dyDescent="0.2">
      <c r="A281" s="214" t="s">
        <v>527</v>
      </c>
      <c r="B281" s="215" t="s">
        <v>528</v>
      </c>
      <c r="C281" s="185">
        <f t="shared" si="4"/>
        <v>0</v>
      </c>
      <c r="D281" s="186"/>
      <c r="E281" s="187"/>
      <c r="F281" s="188"/>
      <c r="G281" s="188"/>
      <c r="H281" s="188"/>
      <c r="I281" s="33"/>
      <c r="J281" s="5"/>
      <c r="K281" s="5"/>
      <c r="N281" s="171"/>
      <c r="O281" s="6"/>
      <c r="Q281" s="5"/>
    </row>
    <row r="282" spans="1:17" ht="23.25" x14ac:dyDescent="0.2">
      <c r="A282" s="214" t="s">
        <v>529</v>
      </c>
      <c r="B282" s="208" t="s">
        <v>530</v>
      </c>
      <c r="C282" s="185">
        <f t="shared" si="4"/>
        <v>0</v>
      </c>
      <c r="D282" s="186"/>
      <c r="E282" s="187"/>
      <c r="F282" s="188"/>
      <c r="G282" s="188"/>
      <c r="H282" s="188"/>
      <c r="I282" s="33"/>
      <c r="J282" s="5"/>
      <c r="K282" s="5"/>
      <c r="N282" s="171"/>
      <c r="O282" s="6"/>
      <c r="Q282" s="5"/>
    </row>
    <row r="283" spans="1:17" x14ac:dyDescent="0.2">
      <c r="A283" s="214" t="s">
        <v>531</v>
      </c>
      <c r="B283" s="215" t="s">
        <v>532</v>
      </c>
      <c r="C283" s="185">
        <f t="shared" si="4"/>
        <v>0</v>
      </c>
      <c r="D283" s="186"/>
      <c r="E283" s="187"/>
      <c r="F283" s="188"/>
      <c r="G283" s="188"/>
      <c r="H283" s="188"/>
      <c r="I283" s="33"/>
      <c r="J283" s="5"/>
      <c r="K283" s="5"/>
      <c r="N283" s="171"/>
      <c r="O283" s="6"/>
      <c r="Q283" s="5"/>
    </row>
    <row r="284" spans="1:17" x14ac:dyDescent="0.2">
      <c r="A284" s="214" t="s">
        <v>533</v>
      </c>
      <c r="B284" s="215" t="s">
        <v>534</v>
      </c>
      <c r="C284" s="185">
        <f t="shared" si="4"/>
        <v>0</v>
      </c>
      <c r="D284" s="186"/>
      <c r="E284" s="187"/>
      <c r="F284" s="188"/>
      <c r="G284" s="188"/>
      <c r="H284" s="188"/>
      <c r="I284" s="33"/>
      <c r="J284" s="5"/>
      <c r="K284" s="5"/>
      <c r="N284" s="171"/>
      <c r="O284" s="6"/>
      <c r="Q284" s="5"/>
    </row>
    <row r="285" spans="1:17" x14ac:dyDescent="0.2">
      <c r="A285" s="214" t="s">
        <v>535</v>
      </c>
      <c r="B285" s="215" t="s">
        <v>536</v>
      </c>
      <c r="C285" s="185">
        <f t="shared" si="4"/>
        <v>0</v>
      </c>
      <c r="D285" s="186"/>
      <c r="E285" s="187"/>
      <c r="F285" s="188"/>
      <c r="G285" s="188"/>
      <c r="H285" s="188"/>
      <c r="I285" s="33"/>
      <c r="J285" s="5"/>
      <c r="K285" s="5"/>
      <c r="N285" s="171"/>
      <c r="O285" s="6"/>
      <c r="Q285" s="5"/>
    </row>
    <row r="286" spans="1:17" x14ac:dyDescent="0.2">
      <c r="A286" s="214" t="s">
        <v>537</v>
      </c>
      <c r="B286" s="215" t="s">
        <v>538</v>
      </c>
      <c r="C286" s="185">
        <f t="shared" si="4"/>
        <v>0</v>
      </c>
      <c r="D286" s="186"/>
      <c r="E286" s="187"/>
      <c r="F286" s="188"/>
      <c r="G286" s="188"/>
      <c r="H286" s="188"/>
      <c r="I286" s="33"/>
      <c r="J286" s="5"/>
      <c r="K286" s="5"/>
      <c r="N286" s="171"/>
      <c r="O286" s="6"/>
      <c r="Q286" s="5"/>
    </row>
    <row r="287" spans="1:17" ht="23.25" x14ac:dyDescent="0.2">
      <c r="A287" s="214" t="s">
        <v>539</v>
      </c>
      <c r="B287" s="208" t="s">
        <v>540</v>
      </c>
      <c r="C287" s="185">
        <f t="shared" si="4"/>
        <v>0</v>
      </c>
      <c r="D287" s="186"/>
      <c r="E287" s="187"/>
      <c r="F287" s="188"/>
      <c r="G287" s="188"/>
      <c r="H287" s="188"/>
      <c r="I287" s="33"/>
      <c r="J287" s="5"/>
      <c r="K287" s="5"/>
      <c r="N287" s="171"/>
      <c r="O287" s="6"/>
      <c r="Q287" s="5"/>
    </row>
    <row r="288" spans="1:17" ht="34.5" x14ac:dyDescent="0.2">
      <c r="A288" s="214" t="s">
        <v>541</v>
      </c>
      <c r="B288" s="208" t="s">
        <v>542</v>
      </c>
      <c r="C288" s="185">
        <f t="shared" si="4"/>
        <v>1</v>
      </c>
      <c r="D288" s="186">
        <v>1</v>
      </c>
      <c r="E288" s="187"/>
      <c r="F288" s="188"/>
      <c r="G288" s="188"/>
      <c r="H288" s="188"/>
      <c r="I288" s="33"/>
      <c r="J288" s="5"/>
      <c r="K288" s="5"/>
      <c r="N288" s="171"/>
      <c r="O288" s="6"/>
      <c r="Q288" s="5"/>
    </row>
    <row r="289" spans="1:17" x14ac:dyDescent="0.2">
      <c r="A289" s="214" t="s">
        <v>543</v>
      </c>
      <c r="B289" s="215" t="s">
        <v>544</v>
      </c>
      <c r="C289" s="185">
        <f t="shared" si="4"/>
        <v>0</v>
      </c>
      <c r="D289" s="186"/>
      <c r="E289" s="187"/>
      <c r="F289" s="198"/>
      <c r="G289" s="188"/>
      <c r="H289" s="188"/>
      <c r="I289" s="33"/>
      <c r="J289" s="5"/>
      <c r="K289" s="5"/>
      <c r="N289" s="171"/>
      <c r="O289" s="6"/>
      <c r="Q289" s="5"/>
    </row>
    <row r="290" spans="1:17" x14ac:dyDescent="0.2">
      <c r="A290" s="216" t="s">
        <v>545</v>
      </c>
      <c r="B290" s="217" t="s">
        <v>546</v>
      </c>
      <c r="C290" s="218">
        <f t="shared" si="4"/>
        <v>0</v>
      </c>
      <c r="D290" s="196"/>
      <c r="E290" s="197"/>
      <c r="F290" s="198"/>
      <c r="G290" s="198"/>
      <c r="H290" s="198"/>
      <c r="I290" s="33"/>
      <c r="J290" s="5"/>
      <c r="K290" s="5"/>
      <c r="N290" s="171"/>
      <c r="O290" s="6"/>
      <c r="Q290" s="5"/>
    </row>
    <row r="291" spans="1:17" x14ac:dyDescent="0.2">
      <c r="A291" s="174"/>
      <c r="B291" s="222"/>
      <c r="C291" s="93"/>
      <c r="D291" s="94"/>
      <c r="E291" s="94"/>
      <c r="F291" s="94"/>
      <c r="G291" s="94"/>
      <c r="H291" s="94"/>
      <c r="I291" s="33"/>
      <c r="J291" s="5"/>
      <c r="K291" s="5"/>
      <c r="N291" s="171"/>
      <c r="O291" s="6"/>
      <c r="Q291" s="5"/>
    </row>
    <row r="292" spans="1:17" x14ac:dyDescent="0.2">
      <c r="A292" s="289" t="s">
        <v>547</v>
      </c>
      <c r="B292" s="290"/>
      <c r="C292" s="178">
        <f t="shared" si="4"/>
        <v>170</v>
      </c>
      <c r="D292" s="225">
        <f>+SUM(D293:D313)</f>
        <v>111</v>
      </c>
      <c r="E292" s="225">
        <f>+SUM(E293:E313)</f>
        <v>19</v>
      </c>
      <c r="F292" s="225">
        <f>+SUM(F293:F313)</f>
        <v>40</v>
      </c>
      <c r="G292" s="225">
        <f>+SUM(G293:G313)</f>
        <v>0</v>
      </c>
      <c r="H292" s="225">
        <f>+SUM(H293:H313)</f>
        <v>0</v>
      </c>
      <c r="I292" s="33"/>
      <c r="J292" s="5"/>
      <c r="K292" s="5"/>
      <c r="N292" s="171"/>
      <c r="O292" s="6"/>
      <c r="Q292" s="5"/>
    </row>
    <row r="293" spans="1:17" x14ac:dyDescent="0.2">
      <c r="A293" s="211" t="s">
        <v>548</v>
      </c>
      <c r="B293" s="226" t="s">
        <v>549</v>
      </c>
      <c r="C293" s="203">
        <f t="shared" si="4"/>
        <v>0</v>
      </c>
      <c r="D293" s="204"/>
      <c r="E293" s="205"/>
      <c r="F293" s="206"/>
      <c r="G293" s="206"/>
      <c r="H293" s="206"/>
      <c r="I293" s="33"/>
      <c r="J293" s="5"/>
      <c r="K293" s="5"/>
      <c r="N293" s="171"/>
      <c r="O293" s="6"/>
      <c r="Q293" s="5"/>
    </row>
    <row r="294" spans="1:17" x14ac:dyDescent="0.2">
      <c r="A294" s="214" t="s">
        <v>550</v>
      </c>
      <c r="B294" s="215" t="s">
        <v>551</v>
      </c>
      <c r="C294" s="185">
        <f t="shared" si="4"/>
        <v>0</v>
      </c>
      <c r="D294" s="186"/>
      <c r="E294" s="187"/>
      <c r="F294" s="188"/>
      <c r="G294" s="188"/>
      <c r="H294" s="188"/>
      <c r="I294" s="33"/>
      <c r="J294" s="5"/>
      <c r="K294" s="5"/>
      <c r="N294" s="171"/>
      <c r="O294" s="6"/>
      <c r="Q294" s="5"/>
    </row>
    <row r="295" spans="1:17" x14ac:dyDescent="0.2">
      <c r="A295" s="214" t="s">
        <v>552</v>
      </c>
      <c r="B295" s="215" t="s">
        <v>553</v>
      </c>
      <c r="C295" s="185">
        <f t="shared" si="4"/>
        <v>18</v>
      </c>
      <c r="D295" s="186">
        <v>1</v>
      </c>
      <c r="E295" s="187">
        <v>17</v>
      </c>
      <c r="F295" s="188"/>
      <c r="G295" s="188"/>
      <c r="H295" s="188"/>
      <c r="I295" s="33"/>
      <c r="J295" s="5"/>
      <c r="K295" s="5"/>
      <c r="N295" s="171"/>
      <c r="O295" s="6"/>
      <c r="Q295" s="5"/>
    </row>
    <row r="296" spans="1:17" x14ac:dyDescent="0.2">
      <c r="A296" s="214" t="s">
        <v>554</v>
      </c>
      <c r="B296" s="215" t="s">
        <v>555</v>
      </c>
      <c r="C296" s="185">
        <f t="shared" si="4"/>
        <v>0</v>
      </c>
      <c r="D296" s="186"/>
      <c r="E296" s="187"/>
      <c r="F296" s="188"/>
      <c r="G296" s="188"/>
      <c r="H296" s="188"/>
      <c r="I296" s="33"/>
      <c r="J296" s="5"/>
      <c r="K296" s="5"/>
      <c r="N296" s="171"/>
      <c r="O296" s="6"/>
      <c r="Q296" s="5"/>
    </row>
    <row r="297" spans="1:17" x14ac:dyDescent="0.2">
      <c r="A297" s="214" t="s">
        <v>556</v>
      </c>
      <c r="B297" s="215" t="s">
        <v>557</v>
      </c>
      <c r="C297" s="185">
        <f t="shared" si="4"/>
        <v>7</v>
      </c>
      <c r="D297" s="186"/>
      <c r="E297" s="187"/>
      <c r="F297" s="188">
        <v>7</v>
      </c>
      <c r="G297" s="188"/>
      <c r="H297" s="188"/>
      <c r="I297" s="33"/>
      <c r="J297" s="5"/>
      <c r="K297" s="5"/>
      <c r="N297" s="171"/>
      <c r="O297" s="6"/>
      <c r="Q297" s="5"/>
    </row>
    <row r="298" spans="1:17" x14ac:dyDescent="0.2">
      <c r="A298" s="214" t="s">
        <v>558</v>
      </c>
      <c r="B298" s="215" t="s">
        <v>559</v>
      </c>
      <c r="C298" s="185">
        <f t="shared" si="4"/>
        <v>0</v>
      </c>
      <c r="D298" s="186"/>
      <c r="E298" s="187"/>
      <c r="F298" s="188"/>
      <c r="G298" s="188"/>
      <c r="H298" s="188"/>
      <c r="I298" s="33"/>
      <c r="J298" s="5"/>
      <c r="K298" s="5"/>
      <c r="N298" s="171"/>
      <c r="O298" s="6"/>
      <c r="Q298" s="5"/>
    </row>
    <row r="299" spans="1:17" x14ac:dyDescent="0.2">
      <c r="A299" s="214" t="s">
        <v>560</v>
      </c>
      <c r="B299" s="215" t="s">
        <v>561</v>
      </c>
      <c r="C299" s="185">
        <f t="shared" si="4"/>
        <v>0</v>
      </c>
      <c r="D299" s="186"/>
      <c r="E299" s="187"/>
      <c r="F299" s="188"/>
      <c r="G299" s="188"/>
      <c r="H299" s="188"/>
      <c r="I299" s="33"/>
      <c r="J299" s="5"/>
      <c r="K299" s="5"/>
      <c r="N299" s="171"/>
      <c r="O299" s="6"/>
      <c r="Q299" s="5"/>
    </row>
    <row r="300" spans="1:17" x14ac:dyDescent="0.2">
      <c r="A300" s="214" t="s">
        <v>562</v>
      </c>
      <c r="B300" s="215" t="s">
        <v>563</v>
      </c>
      <c r="C300" s="185">
        <f t="shared" si="4"/>
        <v>0</v>
      </c>
      <c r="D300" s="186"/>
      <c r="E300" s="187"/>
      <c r="F300" s="188"/>
      <c r="G300" s="188"/>
      <c r="H300" s="188"/>
      <c r="I300" s="33"/>
      <c r="J300" s="5"/>
      <c r="K300" s="5"/>
      <c r="N300" s="171"/>
      <c r="O300" s="6"/>
      <c r="Q300" s="5"/>
    </row>
    <row r="301" spans="1:17" x14ac:dyDescent="0.2">
      <c r="A301" s="214" t="s">
        <v>564</v>
      </c>
      <c r="B301" s="215" t="s">
        <v>565</v>
      </c>
      <c r="C301" s="185">
        <f t="shared" si="4"/>
        <v>0</v>
      </c>
      <c r="D301" s="186"/>
      <c r="E301" s="187"/>
      <c r="F301" s="188"/>
      <c r="G301" s="188"/>
      <c r="H301" s="188"/>
      <c r="I301" s="33"/>
      <c r="J301" s="5"/>
      <c r="K301" s="5"/>
      <c r="N301" s="171"/>
      <c r="O301" s="6"/>
      <c r="Q301" s="5"/>
    </row>
    <row r="302" spans="1:17" x14ac:dyDescent="0.2">
      <c r="A302" s="214" t="s">
        <v>566</v>
      </c>
      <c r="B302" s="215" t="s">
        <v>567</v>
      </c>
      <c r="C302" s="185">
        <f t="shared" si="4"/>
        <v>0</v>
      </c>
      <c r="D302" s="186"/>
      <c r="E302" s="187"/>
      <c r="F302" s="188"/>
      <c r="G302" s="188"/>
      <c r="H302" s="188"/>
      <c r="I302" s="33"/>
      <c r="J302" s="5"/>
      <c r="K302" s="5"/>
      <c r="N302" s="171"/>
      <c r="O302" s="6"/>
      <c r="Q302" s="5"/>
    </row>
    <row r="303" spans="1:17" x14ac:dyDescent="0.2">
      <c r="A303" s="214" t="s">
        <v>568</v>
      </c>
      <c r="B303" s="215" t="s">
        <v>569</v>
      </c>
      <c r="C303" s="185">
        <f t="shared" si="4"/>
        <v>0</v>
      </c>
      <c r="D303" s="186"/>
      <c r="E303" s="187"/>
      <c r="F303" s="188"/>
      <c r="G303" s="188"/>
      <c r="H303" s="188"/>
      <c r="I303" s="33"/>
      <c r="J303" s="5"/>
      <c r="K303" s="5"/>
      <c r="N303" s="171"/>
      <c r="O303" s="6"/>
      <c r="Q303" s="5"/>
    </row>
    <row r="304" spans="1:17" x14ac:dyDescent="0.2">
      <c r="A304" s="214" t="s">
        <v>570</v>
      </c>
      <c r="B304" s="215" t="s">
        <v>571</v>
      </c>
      <c r="C304" s="185">
        <f t="shared" si="4"/>
        <v>0</v>
      </c>
      <c r="D304" s="186"/>
      <c r="E304" s="187"/>
      <c r="F304" s="188"/>
      <c r="G304" s="188"/>
      <c r="H304" s="188"/>
      <c r="I304" s="33"/>
      <c r="J304" s="5"/>
      <c r="K304" s="5"/>
      <c r="N304" s="171"/>
      <c r="O304" s="6"/>
      <c r="Q304" s="5"/>
    </row>
    <row r="305" spans="1:17" x14ac:dyDescent="0.2">
      <c r="A305" s="214" t="s">
        <v>572</v>
      </c>
      <c r="B305" s="215" t="s">
        <v>573</v>
      </c>
      <c r="C305" s="185">
        <f t="shared" si="4"/>
        <v>0</v>
      </c>
      <c r="D305" s="186"/>
      <c r="E305" s="187"/>
      <c r="F305" s="188"/>
      <c r="G305" s="188"/>
      <c r="H305" s="188"/>
      <c r="I305" s="33"/>
      <c r="J305" s="5"/>
      <c r="K305" s="5"/>
      <c r="N305" s="171"/>
      <c r="O305" s="6"/>
      <c r="Q305" s="5"/>
    </row>
    <row r="306" spans="1:17" x14ac:dyDescent="0.2">
      <c r="A306" s="214" t="s">
        <v>574</v>
      </c>
      <c r="B306" s="215" t="s">
        <v>575</v>
      </c>
      <c r="C306" s="185">
        <f t="shared" si="4"/>
        <v>0</v>
      </c>
      <c r="D306" s="186"/>
      <c r="E306" s="187"/>
      <c r="F306" s="188"/>
      <c r="G306" s="188"/>
      <c r="H306" s="188"/>
      <c r="I306" s="33"/>
      <c r="J306" s="5"/>
      <c r="K306" s="5"/>
      <c r="N306" s="171"/>
      <c r="O306" s="6"/>
      <c r="Q306" s="5"/>
    </row>
    <row r="307" spans="1:17" x14ac:dyDescent="0.2">
      <c r="A307" s="214" t="s">
        <v>576</v>
      </c>
      <c r="B307" s="215" t="s">
        <v>577</v>
      </c>
      <c r="C307" s="185">
        <f t="shared" si="4"/>
        <v>0</v>
      </c>
      <c r="D307" s="186"/>
      <c r="E307" s="187"/>
      <c r="F307" s="188"/>
      <c r="G307" s="188"/>
      <c r="H307" s="188"/>
      <c r="I307" s="33"/>
      <c r="J307" s="5"/>
      <c r="K307" s="5"/>
      <c r="N307" s="171"/>
      <c r="O307" s="6"/>
      <c r="Q307" s="5"/>
    </row>
    <row r="308" spans="1:17" x14ac:dyDescent="0.2">
      <c r="A308" s="214" t="s">
        <v>578</v>
      </c>
      <c r="B308" s="215" t="s">
        <v>579</v>
      </c>
      <c r="C308" s="185">
        <f t="shared" si="4"/>
        <v>0</v>
      </c>
      <c r="D308" s="186"/>
      <c r="E308" s="187"/>
      <c r="F308" s="188"/>
      <c r="G308" s="188"/>
      <c r="H308" s="188"/>
      <c r="I308" s="33"/>
      <c r="J308" s="5"/>
      <c r="K308" s="5"/>
      <c r="N308" s="171"/>
      <c r="O308" s="6"/>
      <c r="Q308" s="5"/>
    </row>
    <row r="309" spans="1:17" x14ac:dyDescent="0.2">
      <c r="A309" s="214" t="s">
        <v>580</v>
      </c>
      <c r="B309" s="215" t="s">
        <v>581</v>
      </c>
      <c r="C309" s="185">
        <f t="shared" si="4"/>
        <v>0</v>
      </c>
      <c r="D309" s="186"/>
      <c r="E309" s="187"/>
      <c r="F309" s="188"/>
      <c r="G309" s="188"/>
      <c r="H309" s="188"/>
      <c r="I309" s="33"/>
      <c r="J309" s="5"/>
      <c r="K309" s="5"/>
      <c r="N309" s="171"/>
      <c r="O309" s="6"/>
      <c r="Q309" s="5"/>
    </row>
    <row r="310" spans="1:17" x14ac:dyDescent="0.2">
      <c r="A310" s="214" t="s">
        <v>582</v>
      </c>
      <c r="B310" s="215" t="s">
        <v>583</v>
      </c>
      <c r="C310" s="185">
        <f t="shared" si="4"/>
        <v>5</v>
      </c>
      <c r="D310" s="186">
        <v>5</v>
      </c>
      <c r="E310" s="187"/>
      <c r="F310" s="188"/>
      <c r="G310" s="188"/>
      <c r="H310" s="188"/>
      <c r="I310" s="33"/>
      <c r="J310" s="5"/>
      <c r="K310" s="5"/>
      <c r="N310" s="171"/>
      <c r="O310" s="6"/>
      <c r="Q310" s="5"/>
    </row>
    <row r="311" spans="1:17" x14ac:dyDescent="0.2">
      <c r="A311" s="214" t="s">
        <v>584</v>
      </c>
      <c r="B311" s="215" t="s">
        <v>585</v>
      </c>
      <c r="C311" s="185">
        <f t="shared" si="4"/>
        <v>0</v>
      </c>
      <c r="D311" s="186"/>
      <c r="E311" s="187"/>
      <c r="F311" s="188"/>
      <c r="G311" s="188"/>
      <c r="H311" s="188"/>
      <c r="I311" s="33"/>
      <c r="J311" s="5"/>
      <c r="K311" s="5"/>
      <c r="N311" s="171"/>
      <c r="O311" s="6"/>
      <c r="Q311" s="5"/>
    </row>
    <row r="312" spans="1:17" x14ac:dyDescent="0.2">
      <c r="A312" s="214" t="s">
        <v>586</v>
      </c>
      <c r="B312" s="215" t="s">
        <v>587</v>
      </c>
      <c r="C312" s="185">
        <f t="shared" si="4"/>
        <v>1</v>
      </c>
      <c r="D312" s="186"/>
      <c r="E312" s="187">
        <v>1</v>
      </c>
      <c r="F312" s="188"/>
      <c r="G312" s="188"/>
      <c r="H312" s="188"/>
      <c r="I312" s="33"/>
      <c r="J312" s="5"/>
      <c r="K312" s="5"/>
      <c r="N312" s="171"/>
      <c r="O312" s="6"/>
      <c r="Q312" s="5"/>
    </row>
    <row r="313" spans="1:17" x14ac:dyDescent="0.2">
      <c r="A313" s="216" t="s">
        <v>588</v>
      </c>
      <c r="B313" s="217" t="s">
        <v>589</v>
      </c>
      <c r="C313" s="218">
        <f t="shared" si="4"/>
        <v>139</v>
      </c>
      <c r="D313" s="237">
        <f>94+1+6+4</f>
        <v>105</v>
      </c>
      <c r="E313" s="220">
        <v>1</v>
      </c>
      <c r="F313" s="221">
        <v>33</v>
      </c>
      <c r="G313" s="221"/>
      <c r="H313" s="221"/>
      <c r="I313" s="33"/>
      <c r="J313" s="5"/>
      <c r="K313" s="5"/>
      <c r="N313" s="171"/>
      <c r="O313" s="6"/>
      <c r="Q313" s="5"/>
    </row>
    <row r="314" spans="1:17" x14ac:dyDescent="0.2">
      <c r="A314" s="245"/>
      <c r="B314" s="222"/>
      <c r="C314" s="246"/>
      <c r="D314" s="70"/>
      <c r="E314" s="70"/>
      <c r="F314" s="70"/>
      <c r="G314" s="70"/>
      <c r="H314" s="70"/>
      <c r="I314" s="33"/>
      <c r="J314" s="5"/>
      <c r="K314" s="5"/>
      <c r="N314" s="171"/>
      <c r="O314" s="6"/>
      <c r="Q314" s="5"/>
    </row>
    <row r="315" spans="1:17" x14ac:dyDescent="0.2">
      <c r="A315" s="289" t="s">
        <v>590</v>
      </c>
      <c r="B315" s="290"/>
      <c r="C315" s="178">
        <f t="shared" si="4"/>
        <v>81</v>
      </c>
      <c r="D315" s="238">
        <f>+SUM(D316:D331)</f>
        <v>3</v>
      </c>
      <c r="E315" s="180">
        <f>+SUM(E316:E331)</f>
        <v>78</v>
      </c>
      <c r="F315" s="239">
        <f>+SUM(F316:F331)</f>
        <v>0</v>
      </c>
      <c r="G315" s="178">
        <f>+SUM(G316:G331)</f>
        <v>0</v>
      </c>
      <c r="H315" s="178">
        <f>+SUM(H316:H331)</f>
        <v>0</v>
      </c>
      <c r="I315" s="33"/>
      <c r="J315" s="5"/>
      <c r="K315" s="5"/>
      <c r="N315" s="171"/>
      <c r="O315" s="6"/>
      <c r="Q315" s="5"/>
    </row>
    <row r="316" spans="1:17" x14ac:dyDescent="0.2">
      <c r="A316" s="247" t="s">
        <v>591</v>
      </c>
      <c r="B316" s="248" t="s">
        <v>592</v>
      </c>
      <c r="C316" s="203">
        <f t="shared" si="4"/>
        <v>21</v>
      </c>
      <c r="D316" s="186">
        <v>3</v>
      </c>
      <c r="E316" s="187">
        <v>18</v>
      </c>
      <c r="F316" s="188"/>
      <c r="G316" s="188"/>
      <c r="H316" s="188"/>
      <c r="I316" s="33"/>
      <c r="J316" s="5"/>
      <c r="K316" s="5"/>
      <c r="N316" s="171"/>
      <c r="O316" s="6"/>
      <c r="Q316" s="5"/>
    </row>
    <row r="317" spans="1:17" ht="23.25" x14ac:dyDescent="0.2">
      <c r="A317" s="214" t="s">
        <v>593</v>
      </c>
      <c r="B317" s="208" t="s">
        <v>594</v>
      </c>
      <c r="C317" s="185">
        <f t="shared" si="4"/>
        <v>0</v>
      </c>
      <c r="D317" s="186"/>
      <c r="E317" s="187"/>
      <c r="F317" s="188"/>
      <c r="G317" s="188"/>
      <c r="H317" s="188"/>
      <c r="I317" s="33"/>
      <c r="J317" s="5"/>
      <c r="K317" s="5"/>
      <c r="N317" s="171"/>
      <c r="O317" s="6"/>
      <c r="Q317" s="5"/>
    </row>
    <row r="318" spans="1:17" x14ac:dyDescent="0.2">
      <c r="A318" s="214" t="s">
        <v>595</v>
      </c>
      <c r="B318" s="215" t="s">
        <v>596</v>
      </c>
      <c r="C318" s="185">
        <f t="shared" si="4"/>
        <v>0</v>
      </c>
      <c r="D318" s="186"/>
      <c r="E318" s="187"/>
      <c r="F318" s="188"/>
      <c r="G318" s="188"/>
      <c r="H318" s="188"/>
      <c r="I318" s="33"/>
      <c r="J318" s="5"/>
      <c r="K318" s="5"/>
      <c r="N318" s="171"/>
      <c r="O318" s="6"/>
      <c r="Q318" s="5"/>
    </row>
    <row r="319" spans="1:17" x14ac:dyDescent="0.2">
      <c r="A319" s="214" t="s">
        <v>597</v>
      </c>
      <c r="B319" s="215" t="s">
        <v>598</v>
      </c>
      <c r="C319" s="185">
        <f t="shared" si="4"/>
        <v>0</v>
      </c>
      <c r="D319" s="186"/>
      <c r="E319" s="187"/>
      <c r="F319" s="188"/>
      <c r="G319" s="188"/>
      <c r="H319" s="188"/>
      <c r="I319" s="33"/>
      <c r="J319" s="5"/>
      <c r="K319" s="5"/>
      <c r="N319" s="171"/>
      <c r="O319" s="6"/>
      <c r="Q319" s="5"/>
    </row>
    <row r="320" spans="1:17" x14ac:dyDescent="0.2">
      <c r="A320" s="214" t="s">
        <v>599</v>
      </c>
      <c r="B320" s="215" t="s">
        <v>600</v>
      </c>
      <c r="C320" s="185">
        <f t="shared" si="4"/>
        <v>0</v>
      </c>
      <c r="D320" s="186"/>
      <c r="E320" s="187"/>
      <c r="F320" s="188"/>
      <c r="G320" s="188"/>
      <c r="H320" s="188"/>
      <c r="I320" s="33"/>
      <c r="J320" s="5"/>
      <c r="K320" s="5"/>
      <c r="N320" s="171"/>
      <c r="O320" s="6"/>
      <c r="Q320" s="5"/>
    </row>
    <row r="321" spans="1:17" x14ac:dyDescent="0.2">
      <c r="A321" s="214" t="s">
        <v>601</v>
      </c>
      <c r="B321" s="215" t="s">
        <v>602</v>
      </c>
      <c r="C321" s="185">
        <f t="shared" si="4"/>
        <v>0</v>
      </c>
      <c r="D321" s="186"/>
      <c r="E321" s="187"/>
      <c r="F321" s="188"/>
      <c r="G321" s="188"/>
      <c r="H321" s="188"/>
      <c r="I321" s="33"/>
      <c r="J321" s="5"/>
      <c r="K321" s="5"/>
      <c r="N321" s="171"/>
      <c r="O321" s="6"/>
      <c r="Q321" s="5"/>
    </row>
    <row r="322" spans="1:17" x14ac:dyDescent="0.2">
      <c r="A322" s="214" t="s">
        <v>603</v>
      </c>
      <c r="B322" s="215" t="s">
        <v>604</v>
      </c>
      <c r="C322" s="185">
        <f t="shared" si="4"/>
        <v>20</v>
      </c>
      <c r="D322" s="186"/>
      <c r="E322" s="187">
        <v>20</v>
      </c>
      <c r="F322" s="188"/>
      <c r="G322" s="188"/>
      <c r="H322" s="188"/>
      <c r="I322" s="33"/>
      <c r="J322" s="5"/>
      <c r="K322" s="5"/>
      <c r="N322" s="171"/>
      <c r="O322" s="6"/>
      <c r="Q322" s="5"/>
    </row>
    <row r="323" spans="1:17" x14ac:dyDescent="0.2">
      <c r="A323" s="214" t="s">
        <v>605</v>
      </c>
      <c r="B323" s="215" t="s">
        <v>606</v>
      </c>
      <c r="C323" s="185">
        <f t="shared" si="4"/>
        <v>0</v>
      </c>
      <c r="D323" s="186"/>
      <c r="E323" s="187"/>
      <c r="F323" s="188"/>
      <c r="G323" s="188"/>
      <c r="H323" s="188"/>
      <c r="I323" s="33"/>
      <c r="J323" s="5"/>
      <c r="K323" s="5"/>
      <c r="N323" s="171"/>
      <c r="O323" s="6"/>
      <c r="Q323" s="5"/>
    </row>
    <row r="324" spans="1:17" x14ac:dyDescent="0.2">
      <c r="A324" s="214" t="s">
        <v>607</v>
      </c>
      <c r="B324" s="215" t="s">
        <v>608</v>
      </c>
      <c r="C324" s="185">
        <f t="shared" si="4"/>
        <v>31</v>
      </c>
      <c r="D324" s="186"/>
      <c r="E324" s="187">
        <v>31</v>
      </c>
      <c r="F324" s="188"/>
      <c r="G324" s="188"/>
      <c r="H324" s="188"/>
      <c r="I324" s="33"/>
      <c r="J324" s="5"/>
      <c r="K324" s="5"/>
      <c r="N324" s="171"/>
      <c r="O324" s="6"/>
      <c r="Q324" s="5"/>
    </row>
    <row r="325" spans="1:17" x14ac:dyDescent="0.2">
      <c r="A325" s="214" t="s">
        <v>609</v>
      </c>
      <c r="B325" s="215" t="s">
        <v>610</v>
      </c>
      <c r="C325" s="185">
        <f t="shared" si="4"/>
        <v>8</v>
      </c>
      <c r="D325" s="186"/>
      <c r="E325" s="187">
        <v>8</v>
      </c>
      <c r="F325" s="188"/>
      <c r="G325" s="188"/>
      <c r="H325" s="188"/>
      <c r="I325" s="33"/>
      <c r="J325" s="5"/>
      <c r="K325" s="5"/>
      <c r="N325" s="171"/>
      <c r="O325" s="6"/>
      <c r="Q325" s="5"/>
    </row>
    <row r="326" spans="1:17" x14ac:dyDescent="0.2">
      <c r="A326" s="214" t="s">
        <v>611</v>
      </c>
      <c r="B326" s="215" t="s">
        <v>612</v>
      </c>
      <c r="C326" s="185">
        <f t="shared" si="4"/>
        <v>0</v>
      </c>
      <c r="D326" s="186"/>
      <c r="E326" s="187"/>
      <c r="F326" s="188"/>
      <c r="G326" s="188"/>
      <c r="H326" s="188"/>
      <c r="I326" s="33"/>
      <c r="J326" s="5"/>
      <c r="K326" s="5"/>
      <c r="N326" s="171"/>
      <c r="O326" s="6"/>
      <c r="Q326" s="5"/>
    </row>
    <row r="327" spans="1:17" x14ac:dyDescent="0.2">
      <c r="A327" s="214" t="s">
        <v>613</v>
      </c>
      <c r="B327" s="215" t="s">
        <v>614</v>
      </c>
      <c r="C327" s="185">
        <f t="shared" si="4"/>
        <v>0</v>
      </c>
      <c r="D327" s="186"/>
      <c r="E327" s="187"/>
      <c r="F327" s="188"/>
      <c r="G327" s="188"/>
      <c r="H327" s="188"/>
      <c r="I327" s="33"/>
      <c r="J327" s="5"/>
      <c r="K327" s="5"/>
      <c r="N327" s="171"/>
      <c r="O327" s="6"/>
      <c r="Q327" s="5"/>
    </row>
    <row r="328" spans="1:17" x14ac:dyDescent="0.2">
      <c r="A328" s="214" t="s">
        <v>615</v>
      </c>
      <c r="B328" s="215" t="s">
        <v>616</v>
      </c>
      <c r="C328" s="185">
        <f t="shared" si="4"/>
        <v>1</v>
      </c>
      <c r="D328" s="186"/>
      <c r="E328" s="187">
        <v>1</v>
      </c>
      <c r="F328" s="188"/>
      <c r="G328" s="188"/>
      <c r="H328" s="188"/>
      <c r="I328" s="33"/>
      <c r="J328" s="5"/>
      <c r="K328" s="5"/>
      <c r="N328" s="171"/>
      <c r="O328" s="6"/>
      <c r="Q328" s="5"/>
    </row>
    <row r="329" spans="1:17" x14ac:dyDescent="0.2">
      <c r="A329" s="214" t="s">
        <v>617</v>
      </c>
      <c r="B329" s="215" t="s">
        <v>618</v>
      </c>
      <c r="C329" s="185">
        <f t="shared" si="4"/>
        <v>0</v>
      </c>
      <c r="D329" s="186"/>
      <c r="E329" s="187"/>
      <c r="F329" s="188"/>
      <c r="G329" s="188"/>
      <c r="H329" s="188"/>
      <c r="I329" s="33"/>
      <c r="J329" s="5"/>
      <c r="K329" s="5"/>
      <c r="N329" s="171"/>
      <c r="O329" s="6"/>
      <c r="Q329" s="5"/>
    </row>
    <row r="330" spans="1:17" x14ac:dyDescent="0.2">
      <c r="A330" s="214" t="s">
        <v>619</v>
      </c>
      <c r="B330" s="215" t="s">
        <v>620</v>
      </c>
      <c r="C330" s="185">
        <f t="shared" si="4"/>
        <v>0</v>
      </c>
      <c r="D330" s="186"/>
      <c r="E330" s="187"/>
      <c r="F330" s="188"/>
      <c r="G330" s="188"/>
      <c r="H330" s="188"/>
      <c r="I330" s="33"/>
      <c r="J330" s="5"/>
      <c r="K330" s="5"/>
      <c r="N330" s="171"/>
      <c r="O330" s="6"/>
      <c r="Q330" s="5"/>
    </row>
    <row r="331" spans="1:17" x14ac:dyDescent="0.2">
      <c r="A331" s="235" t="s">
        <v>621</v>
      </c>
      <c r="B331" s="236" t="s">
        <v>622</v>
      </c>
      <c r="C331" s="218">
        <f t="shared" si="4"/>
        <v>0</v>
      </c>
      <c r="D331" s="237"/>
      <c r="E331" s="220"/>
      <c r="F331" s="221"/>
      <c r="G331" s="221"/>
      <c r="H331" s="221"/>
      <c r="I331" s="33"/>
      <c r="J331" s="5"/>
      <c r="K331" s="5"/>
      <c r="N331" s="171"/>
      <c r="O331" s="6"/>
      <c r="Q331" s="5"/>
    </row>
    <row r="332" spans="1:17" x14ac:dyDescent="0.2">
      <c r="A332" s="289" t="s">
        <v>623</v>
      </c>
      <c r="B332" s="290"/>
      <c r="C332" s="178">
        <f t="shared" si="4"/>
        <v>0</v>
      </c>
      <c r="D332" s="238">
        <f>+SUM(D333:D340)</f>
        <v>0</v>
      </c>
      <c r="E332" s="180">
        <f>+SUM(E333:E340)</f>
        <v>0</v>
      </c>
      <c r="F332" s="239">
        <f>+SUM(F333:F340)</f>
        <v>0</v>
      </c>
      <c r="G332" s="178">
        <f>+SUM(G333:G340)</f>
        <v>0</v>
      </c>
      <c r="H332" s="178">
        <f>+SUM(H333:H340)</f>
        <v>0</v>
      </c>
      <c r="I332" s="33"/>
      <c r="J332" s="5"/>
      <c r="K332" s="5"/>
      <c r="N332" s="171"/>
      <c r="O332" s="6"/>
      <c r="Q332" s="5"/>
    </row>
    <row r="333" spans="1:17" x14ac:dyDescent="0.2">
      <c r="A333" s="249" t="s">
        <v>624</v>
      </c>
      <c r="B333" s="209" t="s">
        <v>625</v>
      </c>
      <c r="C333" s="210">
        <f t="shared" si="4"/>
        <v>0</v>
      </c>
      <c r="D333" s="196"/>
      <c r="E333" s="197"/>
      <c r="F333" s="198"/>
      <c r="G333" s="198"/>
      <c r="H333" s="198"/>
      <c r="I333" s="33"/>
      <c r="J333" s="5"/>
      <c r="K333" s="5"/>
      <c r="N333" s="171"/>
      <c r="O333" s="6"/>
      <c r="Q333" s="5"/>
    </row>
    <row r="334" spans="1:17" x14ac:dyDescent="0.2">
      <c r="A334" s="249" t="s">
        <v>626</v>
      </c>
      <c r="B334" s="209" t="s">
        <v>627</v>
      </c>
      <c r="C334" s="210">
        <f t="shared" si="4"/>
        <v>0</v>
      </c>
      <c r="D334" s="196"/>
      <c r="E334" s="197"/>
      <c r="F334" s="198"/>
      <c r="G334" s="198"/>
      <c r="H334" s="198"/>
      <c r="I334" s="33"/>
      <c r="J334" s="5"/>
      <c r="K334" s="5"/>
      <c r="N334" s="171"/>
      <c r="O334" s="6"/>
      <c r="Q334" s="5"/>
    </row>
    <row r="335" spans="1:17" x14ac:dyDescent="0.2">
      <c r="A335" s="214" t="s">
        <v>628</v>
      </c>
      <c r="B335" s="208" t="s">
        <v>629</v>
      </c>
      <c r="C335" s="185">
        <f t="shared" si="4"/>
        <v>0</v>
      </c>
      <c r="D335" s="186"/>
      <c r="E335" s="187"/>
      <c r="F335" s="188"/>
      <c r="G335" s="188"/>
      <c r="H335" s="188"/>
      <c r="I335" s="33"/>
      <c r="J335" s="5"/>
      <c r="K335" s="5"/>
      <c r="N335" s="171"/>
      <c r="O335" s="6"/>
      <c r="Q335" s="5"/>
    </row>
    <row r="336" spans="1:17" x14ac:dyDescent="0.2">
      <c r="A336" s="250" t="s">
        <v>630</v>
      </c>
      <c r="B336" s="251" t="s">
        <v>631</v>
      </c>
      <c r="C336" s="203">
        <f t="shared" si="4"/>
        <v>0</v>
      </c>
      <c r="D336" s="204"/>
      <c r="E336" s="205"/>
      <c r="F336" s="206"/>
      <c r="G336" s="206"/>
      <c r="H336" s="206"/>
      <c r="I336" s="33"/>
      <c r="J336" s="5"/>
      <c r="K336" s="5"/>
      <c r="N336" s="171"/>
      <c r="O336" s="6"/>
      <c r="Q336" s="5"/>
    </row>
    <row r="337" spans="1:17" x14ac:dyDescent="0.2">
      <c r="A337" s="214" t="s">
        <v>632</v>
      </c>
      <c r="B337" s="208" t="s">
        <v>633</v>
      </c>
      <c r="C337" s="185">
        <f t="shared" si="4"/>
        <v>0</v>
      </c>
      <c r="D337" s="186"/>
      <c r="E337" s="187"/>
      <c r="F337" s="188"/>
      <c r="G337" s="188"/>
      <c r="H337" s="188"/>
      <c r="I337" s="33"/>
      <c r="J337" s="5"/>
      <c r="K337" s="5"/>
      <c r="N337" s="171"/>
      <c r="O337" s="6"/>
      <c r="Q337" s="5"/>
    </row>
    <row r="338" spans="1:17" x14ac:dyDescent="0.2">
      <c r="A338" s="214" t="s">
        <v>634</v>
      </c>
      <c r="B338" s="215" t="s">
        <v>635</v>
      </c>
      <c r="C338" s="185">
        <f t="shared" ref="C338:C401" si="5">+SUM(D338:F338)</f>
        <v>0</v>
      </c>
      <c r="D338" s="186"/>
      <c r="E338" s="187"/>
      <c r="F338" s="188"/>
      <c r="G338" s="188"/>
      <c r="H338" s="188"/>
      <c r="I338" s="33"/>
      <c r="J338" s="5"/>
      <c r="K338" s="5"/>
      <c r="N338" s="171"/>
      <c r="O338" s="6"/>
      <c r="Q338" s="5"/>
    </row>
    <row r="339" spans="1:17" x14ac:dyDescent="0.2">
      <c r="A339" s="214" t="s">
        <v>636</v>
      </c>
      <c r="B339" s="215" t="s">
        <v>637</v>
      </c>
      <c r="C339" s="185">
        <f t="shared" si="5"/>
        <v>0</v>
      </c>
      <c r="D339" s="186"/>
      <c r="E339" s="187"/>
      <c r="F339" s="188"/>
      <c r="G339" s="188"/>
      <c r="H339" s="188"/>
      <c r="I339" s="33"/>
      <c r="J339" s="5"/>
      <c r="K339" s="5"/>
      <c r="N339" s="171"/>
      <c r="O339" s="6"/>
      <c r="Q339" s="5"/>
    </row>
    <row r="340" spans="1:17" x14ac:dyDescent="0.2">
      <c r="A340" s="235" t="s">
        <v>638</v>
      </c>
      <c r="B340" s="236" t="s">
        <v>639</v>
      </c>
      <c r="C340" s="218">
        <f t="shared" si="5"/>
        <v>0</v>
      </c>
      <c r="D340" s="237"/>
      <c r="E340" s="220"/>
      <c r="F340" s="221"/>
      <c r="G340" s="221"/>
      <c r="H340" s="221"/>
      <c r="I340" s="33"/>
      <c r="J340" s="5"/>
      <c r="K340" s="5"/>
      <c r="N340" s="171"/>
      <c r="O340" s="6"/>
      <c r="Q340" s="5"/>
    </row>
    <row r="341" spans="1:17" x14ac:dyDescent="0.2">
      <c r="A341" s="252" t="s">
        <v>640</v>
      </c>
      <c r="B341" s="253"/>
      <c r="C341" s="178">
        <f t="shared" si="5"/>
        <v>10470</v>
      </c>
      <c r="D341" s="179">
        <f>+SUM(D342:D527)</f>
        <v>8218</v>
      </c>
      <c r="E341" s="238">
        <f>+SUM(E342:E527)</f>
        <v>1788</v>
      </c>
      <c r="F341" s="254">
        <f>+SUM(F342:F527)</f>
        <v>464</v>
      </c>
      <c r="G341" s="178">
        <f>+SUM(G342:G527)</f>
        <v>0</v>
      </c>
      <c r="H341" s="178">
        <f>+SUM(H342:H527)</f>
        <v>0</v>
      </c>
      <c r="I341" s="33"/>
      <c r="J341" s="5"/>
      <c r="K341" s="5"/>
      <c r="N341" s="171"/>
      <c r="O341" s="6"/>
      <c r="Q341" s="5"/>
    </row>
    <row r="342" spans="1:17" x14ac:dyDescent="0.2">
      <c r="A342" s="247" t="s">
        <v>641</v>
      </c>
      <c r="B342" s="251" t="s">
        <v>642</v>
      </c>
      <c r="C342" s="185">
        <f t="shared" si="5"/>
        <v>4095</v>
      </c>
      <c r="D342" s="186">
        <f>1740+261+105+192+410</f>
        <v>2708</v>
      </c>
      <c r="E342" s="187">
        <v>1259</v>
      </c>
      <c r="F342" s="188">
        <v>128</v>
      </c>
      <c r="G342" s="188"/>
      <c r="H342" s="188"/>
      <c r="I342" s="33"/>
      <c r="J342" s="5"/>
      <c r="K342" s="5"/>
      <c r="N342" s="171"/>
      <c r="O342" s="6"/>
      <c r="Q342" s="5"/>
    </row>
    <row r="343" spans="1:17" x14ac:dyDescent="0.2">
      <c r="A343" s="250" t="s">
        <v>643</v>
      </c>
      <c r="B343" s="251" t="s">
        <v>644</v>
      </c>
      <c r="C343" s="185">
        <f t="shared" si="5"/>
        <v>433</v>
      </c>
      <c r="D343" s="186">
        <v>283</v>
      </c>
      <c r="E343" s="187">
        <v>112</v>
      </c>
      <c r="F343" s="188">
        <v>38</v>
      </c>
      <c r="G343" s="188"/>
      <c r="H343" s="188"/>
      <c r="I343" s="33"/>
      <c r="J343" s="5"/>
      <c r="K343" s="5"/>
      <c r="N343" s="171"/>
      <c r="O343" s="6"/>
      <c r="Q343" s="5"/>
    </row>
    <row r="344" spans="1:17" x14ac:dyDescent="0.2">
      <c r="A344" s="250" t="s">
        <v>645</v>
      </c>
      <c r="B344" s="255" t="s">
        <v>646</v>
      </c>
      <c r="C344" s="185">
        <f t="shared" si="5"/>
        <v>23</v>
      </c>
      <c r="D344" s="186"/>
      <c r="E344" s="187">
        <v>23</v>
      </c>
      <c r="F344" s="188"/>
      <c r="G344" s="188"/>
      <c r="H344" s="188"/>
      <c r="I344" s="33"/>
      <c r="J344" s="5"/>
      <c r="K344" s="5"/>
      <c r="N344" s="171"/>
      <c r="O344" s="6"/>
      <c r="Q344" s="5"/>
    </row>
    <row r="345" spans="1:17" x14ac:dyDescent="0.2">
      <c r="A345" s="214" t="s">
        <v>647</v>
      </c>
      <c r="B345" s="256" t="s">
        <v>648</v>
      </c>
      <c r="C345" s="185">
        <f t="shared" si="5"/>
        <v>0</v>
      </c>
      <c r="D345" s="186"/>
      <c r="E345" s="187"/>
      <c r="F345" s="188"/>
      <c r="G345" s="188"/>
      <c r="H345" s="188"/>
      <c r="I345" s="33"/>
      <c r="J345" s="5"/>
      <c r="K345" s="5"/>
      <c r="N345" s="171"/>
      <c r="O345" s="6"/>
      <c r="Q345" s="5"/>
    </row>
    <row r="346" spans="1:17" x14ac:dyDescent="0.2">
      <c r="A346" s="214" t="s">
        <v>649</v>
      </c>
      <c r="B346" s="215" t="s">
        <v>650</v>
      </c>
      <c r="C346" s="185">
        <f t="shared" si="5"/>
        <v>0</v>
      </c>
      <c r="D346" s="186"/>
      <c r="E346" s="187"/>
      <c r="F346" s="188"/>
      <c r="G346" s="188"/>
      <c r="H346" s="188"/>
      <c r="I346" s="33"/>
      <c r="J346" s="5"/>
      <c r="K346" s="5"/>
      <c r="N346" s="171"/>
      <c r="O346" s="6"/>
      <c r="Q346" s="5"/>
    </row>
    <row r="347" spans="1:17" x14ac:dyDescent="0.2">
      <c r="A347" s="214" t="s">
        <v>651</v>
      </c>
      <c r="B347" s="215" t="s">
        <v>652</v>
      </c>
      <c r="C347" s="185">
        <f t="shared" si="5"/>
        <v>0</v>
      </c>
      <c r="D347" s="186"/>
      <c r="E347" s="187"/>
      <c r="F347" s="188"/>
      <c r="G347" s="188"/>
      <c r="H347" s="188"/>
      <c r="I347" s="33"/>
      <c r="J347" s="5"/>
      <c r="K347" s="5"/>
      <c r="N347" s="171"/>
      <c r="O347" s="6"/>
      <c r="Q347" s="5"/>
    </row>
    <row r="348" spans="1:17" x14ac:dyDescent="0.2">
      <c r="A348" s="214" t="s">
        <v>653</v>
      </c>
      <c r="B348" s="215" t="s">
        <v>654</v>
      </c>
      <c r="C348" s="185">
        <f t="shared" si="5"/>
        <v>0</v>
      </c>
      <c r="D348" s="186"/>
      <c r="E348" s="187"/>
      <c r="F348" s="188"/>
      <c r="G348" s="188"/>
      <c r="H348" s="188"/>
      <c r="I348" s="33"/>
      <c r="J348" s="5"/>
      <c r="K348" s="5"/>
      <c r="N348" s="171"/>
      <c r="O348" s="6"/>
      <c r="Q348" s="5"/>
    </row>
    <row r="349" spans="1:17" x14ac:dyDescent="0.2">
      <c r="A349" s="214" t="s">
        <v>655</v>
      </c>
      <c r="B349" s="215" t="s">
        <v>656</v>
      </c>
      <c r="C349" s="185">
        <f t="shared" si="5"/>
        <v>0</v>
      </c>
      <c r="D349" s="186"/>
      <c r="E349" s="187"/>
      <c r="F349" s="188"/>
      <c r="G349" s="188"/>
      <c r="H349" s="188"/>
      <c r="I349" s="33"/>
      <c r="J349" s="5"/>
      <c r="K349" s="5"/>
      <c r="N349" s="171"/>
      <c r="O349" s="6"/>
      <c r="Q349" s="5"/>
    </row>
    <row r="350" spans="1:17" x14ac:dyDescent="0.2">
      <c r="A350" s="249" t="s">
        <v>657</v>
      </c>
      <c r="B350" s="257" t="s">
        <v>658</v>
      </c>
      <c r="C350" s="210">
        <f t="shared" si="5"/>
        <v>0</v>
      </c>
      <c r="D350" s="196"/>
      <c r="E350" s="197"/>
      <c r="F350" s="198"/>
      <c r="G350" s="198"/>
      <c r="H350" s="198"/>
      <c r="I350" s="33"/>
      <c r="J350" s="5"/>
      <c r="K350" s="5"/>
      <c r="N350" s="171"/>
      <c r="O350" s="6"/>
      <c r="Q350" s="5"/>
    </row>
    <row r="351" spans="1:17" x14ac:dyDescent="0.2">
      <c r="A351" s="214" t="s">
        <v>659</v>
      </c>
      <c r="B351" s="257" t="s">
        <v>660</v>
      </c>
      <c r="C351" s="210">
        <f t="shared" si="5"/>
        <v>0</v>
      </c>
      <c r="D351" s="196"/>
      <c r="E351" s="197"/>
      <c r="F351" s="198"/>
      <c r="G351" s="198"/>
      <c r="H351" s="198"/>
      <c r="I351" s="33"/>
      <c r="J351" s="5"/>
      <c r="K351" s="5"/>
      <c r="N351" s="171"/>
      <c r="O351" s="6"/>
      <c r="Q351" s="5"/>
    </row>
    <row r="352" spans="1:17" x14ac:dyDescent="0.2">
      <c r="A352" s="214" t="s">
        <v>661</v>
      </c>
      <c r="B352" s="258" t="s">
        <v>662</v>
      </c>
      <c r="C352" s="185">
        <f t="shared" si="5"/>
        <v>0</v>
      </c>
      <c r="D352" s="186"/>
      <c r="E352" s="187"/>
      <c r="F352" s="188"/>
      <c r="G352" s="188"/>
      <c r="H352" s="188"/>
      <c r="I352" s="33"/>
      <c r="J352" s="5"/>
      <c r="K352" s="5"/>
      <c r="N352" s="171"/>
      <c r="O352" s="6"/>
      <c r="Q352" s="5"/>
    </row>
    <row r="353" spans="1:17" x14ac:dyDescent="0.2">
      <c r="A353" s="214" t="s">
        <v>663</v>
      </c>
      <c r="B353" s="258" t="s">
        <v>664</v>
      </c>
      <c r="C353" s="185">
        <f t="shared" si="5"/>
        <v>0</v>
      </c>
      <c r="D353" s="186"/>
      <c r="E353" s="187"/>
      <c r="F353" s="188"/>
      <c r="G353" s="188"/>
      <c r="H353" s="188"/>
      <c r="I353" s="33"/>
      <c r="J353" s="5"/>
      <c r="K353" s="5"/>
      <c r="N353" s="171"/>
      <c r="O353" s="6"/>
      <c r="Q353" s="5"/>
    </row>
    <row r="354" spans="1:17" x14ac:dyDescent="0.2">
      <c r="A354" s="214" t="s">
        <v>665</v>
      </c>
      <c r="B354" s="258" t="s">
        <v>666</v>
      </c>
      <c r="C354" s="185">
        <f t="shared" si="5"/>
        <v>0</v>
      </c>
      <c r="D354" s="186"/>
      <c r="E354" s="187"/>
      <c r="F354" s="188"/>
      <c r="G354" s="188"/>
      <c r="H354" s="188"/>
      <c r="I354" s="33"/>
      <c r="J354" s="5"/>
      <c r="K354" s="5"/>
      <c r="N354" s="171"/>
      <c r="O354" s="6"/>
      <c r="Q354" s="5"/>
    </row>
    <row r="355" spans="1:17" x14ac:dyDescent="0.2">
      <c r="A355" s="214" t="s">
        <v>667</v>
      </c>
      <c r="B355" s="258" t="s">
        <v>668</v>
      </c>
      <c r="C355" s="185">
        <f t="shared" si="5"/>
        <v>0</v>
      </c>
      <c r="D355" s="186"/>
      <c r="E355" s="187"/>
      <c r="F355" s="188"/>
      <c r="G355" s="188"/>
      <c r="H355" s="188"/>
      <c r="I355" s="33"/>
      <c r="J355" s="5"/>
      <c r="K355" s="5"/>
      <c r="N355" s="171"/>
      <c r="O355" s="6"/>
      <c r="Q355" s="5"/>
    </row>
    <row r="356" spans="1:17" x14ac:dyDescent="0.2">
      <c r="A356" s="214" t="s">
        <v>669</v>
      </c>
      <c r="B356" s="258" t="s">
        <v>670</v>
      </c>
      <c r="C356" s="185">
        <f t="shared" si="5"/>
        <v>0</v>
      </c>
      <c r="D356" s="186"/>
      <c r="E356" s="187"/>
      <c r="F356" s="188"/>
      <c r="G356" s="188"/>
      <c r="H356" s="188"/>
      <c r="I356" s="33"/>
      <c r="J356" s="5"/>
      <c r="K356" s="5"/>
      <c r="N356" s="171"/>
      <c r="O356" s="6"/>
      <c r="Q356" s="5"/>
    </row>
    <row r="357" spans="1:17" x14ac:dyDescent="0.2">
      <c r="A357" s="214" t="s">
        <v>671</v>
      </c>
      <c r="B357" s="258" t="s">
        <v>672</v>
      </c>
      <c r="C357" s="185">
        <f t="shared" si="5"/>
        <v>0</v>
      </c>
      <c r="D357" s="186"/>
      <c r="E357" s="187"/>
      <c r="F357" s="188"/>
      <c r="G357" s="188"/>
      <c r="H357" s="188"/>
      <c r="I357" s="33"/>
      <c r="J357" s="5"/>
      <c r="K357" s="5"/>
      <c r="N357" s="171"/>
      <c r="O357" s="6"/>
      <c r="Q357" s="5"/>
    </row>
    <row r="358" spans="1:17" x14ac:dyDescent="0.2">
      <c r="A358" s="214" t="s">
        <v>673</v>
      </c>
      <c r="B358" s="258" t="s">
        <v>674</v>
      </c>
      <c r="C358" s="185">
        <f t="shared" si="5"/>
        <v>0</v>
      </c>
      <c r="D358" s="186"/>
      <c r="E358" s="187"/>
      <c r="F358" s="188"/>
      <c r="G358" s="188"/>
      <c r="H358" s="188"/>
      <c r="I358" s="33"/>
      <c r="J358" s="5"/>
      <c r="K358" s="5"/>
      <c r="N358" s="171"/>
      <c r="O358" s="6"/>
      <c r="Q358" s="5"/>
    </row>
    <row r="359" spans="1:17" x14ac:dyDescent="0.2">
      <c r="A359" s="214" t="s">
        <v>675</v>
      </c>
      <c r="B359" s="258" t="s">
        <v>676</v>
      </c>
      <c r="C359" s="185">
        <f t="shared" si="5"/>
        <v>0</v>
      </c>
      <c r="D359" s="186"/>
      <c r="E359" s="187"/>
      <c r="F359" s="188"/>
      <c r="G359" s="188"/>
      <c r="H359" s="188"/>
      <c r="I359" s="33"/>
      <c r="J359" s="5"/>
      <c r="K359" s="5"/>
      <c r="N359" s="171"/>
      <c r="O359" s="6"/>
      <c r="Q359" s="5"/>
    </row>
    <row r="360" spans="1:17" x14ac:dyDescent="0.2">
      <c r="A360" s="214" t="s">
        <v>677</v>
      </c>
      <c r="B360" s="258" t="s">
        <v>678</v>
      </c>
      <c r="C360" s="185">
        <f t="shared" si="5"/>
        <v>0</v>
      </c>
      <c r="D360" s="186"/>
      <c r="E360" s="187"/>
      <c r="F360" s="188"/>
      <c r="G360" s="188"/>
      <c r="H360" s="188"/>
      <c r="I360" s="33"/>
      <c r="J360" s="5"/>
      <c r="K360" s="5"/>
      <c r="N360" s="171"/>
      <c r="O360" s="6"/>
      <c r="Q360" s="5"/>
    </row>
    <row r="361" spans="1:17" x14ac:dyDescent="0.2">
      <c r="A361" s="214" t="s">
        <v>679</v>
      </c>
      <c r="B361" s="258" t="s">
        <v>680</v>
      </c>
      <c r="C361" s="185">
        <f t="shared" si="5"/>
        <v>0</v>
      </c>
      <c r="D361" s="186"/>
      <c r="E361" s="187"/>
      <c r="F361" s="188"/>
      <c r="G361" s="188"/>
      <c r="H361" s="188"/>
      <c r="I361" s="33"/>
      <c r="J361" s="5"/>
      <c r="K361" s="5"/>
      <c r="N361" s="171"/>
      <c r="O361" s="6"/>
      <c r="Q361" s="5"/>
    </row>
    <row r="362" spans="1:17" s="6" customFormat="1" x14ac:dyDescent="0.2">
      <c r="A362" s="214" t="s">
        <v>681</v>
      </c>
      <c r="B362" s="215" t="s">
        <v>682</v>
      </c>
      <c r="C362" s="185">
        <f t="shared" si="5"/>
        <v>0</v>
      </c>
      <c r="D362" s="186"/>
      <c r="E362" s="187"/>
      <c r="F362" s="188"/>
      <c r="G362" s="188"/>
      <c r="H362" s="201"/>
      <c r="I362" s="47"/>
      <c r="N362" s="202"/>
    </row>
    <row r="363" spans="1:17" x14ac:dyDescent="0.2">
      <c r="A363" s="249" t="s">
        <v>683</v>
      </c>
      <c r="B363" s="215" t="s">
        <v>684</v>
      </c>
      <c r="C363" s="203">
        <f t="shared" si="5"/>
        <v>0</v>
      </c>
      <c r="D363" s="204"/>
      <c r="E363" s="205"/>
      <c r="F363" s="206"/>
      <c r="G363" s="206"/>
      <c r="H363" s="206"/>
      <c r="I363" s="33"/>
      <c r="J363" s="5"/>
      <c r="K363" s="5"/>
      <c r="N363" s="171"/>
      <c r="O363" s="6"/>
      <c r="Q363" s="5"/>
    </row>
    <row r="364" spans="1:17" x14ac:dyDescent="0.2">
      <c r="A364" s="214" t="s">
        <v>685</v>
      </c>
      <c r="B364" s="215" t="s">
        <v>686</v>
      </c>
      <c r="C364" s="185">
        <f t="shared" si="5"/>
        <v>0</v>
      </c>
      <c r="D364" s="186"/>
      <c r="E364" s="187"/>
      <c r="F364" s="188"/>
      <c r="G364" s="188"/>
      <c r="H364" s="188"/>
      <c r="I364" s="33"/>
      <c r="J364" s="5"/>
      <c r="K364" s="5"/>
      <c r="N364" s="171"/>
      <c r="O364" s="6"/>
      <c r="Q364" s="5"/>
    </row>
    <row r="365" spans="1:17" x14ac:dyDescent="0.2">
      <c r="A365" s="249" t="s">
        <v>687</v>
      </c>
      <c r="B365" s="215" t="s">
        <v>688</v>
      </c>
      <c r="C365" s="185">
        <f t="shared" si="5"/>
        <v>0</v>
      </c>
      <c r="D365" s="186"/>
      <c r="E365" s="187"/>
      <c r="F365" s="188"/>
      <c r="G365" s="188"/>
      <c r="H365" s="188"/>
      <c r="I365" s="33"/>
      <c r="J365" s="5"/>
      <c r="K365" s="5"/>
      <c r="N365" s="171"/>
      <c r="O365" s="6"/>
      <c r="Q365" s="5"/>
    </row>
    <row r="366" spans="1:17" x14ac:dyDescent="0.2">
      <c r="A366" s="214" t="s">
        <v>689</v>
      </c>
      <c r="B366" s="258" t="s">
        <v>690</v>
      </c>
      <c r="C366" s="185">
        <f t="shared" si="5"/>
        <v>0</v>
      </c>
      <c r="D366" s="186"/>
      <c r="E366" s="187"/>
      <c r="F366" s="188"/>
      <c r="G366" s="188"/>
      <c r="H366" s="188"/>
      <c r="I366" s="33"/>
      <c r="J366" s="5"/>
      <c r="K366" s="5"/>
      <c r="N366" s="171"/>
      <c r="O366" s="6"/>
      <c r="Q366" s="5"/>
    </row>
    <row r="367" spans="1:17" x14ac:dyDescent="0.2">
      <c r="A367" s="214" t="s">
        <v>691</v>
      </c>
      <c r="B367" s="258" t="s">
        <v>692</v>
      </c>
      <c r="C367" s="185">
        <f t="shared" si="5"/>
        <v>0</v>
      </c>
      <c r="D367" s="186"/>
      <c r="E367" s="187"/>
      <c r="F367" s="188"/>
      <c r="G367" s="188"/>
      <c r="H367" s="188"/>
      <c r="I367" s="33"/>
      <c r="J367" s="5"/>
      <c r="K367" s="5"/>
      <c r="N367" s="171"/>
      <c r="O367" s="6"/>
      <c r="Q367" s="5"/>
    </row>
    <row r="368" spans="1:17" x14ac:dyDescent="0.2">
      <c r="A368" s="214" t="s">
        <v>693</v>
      </c>
      <c r="B368" s="258" t="s">
        <v>694</v>
      </c>
      <c r="C368" s="185">
        <f t="shared" si="5"/>
        <v>0</v>
      </c>
      <c r="D368" s="186"/>
      <c r="E368" s="187"/>
      <c r="F368" s="188"/>
      <c r="G368" s="188"/>
      <c r="H368" s="188"/>
      <c r="I368" s="33"/>
      <c r="J368" s="5"/>
      <c r="K368" s="5"/>
      <c r="N368" s="171"/>
      <c r="O368" s="6"/>
      <c r="Q368" s="5"/>
    </row>
    <row r="369" spans="1:17" x14ac:dyDescent="0.2">
      <c r="A369" s="214" t="s">
        <v>695</v>
      </c>
      <c r="B369" s="258" t="s">
        <v>696</v>
      </c>
      <c r="C369" s="185">
        <f t="shared" si="5"/>
        <v>0</v>
      </c>
      <c r="D369" s="186"/>
      <c r="E369" s="187"/>
      <c r="F369" s="188"/>
      <c r="G369" s="188"/>
      <c r="H369" s="188"/>
      <c r="I369" s="33"/>
      <c r="J369" s="5"/>
      <c r="K369" s="5"/>
      <c r="N369" s="171"/>
      <c r="O369" s="6"/>
      <c r="Q369" s="5"/>
    </row>
    <row r="370" spans="1:17" x14ac:dyDescent="0.2">
      <c r="A370" s="214" t="s">
        <v>697</v>
      </c>
      <c r="B370" s="258" t="s">
        <v>698</v>
      </c>
      <c r="C370" s="185">
        <f t="shared" si="5"/>
        <v>0</v>
      </c>
      <c r="D370" s="186"/>
      <c r="E370" s="187"/>
      <c r="F370" s="188"/>
      <c r="G370" s="188"/>
      <c r="H370" s="188"/>
      <c r="I370" s="33"/>
      <c r="J370" s="5"/>
      <c r="K370" s="5"/>
      <c r="N370" s="171"/>
      <c r="O370" s="6"/>
      <c r="Q370" s="5"/>
    </row>
    <row r="371" spans="1:17" x14ac:dyDescent="0.2">
      <c r="A371" s="214" t="s">
        <v>699</v>
      </c>
      <c r="B371" s="258" t="s">
        <v>700</v>
      </c>
      <c r="C371" s="185">
        <f t="shared" si="5"/>
        <v>0</v>
      </c>
      <c r="D371" s="186"/>
      <c r="E371" s="187"/>
      <c r="F371" s="188"/>
      <c r="G371" s="188"/>
      <c r="H371" s="188"/>
      <c r="I371" s="33"/>
      <c r="J371" s="5"/>
      <c r="K371" s="5"/>
      <c r="N371" s="171"/>
      <c r="O371" s="6"/>
      <c r="Q371" s="5"/>
    </row>
    <row r="372" spans="1:17" x14ac:dyDescent="0.2">
      <c r="A372" s="214" t="s">
        <v>701</v>
      </c>
      <c r="B372" s="258" t="s">
        <v>702</v>
      </c>
      <c r="C372" s="185">
        <f t="shared" si="5"/>
        <v>0</v>
      </c>
      <c r="D372" s="186"/>
      <c r="E372" s="187"/>
      <c r="F372" s="188"/>
      <c r="G372" s="188"/>
      <c r="H372" s="188"/>
      <c r="I372" s="33"/>
      <c r="J372" s="5"/>
      <c r="K372" s="5"/>
      <c r="N372" s="171"/>
      <c r="O372" s="6"/>
      <c r="Q372" s="5"/>
    </row>
    <row r="373" spans="1:17" x14ac:dyDescent="0.2">
      <c r="A373" s="214" t="s">
        <v>703</v>
      </c>
      <c r="B373" s="258" t="s">
        <v>704</v>
      </c>
      <c r="C373" s="185">
        <f t="shared" si="5"/>
        <v>0</v>
      </c>
      <c r="D373" s="186"/>
      <c r="E373" s="187"/>
      <c r="F373" s="188"/>
      <c r="G373" s="188"/>
      <c r="H373" s="188"/>
      <c r="I373" s="33"/>
      <c r="J373" s="5"/>
      <c r="K373" s="5"/>
      <c r="N373" s="171"/>
      <c r="O373" s="6"/>
      <c r="Q373" s="5"/>
    </row>
    <row r="374" spans="1:17" x14ac:dyDescent="0.2">
      <c r="A374" s="214" t="s">
        <v>705</v>
      </c>
      <c r="B374" s="258" t="s">
        <v>706</v>
      </c>
      <c r="C374" s="185">
        <f t="shared" si="5"/>
        <v>0</v>
      </c>
      <c r="D374" s="186"/>
      <c r="E374" s="187"/>
      <c r="F374" s="188"/>
      <c r="G374" s="188"/>
      <c r="H374" s="188"/>
      <c r="I374" s="33"/>
      <c r="J374" s="5"/>
      <c r="K374" s="5"/>
      <c r="N374" s="171"/>
      <c r="O374" s="6"/>
      <c r="Q374" s="5"/>
    </row>
    <row r="375" spans="1:17" x14ac:dyDescent="0.2">
      <c r="A375" s="214" t="s">
        <v>707</v>
      </c>
      <c r="B375" s="258" t="s">
        <v>708</v>
      </c>
      <c r="C375" s="185">
        <f t="shared" si="5"/>
        <v>0</v>
      </c>
      <c r="D375" s="186"/>
      <c r="E375" s="187"/>
      <c r="F375" s="188"/>
      <c r="G375" s="188"/>
      <c r="H375" s="188"/>
      <c r="I375" s="33"/>
      <c r="J375" s="5"/>
      <c r="K375" s="5"/>
      <c r="N375" s="171"/>
      <c r="O375" s="6"/>
      <c r="Q375" s="5"/>
    </row>
    <row r="376" spans="1:17" x14ac:dyDescent="0.2">
      <c r="A376" s="214" t="s">
        <v>709</v>
      </c>
      <c r="B376" s="258" t="s">
        <v>710</v>
      </c>
      <c r="C376" s="185">
        <f t="shared" si="5"/>
        <v>0</v>
      </c>
      <c r="D376" s="186"/>
      <c r="E376" s="187"/>
      <c r="F376" s="188"/>
      <c r="G376" s="188"/>
      <c r="H376" s="188"/>
      <c r="I376" s="33"/>
      <c r="J376" s="5"/>
      <c r="K376" s="5"/>
      <c r="N376" s="171"/>
      <c r="O376" s="6"/>
      <c r="Q376" s="5"/>
    </row>
    <row r="377" spans="1:17" x14ac:dyDescent="0.2">
      <c r="A377" s="214" t="s">
        <v>711</v>
      </c>
      <c r="B377" s="258" t="s">
        <v>712</v>
      </c>
      <c r="C377" s="185">
        <f t="shared" si="5"/>
        <v>0</v>
      </c>
      <c r="D377" s="186"/>
      <c r="E377" s="187"/>
      <c r="F377" s="188"/>
      <c r="G377" s="188"/>
      <c r="H377" s="188"/>
      <c r="I377" s="33"/>
      <c r="J377" s="5"/>
      <c r="K377" s="5"/>
      <c r="N377" s="171"/>
      <c r="O377" s="6"/>
      <c r="Q377" s="5"/>
    </row>
    <row r="378" spans="1:17" x14ac:dyDescent="0.2">
      <c r="A378" s="214" t="s">
        <v>713</v>
      </c>
      <c r="B378" s="258" t="s">
        <v>714</v>
      </c>
      <c r="C378" s="185">
        <f t="shared" si="5"/>
        <v>0</v>
      </c>
      <c r="D378" s="186"/>
      <c r="E378" s="187"/>
      <c r="F378" s="188"/>
      <c r="G378" s="188"/>
      <c r="H378" s="188"/>
      <c r="I378" s="33"/>
      <c r="J378" s="5"/>
      <c r="K378" s="5"/>
      <c r="N378" s="171"/>
      <c r="O378" s="6"/>
      <c r="Q378" s="5"/>
    </row>
    <row r="379" spans="1:17" x14ac:dyDescent="0.2">
      <c r="A379" s="214" t="s">
        <v>715</v>
      </c>
      <c r="B379" s="258" t="s">
        <v>716</v>
      </c>
      <c r="C379" s="185">
        <f t="shared" si="5"/>
        <v>0</v>
      </c>
      <c r="D379" s="186"/>
      <c r="E379" s="187"/>
      <c r="F379" s="188"/>
      <c r="G379" s="188"/>
      <c r="H379" s="188"/>
      <c r="I379" s="33"/>
      <c r="J379" s="5"/>
      <c r="K379" s="5"/>
      <c r="N379" s="171"/>
      <c r="O379" s="6"/>
      <c r="Q379" s="5"/>
    </row>
    <row r="380" spans="1:17" x14ac:dyDescent="0.2">
      <c r="A380" s="214" t="s">
        <v>717</v>
      </c>
      <c r="B380" s="258" t="s">
        <v>718</v>
      </c>
      <c r="C380" s="185">
        <f t="shared" si="5"/>
        <v>0</v>
      </c>
      <c r="D380" s="186"/>
      <c r="E380" s="187"/>
      <c r="F380" s="188"/>
      <c r="G380" s="188"/>
      <c r="H380" s="188"/>
      <c r="I380" s="33"/>
      <c r="J380" s="5"/>
      <c r="K380" s="5"/>
      <c r="N380" s="171"/>
      <c r="O380" s="6"/>
      <c r="Q380" s="5"/>
    </row>
    <row r="381" spans="1:17" x14ac:dyDescent="0.2">
      <c r="A381" s="214" t="s">
        <v>719</v>
      </c>
      <c r="B381" s="258" t="s">
        <v>720</v>
      </c>
      <c r="C381" s="185">
        <f t="shared" si="5"/>
        <v>0</v>
      </c>
      <c r="D381" s="186"/>
      <c r="E381" s="187"/>
      <c r="F381" s="188"/>
      <c r="G381" s="188"/>
      <c r="H381" s="188"/>
      <c r="I381" s="33"/>
      <c r="J381" s="5"/>
      <c r="K381" s="5"/>
      <c r="N381" s="171"/>
      <c r="O381" s="6"/>
      <c r="Q381" s="5"/>
    </row>
    <row r="382" spans="1:17" x14ac:dyDescent="0.2">
      <c r="A382" s="214" t="s">
        <v>721</v>
      </c>
      <c r="B382" s="258" t="s">
        <v>722</v>
      </c>
      <c r="C382" s="185">
        <f t="shared" si="5"/>
        <v>0</v>
      </c>
      <c r="D382" s="186"/>
      <c r="E382" s="187"/>
      <c r="F382" s="188"/>
      <c r="G382" s="188"/>
      <c r="H382" s="188"/>
      <c r="I382" s="33"/>
      <c r="J382" s="5"/>
      <c r="K382" s="5"/>
      <c r="N382" s="171"/>
      <c r="O382" s="6"/>
      <c r="Q382" s="5"/>
    </row>
    <row r="383" spans="1:17" x14ac:dyDescent="0.2">
      <c r="A383" s="214" t="s">
        <v>723</v>
      </c>
      <c r="B383" s="258" t="s">
        <v>724</v>
      </c>
      <c r="C383" s="185">
        <f t="shared" si="5"/>
        <v>0</v>
      </c>
      <c r="D383" s="186"/>
      <c r="E383" s="187"/>
      <c r="F383" s="188"/>
      <c r="G383" s="188"/>
      <c r="H383" s="188"/>
      <c r="I383" s="33"/>
      <c r="J383" s="5"/>
      <c r="K383" s="5"/>
      <c r="N383" s="171"/>
      <c r="O383" s="6"/>
      <c r="Q383" s="5"/>
    </row>
    <row r="384" spans="1:17" x14ac:dyDescent="0.2">
      <c r="A384" s="214" t="s">
        <v>725</v>
      </c>
      <c r="B384" s="258" t="s">
        <v>726</v>
      </c>
      <c r="C384" s="185">
        <f t="shared" si="5"/>
        <v>0</v>
      </c>
      <c r="D384" s="186"/>
      <c r="E384" s="187"/>
      <c r="F384" s="188"/>
      <c r="G384" s="188"/>
      <c r="H384" s="188"/>
      <c r="I384" s="33"/>
      <c r="J384" s="5"/>
      <c r="K384" s="5"/>
      <c r="N384" s="171"/>
      <c r="O384" s="6"/>
      <c r="Q384" s="5"/>
    </row>
    <row r="385" spans="1:17" x14ac:dyDescent="0.2">
      <c r="A385" s="214" t="s">
        <v>727</v>
      </c>
      <c r="B385" s="258" t="s">
        <v>728</v>
      </c>
      <c r="C385" s="185">
        <f t="shared" si="5"/>
        <v>0</v>
      </c>
      <c r="D385" s="186"/>
      <c r="E385" s="187"/>
      <c r="F385" s="188"/>
      <c r="G385" s="188"/>
      <c r="H385" s="188"/>
      <c r="I385" s="33"/>
      <c r="J385" s="5"/>
      <c r="K385" s="5"/>
      <c r="N385" s="171"/>
      <c r="O385" s="6"/>
      <c r="Q385" s="5"/>
    </row>
    <row r="386" spans="1:17" x14ac:dyDescent="0.2">
      <c r="A386" s="214" t="s">
        <v>729</v>
      </c>
      <c r="B386" s="258" t="s">
        <v>730</v>
      </c>
      <c r="C386" s="185">
        <f t="shared" si="5"/>
        <v>0</v>
      </c>
      <c r="D386" s="186"/>
      <c r="E386" s="187"/>
      <c r="F386" s="188"/>
      <c r="G386" s="188"/>
      <c r="H386" s="188"/>
      <c r="I386" s="33"/>
      <c r="J386" s="5"/>
      <c r="K386" s="5"/>
      <c r="N386" s="171"/>
      <c r="O386" s="6"/>
      <c r="Q386" s="5"/>
    </row>
    <row r="387" spans="1:17" x14ac:dyDescent="0.2">
      <c r="A387" s="214" t="s">
        <v>731</v>
      </c>
      <c r="B387" s="258" t="s">
        <v>732</v>
      </c>
      <c r="C387" s="185">
        <f t="shared" si="5"/>
        <v>0</v>
      </c>
      <c r="D387" s="186"/>
      <c r="E387" s="187"/>
      <c r="F387" s="188"/>
      <c r="G387" s="188"/>
      <c r="H387" s="188"/>
      <c r="I387" s="33"/>
      <c r="J387" s="5"/>
      <c r="K387" s="5"/>
      <c r="N387" s="171"/>
      <c r="O387" s="6"/>
      <c r="Q387" s="5"/>
    </row>
    <row r="388" spans="1:17" x14ac:dyDescent="0.2">
      <c r="A388" s="214" t="s">
        <v>733</v>
      </c>
      <c r="B388" s="258" t="s">
        <v>734</v>
      </c>
      <c r="C388" s="185">
        <f t="shared" si="5"/>
        <v>0</v>
      </c>
      <c r="D388" s="186"/>
      <c r="E388" s="187"/>
      <c r="F388" s="188"/>
      <c r="G388" s="188"/>
      <c r="H388" s="188"/>
      <c r="I388" s="33"/>
      <c r="J388" s="5"/>
      <c r="K388" s="5"/>
      <c r="N388" s="171"/>
      <c r="O388" s="6"/>
      <c r="Q388" s="5"/>
    </row>
    <row r="389" spans="1:17" x14ac:dyDescent="0.2">
      <c r="A389" s="214" t="s">
        <v>735</v>
      </c>
      <c r="B389" s="258" t="s">
        <v>736</v>
      </c>
      <c r="C389" s="185">
        <f t="shared" si="5"/>
        <v>0</v>
      </c>
      <c r="D389" s="186"/>
      <c r="E389" s="187"/>
      <c r="F389" s="188"/>
      <c r="G389" s="188"/>
      <c r="H389" s="188"/>
      <c r="I389" s="33"/>
      <c r="J389" s="5"/>
      <c r="K389" s="5"/>
      <c r="N389" s="171"/>
      <c r="O389" s="6"/>
      <c r="Q389" s="5"/>
    </row>
    <row r="390" spans="1:17" x14ac:dyDescent="0.2">
      <c r="A390" s="214" t="s">
        <v>737</v>
      </c>
      <c r="B390" s="258" t="s">
        <v>738</v>
      </c>
      <c r="C390" s="185">
        <f t="shared" si="5"/>
        <v>0</v>
      </c>
      <c r="D390" s="186"/>
      <c r="E390" s="187"/>
      <c r="F390" s="188"/>
      <c r="G390" s="188"/>
      <c r="H390" s="188"/>
      <c r="I390" s="33"/>
      <c r="J390" s="5"/>
      <c r="K390" s="5"/>
      <c r="N390" s="171"/>
      <c r="O390" s="6"/>
      <c r="Q390" s="5"/>
    </row>
    <row r="391" spans="1:17" x14ac:dyDescent="0.2">
      <c r="A391" s="214" t="s">
        <v>739</v>
      </c>
      <c r="B391" s="258" t="s">
        <v>740</v>
      </c>
      <c r="C391" s="185">
        <f t="shared" si="5"/>
        <v>0</v>
      </c>
      <c r="D391" s="186"/>
      <c r="E391" s="187"/>
      <c r="F391" s="188"/>
      <c r="G391" s="188"/>
      <c r="H391" s="188"/>
      <c r="I391" s="33"/>
      <c r="J391" s="5"/>
      <c r="K391" s="5"/>
      <c r="N391" s="171"/>
      <c r="O391" s="6"/>
      <c r="Q391" s="5"/>
    </row>
    <row r="392" spans="1:17" x14ac:dyDescent="0.2">
      <c r="A392" s="214" t="s">
        <v>741</v>
      </c>
      <c r="B392" s="258" t="s">
        <v>742</v>
      </c>
      <c r="C392" s="185">
        <f t="shared" si="5"/>
        <v>0</v>
      </c>
      <c r="D392" s="186"/>
      <c r="E392" s="187"/>
      <c r="F392" s="188"/>
      <c r="G392" s="188"/>
      <c r="H392" s="188"/>
      <c r="I392" s="33"/>
      <c r="J392" s="5"/>
      <c r="K392" s="5"/>
      <c r="N392" s="171"/>
      <c r="O392" s="6"/>
      <c r="Q392" s="5"/>
    </row>
    <row r="393" spans="1:17" x14ac:dyDescent="0.2">
      <c r="A393" s="214" t="s">
        <v>743</v>
      </c>
      <c r="B393" s="258" t="s">
        <v>744</v>
      </c>
      <c r="C393" s="185">
        <f t="shared" si="5"/>
        <v>0</v>
      </c>
      <c r="D393" s="186"/>
      <c r="E393" s="187"/>
      <c r="F393" s="188"/>
      <c r="G393" s="188"/>
      <c r="H393" s="188"/>
      <c r="I393" s="33"/>
      <c r="J393" s="5"/>
      <c r="K393" s="5"/>
      <c r="N393" s="171"/>
      <c r="O393" s="6"/>
      <c r="Q393" s="5"/>
    </row>
    <row r="394" spans="1:17" x14ac:dyDescent="0.2">
      <c r="A394" s="214" t="s">
        <v>745</v>
      </c>
      <c r="B394" s="258" t="s">
        <v>746</v>
      </c>
      <c r="C394" s="185">
        <f t="shared" si="5"/>
        <v>0</v>
      </c>
      <c r="D394" s="186"/>
      <c r="E394" s="187"/>
      <c r="F394" s="188"/>
      <c r="G394" s="188"/>
      <c r="H394" s="188"/>
      <c r="I394" s="33"/>
      <c r="J394" s="5"/>
      <c r="K394" s="5"/>
      <c r="N394" s="171"/>
      <c r="O394" s="6"/>
      <c r="Q394" s="5"/>
    </row>
    <row r="395" spans="1:17" x14ac:dyDescent="0.2">
      <c r="A395" s="214" t="s">
        <v>747</v>
      </c>
      <c r="B395" s="258" t="s">
        <v>748</v>
      </c>
      <c r="C395" s="185">
        <f t="shared" si="5"/>
        <v>0</v>
      </c>
      <c r="D395" s="186"/>
      <c r="E395" s="187"/>
      <c r="F395" s="188"/>
      <c r="G395" s="188"/>
      <c r="H395" s="188"/>
      <c r="I395" s="33"/>
      <c r="J395" s="5"/>
      <c r="K395" s="5"/>
      <c r="N395" s="171"/>
      <c r="O395" s="6"/>
      <c r="Q395" s="5"/>
    </row>
    <row r="396" spans="1:17" x14ac:dyDescent="0.2">
      <c r="A396" s="214" t="s">
        <v>749</v>
      </c>
      <c r="B396" s="215" t="s">
        <v>750</v>
      </c>
      <c r="C396" s="185">
        <f t="shared" si="5"/>
        <v>0</v>
      </c>
      <c r="D396" s="186"/>
      <c r="E396" s="187"/>
      <c r="F396" s="188"/>
      <c r="G396" s="188"/>
      <c r="H396" s="188"/>
      <c r="I396" s="33"/>
      <c r="J396" s="5"/>
      <c r="K396" s="5"/>
      <c r="N396" s="171"/>
      <c r="O396" s="6"/>
      <c r="Q396" s="5"/>
    </row>
    <row r="397" spans="1:17" x14ac:dyDescent="0.2">
      <c r="A397" s="249" t="s">
        <v>751</v>
      </c>
      <c r="B397" s="215" t="s">
        <v>752</v>
      </c>
      <c r="C397" s="185">
        <f t="shared" si="5"/>
        <v>0</v>
      </c>
      <c r="D397" s="186"/>
      <c r="E397" s="187"/>
      <c r="F397" s="188"/>
      <c r="G397" s="188"/>
      <c r="H397" s="188"/>
      <c r="I397" s="33"/>
      <c r="J397" s="5"/>
      <c r="K397" s="5"/>
      <c r="N397" s="171"/>
      <c r="O397" s="6"/>
      <c r="Q397" s="5"/>
    </row>
    <row r="398" spans="1:17" x14ac:dyDescent="0.2">
      <c r="A398" s="214" t="s">
        <v>753</v>
      </c>
      <c r="B398" s="215" t="s">
        <v>754</v>
      </c>
      <c r="C398" s="185">
        <f t="shared" si="5"/>
        <v>169</v>
      </c>
      <c r="D398" s="186"/>
      <c r="E398" s="187">
        <v>169</v>
      </c>
      <c r="F398" s="188"/>
      <c r="G398" s="188"/>
      <c r="H398" s="188"/>
      <c r="I398" s="33"/>
      <c r="J398" s="5"/>
      <c r="K398" s="5"/>
      <c r="N398" s="171"/>
      <c r="O398" s="6"/>
      <c r="Q398" s="5"/>
    </row>
    <row r="399" spans="1:17" x14ac:dyDescent="0.2">
      <c r="A399" s="249" t="s">
        <v>755</v>
      </c>
      <c r="B399" s="215" t="s">
        <v>756</v>
      </c>
      <c r="C399" s="210">
        <f t="shared" si="5"/>
        <v>169</v>
      </c>
      <c r="D399" s="196"/>
      <c r="E399" s="197">
        <v>169</v>
      </c>
      <c r="F399" s="198"/>
      <c r="G399" s="198"/>
      <c r="H399" s="198"/>
      <c r="I399" s="33"/>
      <c r="J399" s="5"/>
      <c r="K399" s="5"/>
      <c r="N399" s="171"/>
      <c r="O399" s="6"/>
      <c r="Q399" s="5"/>
    </row>
    <row r="400" spans="1:17" x14ac:dyDescent="0.2">
      <c r="A400" s="214" t="s">
        <v>757</v>
      </c>
      <c r="B400" s="215" t="s">
        <v>758</v>
      </c>
      <c r="C400" s="210">
        <f t="shared" si="5"/>
        <v>0</v>
      </c>
      <c r="D400" s="196"/>
      <c r="E400" s="197"/>
      <c r="F400" s="198"/>
      <c r="G400" s="198"/>
      <c r="H400" s="198"/>
      <c r="I400" s="33"/>
      <c r="J400" s="5"/>
      <c r="K400" s="5"/>
      <c r="N400" s="171"/>
      <c r="O400" s="6"/>
      <c r="Q400" s="5"/>
    </row>
    <row r="401" spans="1:17" x14ac:dyDescent="0.2">
      <c r="A401" s="214" t="s">
        <v>759</v>
      </c>
      <c r="B401" s="258" t="s">
        <v>760</v>
      </c>
      <c r="C401" s="185">
        <f t="shared" si="5"/>
        <v>0</v>
      </c>
      <c r="D401" s="186"/>
      <c r="E401" s="187"/>
      <c r="F401" s="188"/>
      <c r="G401" s="188"/>
      <c r="H401" s="188"/>
      <c r="I401" s="33"/>
      <c r="J401" s="5"/>
      <c r="K401" s="5"/>
      <c r="N401" s="171"/>
      <c r="O401" s="6"/>
      <c r="Q401" s="5"/>
    </row>
    <row r="402" spans="1:17" x14ac:dyDescent="0.2">
      <c r="A402" s="214" t="s">
        <v>761</v>
      </c>
      <c r="B402" s="258" t="s">
        <v>762</v>
      </c>
      <c r="C402" s="185">
        <f t="shared" ref="C402:C465" si="6">+SUM(D402:F402)</f>
        <v>0</v>
      </c>
      <c r="D402" s="186"/>
      <c r="E402" s="187"/>
      <c r="F402" s="188"/>
      <c r="G402" s="188"/>
      <c r="H402" s="188"/>
      <c r="I402" s="33"/>
      <c r="J402" s="5"/>
      <c r="K402" s="5"/>
      <c r="N402" s="171"/>
      <c r="O402" s="6"/>
      <c r="Q402" s="5"/>
    </row>
    <row r="403" spans="1:17" x14ac:dyDescent="0.2">
      <c r="A403" s="214" t="s">
        <v>763</v>
      </c>
      <c r="B403" s="258" t="s">
        <v>764</v>
      </c>
      <c r="C403" s="185">
        <f t="shared" si="6"/>
        <v>0</v>
      </c>
      <c r="D403" s="186"/>
      <c r="E403" s="187"/>
      <c r="F403" s="188"/>
      <c r="G403" s="188"/>
      <c r="H403" s="188"/>
      <c r="I403" s="33"/>
      <c r="J403" s="5"/>
      <c r="K403" s="5"/>
      <c r="N403" s="171"/>
      <c r="O403" s="6"/>
      <c r="Q403" s="5"/>
    </row>
    <row r="404" spans="1:17" x14ac:dyDescent="0.2">
      <c r="A404" s="214" t="s">
        <v>765</v>
      </c>
      <c r="B404" s="258" t="s">
        <v>766</v>
      </c>
      <c r="C404" s="185">
        <f t="shared" si="6"/>
        <v>0</v>
      </c>
      <c r="D404" s="186"/>
      <c r="E404" s="187"/>
      <c r="F404" s="188"/>
      <c r="G404" s="188"/>
      <c r="H404" s="188"/>
      <c r="I404" s="33"/>
      <c r="J404" s="5"/>
      <c r="K404" s="5"/>
      <c r="N404" s="171"/>
      <c r="O404" s="6"/>
      <c r="Q404" s="5"/>
    </row>
    <row r="405" spans="1:17" x14ac:dyDescent="0.2">
      <c r="A405" s="249" t="s">
        <v>767</v>
      </c>
      <c r="B405" s="215" t="s">
        <v>768</v>
      </c>
      <c r="C405" s="210">
        <f t="shared" si="6"/>
        <v>0</v>
      </c>
      <c r="D405" s="196"/>
      <c r="E405" s="197"/>
      <c r="F405" s="198"/>
      <c r="G405" s="198"/>
      <c r="H405" s="198"/>
      <c r="I405" s="33"/>
      <c r="J405" s="5"/>
      <c r="K405" s="5"/>
      <c r="N405" s="171"/>
      <c r="O405" s="6"/>
      <c r="Q405" s="5"/>
    </row>
    <row r="406" spans="1:17" x14ac:dyDescent="0.2">
      <c r="A406" s="214" t="s">
        <v>769</v>
      </c>
      <c r="B406" s="258" t="s">
        <v>770</v>
      </c>
      <c r="C406" s="185">
        <f t="shared" si="6"/>
        <v>0</v>
      </c>
      <c r="D406" s="186"/>
      <c r="E406" s="187"/>
      <c r="F406" s="188"/>
      <c r="G406" s="188"/>
      <c r="H406" s="188"/>
      <c r="I406" s="33"/>
      <c r="J406" s="5"/>
      <c r="K406" s="5"/>
      <c r="N406" s="171"/>
      <c r="O406" s="6"/>
      <c r="Q406" s="5"/>
    </row>
    <row r="407" spans="1:17" x14ac:dyDescent="0.2">
      <c r="A407" s="214" t="s">
        <v>771</v>
      </c>
      <c r="B407" s="257" t="s">
        <v>772</v>
      </c>
      <c r="C407" s="210">
        <f t="shared" si="6"/>
        <v>0</v>
      </c>
      <c r="D407" s="196"/>
      <c r="E407" s="197"/>
      <c r="F407" s="198"/>
      <c r="G407" s="198"/>
      <c r="H407" s="198"/>
      <c r="I407" s="33"/>
      <c r="J407" s="5"/>
      <c r="K407" s="5"/>
      <c r="N407" s="171"/>
      <c r="O407" s="6"/>
      <c r="Q407" s="5"/>
    </row>
    <row r="408" spans="1:17" x14ac:dyDescent="0.2">
      <c r="A408" s="249" t="s">
        <v>773</v>
      </c>
      <c r="B408" s="257" t="s">
        <v>774</v>
      </c>
      <c r="C408" s="210">
        <f t="shared" si="6"/>
        <v>0</v>
      </c>
      <c r="D408" s="196"/>
      <c r="E408" s="197"/>
      <c r="F408" s="198"/>
      <c r="G408" s="198"/>
      <c r="H408" s="198"/>
      <c r="I408" s="33"/>
      <c r="J408" s="5"/>
      <c r="K408" s="5"/>
      <c r="N408" s="171"/>
      <c r="O408" s="6"/>
      <c r="Q408" s="5"/>
    </row>
    <row r="409" spans="1:17" x14ac:dyDescent="0.2">
      <c r="A409" s="214" t="s">
        <v>775</v>
      </c>
      <c r="B409" s="258" t="s">
        <v>776</v>
      </c>
      <c r="C409" s="185">
        <f t="shared" si="6"/>
        <v>5</v>
      </c>
      <c r="D409" s="186">
        <f>1+4</f>
        <v>5</v>
      </c>
      <c r="E409" s="187"/>
      <c r="F409" s="188"/>
      <c r="G409" s="188"/>
      <c r="H409" s="188"/>
      <c r="I409" s="33"/>
      <c r="J409" s="5"/>
      <c r="K409" s="5"/>
      <c r="N409" s="171"/>
      <c r="O409" s="6"/>
      <c r="Q409" s="5"/>
    </row>
    <row r="410" spans="1:17" x14ac:dyDescent="0.2">
      <c r="A410" s="249" t="s">
        <v>777</v>
      </c>
      <c r="B410" s="257" t="s">
        <v>778</v>
      </c>
      <c r="C410" s="210">
        <f t="shared" si="6"/>
        <v>0</v>
      </c>
      <c r="D410" s="196"/>
      <c r="E410" s="197"/>
      <c r="F410" s="198"/>
      <c r="G410" s="198"/>
      <c r="H410" s="198"/>
      <c r="I410" s="33"/>
      <c r="J410" s="5"/>
      <c r="K410" s="5"/>
      <c r="N410" s="171"/>
      <c r="O410" s="6"/>
      <c r="Q410" s="5"/>
    </row>
    <row r="411" spans="1:17" x14ac:dyDescent="0.2">
      <c r="A411" s="214" t="s">
        <v>779</v>
      </c>
      <c r="B411" s="258" t="s">
        <v>780</v>
      </c>
      <c r="C411" s="185">
        <f t="shared" si="6"/>
        <v>169</v>
      </c>
      <c r="D411" s="186">
        <f>5+18+18+128</f>
        <v>169</v>
      </c>
      <c r="E411" s="187"/>
      <c r="F411" s="188"/>
      <c r="G411" s="188"/>
      <c r="H411" s="188"/>
      <c r="I411" s="33"/>
      <c r="J411" s="5"/>
      <c r="K411" s="5"/>
      <c r="N411" s="171"/>
      <c r="O411" s="6"/>
      <c r="Q411" s="5"/>
    </row>
    <row r="412" spans="1:17" x14ac:dyDescent="0.2">
      <c r="A412" s="214" t="s">
        <v>781</v>
      </c>
      <c r="B412" s="257" t="s">
        <v>782</v>
      </c>
      <c r="C412" s="210">
        <f t="shared" si="6"/>
        <v>0</v>
      </c>
      <c r="D412" s="196"/>
      <c r="E412" s="197"/>
      <c r="F412" s="198"/>
      <c r="G412" s="198"/>
      <c r="H412" s="198"/>
      <c r="I412" s="33"/>
      <c r="J412" s="5"/>
      <c r="K412" s="5"/>
      <c r="N412" s="171"/>
      <c r="O412" s="6"/>
      <c r="Q412" s="5"/>
    </row>
    <row r="413" spans="1:17" x14ac:dyDescent="0.2">
      <c r="A413" s="249" t="s">
        <v>783</v>
      </c>
      <c r="B413" s="257" t="s">
        <v>784</v>
      </c>
      <c r="C413" s="210">
        <f t="shared" si="6"/>
        <v>0</v>
      </c>
      <c r="D413" s="196"/>
      <c r="E413" s="197"/>
      <c r="F413" s="198"/>
      <c r="G413" s="198"/>
      <c r="H413" s="198"/>
      <c r="I413" s="33"/>
      <c r="J413" s="5"/>
      <c r="K413" s="5"/>
      <c r="N413" s="171"/>
      <c r="O413" s="6"/>
      <c r="Q413" s="5"/>
    </row>
    <row r="414" spans="1:17" x14ac:dyDescent="0.2">
      <c r="A414" s="214" t="s">
        <v>785</v>
      </c>
      <c r="B414" s="257" t="s">
        <v>786</v>
      </c>
      <c r="C414" s="210">
        <f t="shared" si="6"/>
        <v>1</v>
      </c>
      <c r="D414" s="196"/>
      <c r="E414" s="197">
        <v>1</v>
      </c>
      <c r="F414" s="198"/>
      <c r="G414" s="198"/>
      <c r="H414" s="198"/>
      <c r="I414" s="33"/>
      <c r="J414" s="5"/>
      <c r="K414" s="5"/>
      <c r="N414" s="171"/>
      <c r="O414" s="6"/>
      <c r="Q414" s="5"/>
    </row>
    <row r="415" spans="1:17" x14ac:dyDescent="0.2">
      <c r="A415" s="249" t="s">
        <v>787</v>
      </c>
      <c r="B415" s="257" t="s">
        <v>788</v>
      </c>
      <c r="C415" s="210">
        <f t="shared" si="6"/>
        <v>0</v>
      </c>
      <c r="D415" s="196"/>
      <c r="E415" s="197"/>
      <c r="F415" s="198"/>
      <c r="G415" s="198"/>
      <c r="H415" s="198"/>
      <c r="I415" s="33"/>
      <c r="J415" s="5"/>
      <c r="K415" s="5"/>
      <c r="N415" s="171"/>
      <c r="O415" s="6"/>
      <c r="Q415" s="5"/>
    </row>
    <row r="416" spans="1:17" x14ac:dyDescent="0.2">
      <c r="A416" s="214" t="s">
        <v>789</v>
      </c>
      <c r="B416" s="257" t="s">
        <v>790</v>
      </c>
      <c r="C416" s="210">
        <f t="shared" si="6"/>
        <v>0</v>
      </c>
      <c r="D416" s="196"/>
      <c r="E416" s="197"/>
      <c r="F416" s="198"/>
      <c r="G416" s="198"/>
      <c r="H416" s="198"/>
      <c r="I416" s="33"/>
      <c r="J416" s="5"/>
      <c r="K416" s="5"/>
      <c r="N416" s="171"/>
      <c r="O416" s="6"/>
      <c r="Q416" s="5"/>
    </row>
    <row r="417" spans="1:17" x14ac:dyDescent="0.2">
      <c r="A417" s="214" t="s">
        <v>791</v>
      </c>
      <c r="B417" s="209" t="s">
        <v>792</v>
      </c>
      <c r="C417" s="210">
        <f t="shared" si="6"/>
        <v>0</v>
      </c>
      <c r="D417" s="196"/>
      <c r="E417" s="197"/>
      <c r="F417" s="198"/>
      <c r="G417" s="198"/>
      <c r="H417" s="198"/>
      <c r="I417" s="33"/>
      <c r="J417" s="5"/>
      <c r="K417" s="5"/>
      <c r="N417" s="171"/>
      <c r="O417" s="6"/>
      <c r="Q417" s="5"/>
    </row>
    <row r="418" spans="1:17" ht="17.25" customHeight="1" x14ac:dyDescent="0.2">
      <c r="A418" s="249" t="s">
        <v>793</v>
      </c>
      <c r="B418" s="209" t="s">
        <v>794</v>
      </c>
      <c r="C418" s="210">
        <f t="shared" si="6"/>
        <v>0</v>
      </c>
      <c r="D418" s="196"/>
      <c r="E418" s="197"/>
      <c r="F418" s="198"/>
      <c r="G418" s="198"/>
      <c r="H418" s="198"/>
      <c r="I418" s="33"/>
      <c r="J418" s="5"/>
      <c r="K418" s="5"/>
      <c r="N418" s="171"/>
      <c r="O418" s="6"/>
      <c r="Q418" s="5"/>
    </row>
    <row r="419" spans="1:17" x14ac:dyDescent="0.2">
      <c r="A419" s="214" t="s">
        <v>795</v>
      </c>
      <c r="B419" s="209" t="s">
        <v>796</v>
      </c>
      <c r="C419" s="210">
        <f t="shared" si="6"/>
        <v>0</v>
      </c>
      <c r="D419" s="196"/>
      <c r="E419" s="197"/>
      <c r="F419" s="198"/>
      <c r="G419" s="198"/>
      <c r="H419" s="198"/>
      <c r="I419" s="33"/>
      <c r="J419" s="5"/>
      <c r="K419" s="5"/>
      <c r="N419" s="171"/>
      <c r="O419" s="6"/>
      <c r="Q419" s="5"/>
    </row>
    <row r="420" spans="1:17" x14ac:dyDescent="0.2">
      <c r="A420" s="249" t="s">
        <v>797</v>
      </c>
      <c r="B420" s="209" t="s">
        <v>798</v>
      </c>
      <c r="C420" s="210">
        <f t="shared" si="6"/>
        <v>0</v>
      </c>
      <c r="D420" s="196"/>
      <c r="E420" s="197"/>
      <c r="F420" s="198"/>
      <c r="G420" s="198"/>
      <c r="H420" s="198"/>
      <c r="I420" s="33"/>
      <c r="J420" s="5"/>
      <c r="K420" s="5"/>
      <c r="N420" s="171"/>
      <c r="O420" s="6"/>
      <c r="Q420" s="5"/>
    </row>
    <row r="421" spans="1:17" x14ac:dyDescent="0.2">
      <c r="A421" s="214" t="s">
        <v>799</v>
      </c>
      <c r="B421" s="257" t="s">
        <v>800</v>
      </c>
      <c r="C421" s="210">
        <f t="shared" si="6"/>
        <v>0</v>
      </c>
      <c r="D421" s="196"/>
      <c r="E421" s="197"/>
      <c r="F421" s="198"/>
      <c r="G421" s="198"/>
      <c r="H421" s="198"/>
      <c r="I421" s="33"/>
      <c r="J421" s="5"/>
      <c r="K421" s="5"/>
      <c r="N421" s="171"/>
      <c r="O421" s="6"/>
      <c r="Q421" s="5"/>
    </row>
    <row r="422" spans="1:17" x14ac:dyDescent="0.2">
      <c r="A422" s="249" t="s">
        <v>801</v>
      </c>
      <c r="B422" s="257" t="s">
        <v>802</v>
      </c>
      <c r="C422" s="210">
        <f t="shared" si="6"/>
        <v>0</v>
      </c>
      <c r="D422" s="196"/>
      <c r="E422" s="197"/>
      <c r="F422" s="198"/>
      <c r="G422" s="198"/>
      <c r="H422" s="198"/>
      <c r="I422" s="33"/>
      <c r="J422" s="5"/>
      <c r="K422" s="5"/>
      <c r="N422" s="171"/>
      <c r="O422" s="6"/>
      <c r="Q422" s="5"/>
    </row>
    <row r="423" spans="1:17" x14ac:dyDescent="0.2">
      <c r="A423" s="214" t="s">
        <v>803</v>
      </c>
      <c r="B423" s="209" t="s">
        <v>804</v>
      </c>
      <c r="C423" s="210">
        <f t="shared" si="6"/>
        <v>0</v>
      </c>
      <c r="D423" s="196"/>
      <c r="E423" s="197"/>
      <c r="F423" s="198"/>
      <c r="G423" s="198"/>
      <c r="H423" s="198"/>
      <c r="I423" s="33"/>
      <c r="J423" s="5"/>
      <c r="K423" s="5"/>
      <c r="N423" s="171"/>
      <c r="O423" s="6"/>
      <c r="Q423" s="5"/>
    </row>
    <row r="424" spans="1:17" x14ac:dyDescent="0.2">
      <c r="A424" s="249" t="s">
        <v>805</v>
      </c>
      <c r="B424" s="209" t="s">
        <v>806</v>
      </c>
      <c r="C424" s="210">
        <f t="shared" si="6"/>
        <v>0</v>
      </c>
      <c r="D424" s="196"/>
      <c r="E424" s="197"/>
      <c r="F424" s="198"/>
      <c r="G424" s="198"/>
      <c r="H424" s="198"/>
      <c r="I424" s="33"/>
      <c r="J424" s="5"/>
      <c r="K424" s="5"/>
      <c r="N424" s="171"/>
      <c r="O424" s="6"/>
      <c r="Q424" s="5"/>
    </row>
    <row r="425" spans="1:17" x14ac:dyDescent="0.2">
      <c r="A425" s="214" t="s">
        <v>807</v>
      </c>
      <c r="B425" s="209" t="s">
        <v>808</v>
      </c>
      <c r="C425" s="210">
        <f t="shared" si="6"/>
        <v>0</v>
      </c>
      <c r="D425" s="196"/>
      <c r="E425" s="197"/>
      <c r="F425" s="198"/>
      <c r="G425" s="198"/>
      <c r="H425" s="198"/>
      <c r="I425" s="33"/>
      <c r="J425" s="5"/>
      <c r="K425" s="5"/>
      <c r="N425" s="171"/>
      <c r="O425" s="6"/>
      <c r="Q425" s="5"/>
    </row>
    <row r="426" spans="1:17" x14ac:dyDescent="0.2">
      <c r="A426" s="249" t="s">
        <v>809</v>
      </c>
      <c r="B426" s="209" t="s">
        <v>810</v>
      </c>
      <c r="C426" s="210">
        <f t="shared" si="6"/>
        <v>0</v>
      </c>
      <c r="D426" s="196"/>
      <c r="E426" s="197"/>
      <c r="F426" s="198"/>
      <c r="G426" s="198"/>
      <c r="H426" s="198"/>
      <c r="I426" s="33"/>
      <c r="J426" s="5"/>
      <c r="K426" s="5"/>
      <c r="N426" s="171"/>
      <c r="O426" s="6"/>
      <c r="Q426" s="5"/>
    </row>
    <row r="427" spans="1:17" x14ac:dyDescent="0.2">
      <c r="A427" s="214" t="s">
        <v>811</v>
      </c>
      <c r="B427" s="209" t="s">
        <v>812</v>
      </c>
      <c r="C427" s="210">
        <f t="shared" si="6"/>
        <v>0</v>
      </c>
      <c r="D427" s="196"/>
      <c r="E427" s="197"/>
      <c r="F427" s="198"/>
      <c r="G427" s="198"/>
      <c r="H427" s="198"/>
      <c r="I427" s="33"/>
      <c r="J427" s="5"/>
      <c r="K427" s="5"/>
      <c r="N427" s="171"/>
      <c r="O427" s="6"/>
      <c r="Q427" s="5"/>
    </row>
    <row r="428" spans="1:17" ht="12.75" customHeight="1" x14ac:dyDescent="0.2">
      <c r="A428" s="249" t="s">
        <v>813</v>
      </c>
      <c r="B428" s="209" t="s">
        <v>814</v>
      </c>
      <c r="C428" s="210">
        <f t="shared" si="6"/>
        <v>0</v>
      </c>
      <c r="D428" s="196"/>
      <c r="E428" s="197"/>
      <c r="F428" s="198"/>
      <c r="G428" s="198"/>
      <c r="H428" s="198"/>
      <c r="I428" s="33"/>
      <c r="J428" s="5"/>
      <c r="K428" s="5"/>
      <c r="N428" s="171"/>
      <c r="O428" s="6"/>
      <c r="Q428" s="5"/>
    </row>
    <row r="429" spans="1:17" x14ac:dyDescent="0.2">
      <c r="A429" s="249" t="s">
        <v>815</v>
      </c>
      <c r="B429" s="257" t="s">
        <v>816</v>
      </c>
      <c r="C429" s="210">
        <f t="shared" si="6"/>
        <v>0</v>
      </c>
      <c r="D429" s="196"/>
      <c r="E429" s="197"/>
      <c r="F429" s="198"/>
      <c r="G429" s="198"/>
      <c r="H429" s="198"/>
      <c r="I429" s="33"/>
      <c r="J429" s="5"/>
      <c r="K429" s="5"/>
      <c r="N429" s="171"/>
      <c r="O429" s="6"/>
      <c r="Q429" s="5"/>
    </row>
    <row r="430" spans="1:17" x14ac:dyDescent="0.2">
      <c r="A430" s="214" t="s">
        <v>817</v>
      </c>
      <c r="B430" s="257" t="s">
        <v>818</v>
      </c>
      <c r="C430" s="210">
        <f t="shared" si="6"/>
        <v>0</v>
      </c>
      <c r="D430" s="196"/>
      <c r="E430" s="197"/>
      <c r="F430" s="198"/>
      <c r="G430" s="198"/>
      <c r="H430" s="198"/>
      <c r="I430" s="33"/>
      <c r="J430" s="5"/>
      <c r="K430" s="5"/>
      <c r="N430" s="171"/>
      <c r="O430" s="6"/>
      <c r="Q430" s="5"/>
    </row>
    <row r="431" spans="1:17" x14ac:dyDescent="0.2">
      <c r="A431" s="249" t="s">
        <v>819</v>
      </c>
      <c r="B431" s="257" t="s">
        <v>820</v>
      </c>
      <c r="C431" s="210">
        <f t="shared" si="6"/>
        <v>0</v>
      </c>
      <c r="D431" s="196"/>
      <c r="E431" s="197"/>
      <c r="F431" s="198"/>
      <c r="G431" s="198"/>
      <c r="H431" s="198"/>
      <c r="I431" s="33"/>
      <c r="J431" s="5"/>
      <c r="K431" s="5"/>
      <c r="N431" s="171"/>
      <c r="O431" s="6"/>
      <c r="Q431" s="5"/>
    </row>
    <row r="432" spans="1:17" x14ac:dyDescent="0.2">
      <c r="A432" s="214" t="s">
        <v>821</v>
      </c>
      <c r="B432" s="258" t="s">
        <v>822</v>
      </c>
      <c r="C432" s="185">
        <f t="shared" si="6"/>
        <v>0</v>
      </c>
      <c r="D432" s="186"/>
      <c r="E432" s="187"/>
      <c r="F432" s="188"/>
      <c r="G432" s="188"/>
      <c r="H432" s="188"/>
      <c r="I432" s="33"/>
      <c r="J432" s="5"/>
      <c r="K432" s="5"/>
      <c r="N432" s="171"/>
      <c r="O432" s="6"/>
      <c r="Q432" s="5"/>
    </row>
    <row r="433" spans="1:17" x14ac:dyDescent="0.2">
      <c r="A433" s="214" t="s">
        <v>823</v>
      </c>
      <c r="B433" s="258" t="s">
        <v>824</v>
      </c>
      <c r="C433" s="185">
        <f t="shared" si="6"/>
        <v>0</v>
      </c>
      <c r="D433" s="186"/>
      <c r="E433" s="187"/>
      <c r="F433" s="188"/>
      <c r="G433" s="188"/>
      <c r="H433" s="188"/>
      <c r="I433" s="33"/>
      <c r="J433" s="5"/>
      <c r="K433" s="5"/>
      <c r="N433" s="171"/>
      <c r="O433" s="6"/>
      <c r="Q433" s="5"/>
    </row>
    <row r="434" spans="1:17" x14ac:dyDescent="0.2">
      <c r="A434" s="214" t="s">
        <v>825</v>
      </c>
      <c r="B434" s="258" t="s">
        <v>826</v>
      </c>
      <c r="C434" s="185">
        <f t="shared" si="6"/>
        <v>0</v>
      </c>
      <c r="D434" s="186"/>
      <c r="E434" s="187"/>
      <c r="F434" s="188"/>
      <c r="G434" s="188"/>
      <c r="H434" s="188"/>
      <c r="I434" s="33"/>
      <c r="J434" s="5"/>
      <c r="K434" s="5"/>
      <c r="N434" s="171"/>
      <c r="O434" s="6"/>
      <c r="Q434" s="5"/>
    </row>
    <row r="435" spans="1:17" x14ac:dyDescent="0.2">
      <c r="A435" s="214" t="s">
        <v>827</v>
      </c>
      <c r="B435" s="258" t="s">
        <v>828</v>
      </c>
      <c r="C435" s="185">
        <f t="shared" si="6"/>
        <v>0</v>
      </c>
      <c r="D435" s="186"/>
      <c r="E435" s="187"/>
      <c r="F435" s="188"/>
      <c r="G435" s="188"/>
      <c r="H435" s="188"/>
      <c r="I435" s="33"/>
      <c r="J435" s="5"/>
      <c r="K435" s="5"/>
      <c r="N435" s="171"/>
      <c r="O435" s="6"/>
      <c r="Q435" s="5"/>
    </row>
    <row r="436" spans="1:17" x14ac:dyDescent="0.2">
      <c r="A436" s="214" t="s">
        <v>829</v>
      </c>
      <c r="B436" s="258" t="s">
        <v>830</v>
      </c>
      <c r="C436" s="185">
        <f t="shared" si="6"/>
        <v>0</v>
      </c>
      <c r="D436" s="186"/>
      <c r="E436" s="187"/>
      <c r="F436" s="188"/>
      <c r="G436" s="188"/>
      <c r="H436" s="188"/>
      <c r="I436" s="33"/>
      <c r="J436" s="5"/>
      <c r="K436" s="5"/>
      <c r="N436" s="171"/>
      <c r="O436" s="6"/>
      <c r="Q436" s="5"/>
    </row>
    <row r="437" spans="1:17" x14ac:dyDescent="0.2">
      <c r="A437" s="249" t="s">
        <v>831</v>
      </c>
      <c r="B437" s="257" t="s">
        <v>832</v>
      </c>
      <c r="C437" s="210">
        <f t="shared" si="6"/>
        <v>0</v>
      </c>
      <c r="D437" s="196"/>
      <c r="E437" s="197"/>
      <c r="F437" s="198"/>
      <c r="G437" s="198"/>
      <c r="H437" s="198"/>
      <c r="I437" s="33"/>
      <c r="J437" s="5"/>
      <c r="K437" s="5"/>
      <c r="N437" s="171"/>
      <c r="O437" s="6"/>
      <c r="Q437" s="5"/>
    </row>
    <row r="438" spans="1:17" x14ac:dyDescent="0.2">
      <c r="A438" s="214" t="s">
        <v>833</v>
      </c>
      <c r="B438" s="257" t="s">
        <v>834</v>
      </c>
      <c r="C438" s="210">
        <f t="shared" si="6"/>
        <v>0</v>
      </c>
      <c r="D438" s="196"/>
      <c r="E438" s="197"/>
      <c r="F438" s="198"/>
      <c r="G438" s="198"/>
      <c r="H438" s="198"/>
      <c r="I438" s="33"/>
      <c r="J438" s="5"/>
      <c r="K438" s="5"/>
      <c r="N438" s="171"/>
      <c r="O438" s="6"/>
      <c r="Q438" s="5"/>
    </row>
    <row r="439" spans="1:17" x14ac:dyDescent="0.2">
      <c r="A439" s="259" t="s">
        <v>835</v>
      </c>
      <c r="B439" s="260" t="s">
        <v>836</v>
      </c>
      <c r="C439" s="210">
        <f t="shared" si="6"/>
        <v>0</v>
      </c>
      <c r="D439" s="196"/>
      <c r="E439" s="197"/>
      <c r="F439" s="198"/>
      <c r="G439" s="198"/>
      <c r="H439" s="198"/>
      <c r="I439" s="33"/>
      <c r="J439" s="5"/>
      <c r="K439" s="5"/>
      <c r="N439" s="171"/>
      <c r="O439" s="6"/>
      <c r="Q439" s="5"/>
    </row>
    <row r="440" spans="1:17" x14ac:dyDescent="0.2">
      <c r="A440" s="214" t="s">
        <v>837</v>
      </c>
      <c r="B440" s="258" t="s">
        <v>838</v>
      </c>
      <c r="C440" s="210">
        <f t="shared" si="6"/>
        <v>5093</v>
      </c>
      <c r="D440" s="196">
        <f>1980+647+289+875+798+162</f>
        <v>4751</v>
      </c>
      <c r="E440" s="197">
        <v>44</v>
      </c>
      <c r="F440" s="198">
        <v>298</v>
      </c>
      <c r="G440" s="198"/>
      <c r="H440" s="198"/>
      <c r="I440" s="33"/>
      <c r="J440" s="5"/>
      <c r="K440" s="5"/>
      <c r="N440" s="171"/>
      <c r="O440" s="6"/>
      <c r="Q440" s="5"/>
    </row>
    <row r="441" spans="1:17" x14ac:dyDescent="0.2">
      <c r="A441" s="214" t="s">
        <v>839</v>
      </c>
      <c r="B441" s="258" t="s">
        <v>840</v>
      </c>
      <c r="C441" s="210">
        <f t="shared" si="6"/>
        <v>0</v>
      </c>
      <c r="D441" s="196"/>
      <c r="E441" s="197"/>
      <c r="F441" s="198"/>
      <c r="G441" s="198"/>
      <c r="H441" s="198"/>
      <c r="I441" s="33"/>
      <c r="J441" s="5"/>
      <c r="K441" s="5"/>
      <c r="N441" s="171"/>
      <c r="O441" s="6"/>
      <c r="Q441" s="5"/>
    </row>
    <row r="442" spans="1:17" x14ac:dyDescent="0.2">
      <c r="A442" s="214" t="s">
        <v>841</v>
      </c>
      <c r="B442" s="258" t="s">
        <v>842</v>
      </c>
      <c r="C442" s="210">
        <f t="shared" si="6"/>
        <v>0</v>
      </c>
      <c r="D442" s="196"/>
      <c r="E442" s="197"/>
      <c r="F442" s="198"/>
      <c r="G442" s="198"/>
      <c r="H442" s="198"/>
      <c r="I442" s="33"/>
      <c r="J442" s="5"/>
      <c r="K442" s="5"/>
      <c r="N442" s="171"/>
      <c r="O442" s="6"/>
      <c r="Q442" s="5"/>
    </row>
    <row r="443" spans="1:17" x14ac:dyDescent="0.2">
      <c r="A443" s="214" t="s">
        <v>843</v>
      </c>
      <c r="B443" s="258" t="s">
        <v>844</v>
      </c>
      <c r="C443" s="210">
        <f t="shared" si="6"/>
        <v>0</v>
      </c>
      <c r="D443" s="196"/>
      <c r="E443" s="197"/>
      <c r="F443" s="198"/>
      <c r="G443" s="198"/>
      <c r="H443" s="198"/>
      <c r="I443" s="33"/>
      <c r="J443" s="5"/>
      <c r="K443" s="5"/>
      <c r="N443" s="171"/>
      <c r="O443" s="6"/>
      <c r="Q443" s="5"/>
    </row>
    <row r="444" spans="1:17" x14ac:dyDescent="0.2">
      <c r="A444" s="214" t="s">
        <v>845</v>
      </c>
      <c r="B444" s="258" t="s">
        <v>846</v>
      </c>
      <c r="C444" s="210">
        <f t="shared" si="6"/>
        <v>0</v>
      </c>
      <c r="D444" s="196"/>
      <c r="E444" s="197"/>
      <c r="F444" s="198"/>
      <c r="G444" s="198"/>
      <c r="H444" s="198"/>
      <c r="I444" s="33"/>
      <c r="J444" s="5"/>
      <c r="K444" s="5"/>
      <c r="N444" s="171"/>
      <c r="O444" s="6"/>
      <c r="Q444" s="5"/>
    </row>
    <row r="445" spans="1:17" x14ac:dyDescent="0.2">
      <c r="A445" s="214" t="s">
        <v>847</v>
      </c>
      <c r="B445" s="258" t="s">
        <v>848</v>
      </c>
      <c r="C445" s="210">
        <f t="shared" si="6"/>
        <v>0</v>
      </c>
      <c r="D445" s="196"/>
      <c r="E445" s="197"/>
      <c r="F445" s="198"/>
      <c r="G445" s="198"/>
      <c r="H445" s="198"/>
      <c r="I445" s="33"/>
      <c r="J445" s="5"/>
      <c r="K445" s="5"/>
      <c r="N445" s="171"/>
      <c r="O445" s="6"/>
      <c r="Q445" s="5"/>
    </row>
    <row r="446" spans="1:17" x14ac:dyDescent="0.2">
      <c r="A446" s="214" t="s">
        <v>849</v>
      </c>
      <c r="B446" s="258" t="s">
        <v>850</v>
      </c>
      <c r="C446" s="210">
        <f t="shared" si="6"/>
        <v>0</v>
      </c>
      <c r="D446" s="196"/>
      <c r="E446" s="197"/>
      <c r="F446" s="198"/>
      <c r="G446" s="198"/>
      <c r="H446" s="198"/>
      <c r="I446" s="33"/>
      <c r="J446" s="5"/>
      <c r="K446" s="5"/>
      <c r="N446" s="171"/>
      <c r="O446" s="6"/>
      <c r="Q446" s="5"/>
    </row>
    <row r="447" spans="1:17" x14ac:dyDescent="0.2">
      <c r="A447" s="214" t="s">
        <v>851</v>
      </c>
      <c r="B447" s="258" t="s">
        <v>852</v>
      </c>
      <c r="C447" s="210">
        <f t="shared" si="6"/>
        <v>0</v>
      </c>
      <c r="D447" s="196"/>
      <c r="E447" s="197"/>
      <c r="F447" s="198"/>
      <c r="G447" s="198"/>
      <c r="H447" s="198"/>
      <c r="I447" s="33"/>
      <c r="J447" s="5"/>
      <c r="K447" s="5"/>
      <c r="N447" s="171"/>
      <c r="O447" s="6"/>
      <c r="Q447" s="5"/>
    </row>
    <row r="448" spans="1:17" x14ac:dyDescent="0.2">
      <c r="A448" s="214" t="s">
        <v>853</v>
      </c>
      <c r="B448" s="258" t="s">
        <v>854</v>
      </c>
      <c r="C448" s="210">
        <f t="shared" si="6"/>
        <v>0</v>
      </c>
      <c r="D448" s="196"/>
      <c r="E448" s="197"/>
      <c r="F448" s="198"/>
      <c r="G448" s="198"/>
      <c r="H448" s="198"/>
      <c r="I448" s="33"/>
      <c r="J448" s="5"/>
      <c r="K448" s="5"/>
      <c r="N448" s="171"/>
      <c r="O448" s="6"/>
      <c r="Q448" s="5"/>
    </row>
    <row r="449" spans="1:17" x14ac:dyDescent="0.2">
      <c r="A449" s="214" t="s">
        <v>855</v>
      </c>
      <c r="B449" s="258" t="s">
        <v>856</v>
      </c>
      <c r="C449" s="210">
        <f t="shared" si="6"/>
        <v>312</v>
      </c>
      <c r="D449" s="196">
        <f>30+6+41+183+42</f>
        <v>302</v>
      </c>
      <c r="E449" s="197">
        <v>10</v>
      </c>
      <c r="F449" s="198"/>
      <c r="G449" s="198"/>
      <c r="H449" s="198"/>
      <c r="I449" s="33"/>
      <c r="J449" s="5"/>
      <c r="K449" s="5"/>
      <c r="N449" s="171"/>
      <c r="O449" s="6"/>
      <c r="Q449" s="5"/>
    </row>
    <row r="450" spans="1:17" x14ac:dyDescent="0.2">
      <c r="A450" s="214" t="s">
        <v>857</v>
      </c>
      <c r="B450" s="258" t="s">
        <v>858</v>
      </c>
      <c r="C450" s="210">
        <f t="shared" si="6"/>
        <v>0</v>
      </c>
      <c r="D450" s="196"/>
      <c r="E450" s="197"/>
      <c r="F450" s="198"/>
      <c r="G450" s="198"/>
      <c r="H450" s="198"/>
      <c r="I450" s="33"/>
      <c r="J450" s="5"/>
      <c r="K450" s="5"/>
      <c r="N450" s="171"/>
      <c r="O450" s="6"/>
      <c r="Q450" s="5"/>
    </row>
    <row r="451" spans="1:17" x14ac:dyDescent="0.2">
      <c r="A451" s="214" t="s">
        <v>859</v>
      </c>
      <c r="B451" s="258" t="s">
        <v>860</v>
      </c>
      <c r="C451" s="210">
        <f t="shared" si="6"/>
        <v>0</v>
      </c>
      <c r="D451" s="196"/>
      <c r="E451" s="197"/>
      <c r="F451" s="198"/>
      <c r="G451" s="198"/>
      <c r="H451" s="198"/>
      <c r="I451" s="33"/>
      <c r="J451" s="5"/>
      <c r="K451" s="5"/>
      <c r="N451" s="171"/>
      <c r="O451" s="6"/>
      <c r="Q451" s="5"/>
    </row>
    <row r="452" spans="1:17" ht="15" customHeight="1" x14ac:dyDescent="0.2">
      <c r="A452" s="214" t="s">
        <v>861</v>
      </c>
      <c r="B452" s="258" t="s">
        <v>862</v>
      </c>
      <c r="C452" s="210">
        <f t="shared" si="6"/>
        <v>0</v>
      </c>
      <c r="D452" s="196"/>
      <c r="E452" s="197"/>
      <c r="F452" s="198"/>
      <c r="G452" s="198"/>
      <c r="H452" s="198"/>
      <c r="I452" s="33"/>
      <c r="J452" s="5"/>
      <c r="K452" s="5"/>
      <c r="N452" s="171"/>
      <c r="O452" s="6"/>
      <c r="Q452" s="5"/>
    </row>
    <row r="453" spans="1:17" ht="16.5" customHeight="1" x14ac:dyDescent="0.2">
      <c r="A453" s="249" t="s">
        <v>863</v>
      </c>
      <c r="B453" s="261" t="s">
        <v>864</v>
      </c>
      <c r="C453" s="210">
        <f t="shared" si="6"/>
        <v>0</v>
      </c>
      <c r="D453" s="196"/>
      <c r="E453" s="197"/>
      <c r="F453" s="198"/>
      <c r="G453" s="198"/>
      <c r="H453" s="198"/>
      <c r="I453" s="33"/>
      <c r="J453" s="5"/>
      <c r="K453" s="5"/>
      <c r="N453" s="171"/>
      <c r="O453" s="6"/>
      <c r="Q453" s="5"/>
    </row>
    <row r="454" spans="1:17" x14ac:dyDescent="0.2">
      <c r="A454" s="259" t="s">
        <v>865</v>
      </c>
      <c r="B454" s="262" t="s">
        <v>866</v>
      </c>
      <c r="C454" s="210">
        <f t="shared" si="6"/>
        <v>1</v>
      </c>
      <c r="D454" s="196"/>
      <c r="E454" s="197">
        <v>1</v>
      </c>
      <c r="F454" s="198"/>
      <c r="G454" s="198"/>
      <c r="H454" s="198"/>
      <c r="I454" s="33"/>
      <c r="J454" s="5"/>
      <c r="K454" s="5"/>
      <c r="N454" s="171"/>
      <c r="O454" s="6"/>
      <c r="Q454" s="5"/>
    </row>
    <row r="455" spans="1:17" x14ac:dyDescent="0.2">
      <c r="A455" s="214" t="s">
        <v>867</v>
      </c>
      <c r="B455" s="262" t="s">
        <v>868</v>
      </c>
      <c r="C455" s="210">
        <f t="shared" si="6"/>
        <v>0</v>
      </c>
      <c r="D455" s="196"/>
      <c r="E455" s="197"/>
      <c r="F455" s="198"/>
      <c r="G455" s="198"/>
      <c r="H455" s="198"/>
      <c r="I455" s="33"/>
      <c r="J455" s="5"/>
      <c r="K455" s="5"/>
      <c r="N455" s="171"/>
      <c r="O455" s="6"/>
      <c r="Q455" s="5"/>
    </row>
    <row r="456" spans="1:17" x14ac:dyDescent="0.2">
      <c r="A456" s="249" t="s">
        <v>869</v>
      </c>
      <c r="B456" s="262" t="s">
        <v>870</v>
      </c>
      <c r="C456" s="210">
        <f t="shared" si="6"/>
        <v>0</v>
      </c>
      <c r="D456" s="196"/>
      <c r="E456" s="197"/>
      <c r="F456" s="198"/>
      <c r="G456" s="198"/>
      <c r="H456" s="198"/>
      <c r="I456" s="33"/>
      <c r="J456" s="5"/>
      <c r="K456" s="5"/>
      <c r="N456" s="171"/>
      <c r="O456" s="6"/>
      <c r="Q456" s="5"/>
    </row>
    <row r="457" spans="1:17" x14ac:dyDescent="0.2">
      <c r="A457" s="259" t="s">
        <v>871</v>
      </c>
      <c r="B457" s="262" t="s">
        <v>872</v>
      </c>
      <c r="C457" s="210">
        <f t="shared" si="6"/>
        <v>0</v>
      </c>
      <c r="D457" s="196"/>
      <c r="E457" s="197"/>
      <c r="F457" s="198"/>
      <c r="G457" s="198"/>
      <c r="H457" s="198"/>
      <c r="I457" s="33"/>
      <c r="J457" s="5"/>
      <c r="K457" s="5"/>
      <c r="N457" s="171"/>
      <c r="O457" s="6"/>
      <c r="Q457" s="5"/>
    </row>
    <row r="458" spans="1:17" x14ac:dyDescent="0.2">
      <c r="A458" s="214" t="s">
        <v>873</v>
      </c>
      <c r="B458" s="262" t="s">
        <v>874</v>
      </c>
      <c r="C458" s="210">
        <f t="shared" si="6"/>
        <v>0</v>
      </c>
      <c r="D458" s="196"/>
      <c r="E458" s="197"/>
      <c r="F458" s="198"/>
      <c r="G458" s="198"/>
      <c r="H458" s="198"/>
      <c r="I458" s="33"/>
      <c r="J458" s="5"/>
      <c r="K458" s="5"/>
      <c r="N458" s="171"/>
      <c r="O458" s="6"/>
      <c r="Q458" s="5"/>
    </row>
    <row r="459" spans="1:17" x14ac:dyDescent="0.2">
      <c r="A459" s="249" t="s">
        <v>875</v>
      </c>
      <c r="B459" s="262" t="s">
        <v>876</v>
      </c>
      <c r="C459" s="210">
        <f t="shared" si="6"/>
        <v>0</v>
      </c>
      <c r="D459" s="196"/>
      <c r="E459" s="197"/>
      <c r="F459" s="198"/>
      <c r="G459" s="198"/>
      <c r="H459" s="198"/>
      <c r="I459" s="33"/>
      <c r="J459" s="5"/>
      <c r="K459" s="5"/>
      <c r="N459" s="171"/>
      <c r="O459" s="6"/>
      <c r="Q459" s="5"/>
    </row>
    <row r="460" spans="1:17" x14ac:dyDescent="0.2">
      <c r="A460" s="259" t="s">
        <v>877</v>
      </c>
      <c r="B460" s="262" t="s">
        <v>878</v>
      </c>
      <c r="C460" s="210">
        <f t="shared" si="6"/>
        <v>0</v>
      </c>
      <c r="D460" s="196"/>
      <c r="E460" s="197"/>
      <c r="F460" s="198"/>
      <c r="G460" s="198"/>
      <c r="H460" s="198"/>
      <c r="I460" s="33"/>
      <c r="J460" s="5"/>
      <c r="K460" s="5"/>
      <c r="N460" s="171"/>
      <c r="O460" s="6"/>
      <c r="Q460" s="5"/>
    </row>
    <row r="461" spans="1:17" x14ac:dyDescent="0.2">
      <c r="A461" s="214" t="s">
        <v>879</v>
      </c>
      <c r="B461" s="262" t="s">
        <v>880</v>
      </c>
      <c r="C461" s="210">
        <f t="shared" si="6"/>
        <v>0</v>
      </c>
      <c r="D461" s="196"/>
      <c r="E461" s="197"/>
      <c r="F461" s="198"/>
      <c r="G461" s="198"/>
      <c r="H461" s="198"/>
      <c r="I461" s="33"/>
      <c r="J461" s="5"/>
      <c r="K461" s="5"/>
      <c r="N461" s="171"/>
      <c r="O461" s="6"/>
      <c r="Q461" s="5"/>
    </row>
    <row r="462" spans="1:17" x14ac:dyDescent="0.2">
      <c r="A462" s="249" t="s">
        <v>881</v>
      </c>
      <c r="B462" s="262" t="s">
        <v>882</v>
      </c>
      <c r="C462" s="210">
        <f t="shared" si="6"/>
        <v>0</v>
      </c>
      <c r="D462" s="196"/>
      <c r="E462" s="197"/>
      <c r="F462" s="198"/>
      <c r="G462" s="198"/>
      <c r="H462" s="198"/>
      <c r="I462" s="33"/>
      <c r="J462" s="5"/>
      <c r="K462" s="5"/>
      <c r="N462" s="171"/>
      <c r="O462" s="6"/>
      <c r="Q462" s="5"/>
    </row>
    <row r="463" spans="1:17" x14ac:dyDescent="0.2">
      <c r="A463" s="259" t="s">
        <v>883</v>
      </c>
      <c r="B463" s="262" t="s">
        <v>884</v>
      </c>
      <c r="C463" s="210">
        <f t="shared" si="6"/>
        <v>0</v>
      </c>
      <c r="D463" s="196"/>
      <c r="E463" s="197"/>
      <c r="F463" s="198"/>
      <c r="G463" s="198"/>
      <c r="H463" s="198"/>
      <c r="I463" s="33"/>
      <c r="J463" s="5"/>
      <c r="K463" s="5"/>
      <c r="N463" s="171"/>
      <c r="O463" s="6"/>
      <c r="Q463" s="5"/>
    </row>
    <row r="464" spans="1:17" x14ac:dyDescent="0.2">
      <c r="A464" s="214" t="s">
        <v>885</v>
      </c>
      <c r="B464" s="262" t="s">
        <v>886</v>
      </c>
      <c r="C464" s="210">
        <f t="shared" si="6"/>
        <v>0</v>
      </c>
      <c r="D464" s="196"/>
      <c r="E464" s="197"/>
      <c r="F464" s="198"/>
      <c r="G464" s="198"/>
      <c r="H464" s="198"/>
      <c r="I464" s="33"/>
      <c r="J464" s="5"/>
      <c r="K464" s="5"/>
      <c r="N464" s="171"/>
      <c r="O464" s="6"/>
      <c r="Q464" s="5"/>
    </row>
    <row r="465" spans="1:17" ht="23.25" x14ac:dyDescent="0.2">
      <c r="A465" s="249" t="s">
        <v>887</v>
      </c>
      <c r="B465" s="262" t="s">
        <v>888</v>
      </c>
      <c r="C465" s="210">
        <f t="shared" si="6"/>
        <v>0</v>
      </c>
      <c r="D465" s="196"/>
      <c r="E465" s="197"/>
      <c r="F465" s="198"/>
      <c r="G465" s="198"/>
      <c r="H465" s="198"/>
      <c r="I465" s="33"/>
      <c r="J465" s="5"/>
      <c r="K465" s="5"/>
      <c r="N465" s="171"/>
      <c r="O465" s="6"/>
      <c r="Q465" s="5"/>
    </row>
    <row r="466" spans="1:17" x14ac:dyDescent="0.2">
      <c r="A466" s="259" t="s">
        <v>889</v>
      </c>
      <c r="B466" s="262" t="s">
        <v>890</v>
      </c>
      <c r="C466" s="210">
        <f t="shared" ref="C466:C527" si="7">+SUM(D466:F466)</f>
        <v>0</v>
      </c>
      <c r="D466" s="196"/>
      <c r="E466" s="197"/>
      <c r="F466" s="198"/>
      <c r="G466" s="198"/>
      <c r="H466" s="198"/>
      <c r="I466" s="33"/>
      <c r="J466" s="5"/>
      <c r="K466" s="5"/>
      <c r="N466" s="171"/>
      <c r="O466" s="6"/>
      <c r="Q466" s="5"/>
    </row>
    <row r="467" spans="1:17" x14ac:dyDescent="0.2">
      <c r="A467" s="214" t="s">
        <v>891</v>
      </c>
      <c r="B467" s="262" t="s">
        <v>892</v>
      </c>
      <c r="C467" s="210">
        <f t="shared" si="7"/>
        <v>0</v>
      </c>
      <c r="D467" s="196"/>
      <c r="E467" s="197"/>
      <c r="F467" s="198"/>
      <c r="G467" s="198"/>
      <c r="H467" s="198"/>
      <c r="I467" s="33"/>
      <c r="J467" s="5"/>
      <c r="K467" s="5"/>
      <c r="N467" s="171"/>
      <c r="O467" s="6"/>
      <c r="Q467" s="5"/>
    </row>
    <row r="468" spans="1:17" x14ac:dyDescent="0.2">
      <c r="A468" s="249" t="s">
        <v>893</v>
      </c>
      <c r="B468" s="262" t="s">
        <v>894</v>
      </c>
      <c r="C468" s="210">
        <f t="shared" si="7"/>
        <v>0</v>
      </c>
      <c r="D468" s="196"/>
      <c r="E468" s="197"/>
      <c r="F468" s="198"/>
      <c r="G468" s="198"/>
      <c r="H468" s="198"/>
      <c r="I468" s="33"/>
      <c r="J468" s="5"/>
      <c r="K468" s="5"/>
      <c r="N468" s="171"/>
      <c r="O468" s="6"/>
      <c r="Q468" s="5"/>
    </row>
    <row r="469" spans="1:17" x14ac:dyDescent="0.2">
      <c r="A469" s="259" t="s">
        <v>895</v>
      </c>
      <c r="B469" s="262" t="s">
        <v>896</v>
      </c>
      <c r="C469" s="210">
        <f t="shared" si="7"/>
        <v>0</v>
      </c>
      <c r="D469" s="196"/>
      <c r="E469" s="197"/>
      <c r="F469" s="198"/>
      <c r="G469" s="198"/>
      <c r="H469" s="198"/>
      <c r="I469" s="33"/>
      <c r="J469" s="5"/>
      <c r="K469" s="5"/>
      <c r="N469" s="171"/>
      <c r="O469" s="6"/>
      <c r="Q469" s="5"/>
    </row>
    <row r="470" spans="1:17" x14ac:dyDescent="0.2">
      <c r="A470" s="214" t="s">
        <v>897</v>
      </c>
      <c r="B470" s="262" t="s">
        <v>898</v>
      </c>
      <c r="C470" s="210">
        <f t="shared" si="7"/>
        <v>0</v>
      </c>
      <c r="D470" s="196"/>
      <c r="E470" s="197"/>
      <c r="F470" s="198"/>
      <c r="G470" s="198"/>
      <c r="H470" s="198"/>
      <c r="I470" s="33"/>
      <c r="J470" s="5"/>
      <c r="K470" s="5"/>
      <c r="N470" s="171"/>
      <c r="O470" s="6"/>
      <c r="Q470" s="5"/>
    </row>
    <row r="471" spans="1:17" x14ac:dyDescent="0.2">
      <c r="A471" s="249" t="s">
        <v>899</v>
      </c>
      <c r="B471" s="262" t="s">
        <v>900</v>
      </c>
      <c r="C471" s="210">
        <f t="shared" si="7"/>
        <v>0</v>
      </c>
      <c r="D471" s="196"/>
      <c r="E471" s="197"/>
      <c r="F471" s="198"/>
      <c r="G471" s="198"/>
      <c r="H471" s="198"/>
      <c r="I471" s="33"/>
      <c r="J471" s="5"/>
      <c r="K471" s="5"/>
      <c r="N471" s="171"/>
      <c r="O471" s="6"/>
      <c r="Q471" s="5"/>
    </row>
    <row r="472" spans="1:17" x14ac:dyDescent="0.2">
      <c r="A472" s="259" t="s">
        <v>901</v>
      </c>
      <c r="B472" s="262" t="s">
        <v>902</v>
      </c>
      <c r="C472" s="210">
        <f t="shared" si="7"/>
        <v>0</v>
      </c>
      <c r="D472" s="196"/>
      <c r="E472" s="197"/>
      <c r="F472" s="198"/>
      <c r="G472" s="198"/>
      <c r="H472" s="198"/>
      <c r="I472" s="33"/>
      <c r="J472" s="5"/>
      <c r="K472" s="5"/>
      <c r="N472" s="171"/>
      <c r="O472" s="6"/>
      <c r="Q472" s="5"/>
    </row>
    <row r="473" spans="1:17" x14ac:dyDescent="0.2">
      <c r="A473" s="214" t="s">
        <v>903</v>
      </c>
      <c r="B473" s="262" t="s">
        <v>904</v>
      </c>
      <c r="C473" s="210">
        <f t="shared" si="7"/>
        <v>0</v>
      </c>
      <c r="D473" s="196"/>
      <c r="E473" s="197"/>
      <c r="F473" s="198"/>
      <c r="G473" s="198"/>
      <c r="H473" s="198"/>
      <c r="I473" s="33"/>
      <c r="J473" s="5"/>
      <c r="K473" s="5"/>
      <c r="N473" s="171"/>
      <c r="O473" s="6"/>
      <c r="Q473" s="5"/>
    </row>
    <row r="474" spans="1:17" x14ac:dyDescent="0.2">
      <c r="A474" s="249" t="s">
        <v>905</v>
      </c>
      <c r="B474" s="262" t="s">
        <v>906</v>
      </c>
      <c r="C474" s="210">
        <f t="shared" si="7"/>
        <v>0</v>
      </c>
      <c r="D474" s="196"/>
      <c r="E474" s="197"/>
      <c r="F474" s="198"/>
      <c r="G474" s="198"/>
      <c r="H474" s="198"/>
      <c r="I474" s="33"/>
      <c r="J474" s="5"/>
      <c r="K474" s="5"/>
      <c r="N474" s="171"/>
      <c r="O474" s="6"/>
      <c r="Q474" s="5"/>
    </row>
    <row r="475" spans="1:17" x14ac:dyDescent="0.2">
      <c r="A475" s="259" t="s">
        <v>907</v>
      </c>
      <c r="B475" s="262" t="s">
        <v>908</v>
      </c>
      <c r="C475" s="210">
        <f t="shared" si="7"/>
        <v>0</v>
      </c>
      <c r="D475" s="196"/>
      <c r="E475" s="197"/>
      <c r="F475" s="198"/>
      <c r="G475" s="198"/>
      <c r="H475" s="198"/>
      <c r="I475" s="33"/>
      <c r="J475" s="5"/>
      <c r="K475" s="5"/>
      <c r="N475" s="171"/>
      <c r="O475" s="6"/>
      <c r="Q475" s="5"/>
    </row>
    <row r="476" spans="1:17" x14ac:dyDescent="0.2">
      <c r="A476" s="214" t="s">
        <v>909</v>
      </c>
      <c r="B476" s="262" t="s">
        <v>910</v>
      </c>
      <c r="C476" s="210">
        <f t="shared" si="7"/>
        <v>0</v>
      </c>
      <c r="D476" s="196"/>
      <c r="E476" s="197"/>
      <c r="F476" s="198"/>
      <c r="G476" s="198"/>
      <c r="H476" s="198"/>
      <c r="I476" s="33"/>
      <c r="J476" s="5"/>
      <c r="K476" s="5"/>
      <c r="N476" s="171"/>
      <c r="O476" s="6"/>
      <c r="Q476" s="5"/>
    </row>
    <row r="477" spans="1:17" x14ac:dyDescent="0.2">
      <c r="A477" s="249" t="s">
        <v>911</v>
      </c>
      <c r="B477" s="262" t="s">
        <v>912</v>
      </c>
      <c r="C477" s="210">
        <f t="shared" si="7"/>
        <v>0</v>
      </c>
      <c r="D477" s="196"/>
      <c r="E477" s="197"/>
      <c r="F477" s="198"/>
      <c r="G477" s="198"/>
      <c r="H477" s="198"/>
      <c r="I477" s="33"/>
      <c r="J477" s="5"/>
      <c r="K477" s="5"/>
      <c r="N477" s="171"/>
      <c r="O477" s="6"/>
      <c r="Q477" s="5"/>
    </row>
    <row r="478" spans="1:17" x14ac:dyDescent="0.2">
      <c r="A478" s="259" t="s">
        <v>913</v>
      </c>
      <c r="B478" s="262" t="s">
        <v>914</v>
      </c>
      <c r="C478" s="210">
        <f t="shared" si="7"/>
        <v>0</v>
      </c>
      <c r="D478" s="196"/>
      <c r="E478" s="197"/>
      <c r="F478" s="198"/>
      <c r="G478" s="198"/>
      <c r="H478" s="198"/>
      <c r="I478" s="33"/>
      <c r="J478" s="5"/>
      <c r="K478" s="5"/>
      <c r="N478" s="171"/>
      <c r="O478" s="6"/>
      <c r="Q478" s="5"/>
    </row>
    <row r="479" spans="1:17" x14ac:dyDescent="0.2">
      <c r="A479" s="214" t="s">
        <v>915</v>
      </c>
      <c r="B479" s="262" t="s">
        <v>916</v>
      </c>
      <c r="C479" s="210">
        <f t="shared" si="7"/>
        <v>0</v>
      </c>
      <c r="D479" s="196"/>
      <c r="E479" s="197"/>
      <c r="F479" s="198"/>
      <c r="G479" s="198"/>
      <c r="H479" s="198"/>
      <c r="I479" s="33"/>
      <c r="J479" s="5"/>
      <c r="K479" s="5"/>
      <c r="N479" s="171"/>
      <c r="O479" s="6"/>
      <c r="Q479" s="5"/>
    </row>
    <row r="480" spans="1:17" x14ac:dyDescent="0.2">
      <c r="A480" s="249" t="s">
        <v>917</v>
      </c>
      <c r="B480" s="262" t="s">
        <v>918</v>
      </c>
      <c r="C480" s="210">
        <f t="shared" si="7"/>
        <v>0</v>
      </c>
      <c r="D480" s="196"/>
      <c r="E480" s="197"/>
      <c r="F480" s="198"/>
      <c r="G480" s="198"/>
      <c r="H480" s="198"/>
      <c r="I480" s="33"/>
      <c r="J480" s="5"/>
      <c r="K480" s="5"/>
      <c r="N480" s="171"/>
      <c r="O480" s="6"/>
      <c r="Q480" s="5"/>
    </row>
    <row r="481" spans="1:17" x14ac:dyDescent="0.2">
      <c r="A481" s="259" t="s">
        <v>919</v>
      </c>
      <c r="B481" s="262" t="s">
        <v>920</v>
      </c>
      <c r="C481" s="210">
        <f t="shared" si="7"/>
        <v>0</v>
      </c>
      <c r="D481" s="196"/>
      <c r="E481" s="197"/>
      <c r="F481" s="198"/>
      <c r="G481" s="198"/>
      <c r="H481" s="198"/>
      <c r="I481" s="33"/>
      <c r="J481" s="5"/>
      <c r="K481" s="5"/>
      <c r="N481" s="171"/>
      <c r="O481" s="6"/>
      <c r="Q481" s="5"/>
    </row>
    <row r="482" spans="1:17" x14ac:dyDescent="0.2">
      <c r="A482" s="214" t="s">
        <v>921</v>
      </c>
      <c r="B482" s="262" t="s">
        <v>922</v>
      </c>
      <c r="C482" s="210">
        <f t="shared" si="7"/>
        <v>0</v>
      </c>
      <c r="D482" s="196"/>
      <c r="E482" s="197"/>
      <c r="F482" s="198"/>
      <c r="G482" s="198"/>
      <c r="H482" s="198"/>
      <c r="I482" s="33"/>
      <c r="J482" s="5"/>
      <c r="K482" s="5"/>
      <c r="N482" s="171"/>
      <c r="O482" s="6"/>
      <c r="Q482" s="5"/>
    </row>
    <row r="483" spans="1:17" x14ac:dyDescent="0.2">
      <c r="A483" s="249" t="s">
        <v>923</v>
      </c>
      <c r="B483" s="262" t="s">
        <v>924</v>
      </c>
      <c r="C483" s="210">
        <f t="shared" si="7"/>
        <v>0</v>
      </c>
      <c r="D483" s="196"/>
      <c r="E483" s="197"/>
      <c r="F483" s="198"/>
      <c r="G483" s="198"/>
      <c r="H483" s="198"/>
      <c r="I483" s="33"/>
      <c r="J483" s="5"/>
      <c r="K483" s="5"/>
      <c r="N483" s="171"/>
      <c r="O483" s="6"/>
      <c r="Q483" s="5"/>
    </row>
    <row r="484" spans="1:17" x14ac:dyDescent="0.2">
      <c r="A484" s="259" t="s">
        <v>925</v>
      </c>
      <c r="B484" s="262" t="s">
        <v>926</v>
      </c>
      <c r="C484" s="210">
        <f t="shared" si="7"/>
        <v>0</v>
      </c>
      <c r="D484" s="196"/>
      <c r="E484" s="197"/>
      <c r="F484" s="198"/>
      <c r="G484" s="198"/>
      <c r="H484" s="198"/>
      <c r="I484" s="33"/>
      <c r="J484" s="5"/>
      <c r="K484" s="5"/>
      <c r="N484" s="171"/>
      <c r="O484" s="6"/>
      <c r="Q484" s="5"/>
    </row>
    <row r="485" spans="1:17" x14ac:dyDescent="0.2">
      <c r="A485" s="214" t="s">
        <v>927</v>
      </c>
      <c r="B485" s="262" t="s">
        <v>928</v>
      </c>
      <c r="C485" s="210">
        <f t="shared" si="7"/>
        <v>0</v>
      </c>
      <c r="D485" s="196"/>
      <c r="E485" s="197"/>
      <c r="F485" s="198"/>
      <c r="G485" s="198"/>
      <c r="H485" s="198"/>
      <c r="I485" s="33"/>
      <c r="J485" s="5"/>
      <c r="K485" s="5"/>
      <c r="N485" s="171"/>
      <c r="O485" s="6"/>
      <c r="Q485" s="5"/>
    </row>
    <row r="486" spans="1:17" x14ac:dyDescent="0.2">
      <c r="A486" s="249" t="s">
        <v>929</v>
      </c>
      <c r="B486" s="262" t="s">
        <v>930</v>
      </c>
      <c r="C486" s="210">
        <f t="shared" si="7"/>
        <v>0</v>
      </c>
      <c r="D486" s="196"/>
      <c r="E486" s="197"/>
      <c r="F486" s="198"/>
      <c r="G486" s="198"/>
      <c r="H486" s="198"/>
      <c r="I486" s="33"/>
      <c r="J486" s="5"/>
      <c r="K486" s="5"/>
      <c r="N486" s="171"/>
      <c r="O486" s="6"/>
      <c r="Q486" s="5"/>
    </row>
    <row r="487" spans="1:17" x14ac:dyDescent="0.2">
      <c r="A487" s="259" t="s">
        <v>931</v>
      </c>
      <c r="B487" s="262" t="s">
        <v>932</v>
      </c>
      <c r="C487" s="210">
        <f t="shared" si="7"/>
        <v>0</v>
      </c>
      <c r="D487" s="196"/>
      <c r="E487" s="197"/>
      <c r="F487" s="198"/>
      <c r="G487" s="198"/>
      <c r="H487" s="198"/>
      <c r="I487" s="33"/>
      <c r="J487" s="5"/>
      <c r="K487" s="5"/>
      <c r="N487" s="171"/>
      <c r="O487" s="6"/>
      <c r="Q487" s="5"/>
    </row>
    <row r="488" spans="1:17" x14ac:dyDescent="0.2">
      <c r="A488" s="214" t="s">
        <v>933</v>
      </c>
      <c r="B488" s="262" t="s">
        <v>934</v>
      </c>
      <c r="C488" s="210">
        <f t="shared" si="7"/>
        <v>0</v>
      </c>
      <c r="D488" s="196"/>
      <c r="E488" s="197"/>
      <c r="F488" s="198"/>
      <c r="G488" s="198"/>
      <c r="H488" s="198"/>
      <c r="I488" s="33"/>
      <c r="J488" s="5"/>
      <c r="K488" s="5"/>
      <c r="N488" s="171"/>
      <c r="O488" s="6"/>
      <c r="Q488" s="5"/>
    </row>
    <row r="489" spans="1:17" x14ac:dyDescent="0.2">
      <c r="A489" s="249" t="s">
        <v>935</v>
      </c>
      <c r="B489" s="262" t="s">
        <v>936</v>
      </c>
      <c r="C489" s="210">
        <f t="shared" si="7"/>
        <v>0</v>
      </c>
      <c r="D489" s="196"/>
      <c r="E489" s="197"/>
      <c r="F489" s="198"/>
      <c r="G489" s="198"/>
      <c r="H489" s="198"/>
      <c r="I489" s="33"/>
      <c r="J489" s="5"/>
      <c r="K489" s="5"/>
      <c r="N489" s="171"/>
      <c r="O489" s="6"/>
      <c r="Q489" s="5"/>
    </row>
    <row r="490" spans="1:17" x14ac:dyDescent="0.2">
      <c r="A490" s="259" t="s">
        <v>937</v>
      </c>
      <c r="B490" s="262" t="s">
        <v>938</v>
      </c>
      <c r="C490" s="210">
        <f t="shared" si="7"/>
        <v>0</v>
      </c>
      <c r="D490" s="196"/>
      <c r="E490" s="197"/>
      <c r="F490" s="198"/>
      <c r="G490" s="198"/>
      <c r="H490" s="198"/>
      <c r="I490" s="33"/>
      <c r="J490" s="5"/>
      <c r="K490" s="5"/>
      <c r="N490" s="171"/>
      <c r="O490" s="6"/>
      <c r="Q490" s="5"/>
    </row>
    <row r="491" spans="1:17" x14ac:dyDescent="0.2">
      <c r="A491" s="214" t="s">
        <v>939</v>
      </c>
      <c r="B491" s="262" t="s">
        <v>940</v>
      </c>
      <c r="C491" s="210">
        <f t="shared" si="7"/>
        <v>0</v>
      </c>
      <c r="D491" s="196"/>
      <c r="E491" s="197"/>
      <c r="F491" s="198"/>
      <c r="G491" s="198"/>
      <c r="H491" s="198"/>
      <c r="I491" s="33"/>
      <c r="J491" s="5"/>
      <c r="K491" s="5"/>
      <c r="N491" s="171"/>
      <c r="O491" s="6"/>
      <c r="Q491" s="5"/>
    </row>
    <row r="492" spans="1:17" x14ac:dyDescent="0.2">
      <c r="A492" s="249" t="s">
        <v>941</v>
      </c>
      <c r="B492" s="262" t="s">
        <v>942</v>
      </c>
      <c r="C492" s="210">
        <f t="shared" si="7"/>
        <v>0</v>
      </c>
      <c r="D492" s="196"/>
      <c r="E492" s="197"/>
      <c r="F492" s="198"/>
      <c r="G492" s="198"/>
      <c r="H492" s="198"/>
      <c r="I492" s="33"/>
      <c r="J492" s="5"/>
      <c r="K492" s="5"/>
      <c r="N492" s="171"/>
      <c r="O492" s="6"/>
      <c r="Q492" s="5"/>
    </row>
    <row r="493" spans="1:17" x14ac:dyDescent="0.2">
      <c r="A493" s="259" t="s">
        <v>943</v>
      </c>
      <c r="B493" s="262" t="s">
        <v>944</v>
      </c>
      <c r="C493" s="210">
        <f t="shared" si="7"/>
        <v>0</v>
      </c>
      <c r="D493" s="196"/>
      <c r="E493" s="197"/>
      <c r="F493" s="198"/>
      <c r="G493" s="198"/>
      <c r="H493" s="198"/>
      <c r="I493" s="33"/>
      <c r="J493" s="5"/>
      <c r="K493" s="5"/>
      <c r="N493" s="171"/>
      <c r="O493" s="6"/>
      <c r="Q493" s="5"/>
    </row>
    <row r="494" spans="1:17" x14ac:dyDescent="0.2">
      <c r="A494" s="214" t="s">
        <v>945</v>
      </c>
      <c r="B494" s="262" t="s">
        <v>946</v>
      </c>
      <c r="C494" s="210">
        <f t="shared" si="7"/>
        <v>0</v>
      </c>
      <c r="D494" s="196"/>
      <c r="E494" s="197"/>
      <c r="F494" s="198"/>
      <c r="G494" s="198"/>
      <c r="H494" s="198"/>
      <c r="I494" s="33"/>
      <c r="J494" s="5"/>
      <c r="K494" s="5"/>
      <c r="N494" s="171"/>
      <c r="O494" s="6"/>
      <c r="Q494" s="5"/>
    </row>
    <row r="495" spans="1:17" x14ac:dyDescent="0.2">
      <c r="A495" s="249" t="s">
        <v>947</v>
      </c>
      <c r="B495" s="262" t="s">
        <v>948</v>
      </c>
      <c r="C495" s="210">
        <f t="shared" si="7"/>
        <v>0</v>
      </c>
      <c r="D495" s="196"/>
      <c r="E495" s="197"/>
      <c r="F495" s="198"/>
      <c r="G495" s="198"/>
      <c r="H495" s="198"/>
      <c r="I495" s="33"/>
      <c r="J495" s="5"/>
      <c r="K495" s="5"/>
      <c r="N495" s="171"/>
      <c r="O495" s="6"/>
      <c r="Q495" s="5"/>
    </row>
    <row r="496" spans="1:17" x14ac:dyDescent="0.2">
      <c r="A496" s="259" t="s">
        <v>949</v>
      </c>
      <c r="B496" s="262" t="s">
        <v>950</v>
      </c>
      <c r="C496" s="210">
        <f t="shared" si="7"/>
        <v>0</v>
      </c>
      <c r="D496" s="196"/>
      <c r="E496" s="197"/>
      <c r="F496" s="198"/>
      <c r="G496" s="198"/>
      <c r="H496" s="198"/>
      <c r="I496" s="33"/>
      <c r="J496" s="5"/>
      <c r="K496" s="5"/>
      <c r="N496" s="171"/>
      <c r="O496" s="6"/>
      <c r="Q496" s="5"/>
    </row>
    <row r="497" spans="1:17" x14ac:dyDescent="0.2">
      <c r="A497" s="214" t="s">
        <v>951</v>
      </c>
      <c r="B497" s="262" t="s">
        <v>952</v>
      </c>
      <c r="C497" s="210">
        <f t="shared" si="7"/>
        <v>0</v>
      </c>
      <c r="D497" s="196"/>
      <c r="E497" s="197"/>
      <c r="F497" s="198"/>
      <c r="G497" s="198"/>
      <c r="H497" s="198"/>
      <c r="I497" s="33"/>
      <c r="J497" s="5"/>
      <c r="K497" s="5"/>
      <c r="N497" s="171"/>
      <c r="O497" s="6"/>
      <c r="Q497" s="5"/>
    </row>
    <row r="498" spans="1:17" x14ac:dyDescent="0.2">
      <c r="A498" s="249" t="s">
        <v>953</v>
      </c>
      <c r="B498" s="262" t="s">
        <v>954</v>
      </c>
      <c r="C498" s="210">
        <f t="shared" si="7"/>
        <v>0</v>
      </c>
      <c r="D498" s="196"/>
      <c r="E498" s="197"/>
      <c r="F498" s="198"/>
      <c r="G498" s="198"/>
      <c r="H498" s="198"/>
      <c r="I498" s="33"/>
      <c r="J498" s="5"/>
      <c r="K498" s="5"/>
      <c r="N498" s="171"/>
      <c r="O498" s="6"/>
      <c r="Q498" s="5"/>
    </row>
    <row r="499" spans="1:17" x14ac:dyDescent="0.2">
      <c r="A499" s="259" t="s">
        <v>955</v>
      </c>
      <c r="B499" s="262" t="s">
        <v>956</v>
      </c>
      <c r="C499" s="210">
        <f t="shared" si="7"/>
        <v>0</v>
      </c>
      <c r="D499" s="196"/>
      <c r="E499" s="197"/>
      <c r="F499" s="198"/>
      <c r="G499" s="198"/>
      <c r="H499" s="198"/>
      <c r="I499" s="33"/>
      <c r="J499" s="5"/>
      <c r="K499" s="5"/>
      <c r="N499" s="171"/>
      <c r="O499" s="6"/>
      <c r="Q499" s="5"/>
    </row>
    <row r="500" spans="1:17" x14ac:dyDescent="0.2">
      <c r="A500" s="214" t="s">
        <v>957</v>
      </c>
      <c r="B500" s="262" t="s">
        <v>958</v>
      </c>
      <c r="C500" s="210">
        <f t="shared" si="7"/>
        <v>0</v>
      </c>
      <c r="D500" s="196"/>
      <c r="E500" s="197"/>
      <c r="F500" s="198"/>
      <c r="G500" s="198"/>
      <c r="H500" s="198"/>
      <c r="I500" s="33"/>
      <c r="J500" s="5"/>
      <c r="K500" s="5"/>
      <c r="N500" s="171"/>
      <c r="O500" s="6"/>
      <c r="Q500" s="5"/>
    </row>
    <row r="501" spans="1:17" x14ac:dyDescent="0.2">
      <c r="A501" s="249" t="s">
        <v>959</v>
      </c>
      <c r="B501" s="262" t="s">
        <v>960</v>
      </c>
      <c r="C501" s="210">
        <f t="shared" si="7"/>
        <v>0</v>
      </c>
      <c r="D501" s="196"/>
      <c r="E501" s="197"/>
      <c r="F501" s="198"/>
      <c r="G501" s="198"/>
      <c r="H501" s="198"/>
      <c r="I501" s="33"/>
      <c r="J501" s="5"/>
      <c r="K501" s="5"/>
      <c r="N501" s="171"/>
      <c r="O501" s="6"/>
      <c r="Q501" s="5"/>
    </row>
    <row r="502" spans="1:17" x14ac:dyDescent="0.2">
      <c r="A502" s="259" t="s">
        <v>961</v>
      </c>
      <c r="B502" s="262" t="s">
        <v>962</v>
      </c>
      <c r="C502" s="210">
        <f t="shared" si="7"/>
        <v>0</v>
      </c>
      <c r="D502" s="196"/>
      <c r="E502" s="197"/>
      <c r="F502" s="198"/>
      <c r="G502" s="198"/>
      <c r="H502" s="198"/>
      <c r="I502" s="33"/>
      <c r="J502" s="5"/>
      <c r="K502" s="5"/>
      <c r="N502" s="171"/>
      <c r="O502" s="6"/>
      <c r="Q502" s="5"/>
    </row>
    <row r="503" spans="1:17" x14ac:dyDescent="0.2">
      <c r="A503" s="214" t="s">
        <v>963</v>
      </c>
      <c r="B503" s="262" t="s">
        <v>964</v>
      </c>
      <c r="C503" s="210">
        <f t="shared" si="7"/>
        <v>0</v>
      </c>
      <c r="D503" s="196"/>
      <c r="E503" s="197"/>
      <c r="F503" s="198"/>
      <c r="G503" s="198"/>
      <c r="H503" s="198"/>
      <c r="I503" s="33"/>
      <c r="J503" s="5"/>
      <c r="K503" s="5"/>
      <c r="N503" s="171"/>
      <c r="O503" s="6"/>
      <c r="Q503" s="5"/>
    </row>
    <row r="504" spans="1:17" x14ac:dyDescent="0.2">
      <c r="A504" s="249" t="s">
        <v>965</v>
      </c>
      <c r="B504" s="258" t="s">
        <v>966</v>
      </c>
      <c r="C504" s="210">
        <f t="shared" si="7"/>
        <v>0</v>
      </c>
      <c r="D504" s="196"/>
      <c r="E504" s="197"/>
      <c r="F504" s="198"/>
      <c r="G504" s="198"/>
      <c r="H504" s="198"/>
      <c r="I504" s="33"/>
      <c r="J504" s="5"/>
      <c r="K504" s="5"/>
      <c r="N504" s="171"/>
      <c r="O504" s="6"/>
      <c r="Q504" s="5"/>
    </row>
    <row r="505" spans="1:17" x14ac:dyDescent="0.2">
      <c r="A505" s="259" t="s">
        <v>967</v>
      </c>
      <c r="B505" s="260" t="s">
        <v>968</v>
      </c>
      <c r="C505" s="210">
        <f t="shared" si="7"/>
        <v>0</v>
      </c>
      <c r="D505" s="196"/>
      <c r="E505" s="197"/>
      <c r="F505" s="198"/>
      <c r="G505" s="198"/>
      <c r="H505" s="198"/>
      <c r="I505" s="33"/>
      <c r="J505" s="5"/>
      <c r="K505" s="5"/>
      <c r="N505" s="171"/>
      <c r="O505" s="6"/>
      <c r="Q505" s="5"/>
    </row>
    <row r="506" spans="1:17" x14ac:dyDescent="0.2">
      <c r="A506" s="214" t="s">
        <v>969</v>
      </c>
      <c r="B506" s="258" t="s">
        <v>970</v>
      </c>
      <c r="C506" s="210">
        <f t="shared" si="7"/>
        <v>0</v>
      </c>
      <c r="D506" s="196"/>
      <c r="E506" s="197"/>
      <c r="F506" s="198"/>
      <c r="G506" s="198"/>
      <c r="H506" s="198"/>
      <c r="I506" s="33"/>
      <c r="J506" s="5"/>
      <c r="K506" s="5"/>
      <c r="N506" s="171"/>
      <c r="O506" s="6"/>
      <c r="Q506" s="5"/>
    </row>
    <row r="507" spans="1:17" x14ac:dyDescent="0.2">
      <c r="A507" s="249" t="s">
        <v>971</v>
      </c>
      <c r="B507" s="258" t="s">
        <v>972</v>
      </c>
      <c r="C507" s="210">
        <f t="shared" si="7"/>
        <v>0</v>
      </c>
      <c r="D507" s="196"/>
      <c r="E507" s="197"/>
      <c r="F507" s="198"/>
      <c r="G507" s="198"/>
      <c r="H507" s="198"/>
      <c r="I507" s="33"/>
      <c r="J507" s="5"/>
      <c r="K507" s="5"/>
      <c r="N507" s="171"/>
      <c r="O507" s="6"/>
      <c r="Q507" s="5"/>
    </row>
    <row r="508" spans="1:17" ht="23.25" x14ac:dyDescent="0.2">
      <c r="A508" s="259" t="s">
        <v>973</v>
      </c>
      <c r="B508" s="262" t="s">
        <v>974</v>
      </c>
      <c r="C508" s="210">
        <f t="shared" si="7"/>
        <v>0</v>
      </c>
      <c r="D508" s="196"/>
      <c r="E508" s="197"/>
      <c r="F508" s="198"/>
      <c r="G508" s="198"/>
      <c r="H508" s="198"/>
      <c r="I508" s="33"/>
      <c r="J508" s="5"/>
      <c r="K508" s="5"/>
      <c r="N508" s="171"/>
      <c r="O508" s="6"/>
      <c r="Q508" s="5"/>
    </row>
    <row r="509" spans="1:17" x14ac:dyDescent="0.2">
      <c r="A509" s="259" t="s">
        <v>975</v>
      </c>
      <c r="B509" s="258" t="s">
        <v>976</v>
      </c>
      <c r="C509" s="210">
        <f t="shared" si="7"/>
        <v>0</v>
      </c>
      <c r="D509" s="196"/>
      <c r="E509" s="197"/>
      <c r="F509" s="198"/>
      <c r="G509" s="198"/>
      <c r="H509" s="198"/>
      <c r="I509" s="33"/>
      <c r="J509" s="5"/>
      <c r="K509" s="5"/>
      <c r="N509" s="171"/>
      <c r="O509" s="6"/>
      <c r="Q509" s="5"/>
    </row>
    <row r="510" spans="1:17" x14ac:dyDescent="0.2">
      <c r="A510" s="259" t="s">
        <v>977</v>
      </c>
      <c r="B510" s="258" t="s">
        <v>978</v>
      </c>
      <c r="C510" s="210">
        <f t="shared" si="7"/>
        <v>0</v>
      </c>
      <c r="D510" s="196"/>
      <c r="E510" s="197"/>
      <c r="F510" s="198"/>
      <c r="G510" s="198"/>
      <c r="H510" s="198"/>
      <c r="I510" s="33"/>
      <c r="J510" s="5"/>
      <c r="K510" s="5"/>
      <c r="N510" s="171"/>
      <c r="O510" s="6"/>
      <c r="Q510" s="5"/>
    </row>
    <row r="511" spans="1:17" x14ac:dyDescent="0.2">
      <c r="A511" s="214" t="s">
        <v>979</v>
      </c>
      <c r="B511" s="258" t="s">
        <v>980</v>
      </c>
      <c r="C511" s="210">
        <f t="shared" si="7"/>
        <v>0</v>
      </c>
      <c r="D511" s="196"/>
      <c r="E511" s="197"/>
      <c r="F511" s="198"/>
      <c r="G511" s="198"/>
      <c r="H511" s="198"/>
      <c r="I511" s="33"/>
      <c r="J511" s="5"/>
      <c r="K511" s="5"/>
      <c r="N511" s="171"/>
      <c r="O511" s="6"/>
      <c r="Q511" s="5"/>
    </row>
    <row r="512" spans="1:17" x14ac:dyDescent="0.2">
      <c r="A512" s="249" t="s">
        <v>981</v>
      </c>
      <c r="B512" s="258" t="s">
        <v>982</v>
      </c>
      <c r="C512" s="210">
        <f t="shared" si="7"/>
        <v>0</v>
      </c>
      <c r="D512" s="196"/>
      <c r="E512" s="197"/>
      <c r="F512" s="198"/>
      <c r="G512" s="198"/>
      <c r="H512" s="198"/>
      <c r="I512" s="33"/>
      <c r="J512" s="5"/>
      <c r="K512" s="5"/>
      <c r="N512" s="171"/>
      <c r="O512" s="6"/>
      <c r="Q512" s="5"/>
    </row>
    <row r="513" spans="1:17" x14ac:dyDescent="0.2">
      <c r="A513" s="259" t="s">
        <v>983</v>
      </c>
      <c r="B513" s="258" t="s">
        <v>984</v>
      </c>
      <c r="C513" s="210">
        <f t="shared" si="7"/>
        <v>0</v>
      </c>
      <c r="D513" s="196"/>
      <c r="E513" s="197"/>
      <c r="F513" s="198"/>
      <c r="G513" s="198"/>
      <c r="H513" s="198"/>
      <c r="I513" s="33"/>
      <c r="J513" s="5"/>
      <c r="K513" s="5"/>
      <c r="N513" s="171"/>
      <c r="O513" s="6"/>
      <c r="Q513" s="5"/>
    </row>
    <row r="514" spans="1:17" x14ac:dyDescent="0.2">
      <c r="A514" s="214" t="s">
        <v>985</v>
      </c>
      <c r="B514" s="258" t="s">
        <v>986</v>
      </c>
      <c r="C514" s="210">
        <f t="shared" si="7"/>
        <v>0</v>
      </c>
      <c r="D514" s="196"/>
      <c r="E514" s="197"/>
      <c r="F514" s="198"/>
      <c r="G514" s="198"/>
      <c r="H514" s="198"/>
      <c r="I514" s="33"/>
      <c r="J514" s="5"/>
      <c r="K514" s="5"/>
      <c r="N514" s="171"/>
      <c r="O514" s="6"/>
      <c r="Q514" s="5"/>
    </row>
    <row r="515" spans="1:17" x14ac:dyDescent="0.2">
      <c r="A515" s="249" t="s">
        <v>987</v>
      </c>
      <c r="B515" s="258" t="s">
        <v>988</v>
      </c>
      <c r="C515" s="210">
        <f t="shared" si="7"/>
        <v>0</v>
      </c>
      <c r="D515" s="196"/>
      <c r="E515" s="197"/>
      <c r="F515" s="198"/>
      <c r="G515" s="198"/>
      <c r="H515" s="198"/>
      <c r="I515" s="33"/>
      <c r="J515" s="5"/>
      <c r="K515" s="5"/>
      <c r="N515" s="171"/>
      <c r="O515" s="6"/>
      <c r="Q515" s="5"/>
    </row>
    <row r="516" spans="1:17" x14ac:dyDescent="0.2">
      <c r="A516" s="259" t="s">
        <v>989</v>
      </c>
      <c r="B516" s="258" t="s">
        <v>990</v>
      </c>
      <c r="C516" s="210">
        <f t="shared" si="7"/>
        <v>0</v>
      </c>
      <c r="D516" s="196"/>
      <c r="E516" s="197"/>
      <c r="F516" s="198"/>
      <c r="G516" s="198"/>
      <c r="H516" s="198"/>
      <c r="I516" s="33"/>
      <c r="J516" s="5"/>
      <c r="K516" s="5"/>
      <c r="N516" s="171"/>
      <c r="O516" s="6"/>
      <c r="Q516" s="5"/>
    </row>
    <row r="517" spans="1:17" x14ac:dyDescent="0.2">
      <c r="A517" s="214" t="s">
        <v>991</v>
      </c>
      <c r="B517" s="258" t="s">
        <v>992</v>
      </c>
      <c r="C517" s="210">
        <f t="shared" si="7"/>
        <v>0</v>
      </c>
      <c r="D517" s="196"/>
      <c r="E517" s="197"/>
      <c r="F517" s="198"/>
      <c r="G517" s="198"/>
      <c r="H517" s="198"/>
      <c r="I517" s="33"/>
      <c r="J517" s="5"/>
      <c r="K517" s="5"/>
      <c r="N517" s="171"/>
      <c r="O517" s="6"/>
      <c r="Q517" s="5"/>
    </row>
    <row r="518" spans="1:17" x14ac:dyDescent="0.2">
      <c r="A518" s="249" t="s">
        <v>993</v>
      </c>
      <c r="B518" s="258" t="s">
        <v>994</v>
      </c>
      <c r="C518" s="210">
        <f t="shared" si="7"/>
        <v>0</v>
      </c>
      <c r="D518" s="196"/>
      <c r="E518" s="197"/>
      <c r="F518" s="198"/>
      <c r="G518" s="198"/>
      <c r="H518" s="198"/>
      <c r="I518" s="33"/>
      <c r="J518" s="5"/>
      <c r="K518" s="5"/>
      <c r="N518" s="171"/>
      <c r="O518" s="6"/>
      <c r="Q518" s="5"/>
    </row>
    <row r="519" spans="1:17" x14ac:dyDescent="0.2">
      <c r="A519" s="259" t="s">
        <v>995</v>
      </c>
      <c r="B519" s="258" t="s">
        <v>996</v>
      </c>
      <c r="C519" s="210">
        <f t="shared" si="7"/>
        <v>0</v>
      </c>
      <c r="D519" s="196"/>
      <c r="E519" s="197"/>
      <c r="F519" s="198"/>
      <c r="G519" s="198"/>
      <c r="H519" s="198"/>
      <c r="I519" s="33"/>
      <c r="J519" s="5"/>
      <c r="K519" s="5"/>
      <c r="N519" s="171"/>
      <c r="O519" s="6"/>
      <c r="Q519" s="5"/>
    </row>
    <row r="520" spans="1:17" x14ac:dyDescent="0.2">
      <c r="A520" s="259" t="s">
        <v>997</v>
      </c>
      <c r="B520" s="258" t="s">
        <v>998</v>
      </c>
      <c r="C520" s="210">
        <f t="shared" si="7"/>
        <v>0</v>
      </c>
      <c r="D520" s="196"/>
      <c r="E520" s="197"/>
      <c r="F520" s="198"/>
      <c r="G520" s="198"/>
      <c r="H520" s="198"/>
      <c r="I520" s="33"/>
      <c r="J520" s="5"/>
      <c r="K520" s="5"/>
      <c r="N520" s="171"/>
      <c r="O520" s="6"/>
      <c r="Q520" s="5"/>
    </row>
    <row r="521" spans="1:17" x14ac:dyDescent="0.2">
      <c r="A521" s="259" t="s">
        <v>999</v>
      </c>
      <c r="B521" s="258" t="s">
        <v>1000</v>
      </c>
      <c r="C521" s="210">
        <f t="shared" si="7"/>
        <v>0</v>
      </c>
      <c r="D521" s="196"/>
      <c r="E521" s="197"/>
      <c r="F521" s="198"/>
      <c r="G521" s="198"/>
      <c r="H521" s="198"/>
      <c r="I521" s="33"/>
      <c r="J521" s="5"/>
      <c r="K521" s="5"/>
      <c r="N521" s="171"/>
      <c r="O521" s="6"/>
      <c r="Q521" s="5"/>
    </row>
    <row r="522" spans="1:17" x14ac:dyDescent="0.2">
      <c r="A522" s="214" t="s">
        <v>1001</v>
      </c>
      <c r="B522" s="258" t="s">
        <v>1002</v>
      </c>
      <c r="C522" s="210">
        <f t="shared" si="7"/>
        <v>0</v>
      </c>
      <c r="D522" s="196"/>
      <c r="E522" s="197"/>
      <c r="F522" s="198"/>
      <c r="G522" s="198"/>
      <c r="H522" s="198"/>
      <c r="I522" s="33"/>
      <c r="J522" s="5"/>
      <c r="K522" s="5"/>
      <c r="N522" s="171"/>
      <c r="O522" s="6"/>
      <c r="Q522" s="5"/>
    </row>
    <row r="523" spans="1:17" x14ac:dyDescent="0.2">
      <c r="A523" s="249" t="s">
        <v>1003</v>
      </c>
      <c r="B523" s="258" t="s">
        <v>1004</v>
      </c>
      <c r="C523" s="210">
        <f t="shared" si="7"/>
        <v>0</v>
      </c>
      <c r="D523" s="196"/>
      <c r="E523" s="197"/>
      <c r="F523" s="198"/>
      <c r="G523" s="198"/>
      <c r="H523" s="198"/>
      <c r="I523" s="33"/>
      <c r="J523" s="5"/>
      <c r="K523" s="5"/>
      <c r="N523" s="171"/>
      <c r="O523" s="6"/>
      <c r="Q523" s="5"/>
    </row>
    <row r="524" spans="1:17" x14ac:dyDescent="0.2">
      <c r="A524" s="259" t="s">
        <v>1005</v>
      </c>
      <c r="B524" s="258" t="s">
        <v>1006</v>
      </c>
      <c r="C524" s="210">
        <f t="shared" si="7"/>
        <v>0</v>
      </c>
      <c r="D524" s="196"/>
      <c r="E524" s="197"/>
      <c r="F524" s="198"/>
      <c r="G524" s="198"/>
      <c r="H524" s="198"/>
      <c r="I524" s="33"/>
      <c r="J524" s="5"/>
      <c r="K524" s="5"/>
      <c r="N524" s="171"/>
      <c r="O524" s="6"/>
      <c r="Q524" s="5"/>
    </row>
    <row r="525" spans="1:17" x14ac:dyDescent="0.2">
      <c r="A525" s="214" t="s">
        <v>1007</v>
      </c>
      <c r="B525" s="258" t="s">
        <v>1008</v>
      </c>
      <c r="C525" s="210">
        <f t="shared" si="7"/>
        <v>0</v>
      </c>
      <c r="D525" s="196"/>
      <c r="E525" s="197"/>
      <c r="F525" s="198"/>
      <c r="G525" s="198"/>
      <c r="H525" s="198"/>
      <c r="I525" s="33"/>
      <c r="J525" s="5"/>
      <c r="K525" s="5"/>
      <c r="N525" s="171"/>
      <c r="O525" s="6"/>
      <c r="Q525" s="5"/>
    </row>
    <row r="526" spans="1:17" x14ac:dyDescent="0.2">
      <c r="A526" s="249" t="s">
        <v>1009</v>
      </c>
      <c r="B526" s="258" t="s">
        <v>1010</v>
      </c>
      <c r="C526" s="210">
        <f t="shared" si="7"/>
        <v>0</v>
      </c>
      <c r="D526" s="196"/>
      <c r="E526" s="197"/>
      <c r="F526" s="198"/>
      <c r="G526" s="198"/>
      <c r="H526" s="198"/>
      <c r="I526" s="33"/>
      <c r="J526" s="5"/>
      <c r="K526" s="5"/>
      <c r="N526" s="171"/>
      <c r="O526" s="6"/>
      <c r="Q526" s="5"/>
    </row>
    <row r="527" spans="1:17" x14ac:dyDescent="0.2">
      <c r="A527" s="263" t="s">
        <v>1011</v>
      </c>
      <c r="B527" s="264" t="s">
        <v>1012</v>
      </c>
      <c r="C527" s="218">
        <f t="shared" si="7"/>
        <v>0</v>
      </c>
      <c r="D527" s="237"/>
      <c r="E527" s="220"/>
      <c r="F527" s="221"/>
      <c r="G527" s="221"/>
      <c r="H527" s="221"/>
      <c r="I527" s="33"/>
      <c r="J527" s="5"/>
      <c r="K527" s="5"/>
      <c r="N527" s="171"/>
      <c r="O527" s="6"/>
      <c r="Q527" s="5"/>
    </row>
    <row r="528" spans="1:17" x14ac:dyDescent="0.2">
      <c r="A528" s="265"/>
      <c r="B528" s="266"/>
      <c r="C528" s="202"/>
      <c r="D528" s="202"/>
      <c r="E528" s="202"/>
      <c r="F528" s="202"/>
      <c r="G528" s="202"/>
      <c r="H528" s="202"/>
      <c r="I528" s="14"/>
      <c r="J528" s="171"/>
      <c r="K528" s="171"/>
      <c r="L528" s="171"/>
      <c r="M528" s="171"/>
      <c r="N528" s="171"/>
      <c r="O528" s="6"/>
      <c r="Q528" s="5"/>
    </row>
    <row r="529" spans="1:17" x14ac:dyDescent="0.2">
      <c r="A529" s="291" t="s">
        <v>1013</v>
      </c>
      <c r="B529" s="292"/>
      <c r="C529" s="267" t="s">
        <v>1014</v>
      </c>
      <c r="D529" s="268"/>
      <c r="E529" s="269"/>
      <c r="F529" s="171"/>
      <c r="G529" s="202"/>
      <c r="H529" s="202"/>
      <c r="I529" s="14"/>
      <c r="J529" s="171"/>
      <c r="K529" s="171"/>
      <c r="L529" s="171"/>
      <c r="M529" s="171"/>
      <c r="N529" s="171"/>
      <c r="O529" s="6"/>
      <c r="Q529" s="5"/>
    </row>
    <row r="530" spans="1:17" x14ac:dyDescent="0.2">
      <c r="A530" s="293"/>
      <c r="B530" s="294"/>
      <c r="C530" s="297" t="s">
        <v>3</v>
      </c>
      <c r="D530" s="268" t="s">
        <v>1015</v>
      </c>
      <c r="E530" s="269"/>
      <c r="F530" s="171"/>
      <c r="G530" s="202"/>
      <c r="H530" s="202"/>
      <c r="I530" s="14"/>
      <c r="J530" s="171"/>
      <c r="K530" s="171"/>
      <c r="L530" s="171"/>
      <c r="M530" s="171"/>
      <c r="N530" s="171"/>
      <c r="O530" s="6"/>
      <c r="Q530" s="5"/>
    </row>
    <row r="531" spans="1:17" ht="33.75" customHeight="1" x14ac:dyDescent="0.2">
      <c r="A531" s="295"/>
      <c r="B531" s="296"/>
      <c r="C531" s="298"/>
      <c r="D531" s="270" t="s">
        <v>1016</v>
      </c>
      <c r="E531" s="271" t="s">
        <v>1017</v>
      </c>
      <c r="F531" s="171"/>
      <c r="G531" s="202"/>
      <c r="H531" s="202"/>
      <c r="I531" s="14"/>
      <c r="J531" s="171"/>
      <c r="K531" s="171"/>
      <c r="L531" s="171"/>
      <c r="M531" s="171"/>
      <c r="N531" s="171"/>
      <c r="O531" s="6"/>
      <c r="Q531" s="5"/>
    </row>
    <row r="532" spans="1:17" x14ac:dyDescent="0.2">
      <c r="A532" s="272" t="s">
        <v>1018</v>
      </c>
      <c r="B532" s="273" t="s">
        <v>1019</v>
      </c>
      <c r="C532" s="274">
        <f>+SUM(D532:E532)</f>
        <v>0</v>
      </c>
      <c r="D532" s="275"/>
      <c r="E532" s="276"/>
      <c r="F532" s="171"/>
      <c r="G532" s="202"/>
      <c r="H532" s="202"/>
      <c r="I532" s="14"/>
      <c r="J532" s="171"/>
      <c r="K532" s="171"/>
      <c r="L532" s="171"/>
      <c r="M532" s="171"/>
      <c r="N532" s="171"/>
      <c r="O532" s="6"/>
      <c r="Q532" s="5"/>
    </row>
    <row r="533" spans="1:17" x14ac:dyDescent="0.2">
      <c r="A533" s="272" t="s">
        <v>1020</v>
      </c>
      <c r="B533" s="273" t="s">
        <v>1021</v>
      </c>
      <c r="C533" s="277">
        <f>+SUM(D533:E533)</f>
        <v>0</v>
      </c>
      <c r="D533" s="275"/>
      <c r="E533" s="276"/>
      <c r="F533" s="171"/>
      <c r="G533" s="202"/>
      <c r="H533" s="202"/>
      <c r="I533" s="14"/>
      <c r="J533" s="171"/>
      <c r="K533" s="171"/>
      <c r="L533" s="171"/>
      <c r="M533" s="171"/>
      <c r="N533" s="171"/>
      <c r="O533" s="6"/>
      <c r="Q533" s="5"/>
    </row>
    <row r="534" spans="1:17" ht="18" customHeight="1" x14ac:dyDescent="0.2">
      <c r="A534" s="128"/>
      <c r="B534" s="129"/>
      <c r="C534" s="130"/>
    </row>
    <row r="535" spans="1:17" ht="24" customHeight="1" x14ac:dyDescent="0.2">
      <c r="A535" s="291" t="s">
        <v>1022</v>
      </c>
      <c r="B535" s="292"/>
      <c r="C535" s="297" t="s">
        <v>3</v>
      </c>
      <c r="D535" s="286" t="s">
        <v>1023</v>
      </c>
      <c r="E535" s="286" t="s">
        <v>1024</v>
      </c>
      <c r="F535" s="202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295"/>
      <c r="B536" s="296"/>
      <c r="C536" s="299"/>
      <c r="D536" s="286"/>
      <c r="E536" s="286"/>
      <c r="F536" s="202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287" t="s">
        <v>1025</v>
      </c>
      <c r="B537" s="288"/>
      <c r="C537" s="131"/>
      <c r="D537" s="132"/>
      <c r="E537" s="133"/>
      <c r="F537" s="202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134" t="s">
        <v>1026</v>
      </c>
      <c r="B538" s="135"/>
      <c r="C538" s="278">
        <f t="shared" ref="C538:C544" si="8">SUM(D538:E538)</f>
        <v>0</v>
      </c>
      <c r="D538" s="279"/>
      <c r="E538" s="280"/>
      <c r="F538" s="202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139" t="s">
        <v>1027</v>
      </c>
      <c r="B539" s="140"/>
      <c r="C539" s="281">
        <f t="shared" si="8"/>
        <v>0</v>
      </c>
      <c r="D539" s="282"/>
      <c r="E539" s="283"/>
      <c r="F539" s="202"/>
      <c r="G539" s="6"/>
      <c r="H539" s="6"/>
      <c r="I539" s="7"/>
      <c r="J539" s="5"/>
      <c r="K539" s="5"/>
      <c r="O539" s="6"/>
      <c r="Q539" s="5"/>
    </row>
    <row r="540" spans="1:17" s="147" customFormat="1" ht="13.5" customHeight="1" x14ac:dyDescent="0.2">
      <c r="A540" s="139" t="s">
        <v>1028</v>
      </c>
      <c r="B540" s="140"/>
      <c r="C540" s="281">
        <f t="shared" si="8"/>
        <v>0</v>
      </c>
      <c r="D540" s="144"/>
      <c r="E540" s="145"/>
      <c r="F540" s="146"/>
      <c r="G540" s="146"/>
    </row>
    <row r="541" spans="1:17" s="147" customFormat="1" x14ac:dyDescent="0.2">
      <c r="A541" s="139" t="s">
        <v>1029</v>
      </c>
      <c r="B541" s="140"/>
      <c r="C541" s="281">
        <f t="shared" si="8"/>
        <v>0</v>
      </c>
      <c r="D541" s="144"/>
      <c r="E541" s="145"/>
      <c r="F541" s="146"/>
      <c r="G541" s="146"/>
    </row>
    <row r="542" spans="1:17" s="147" customFormat="1" x14ac:dyDescent="0.2">
      <c r="A542" s="139" t="s">
        <v>1030</v>
      </c>
      <c r="B542" s="140"/>
      <c r="C542" s="281">
        <f t="shared" si="8"/>
        <v>0</v>
      </c>
      <c r="D542" s="144"/>
      <c r="E542" s="145"/>
      <c r="F542" s="146"/>
      <c r="G542" s="146"/>
    </row>
    <row r="543" spans="1:17" x14ac:dyDescent="0.2">
      <c r="A543" s="148" t="s">
        <v>1031</v>
      </c>
      <c r="B543" s="149"/>
      <c r="C543" s="150">
        <f t="shared" si="8"/>
        <v>0</v>
      </c>
      <c r="D543" s="151"/>
      <c r="E543" s="152"/>
      <c r="H543" s="6"/>
      <c r="J543" s="7"/>
      <c r="K543" s="5"/>
      <c r="P543" s="6"/>
      <c r="Q543" s="5"/>
    </row>
    <row r="544" spans="1:17" ht="19.5" customHeight="1" x14ac:dyDescent="0.2">
      <c r="A544" s="153" t="s">
        <v>1032</v>
      </c>
      <c r="B544" s="131"/>
      <c r="C544" s="154">
        <f t="shared" si="8"/>
        <v>0</v>
      </c>
      <c r="D544" s="155">
        <f>SUM(D538:D543)</f>
        <v>0</v>
      </c>
      <c r="E544" s="156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153" t="s">
        <v>1033</v>
      </c>
      <c r="B545" s="157"/>
      <c r="C545" s="131"/>
      <c r="D545" s="131"/>
      <c r="E545" s="158"/>
      <c r="F545" s="202"/>
      <c r="G545" s="6"/>
      <c r="H545" s="6"/>
      <c r="I545" s="7"/>
      <c r="J545" s="5"/>
      <c r="K545" s="5"/>
      <c r="O545" s="6"/>
      <c r="Q545" s="5"/>
    </row>
    <row r="546" spans="1:17" x14ac:dyDescent="0.2">
      <c r="A546" s="159" t="s">
        <v>1026</v>
      </c>
      <c r="B546" s="160"/>
      <c r="C546" s="278">
        <f t="shared" ref="C546:C552" si="9">SUM(D546:E546)</f>
        <v>0</v>
      </c>
      <c r="D546" s="279"/>
      <c r="E546" s="280"/>
      <c r="F546" s="202"/>
      <c r="G546" s="6"/>
      <c r="H546" s="6"/>
      <c r="I546" s="7"/>
      <c r="J546" s="5"/>
      <c r="K546" s="5"/>
      <c r="O546" s="6"/>
      <c r="Q546" s="5"/>
    </row>
    <row r="547" spans="1:17" x14ac:dyDescent="0.2">
      <c r="A547" s="161" t="s">
        <v>1027</v>
      </c>
      <c r="B547" s="162"/>
      <c r="C547" s="281">
        <f t="shared" si="9"/>
        <v>0</v>
      </c>
      <c r="D547" s="282"/>
      <c r="E547" s="283"/>
      <c r="F547" s="202"/>
      <c r="G547" s="6"/>
      <c r="H547" s="6"/>
      <c r="I547" s="7"/>
      <c r="J547" s="5"/>
      <c r="K547" s="5"/>
      <c r="O547" s="6"/>
      <c r="Q547" s="5"/>
    </row>
    <row r="548" spans="1:17" s="147" customFormat="1" x14ac:dyDescent="0.2">
      <c r="A548" s="161" t="s">
        <v>1028</v>
      </c>
      <c r="B548" s="162"/>
      <c r="C548" s="281">
        <f t="shared" si="9"/>
        <v>0</v>
      </c>
      <c r="D548" s="144"/>
      <c r="E548" s="145"/>
      <c r="F548" s="146"/>
      <c r="G548" s="146"/>
    </row>
    <row r="549" spans="1:17" s="147" customFormat="1" x14ac:dyDescent="0.2">
      <c r="A549" s="161" t="s">
        <v>1029</v>
      </c>
      <c r="B549" s="162"/>
      <c r="C549" s="281">
        <f t="shared" si="9"/>
        <v>0</v>
      </c>
      <c r="D549" s="144"/>
      <c r="E549" s="145"/>
      <c r="F549" s="146"/>
      <c r="G549" s="146"/>
    </row>
    <row r="550" spans="1:17" s="147" customFormat="1" x14ac:dyDescent="0.2">
      <c r="A550" s="161" t="s">
        <v>1030</v>
      </c>
      <c r="B550" s="162"/>
      <c r="C550" s="281">
        <f t="shared" si="9"/>
        <v>0</v>
      </c>
      <c r="D550" s="144"/>
      <c r="E550" s="145"/>
      <c r="F550" s="146"/>
      <c r="G550" s="146"/>
    </row>
    <row r="551" spans="1:17" x14ac:dyDescent="0.2">
      <c r="A551" s="163" t="s">
        <v>1031</v>
      </c>
      <c r="B551" s="164"/>
      <c r="C551" s="150">
        <f t="shared" si="9"/>
        <v>0</v>
      </c>
      <c r="D551" s="151"/>
      <c r="E551" s="152"/>
      <c r="H551" s="6"/>
      <c r="J551" s="7"/>
      <c r="K551" s="5"/>
      <c r="P551" s="6"/>
      <c r="Q551" s="5"/>
    </row>
    <row r="552" spans="1:17" ht="19.5" customHeight="1" x14ac:dyDescent="0.2">
      <c r="A552" s="165" t="s">
        <v>1034</v>
      </c>
      <c r="B552" s="132"/>
      <c r="C552" s="154">
        <f t="shared" si="9"/>
        <v>0</v>
      </c>
      <c r="D552" s="166">
        <f>SUM(D546:D551)</f>
        <v>0</v>
      </c>
      <c r="E552" s="167">
        <f>SUM(E546:E551)</f>
        <v>0</v>
      </c>
      <c r="H552" s="6"/>
      <c r="J552" s="7"/>
      <c r="K552" s="5"/>
      <c r="P552" s="6"/>
      <c r="Q552" s="5"/>
    </row>
  </sheetData>
  <mergeCells count="24"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6:F7"/>
    <mergeCell ref="C10:C12"/>
    <mergeCell ref="D10:F10"/>
    <mergeCell ref="G10:G12"/>
    <mergeCell ref="A44:B44"/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B12" sqref="B12"/>
    </sheetView>
  </sheetViews>
  <sheetFormatPr baseColWidth="10" defaultRowHeight="12.75" x14ac:dyDescent="0.2"/>
  <cols>
    <col min="1" max="1" width="12.7109375" style="168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",[11]NOMBRE!B2," - ","( ",[11]NOMBRE!C2,[11]NOMBRE!D2,[11]NOMBRE!E2,[11]NOMBRE!F2,[11]NOMBRE!G2," )")</f>
        <v>COMUNA: Linares - ( 07401 )</v>
      </c>
      <c r="I2" s="5"/>
    </row>
    <row r="3" spans="1:19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",[11]NOMBRE!B6," - ","( ",[11]NOMBRE!C6,[11]NOMBRE!D6," )")</f>
        <v>MES: OCTUBRE - ( 10 )</v>
      </c>
      <c r="I4" s="9"/>
    </row>
    <row r="5" spans="1:19" ht="12.75" customHeight="1" x14ac:dyDescent="0.2">
      <c r="A5" s="1" t="str">
        <f>CONCATENATE("AÑO: ",[11]NOMBRE!B7)</f>
        <v>AÑO: 2015</v>
      </c>
      <c r="I5" s="5"/>
    </row>
    <row r="6" spans="1:19" ht="12.75" customHeight="1" x14ac:dyDescent="0.15">
      <c r="A6" s="300" t="s">
        <v>1</v>
      </c>
      <c r="B6" s="300"/>
      <c r="C6" s="300"/>
      <c r="D6" s="300"/>
      <c r="E6" s="300"/>
      <c r="F6" s="300"/>
      <c r="I6" s="5"/>
    </row>
    <row r="7" spans="1:19" ht="12.75" customHeight="1" x14ac:dyDescent="0.15">
      <c r="A7" s="300"/>
      <c r="B7" s="300"/>
      <c r="C7" s="300"/>
      <c r="D7" s="300"/>
      <c r="E7" s="300"/>
      <c r="F7" s="300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69" t="s">
        <v>2</v>
      </c>
      <c r="B10" s="170"/>
      <c r="C10" s="301" t="s">
        <v>3</v>
      </c>
      <c r="D10" s="304" t="s">
        <v>4</v>
      </c>
      <c r="E10" s="305"/>
      <c r="F10" s="306"/>
      <c r="G10" s="307" t="s">
        <v>5</v>
      </c>
      <c r="H10" s="301" t="s">
        <v>6</v>
      </c>
      <c r="I10" s="14"/>
      <c r="J10" s="5"/>
      <c r="K10" s="5"/>
      <c r="N10" s="171"/>
      <c r="O10" s="6"/>
      <c r="Q10" s="5"/>
    </row>
    <row r="11" spans="1:19" ht="15.75" customHeight="1" x14ac:dyDescent="0.2">
      <c r="A11" s="172"/>
      <c r="B11" s="173"/>
      <c r="C11" s="302"/>
      <c r="D11" s="311" t="s">
        <v>7</v>
      </c>
      <c r="E11" s="313" t="s">
        <v>8</v>
      </c>
      <c r="F11" s="315" t="s">
        <v>9</v>
      </c>
      <c r="G11" s="308"/>
      <c r="H11" s="302"/>
      <c r="I11" s="14"/>
      <c r="J11" s="5"/>
      <c r="K11" s="5"/>
      <c r="N11" s="171"/>
      <c r="O11" s="6"/>
      <c r="Q11" s="5"/>
    </row>
    <row r="12" spans="1:19" ht="14.25" customHeight="1" x14ac:dyDescent="0.2">
      <c r="A12" s="174" t="s">
        <v>10</v>
      </c>
      <c r="B12" s="175" t="s">
        <v>11</v>
      </c>
      <c r="C12" s="303"/>
      <c r="D12" s="312"/>
      <c r="E12" s="314"/>
      <c r="F12" s="316"/>
      <c r="G12" s="309"/>
      <c r="H12" s="303"/>
      <c r="I12" s="14"/>
      <c r="J12" s="5"/>
      <c r="K12" s="5"/>
      <c r="N12" s="171"/>
      <c r="O12" s="6"/>
      <c r="Q12" s="5"/>
    </row>
    <row r="13" spans="1:19" x14ac:dyDescent="0.2">
      <c r="A13" s="176" t="s">
        <v>12</v>
      </c>
      <c r="B13" s="177"/>
      <c r="C13" s="178">
        <f>+SUM(D13:F13)</f>
        <v>5961</v>
      </c>
      <c r="D13" s="179">
        <f>+SUM(D14:D43)</f>
        <v>2029</v>
      </c>
      <c r="E13" s="180">
        <f>+SUM(E14:E43)</f>
        <v>3932</v>
      </c>
      <c r="F13" s="181">
        <f>+SUM(F14:F43)</f>
        <v>0</v>
      </c>
      <c r="G13" s="182">
        <f>+SUM(G14:G43)</f>
        <v>0</v>
      </c>
      <c r="H13" s="178">
        <f>+SUM(H14:H43)</f>
        <v>0</v>
      </c>
      <c r="I13" s="14"/>
      <c r="J13" s="5"/>
      <c r="K13" s="5"/>
      <c r="N13" s="171"/>
      <c r="O13" s="6"/>
      <c r="Q13" s="5"/>
    </row>
    <row r="14" spans="1:19" ht="27" customHeight="1" x14ac:dyDescent="0.2">
      <c r="A14" s="183" t="s">
        <v>13</v>
      </c>
      <c r="B14" s="184" t="s">
        <v>14</v>
      </c>
      <c r="C14" s="185">
        <f>+SUM(D14:F14)</f>
        <v>1136</v>
      </c>
      <c r="D14" s="186">
        <v>579</v>
      </c>
      <c r="E14" s="187">
        <v>557</v>
      </c>
      <c r="F14" s="188"/>
      <c r="G14" s="188"/>
      <c r="H14" s="188"/>
      <c r="I14" s="33"/>
      <c r="J14" s="5"/>
      <c r="K14" s="5"/>
      <c r="N14" s="171"/>
      <c r="O14" s="6"/>
      <c r="Q14" s="5"/>
    </row>
    <row r="15" spans="1:19" x14ac:dyDescent="0.2">
      <c r="A15" s="189" t="s">
        <v>15</v>
      </c>
      <c r="B15" s="190" t="s">
        <v>16</v>
      </c>
      <c r="C15" s="185">
        <f t="shared" ref="C15:C78" si="0">+SUM(D15:F15)</f>
        <v>0</v>
      </c>
      <c r="D15" s="186"/>
      <c r="E15" s="187"/>
      <c r="F15" s="188"/>
      <c r="G15" s="188"/>
      <c r="H15" s="188"/>
      <c r="I15" s="33"/>
      <c r="J15" s="5"/>
      <c r="K15" s="5"/>
      <c r="N15" s="171"/>
      <c r="O15" s="6"/>
      <c r="Q15" s="5"/>
    </row>
    <row r="16" spans="1:19" x14ac:dyDescent="0.2">
      <c r="A16" s="189" t="s">
        <v>17</v>
      </c>
      <c r="B16" s="190" t="s">
        <v>18</v>
      </c>
      <c r="C16" s="185">
        <f t="shared" si="0"/>
        <v>21</v>
      </c>
      <c r="D16" s="186">
        <v>10</v>
      </c>
      <c r="E16" s="187">
        <v>11</v>
      </c>
      <c r="F16" s="188"/>
      <c r="G16" s="188"/>
      <c r="H16" s="188"/>
      <c r="I16" s="33"/>
      <c r="J16" s="5"/>
      <c r="K16" s="5"/>
      <c r="N16" s="171"/>
      <c r="O16" s="6"/>
      <c r="Q16" s="5"/>
    </row>
    <row r="17" spans="1:17" x14ac:dyDescent="0.2">
      <c r="A17" s="191" t="s">
        <v>19</v>
      </c>
      <c r="B17" s="192" t="s">
        <v>20</v>
      </c>
      <c r="C17" s="185">
        <f t="shared" si="0"/>
        <v>424</v>
      </c>
      <c r="D17" s="186"/>
      <c r="E17" s="187">
        <v>424</v>
      </c>
      <c r="F17" s="188"/>
      <c r="G17" s="188"/>
      <c r="H17" s="188"/>
      <c r="I17" s="33"/>
      <c r="J17" s="5"/>
      <c r="K17" s="5"/>
      <c r="N17" s="171"/>
      <c r="O17" s="6"/>
      <c r="Q17" s="5"/>
    </row>
    <row r="18" spans="1:17" x14ac:dyDescent="0.2">
      <c r="A18" s="191" t="s">
        <v>21</v>
      </c>
      <c r="B18" s="192" t="s">
        <v>22</v>
      </c>
      <c r="C18" s="185">
        <f t="shared" si="0"/>
        <v>0</v>
      </c>
      <c r="D18" s="186"/>
      <c r="E18" s="187"/>
      <c r="F18" s="188"/>
      <c r="G18" s="188"/>
      <c r="H18" s="188"/>
      <c r="I18" s="33"/>
      <c r="J18" s="5"/>
      <c r="K18" s="5"/>
      <c r="N18" s="171"/>
      <c r="O18" s="6"/>
      <c r="Q18" s="5"/>
    </row>
    <row r="19" spans="1:17" x14ac:dyDescent="0.2">
      <c r="A19" s="191" t="s">
        <v>23</v>
      </c>
      <c r="B19" s="193" t="s">
        <v>24</v>
      </c>
      <c r="C19" s="185">
        <f t="shared" si="0"/>
        <v>152</v>
      </c>
      <c r="D19" s="186"/>
      <c r="E19" s="187">
        <v>152</v>
      </c>
      <c r="F19" s="188"/>
      <c r="G19" s="188"/>
      <c r="H19" s="188"/>
      <c r="I19" s="33"/>
      <c r="J19" s="5"/>
      <c r="K19" s="5"/>
      <c r="N19" s="171"/>
      <c r="O19" s="6"/>
      <c r="Q19" s="5"/>
    </row>
    <row r="20" spans="1:17" x14ac:dyDescent="0.2">
      <c r="A20" s="191" t="s">
        <v>25</v>
      </c>
      <c r="B20" s="193" t="s">
        <v>26</v>
      </c>
      <c r="C20" s="185">
        <f t="shared" si="0"/>
        <v>244</v>
      </c>
      <c r="D20" s="186"/>
      <c r="E20" s="187">
        <v>244</v>
      </c>
      <c r="F20" s="188"/>
      <c r="G20" s="188"/>
      <c r="H20" s="188"/>
      <c r="I20" s="33"/>
      <c r="J20" s="5"/>
      <c r="K20" s="5"/>
      <c r="N20" s="171"/>
      <c r="O20" s="6"/>
      <c r="Q20" s="5"/>
    </row>
    <row r="21" spans="1:17" x14ac:dyDescent="0.2">
      <c r="A21" s="191" t="s">
        <v>27</v>
      </c>
      <c r="B21" s="194" t="s">
        <v>28</v>
      </c>
      <c r="C21" s="185">
        <f t="shared" si="0"/>
        <v>335</v>
      </c>
      <c r="D21" s="186"/>
      <c r="E21" s="187">
        <v>335</v>
      </c>
      <c r="F21" s="188"/>
      <c r="G21" s="188"/>
      <c r="H21" s="188"/>
      <c r="I21" s="33"/>
      <c r="J21" s="5"/>
      <c r="K21" s="5"/>
      <c r="N21" s="171"/>
      <c r="O21" s="6"/>
      <c r="Q21" s="5"/>
    </row>
    <row r="22" spans="1:17" x14ac:dyDescent="0.2">
      <c r="A22" s="191" t="s">
        <v>29</v>
      </c>
      <c r="B22" s="194" t="s">
        <v>30</v>
      </c>
      <c r="C22" s="185">
        <f t="shared" si="0"/>
        <v>1</v>
      </c>
      <c r="D22" s="186"/>
      <c r="E22" s="187">
        <v>1</v>
      </c>
      <c r="F22" s="188"/>
      <c r="G22" s="188"/>
      <c r="H22" s="188"/>
      <c r="I22" s="33"/>
      <c r="J22" s="5"/>
      <c r="K22" s="5"/>
      <c r="N22" s="171"/>
      <c r="O22" s="6"/>
      <c r="Q22" s="5"/>
    </row>
    <row r="23" spans="1:17" x14ac:dyDescent="0.2">
      <c r="A23" s="191" t="s">
        <v>31</v>
      </c>
      <c r="B23" s="194" t="s">
        <v>32</v>
      </c>
      <c r="C23" s="185">
        <f t="shared" si="0"/>
        <v>41</v>
      </c>
      <c r="D23" s="186"/>
      <c r="E23" s="187">
        <v>41</v>
      </c>
      <c r="F23" s="188"/>
      <c r="G23" s="188"/>
      <c r="H23" s="188"/>
      <c r="I23" s="33"/>
      <c r="J23" s="5"/>
      <c r="K23" s="5"/>
      <c r="N23" s="171"/>
      <c r="O23" s="6"/>
      <c r="Q23" s="5"/>
    </row>
    <row r="24" spans="1:17" x14ac:dyDescent="0.2">
      <c r="A24" s="191" t="s">
        <v>33</v>
      </c>
      <c r="B24" s="194" t="s">
        <v>34</v>
      </c>
      <c r="C24" s="185">
        <f t="shared" si="0"/>
        <v>345</v>
      </c>
      <c r="D24" s="186"/>
      <c r="E24" s="187">
        <v>345</v>
      </c>
      <c r="F24" s="188"/>
      <c r="G24" s="188"/>
      <c r="H24" s="188"/>
      <c r="I24" s="33"/>
      <c r="J24" s="5"/>
      <c r="K24" s="5"/>
      <c r="N24" s="171"/>
      <c r="O24" s="6"/>
      <c r="Q24" s="5"/>
    </row>
    <row r="25" spans="1:17" ht="23.25" x14ac:dyDescent="0.2">
      <c r="A25" s="191" t="s">
        <v>35</v>
      </c>
      <c r="B25" s="195" t="s">
        <v>36</v>
      </c>
      <c r="C25" s="185">
        <f t="shared" si="0"/>
        <v>5</v>
      </c>
      <c r="D25" s="196"/>
      <c r="E25" s="197">
        <v>5</v>
      </c>
      <c r="F25" s="198"/>
      <c r="G25" s="188"/>
      <c r="H25" s="198"/>
      <c r="I25" s="33"/>
      <c r="J25" s="5"/>
      <c r="K25" s="5"/>
      <c r="N25" s="171"/>
      <c r="O25" s="6"/>
      <c r="Q25" s="5"/>
    </row>
    <row r="26" spans="1:17" x14ac:dyDescent="0.2">
      <c r="A26" s="191" t="s">
        <v>37</v>
      </c>
      <c r="B26" s="195" t="s">
        <v>38</v>
      </c>
      <c r="C26" s="185">
        <f t="shared" si="0"/>
        <v>0</v>
      </c>
      <c r="D26" s="196"/>
      <c r="E26" s="197"/>
      <c r="F26" s="198"/>
      <c r="G26" s="188"/>
      <c r="H26" s="198"/>
      <c r="I26" s="33"/>
      <c r="J26" s="5"/>
      <c r="K26" s="5"/>
      <c r="N26" s="171"/>
      <c r="O26" s="6"/>
      <c r="Q26" s="5"/>
    </row>
    <row r="27" spans="1:17" x14ac:dyDescent="0.2">
      <c r="A27" s="191" t="s">
        <v>39</v>
      </c>
      <c r="B27" s="195" t="s">
        <v>40</v>
      </c>
      <c r="C27" s="185">
        <f t="shared" si="0"/>
        <v>0</v>
      </c>
      <c r="D27" s="196"/>
      <c r="E27" s="197"/>
      <c r="F27" s="198"/>
      <c r="G27" s="188"/>
      <c r="H27" s="198"/>
      <c r="I27" s="33"/>
      <c r="J27" s="5"/>
      <c r="K27" s="5"/>
      <c r="N27" s="171"/>
      <c r="O27" s="6"/>
      <c r="Q27" s="5"/>
    </row>
    <row r="28" spans="1:17" x14ac:dyDescent="0.2">
      <c r="A28" s="191" t="s">
        <v>41</v>
      </c>
      <c r="B28" s="195" t="s">
        <v>42</v>
      </c>
      <c r="C28" s="185">
        <f t="shared" si="0"/>
        <v>0</v>
      </c>
      <c r="D28" s="196"/>
      <c r="E28" s="197"/>
      <c r="F28" s="198"/>
      <c r="G28" s="188"/>
      <c r="H28" s="198"/>
      <c r="I28" s="33"/>
      <c r="J28" s="5"/>
      <c r="K28" s="5"/>
      <c r="N28" s="171"/>
      <c r="O28" s="6"/>
      <c r="Q28" s="5"/>
    </row>
    <row r="29" spans="1:17" ht="23.25" x14ac:dyDescent="0.2">
      <c r="A29" s="191" t="s">
        <v>43</v>
      </c>
      <c r="B29" s="195" t="s">
        <v>44</v>
      </c>
      <c r="C29" s="185">
        <f t="shared" si="0"/>
        <v>0</v>
      </c>
      <c r="D29" s="196"/>
      <c r="E29" s="197"/>
      <c r="F29" s="198"/>
      <c r="G29" s="188"/>
      <c r="H29" s="198"/>
      <c r="I29" s="33"/>
      <c r="J29" s="5"/>
      <c r="K29" s="5"/>
      <c r="N29" s="171"/>
      <c r="O29" s="6"/>
      <c r="Q29" s="5"/>
    </row>
    <row r="30" spans="1:17" x14ac:dyDescent="0.2">
      <c r="A30" s="191" t="s">
        <v>45</v>
      </c>
      <c r="B30" s="195" t="s">
        <v>46</v>
      </c>
      <c r="C30" s="185">
        <f t="shared" si="0"/>
        <v>0</v>
      </c>
      <c r="D30" s="196"/>
      <c r="E30" s="197"/>
      <c r="F30" s="198"/>
      <c r="G30" s="188"/>
      <c r="H30" s="198"/>
      <c r="I30" s="33"/>
      <c r="J30" s="5"/>
      <c r="K30" s="5"/>
      <c r="N30" s="171"/>
      <c r="O30" s="6"/>
      <c r="Q30" s="5"/>
    </row>
    <row r="31" spans="1:17" x14ac:dyDescent="0.2">
      <c r="A31" s="199" t="s">
        <v>47</v>
      </c>
      <c r="B31" s="195" t="s">
        <v>48</v>
      </c>
      <c r="C31" s="185">
        <f t="shared" si="0"/>
        <v>0</v>
      </c>
      <c r="D31" s="196"/>
      <c r="E31" s="197"/>
      <c r="F31" s="198"/>
      <c r="G31" s="188"/>
      <c r="H31" s="198"/>
      <c r="I31" s="33"/>
      <c r="J31" s="5"/>
      <c r="K31" s="5"/>
      <c r="N31" s="171"/>
      <c r="O31" s="6"/>
      <c r="Q31" s="5"/>
    </row>
    <row r="32" spans="1:17" x14ac:dyDescent="0.2">
      <c r="A32" s="191" t="s">
        <v>49</v>
      </c>
      <c r="B32" s="195" t="s">
        <v>50</v>
      </c>
      <c r="C32" s="185">
        <f t="shared" si="0"/>
        <v>606</v>
      </c>
      <c r="D32" s="196">
        <v>564</v>
      </c>
      <c r="E32" s="197">
        <v>42</v>
      </c>
      <c r="F32" s="198"/>
      <c r="G32" s="188"/>
      <c r="H32" s="198"/>
      <c r="I32" s="33"/>
      <c r="J32" s="5"/>
      <c r="K32" s="5"/>
      <c r="N32" s="171"/>
      <c r="O32" s="6"/>
      <c r="Q32" s="5"/>
    </row>
    <row r="33" spans="1:17" x14ac:dyDescent="0.2">
      <c r="A33" s="191" t="s">
        <v>51</v>
      </c>
      <c r="B33" s="194" t="s">
        <v>52</v>
      </c>
      <c r="C33" s="185">
        <f t="shared" si="0"/>
        <v>0</v>
      </c>
      <c r="D33" s="196"/>
      <c r="E33" s="197"/>
      <c r="F33" s="198"/>
      <c r="G33" s="188"/>
      <c r="H33" s="198"/>
      <c r="I33" s="33"/>
      <c r="J33" s="5"/>
      <c r="K33" s="5"/>
      <c r="N33" s="171"/>
      <c r="O33" s="6"/>
      <c r="Q33" s="5"/>
    </row>
    <row r="34" spans="1:17" x14ac:dyDescent="0.2">
      <c r="A34" s="191" t="s">
        <v>53</v>
      </c>
      <c r="B34" s="195" t="s">
        <v>54</v>
      </c>
      <c r="C34" s="185">
        <f t="shared" si="0"/>
        <v>17</v>
      </c>
      <c r="D34" s="196"/>
      <c r="E34" s="197">
        <v>17</v>
      </c>
      <c r="F34" s="198"/>
      <c r="G34" s="188"/>
      <c r="H34" s="198"/>
      <c r="I34" s="33"/>
      <c r="J34" s="5"/>
      <c r="K34" s="5"/>
      <c r="N34" s="171"/>
      <c r="O34" s="6"/>
      <c r="Q34" s="5"/>
    </row>
    <row r="35" spans="1:17" x14ac:dyDescent="0.2">
      <c r="A35" s="191" t="s">
        <v>55</v>
      </c>
      <c r="B35" s="195" t="s">
        <v>56</v>
      </c>
      <c r="C35" s="185">
        <f t="shared" si="0"/>
        <v>0</v>
      </c>
      <c r="D35" s="196"/>
      <c r="E35" s="197"/>
      <c r="F35" s="198"/>
      <c r="G35" s="188"/>
      <c r="H35" s="200"/>
      <c r="I35" s="33"/>
      <c r="J35" s="5"/>
      <c r="K35" s="5"/>
      <c r="N35" s="171"/>
      <c r="O35" s="6"/>
      <c r="Q35" s="5"/>
    </row>
    <row r="36" spans="1:17" x14ac:dyDescent="0.2">
      <c r="A36" s="191" t="s">
        <v>57</v>
      </c>
      <c r="B36" s="195" t="s">
        <v>58</v>
      </c>
      <c r="C36" s="185">
        <f t="shared" si="0"/>
        <v>0</v>
      </c>
      <c r="D36" s="196"/>
      <c r="E36" s="197"/>
      <c r="F36" s="198"/>
      <c r="G36" s="188"/>
      <c r="H36" s="200"/>
      <c r="I36" s="33"/>
      <c r="J36" s="5"/>
      <c r="K36" s="5"/>
      <c r="N36" s="171"/>
      <c r="O36" s="6"/>
      <c r="Q36" s="5"/>
    </row>
    <row r="37" spans="1:17" s="6" customFormat="1" x14ac:dyDescent="0.2">
      <c r="A37" s="191" t="s">
        <v>59</v>
      </c>
      <c r="B37" s="194" t="s">
        <v>60</v>
      </c>
      <c r="C37" s="185">
        <f t="shared" si="0"/>
        <v>8</v>
      </c>
      <c r="D37" s="186"/>
      <c r="E37" s="187">
        <v>8</v>
      </c>
      <c r="F37" s="188"/>
      <c r="G37" s="188"/>
      <c r="H37" s="201"/>
      <c r="I37" s="47"/>
      <c r="N37" s="202"/>
    </row>
    <row r="38" spans="1:17" x14ac:dyDescent="0.2">
      <c r="A38" s="191" t="s">
        <v>61</v>
      </c>
      <c r="B38" s="194" t="s">
        <v>62</v>
      </c>
      <c r="C38" s="203">
        <f t="shared" si="0"/>
        <v>165</v>
      </c>
      <c r="D38" s="204">
        <v>68</v>
      </c>
      <c r="E38" s="205">
        <v>97</v>
      </c>
      <c r="F38" s="206"/>
      <c r="G38" s="188"/>
      <c r="H38" s="206"/>
      <c r="I38" s="33"/>
      <c r="J38" s="5"/>
      <c r="K38" s="5"/>
      <c r="N38" s="171"/>
      <c r="O38" s="6"/>
      <c r="Q38" s="5"/>
    </row>
    <row r="39" spans="1:17" ht="34.5" x14ac:dyDescent="0.2">
      <c r="A39" s="207" t="s">
        <v>63</v>
      </c>
      <c r="B39" s="208" t="s">
        <v>64</v>
      </c>
      <c r="C39" s="185">
        <f t="shared" si="0"/>
        <v>1260</v>
      </c>
      <c r="D39" s="186">
        <v>525</v>
      </c>
      <c r="E39" s="187">
        <v>735</v>
      </c>
      <c r="F39" s="188"/>
      <c r="G39" s="188"/>
      <c r="H39" s="188"/>
      <c r="I39" s="33"/>
      <c r="J39" s="5"/>
      <c r="K39" s="5"/>
      <c r="N39" s="171"/>
      <c r="O39" s="6"/>
      <c r="Q39" s="5"/>
    </row>
    <row r="40" spans="1:17" x14ac:dyDescent="0.2">
      <c r="A40" s="207" t="s">
        <v>65</v>
      </c>
      <c r="B40" s="208" t="s">
        <v>66</v>
      </c>
      <c r="C40" s="185">
        <f t="shared" si="0"/>
        <v>80</v>
      </c>
      <c r="D40" s="186"/>
      <c r="E40" s="187">
        <v>80</v>
      </c>
      <c r="F40" s="188"/>
      <c r="G40" s="188"/>
      <c r="H40" s="188"/>
      <c r="I40" s="33"/>
      <c r="J40" s="5"/>
      <c r="K40" s="5"/>
      <c r="N40" s="171"/>
      <c r="O40" s="6"/>
      <c r="Q40" s="5"/>
    </row>
    <row r="41" spans="1:17" x14ac:dyDescent="0.2">
      <c r="A41" s="207" t="s">
        <v>67</v>
      </c>
      <c r="B41" s="208" t="s">
        <v>68</v>
      </c>
      <c r="C41" s="185">
        <f t="shared" si="0"/>
        <v>186</v>
      </c>
      <c r="D41" s="186">
        <v>186</v>
      </c>
      <c r="E41" s="187"/>
      <c r="F41" s="188"/>
      <c r="G41" s="188"/>
      <c r="H41" s="188"/>
      <c r="I41" s="33"/>
      <c r="J41" s="5"/>
      <c r="K41" s="5"/>
      <c r="N41" s="171"/>
      <c r="O41" s="6"/>
      <c r="Q41" s="5"/>
    </row>
    <row r="42" spans="1:17" x14ac:dyDescent="0.2">
      <c r="A42" s="207" t="s">
        <v>69</v>
      </c>
      <c r="B42" s="208" t="s">
        <v>70</v>
      </c>
      <c r="C42" s="185">
        <f t="shared" si="0"/>
        <v>773</v>
      </c>
      <c r="D42" s="186">
        <v>43</v>
      </c>
      <c r="E42" s="187">
        <v>730</v>
      </c>
      <c r="F42" s="188"/>
      <c r="G42" s="188"/>
      <c r="H42" s="188"/>
      <c r="I42" s="33"/>
      <c r="J42" s="5"/>
      <c r="K42" s="5"/>
      <c r="N42" s="171"/>
      <c r="O42" s="6"/>
      <c r="Q42" s="5"/>
    </row>
    <row r="43" spans="1:17" x14ac:dyDescent="0.2">
      <c r="A43" s="207" t="s">
        <v>71</v>
      </c>
      <c r="B43" s="209" t="s">
        <v>72</v>
      </c>
      <c r="C43" s="210">
        <f t="shared" si="0"/>
        <v>162</v>
      </c>
      <c r="D43" s="196">
        <v>54</v>
      </c>
      <c r="E43" s="197">
        <v>108</v>
      </c>
      <c r="F43" s="198"/>
      <c r="G43" s="188"/>
      <c r="H43" s="198"/>
      <c r="I43" s="33"/>
      <c r="J43" s="5"/>
      <c r="K43" s="5"/>
      <c r="N43" s="171"/>
      <c r="O43" s="6"/>
      <c r="Q43" s="5"/>
    </row>
    <row r="44" spans="1:17" x14ac:dyDescent="0.2">
      <c r="A44" s="289" t="s">
        <v>73</v>
      </c>
      <c r="B44" s="310"/>
      <c r="C44" s="178">
        <f t="shared" si="0"/>
        <v>0</v>
      </c>
      <c r="D44" s="182">
        <f>SUM(D45:D78)</f>
        <v>0</v>
      </c>
      <c r="E44" s="180">
        <f>SUM(E45:E78)</f>
        <v>0</v>
      </c>
      <c r="F44" s="182">
        <f>SUM(F45:F78)</f>
        <v>0</v>
      </c>
      <c r="G44" s="178">
        <f>SUM(G45:G78)</f>
        <v>0</v>
      </c>
      <c r="H44" s="178">
        <f>SUM(H45:H78)</f>
        <v>0</v>
      </c>
      <c r="I44" s="33"/>
      <c r="J44" s="5"/>
      <c r="K44" s="5"/>
      <c r="N44" s="171"/>
      <c r="O44" s="6"/>
      <c r="Q44" s="5"/>
    </row>
    <row r="45" spans="1:17" x14ac:dyDescent="0.2">
      <c r="A45" s="211" t="s">
        <v>74</v>
      </c>
      <c r="B45" s="212" t="s">
        <v>75</v>
      </c>
      <c r="C45" s="213">
        <f t="shared" si="0"/>
        <v>0</v>
      </c>
      <c r="D45" s="188"/>
      <c r="E45" s="205"/>
      <c r="F45" s="206"/>
      <c r="G45" s="188"/>
      <c r="H45" s="206"/>
      <c r="I45" s="33"/>
      <c r="J45" s="5"/>
      <c r="K45" s="5"/>
      <c r="N45" s="171"/>
      <c r="O45" s="6"/>
      <c r="Q45" s="5"/>
    </row>
    <row r="46" spans="1:17" x14ac:dyDescent="0.2">
      <c r="A46" s="214" t="s">
        <v>76</v>
      </c>
      <c r="B46" s="215" t="s">
        <v>77</v>
      </c>
      <c r="C46" s="185">
        <f t="shared" si="0"/>
        <v>0</v>
      </c>
      <c r="D46" s="188"/>
      <c r="E46" s="187"/>
      <c r="F46" s="188"/>
      <c r="G46" s="188"/>
      <c r="H46" s="188"/>
      <c r="I46" s="33"/>
      <c r="J46" s="5"/>
      <c r="K46" s="5"/>
      <c r="N46" s="171"/>
      <c r="O46" s="6"/>
      <c r="Q46" s="5"/>
    </row>
    <row r="47" spans="1:17" x14ac:dyDescent="0.2">
      <c r="A47" s="214" t="s">
        <v>78</v>
      </c>
      <c r="B47" s="215" t="s">
        <v>79</v>
      </c>
      <c r="C47" s="185">
        <f t="shared" si="0"/>
        <v>0</v>
      </c>
      <c r="D47" s="188"/>
      <c r="E47" s="187"/>
      <c r="F47" s="188"/>
      <c r="G47" s="188"/>
      <c r="H47" s="188"/>
      <c r="I47" s="33"/>
      <c r="J47" s="5"/>
      <c r="K47" s="5"/>
      <c r="N47" s="171"/>
      <c r="O47" s="6"/>
      <c r="Q47" s="5"/>
    </row>
    <row r="48" spans="1:17" x14ac:dyDescent="0.2">
      <c r="A48" s="214" t="s">
        <v>80</v>
      </c>
      <c r="B48" s="215" t="s">
        <v>81</v>
      </c>
      <c r="C48" s="185">
        <f t="shared" si="0"/>
        <v>0</v>
      </c>
      <c r="D48" s="188"/>
      <c r="E48" s="187"/>
      <c r="F48" s="188"/>
      <c r="G48" s="188"/>
      <c r="H48" s="188"/>
      <c r="I48" s="33"/>
      <c r="J48" s="5"/>
      <c r="K48" s="5"/>
      <c r="N48" s="171"/>
      <c r="O48" s="6"/>
      <c r="Q48" s="5"/>
    </row>
    <row r="49" spans="1:17" x14ac:dyDescent="0.2">
      <c r="A49" s="214" t="s">
        <v>82</v>
      </c>
      <c r="B49" s="215" t="s">
        <v>83</v>
      </c>
      <c r="C49" s="185">
        <f t="shared" si="0"/>
        <v>0</v>
      </c>
      <c r="D49" s="188"/>
      <c r="E49" s="187"/>
      <c r="F49" s="188"/>
      <c r="G49" s="188"/>
      <c r="H49" s="188"/>
      <c r="I49" s="33"/>
      <c r="J49" s="5"/>
      <c r="K49" s="5"/>
      <c r="N49" s="171"/>
      <c r="O49" s="6"/>
      <c r="Q49" s="5"/>
    </row>
    <row r="50" spans="1:17" x14ac:dyDescent="0.2">
      <c r="A50" s="214" t="s">
        <v>84</v>
      </c>
      <c r="B50" s="215" t="s">
        <v>85</v>
      </c>
      <c r="C50" s="185">
        <f t="shared" si="0"/>
        <v>0</v>
      </c>
      <c r="D50" s="188"/>
      <c r="E50" s="187"/>
      <c r="F50" s="188"/>
      <c r="G50" s="188"/>
      <c r="H50" s="188"/>
      <c r="I50" s="33"/>
      <c r="J50" s="5"/>
      <c r="K50" s="5"/>
      <c r="N50" s="171"/>
      <c r="O50" s="6"/>
      <c r="Q50" s="5"/>
    </row>
    <row r="51" spans="1:17" x14ac:dyDescent="0.2">
      <c r="A51" s="214" t="s">
        <v>86</v>
      </c>
      <c r="B51" s="215" t="s">
        <v>87</v>
      </c>
      <c r="C51" s="185">
        <f t="shared" si="0"/>
        <v>0</v>
      </c>
      <c r="D51" s="188"/>
      <c r="E51" s="187"/>
      <c r="F51" s="188"/>
      <c r="G51" s="188"/>
      <c r="H51" s="188"/>
      <c r="I51" s="33"/>
      <c r="J51" s="5"/>
      <c r="K51" s="5"/>
      <c r="N51" s="171"/>
      <c r="O51" s="6"/>
      <c r="Q51" s="5"/>
    </row>
    <row r="52" spans="1:17" x14ac:dyDescent="0.2">
      <c r="A52" s="214" t="s">
        <v>88</v>
      </c>
      <c r="B52" s="215" t="s">
        <v>89</v>
      </c>
      <c r="C52" s="185">
        <f t="shared" si="0"/>
        <v>0</v>
      </c>
      <c r="D52" s="188"/>
      <c r="E52" s="187"/>
      <c r="F52" s="188"/>
      <c r="G52" s="188"/>
      <c r="H52" s="188"/>
      <c r="I52" s="33"/>
      <c r="J52" s="5"/>
      <c r="K52" s="5"/>
      <c r="N52" s="171"/>
      <c r="O52" s="6"/>
      <c r="Q52" s="5"/>
    </row>
    <row r="53" spans="1:17" x14ac:dyDescent="0.2">
      <c r="A53" s="214" t="s">
        <v>90</v>
      </c>
      <c r="B53" s="215" t="s">
        <v>91</v>
      </c>
      <c r="C53" s="185">
        <f t="shared" si="0"/>
        <v>0</v>
      </c>
      <c r="D53" s="188"/>
      <c r="E53" s="187"/>
      <c r="F53" s="188"/>
      <c r="G53" s="188"/>
      <c r="H53" s="188"/>
      <c r="I53" s="33"/>
      <c r="J53" s="5"/>
      <c r="K53" s="5"/>
      <c r="N53" s="171"/>
      <c r="O53" s="6"/>
      <c r="Q53" s="5"/>
    </row>
    <row r="54" spans="1:17" x14ac:dyDescent="0.2">
      <c r="A54" s="214" t="s">
        <v>92</v>
      </c>
      <c r="B54" s="215" t="s">
        <v>93</v>
      </c>
      <c r="C54" s="185">
        <f t="shared" si="0"/>
        <v>0</v>
      </c>
      <c r="D54" s="188"/>
      <c r="E54" s="187"/>
      <c r="F54" s="188"/>
      <c r="G54" s="188"/>
      <c r="H54" s="188"/>
      <c r="I54" s="33"/>
      <c r="J54" s="5"/>
      <c r="K54" s="5"/>
      <c r="N54" s="171"/>
      <c r="O54" s="6"/>
      <c r="Q54" s="5"/>
    </row>
    <row r="55" spans="1:17" x14ac:dyDescent="0.2">
      <c r="A55" s="214" t="s">
        <v>94</v>
      </c>
      <c r="B55" s="215" t="s">
        <v>95</v>
      </c>
      <c r="C55" s="185">
        <f t="shared" si="0"/>
        <v>0</v>
      </c>
      <c r="D55" s="188"/>
      <c r="E55" s="187"/>
      <c r="F55" s="188"/>
      <c r="G55" s="188"/>
      <c r="H55" s="188"/>
      <c r="I55" s="33"/>
      <c r="J55" s="5"/>
      <c r="K55" s="5"/>
      <c r="N55" s="171"/>
      <c r="O55" s="6"/>
      <c r="Q55" s="5"/>
    </row>
    <row r="56" spans="1:17" x14ac:dyDescent="0.2">
      <c r="A56" s="214" t="s">
        <v>96</v>
      </c>
      <c r="B56" s="215" t="s">
        <v>97</v>
      </c>
      <c r="C56" s="185">
        <f t="shared" si="0"/>
        <v>0</v>
      </c>
      <c r="D56" s="188"/>
      <c r="E56" s="187"/>
      <c r="F56" s="188"/>
      <c r="G56" s="188"/>
      <c r="H56" s="188"/>
      <c r="I56" s="33"/>
      <c r="J56" s="5"/>
      <c r="K56" s="5"/>
      <c r="N56" s="171"/>
      <c r="O56" s="6"/>
      <c r="Q56" s="5"/>
    </row>
    <row r="57" spans="1:17" x14ac:dyDescent="0.2">
      <c r="A57" s="214" t="s">
        <v>98</v>
      </c>
      <c r="B57" s="215" t="s">
        <v>99</v>
      </c>
      <c r="C57" s="185">
        <f t="shared" si="0"/>
        <v>0</v>
      </c>
      <c r="D57" s="188"/>
      <c r="E57" s="187"/>
      <c r="F57" s="188"/>
      <c r="G57" s="188"/>
      <c r="H57" s="188"/>
      <c r="I57" s="33"/>
      <c r="J57" s="5"/>
      <c r="K57" s="5"/>
      <c r="N57" s="171"/>
      <c r="O57" s="6"/>
      <c r="Q57" s="5"/>
    </row>
    <row r="58" spans="1:17" x14ac:dyDescent="0.2">
      <c r="A58" s="214" t="s">
        <v>100</v>
      </c>
      <c r="B58" s="215" t="s">
        <v>101</v>
      </c>
      <c r="C58" s="185">
        <f t="shared" si="0"/>
        <v>0</v>
      </c>
      <c r="D58" s="188"/>
      <c r="E58" s="187"/>
      <c r="F58" s="188"/>
      <c r="G58" s="188"/>
      <c r="H58" s="188"/>
      <c r="I58" s="33"/>
      <c r="J58" s="5"/>
      <c r="K58" s="5"/>
      <c r="N58" s="171"/>
      <c r="O58" s="6"/>
      <c r="Q58" s="5"/>
    </row>
    <row r="59" spans="1:17" ht="34.5" x14ac:dyDescent="0.2">
      <c r="A59" s="214" t="s">
        <v>102</v>
      </c>
      <c r="B59" s="208" t="s">
        <v>103</v>
      </c>
      <c r="C59" s="185">
        <f t="shared" si="0"/>
        <v>0</v>
      </c>
      <c r="D59" s="188"/>
      <c r="E59" s="187"/>
      <c r="F59" s="188"/>
      <c r="G59" s="188"/>
      <c r="H59" s="188"/>
      <c r="I59" s="33"/>
      <c r="J59" s="5"/>
      <c r="K59" s="5"/>
      <c r="N59" s="171"/>
      <c r="O59" s="6"/>
      <c r="Q59" s="5"/>
    </row>
    <row r="60" spans="1:17" x14ac:dyDescent="0.2">
      <c r="A60" s="214" t="s">
        <v>104</v>
      </c>
      <c r="B60" s="215" t="s">
        <v>105</v>
      </c>
      <c r="C60" s="185">
        <f t="shared" si="0"/>
        <v>0</v>
      </c>
      <c r="D60" s="188"/>
      <c r="E60" s="187"/>
      <c r="F60" s="188"/>
      <c r="G60" s="188"/>
      <c r="H60" s="188"/>
      <c r="I60" s="33"/>
      <c r="J60" s="5"/>
      <c r="K60" s="5"/>
      <c r="N60" s="171"/>
      <c r="O60" s="6"/>
      <c r="Q60" s="5"/>
    </row>
    <row r="61" spans="1:17" x14ac:dyDescent="0.2">
      <c r="A61" s="214" t="s">
        <v>106</v>
      </c>
      <c r="B61" s="215" t="s">
        <v>107</v>
      </c>
      <c r="C61" s="185">
        <f t="shared" si="0"/>
        <v>0</v>
      </c>
      <c r="D61" s="188"/>
      <c r="E61" s="187"/>
      <c r="F61" s="188"/>
      <c r="G61" s="188"/>
      <c r="H61" s="188"/>
      <c r="I61" s="33"/>
      <c r="J61" s="5"/>
      <c r="K61" s="5"/>
      <c r="N61" s="171"/>
      <c r="O61" s="6"/>
      <c r="Q61" s="5"/>
    </row>
    <row r="62" spans="1:17" x14ac:dyDescent="0.2">
      <c r="A62" s="214" t="s">
        <v>108</v>
      </c>
      <c r="B62" s="208" t="s">
        <v>109</v>
      </c>
      <c r="C62" s="185">
        <f t="shared" si="0"/>
        <v>0</v>
      </c>
      <c r="D62" s="188"/>
      <c r="E62" s="187"/>
      <c r="F62" s="188"/>
      <c r="G62" s="188"/>
      <c r="H62" s="188"/>
      <c r="I62" s="33"/>
      <c r="J62" s="5"/>
      <c r="K62" s="5"/>
      <c r="N62" s="171"/>
      <c r="O62" s="6"/>
      <c r="Q62" s="5"/>
    </row>
    <row r="63" spans="1:17" x14ac:dyDescent="0.2">
      <c r="A63" s="214" t="s">
        <v>110</v>
      </c>
      <c r="B63" s="215" t="s">
        <v>111</v>
      </c>
      <c r="C63" s="185">
        <f t="shared" si="0"/>
        <v>0</v>
      </c>
      <c r="D63" s="188"/>
      <c r="E63" s="187"/>
      <c r="F63" s="188"/>
      <c r="G63" s="188"/>
      <c r="H63" s="188"/>
      <c r="I63" s="33"/>
      <c r="J63" s="5"/>
      <c r="K63" s="5"/>
      <c r="N63" s="171"/>
      <c r="O63" s="6"/>
      <c r="Q63" s="5"/>
    </row>
    <row r="64" spans="1:17" x14ac:dyDescent="0.2">
      <c r="A64" s="214" t="s">
        <v>112</v>
      </c>
      <c r="B64" s="215" t="s">
        <v>113</v>
      </c>
      <c r="C64" s="185">
        <f t="shared" si="0"/>
        <v>0</v>
      </c>
      <c r="D64" s="188"/>
      <c r="E64" s="187"/>
      <c r="F64" s="188"/>
      <c r="G64" s="188"/>
      <c r="H64" s="188"/>
      <c r="I64" s="33"/>
      <c r="J64" s="5"/>
      <c r="K64" s="5"/>
      <c r="N64" s="171"/>
      <c r="O64" s="6"/>
      <c r="Q64" s="5"/>
    </row>
    <row r="65" spans="1:17" x14ac:dyDescent="0.2">
      <c r="A65" s="214" t="s">
        <v>114</v>
      </c>
      <c r="B65" s="215" t="s">
        <v>115</v>
      </c>
      <c r="C65" s="185">
        <f t="shared" si="0"/>
        <v>0</v>
      </c>
      <c r="D65" s="188"/>
      <c r="E65" s="187"/>
      <c r="F65" s="188"/>
      <c r="G65" s="188"/>
      <c r="H65" s="188"/>
      <c r="I65" s="33"/>
      <c r="J65" s="5"/>
      <c r="K65" s="5"/>
      <c r="N65" s="171"/>
      <c r="O65" s="6"/>
      <c r="Q65" s="5"/>
    </row>
    <row r="66" spans="1:17" x14ac:dyDescent="0.2">
      <c r="A66" s="214" t="s">
        <v>116</v>
      </c>
      <c r="B66" s="215" t="s">
        <v>117</v>
      </c>
      <c r="C66" s="185">
        <f t="shared" si="0"/>
        <v>0</v>
      </c>
      <c r="D66" s="188"/>
      <c r="E66" s="187"/>
      <c r="F66" s="188"/>
      <c r="G66" s="188"/>
      <c r="H66" s="188"/>
      <c r="I66" s="33"/>
      <c r="J66" s="5"/>
      <c r="K66" s="5"/>
      <c r="N66" s="171"/>
      <c r="O66" s="6"/>
      <c r="Q66" s="5"/>
    </row>
    <row r="67" spans="1:17" ht="25.5" customHeight="1" x14ac:dyDescent="0.2">
      <c r="A67" s="214" t="s">
        <v>118</v>
      </c>
      <c r="B67" s="208" t="s">
        <v>119</v>
      </c>
      <c r="C67" s="185">
        <f t="shared" si="0"/>
        <v>0</v>
      </c>
      <c r="D67" s="188"/>
      <c r="E67" s="187"/>
      <c r="F67" s="188"/>
      <c r="G67" s="188"/>
      <c r="H67" s="188"/>
      <c r="I67" s="33"/>
      <c r="J67" s="5"/>
      <c r="K67" s="5"/>
      <c r="N67" s="171"/>
      <c r="O67" s="6"/>
      <c r="Q67" s="5"/>
    </row>
    <row r="68" spans="1:17" x14ac:dyDescent="0.2">
      <c r="A68" s="214" t="s">
        <v>120</v>
      </c>
      <c r="B68" s="215" t="s">
        <v>121</v>
      </c>
      <c r="C68" s="185">
        <f t="shared" si="0"/>
        <v>0</v>
      </c>
      <c r="D68" s="188"/>
      <c r="E68" s="187"/>
      <c r="F68" s="188"/>
      <c r="G68" s="188"/>
      <c r="H68" s="188"/>
      <c r="I68" s="33"/>
      <c r="J68" s="5"/>
      <c r="K68" s="5"/>
      <c r="N68" s="171"/>
      <c r="O68" s="6"/>
      <c r="Q68" s="5"/>
    </row>
    <row r="69" spans="1:17" x14ac:dyDescent="0.2">
      <c r="A69" s="214" t="s">
        <v>122</v>
      </c>
      <c r="B69" s="215" t="s">
        <v>123</v>
      </c>
      <c r="C69" s="185">
        <f t="shared" si="0"/>
        <v>0</v>
      </c>
      <c r="D69" s="188"/>
      <c r="E69" s="187"/>
      <c r="F69" s="188"/>
      <c r="G69" s="188"/>
      <c r="H69" s="188"/>
      <c r="I69" s="33"/>
      <c r="J69" s="5"/>
      <c r="K69" s="5"/>
      <c r="N69" s="171"/>
      <c r="O69" s="6"/>
      <c r="Q69" s="5"/>
    </row>
    <row r="70" spans="1:17" x14ac:dyDescent="0.2">
      <c r="A70" s="214" t="s">
        <v>124</v>
      </c>
      <c r="B70" s="215" t="s">
        <v>125</v>
      </c>
      <c r="C70" s="185">
        <f t="shared" si="0"/>
        <v>0</v>
      </c>
      <c r="D70" s="188"/>
      <c r="E70" s="187"/>
      <c r="F70" s="188"/>
      <c r="G70" s="188"/>
      <c r="H70" s="188"/>
      <c r="I70" s="33"/>
      <c r="J70" s="5"/>
      <c r="K70" s="5"/>
      <c r="N70" s="171"/>
      <c r="O70" s="6"/>
      <c r="Q70" s="5"/>
    </row>
    <row r="71" spans="1:17" x14ac:dyDescent="0.2">
      <c r="A71" s="214" t="s">
        <v>126</v>
      </c>
      <c r="B71" s="215" t="s">
        <v>127</v>
      </c>
      <c r="C71" s="185">
        <f t="shared" si="0"/>
        <v>0</v>
      </c>
      <c r="D71" s="188"/>
      <c r="E71" s="187"/>
      <c r="F71" s="188"/>
      <c r="G71" s="188"/>
      <c r="H71" s="188"/>
      <c r="I71" s="33"/>
      <c r="J71" s="5"/>
      <c r="K71" s="5"/>
      <c r="N71" s="171"/>
      <c r="O71" s="6"/>
      <c r="Q71" s="5"/>
    </row>
    <row r="72" spans="1:17" x14ac:dyDescent="0.2">
      <c r="A72" s="214" t="s">
        <v>128</v>
      </c>
      <c r="B72" s="215" t="s">
        <v>129</v>
      </c>
      <c r="C72" s="185">
        <f t="shared" si="0"/>
        <v>0</v>
      </c>
      <c r="D72" s="188"/>
      <c r="E72" s="187"/>
      <c r="F72" s="188"/>
      <c r="G72" s="188"/>
      <c r="H72" s="188"/>
      <c r="I72" s="33"/>
      <c r="J72" s="5"/>
      <c r="K72" s="5"/>
      <c r="N72" s="171"/>
      <c r="O72" s="6"/>
      <c r="Q72" s="5"/>
    </row>
    <row r="73" spans="1:17" x14ac:dyDescent="0.2">
      <c r="A73" s="214" t="s">
        <v>130</v>
      </c>
      <c r="B73" s="215" t="s">
        <v>131</v>
      </c>
      <c r="C73" s="185">
        <f t="shared" si="0"/>
        <v>0</v>
      </c>
      <c r="D73" s="188"/>
      <c r="E73" s="187"/>
      <c r="F73" s="188"/>
      <c r="G73" s="188"/>
      <c r="H73" s="188"/>
      <c r="I73" s="33"/>
      <c r="J73" s="5"/>
      <c r="K73" s="5"/>
      <c r="N73" s="171"/>
      <c r="O73" s="6"/>
      <c r="Q73" s="5"/>
    </row>
    <row r="74" spans="1:17" x14ac:dyDescent="0.2">
      <c r="A74" s="214" t="s">
        <v>132</v>
      </c>
      <c r="B74" s="215" t="s">
        <v>133</v>
      </c>
      <c r="C74" s="185">
        <f t="shared" si="0"/>
        <v>0</v>
      </c>
      <c r="D74" s="188"/>
      <c r="E74" s="187"/>
      <c r="F74" s="188"/>
      <c r="G74" s="188"/>
      <c r="H74" s="188"/>
      <c r="I74" s="33"/>
      <c r="J74" s="5"/>
      <c r="K74" s="5"/>
      <c r="N74" s="171"/>
      <c r="O74" s="6"/>
      <c r="Q74" s="5"/>
    </row>
    <row r="75" spans="1:17" x14ac:dyDescent="0.2">
      <c r="A75" s="214" t="s">
        <v>134</v>
      </c>
      <c r="B75" s="215" t="s">
        <v>135</v>
      </c>
      <c r="C75" s="185">
        <f t="shared" si="0"/>
        <v>0</v>
      </c>
      <c r="D75" s="188"/>
      <c r="E75" s="187"/>
      <c r="F75" s="188"/>
      <c r="G75" s="188"/>
      <c r="H75" s="188"/>
      <c r="I75" s="33"/>
      <c r="J75" s="5"/>
      <c r="K75" s="5"/>
      <c r="N75" s="171"/>
      <c r="O75" s="6"/>
      <c r="Q75" s="5"/>
    </row>
    <row r="76" spans="1:17" x14ac:dyDescent="0.2">
      <c r="A76" s="214" t="s">
        <v>136</v>
      </c>
      <c r="B76" s="215" t="s">
        <v>137</v>
      </c>
      <c r="C76" s="185">
        <f t="shared" si="0"/>
        <v>0</v>
      </c>
      <c r="D76" s="188"/>
      <c r="E76" s="187"/>
      <c r="F76" s="188"/>
      <c r="G76" s="188"/>
      <c r="H76" s="188"/>
      <c r="I76" s="33"/>
      <c r="J76" s="5"/>
      <c r="K76" s="5"/>
      <c r="N76" s="171"/>
      <c r="O76" s="6"/>
      <c r="Q76" s="5"/>
    </row>
    <row r="77" spans="1:17" x14ac:dyDescent="0.2">
      <c r="A77" s="214" t="s">
        <v>138</v>
      </c>
      <c r="B77" s="215" t="s">
        <v>139</v>
      </c>
      <c r="C77" s="185">
        <f t="shared" si="0"/>
        <v>0</v>
      </c>
      <c r="D77" s="188"/>
      <c r="E77" s="187"/>
      <c r="F77" s="188"/>
      <c r="G77" s="188"/>
      <c r="H77" s="188"/>
      <c r="I77" s="33"/>
      <c r="J77" s="5"/>
      <c r="K77" s="5"/>
      <c r="N77" s="171"/>
      <c r="O77" s="6"/>
      <c r="Q77" s="5"/>
    </row>
    <row r="78" spans="1:17" x14ac:dyDescent="0.2">
      <c r="A78" s="216" t="s">
        <v>140</v>
      </c>
      <c r="B78" s="217" t="s">
        <v>141</v>
      </c>
      <c r="C78" s="218">
        <f t="shared" si="0"/>
        <v>0</v>
      </c>
      <c r="D78" s="219"/>
      <c r="E78" s="220"/>
      <c r="F78" s="221"/>
      <c r="G78" s="219"/>
      <c r="H78" s="221"/>
      <c r="I78" s="33"/>
      <c r="J78" s="5"/>
      <c r="K78" s="5"/>
      <c r="N78" s="171"/>
      <c r="O78" s="6"/>
      <c r="Q78" s="5"/>
    </row>
    <row r="79" spans="1:17" x14ac:dyDescent="0.2">
      <c r="A79" s="174"/>
      <c r="B79" s="222"/>
      <c r="C79" s="69"/>
      <c r="D79" s="70"/>
      <c r="E79" s="70"/>
      <c r="F79" s="70"/>
      <c r="G79" s="70"/>
      <c r="H79" s="70"/>
      <c r="I79" s="33"/>
      <c r="J79" s="5"/>
      <c r="K79" s="5"/>
      <c r="N79" s="171"/>
      <c r="O79" s="6"/>
      <c r="Q79" s="5"/>
    </row>
    <row r="80" spans="1:17" x14ac:dyDescent="0.2">
      <c r="A80" s="289" t="s">
        <v>142</v>
      </c>
      <c r="B80" s="290"/>
      <c r="C80" s="178">
        <f t="shared" ref="C80:C145" si="1">+SUM(D80:F80)</f>
        <v>1000</v>
      </c>
      <c r="D80" s="223">
        <f>+SUM(D81:D120)</f>
        <v>0</v>
      </c>
      <c r="E80" s="223">
        <f>+SUM(E81:E120)</f>
        <v>957</v>
      </c>
      <c r="F80" s="224">
        <f>+SUM(F81:F120)</f>
        <v>43</v>
      </c>
      <c r="G80" s="225">
        <f>+SUM(G81:G120)</f>
        <v>0</v>
      </c>
      <c r="H80" s="225">
        <f>+SUM(H81:H120)</f>
        <v>0</v>
      </c>
      <c r="I80" s="33"/>
      <c r="J80" s="5"/>
      <c r="K80" s="5"/>
      <c r="N80" s="171"/>
      <c r="O80" s="6"/>
      <c r="Q80" s="5"/>
    </row>
    <row r="81" spans="1:17" x14ac:dyDescent="0.2">
      <c r="A81" s="211" t="s">
        <v>143</v>
      </c>
      <c r="B81" s="226" t="s">
        <v>144</v>
      </c>
      <c r="C81" s="203">
        <f t="shared" si="1"/>
        <v>0</v>
      </c>
      <c r="D81" s="186"/>
      <c r="E81" s="186"/>
      <c r="F81" s="186"/>
      <c r="G81" s="186"/>
      <c r="H81" s="186"/>
      <c r="I81" s="33"/>
      <c r="J81" s="5"/>
      <c r="K81" s="5"/>
      <c r="N81" s="171"/>
      <c r="O81" s="6"/>
      <c r="Q81" s="5"/>
    </row>
    <row r="82" spans="1:17" x14ac:dyDescent="0.2">
      <c r="A82" s="214" t="s">
        <v>145</v>
      </c>
      <c r="B82" s="215" t="s">
        <v>146</v>
      </c>
      <c r="C82" s="185">
        <f t="shared" si="1"/>
        <v>94</v>
      </c>
      <c r="D82" s="186"/>
      <c r="E82" s="186">
        <v>94</v>
      </c>
      <c r="F82" s="186"/>
      <c r="G82" s="186"/>
      <c r="H82" s="186"/>
      <c r="I82" s="33"/>
      <c r="J82" s="5"/>
      <c r="K82" s="5"/>
      <c r="N82" s="171"/>
      <c r="O82" s="6"/>
      <c r="Q82" s="5"/>
    </row>
    <row r="83" spans="1:17" x14ac:dyDescent="0.2">
      <c r="A83" s="214" t="s">
        <v>147</v>
      </c>
      <c r="B83" s="215" t="s">
        <v>148</v>
      </c>
      <c r="C83" s="185">
        <f t="shared" si="1"/>
        <v>0</v>
      </c>
      <c r="D83" s="186"/>
      <c r="E83" s="186"/>
      <c r="F83" s="186"/>
      <c r="G83" s="186"/>
      <c r="H83" s="186"/>
      <c r="I83" s="33"/>
      <c r="J83" s="5"/>
      <c r="K83" s="5"/>
      <c r="N83" s="171"/>
      <c r="O83" s="6"/>
      <c r="Q83" s="5"/>
    </row>
    <row r="84" spans="1:17" x14ac:dyDescent="0.2">
      <c r="A84" s="214" t="s">
        <v>149</v>
      </c>
      <c r="B84" s="215" t="s">
        <v>150</v>
      </c>
      <c r="C84" s="185">
        <f t="shared" si="1"/>
        <v>0</v>
      </c>
      <c r="D84" s="186"/>
      <c r="E84" s="186"/>
      <c r="F84" s="186"/>
      <c r="G84" s="186"/>
      <c r="H84" s="186"/>
      <c r="I84" s="33"/>
      <c r="J84" s="5"/>
      <c r="K84" s="5"/>
      <c r="N84" s="171"/>
      <c r="O84" s="6"/>
      <c r="Q84" s="5"/>
    </row>
    <row r="85" spans="1:17" x14ac:dyDescent="0.2">
      <c r="A85" s="214" t="s">
        <v>151</v>
      </c>
      <c r="B85" s="215" t="s">
        <v>152</v>
      </c>
      <c r="C85" s="185">
        <f t="shared" si="1"/>
        <v>91</v>
      </c>
      <c r="D85" s="186"/>
      <c r="E85" s="186">
        <v>91</v>
      </c>
      <c r="F85" s="186"/>
      <c r="G85" s="186"/>
      <c r="H85" s="186"/>
      <c r="I85" s="33"/>
      <c r="J85" s="5"/>
      <c r="K85" s="5"/>
      <c r="N85" s="171"/>
      <c r="O85" s="6"/>
      <c r="Q85" s="5"/>
    </row>
    <row r="86" spans="1:17" x14ac:dyDescent="0.2">
      <c r="A86" s="214" t="s">
        <v>153</v>
      </c>
      <c r="B86" s="215" t="s">
        <v>154</v>
      </c>
      <c r="C86" s="185">
        <f t="shared" si="1"/>
        <v>0</v>
      </c>
      <c r="D86" s="186"/>
      <c r="E86" s="186"/>
      <c r="F86" s="186"/>
      <c r="G86" s="186"/>
      <c r="H86" s="186"/>
      <c r="I86" s="33"/>
      <c r="J86" s="5"/>
      <c r="K86" s="5"/>
      <c r="N86" s="171"/>
      <c r="O86" s="6"/>
      <c r="Q86" s="5"/>
    </row>
    <row r="87" spans="1:17" x14ac:dyDescent="0.2">
      <c r="A87" s="214" t="s">
        <v>155</v>
      </c>
      <c r="B87" s="215" t="s">
        <v>156</v>
      </c>
      <c r="C87" s="185">
        <f t="shared" si="1"/>
        <v>0</v>
      </c>
      <c r="D87" s="186"/>
      <c r="E87" s="186"/>
      <c r="F87" s="186"/>
      <c r="G87" s="186"/>
      <c r="H87" s="186"/>
      <c r="I87" s="33"/>
      <c r="J87" s="5"/>
      <c r="K87" s="5"/>
      <c r="N87" s="171"/>
      <c r="O87" s="6"/>
      <c r="Q87" s="5"/>
    </row>
    <row r="88" spans="1:17" x14ac:dyDescent="0.2">
      <c r="A88" s="214" t="s">
        <v>157</v>
      </c>
      <c r="B88" s="215" t="s">
        <v>158</v>
      </c>
      <c r="C88" s="185">
        <f t="shared" si="1"/>
        <v>0</v>
      </c>
      <c r="D88" s="186"/>
      <c r="E88" s="186"/>
      <c r="F88" s="186"/>
      <c r="G88" s="186"/>
      <c r="H88" s="186"/>
      <c r="I88" s="33"/>
      <c r="J88" s="5"/>
      <c r="K88" s="5"/>
      <c r="N88" s="171"/>
      <c r="O88" s="6"/>
      <c r="Q88" s="5"/>
    </row>
    <row r="89" spans="1:17" x14ac:dyDescent="0.2">
      <c r="A89" s="214" t="s">
        <v>159</v>
      </c>
      <c r="B89" s="215" t="s">
        <v>160</v>
      </c>
      <c r="C89" s="185">
        <f t="shared" si="1"/>
        <v>0</v>
      </c>
      <c r="D89" s="186"/>
      <c r="E89" s="186"/>
      <c r="F89" s="186"/>
      <c r="G89" s="186"/>
      <c r="H89" s="186"/>
      <c r="I89" s="33"/>
      <c r="J89" s="5"/>
      <c r="K89" s="5"/>
      <c r="N89" s="171"/>
      <c r="O89" s="6"/>
      <c r="Q89" s="5"/>
    </row>
    <row r="90" spans="1:17" x14ac:dyDescent="0.2">
      <c r="A90" s="214" t="s">
        <v>161</v>
      </c>
      <c r="B90" s="215" t="s">
        <v>162</v>
      </c>
      <c r="C90" s="185">
        <f t="shared" si="1"/>
        <v>29</v>
      </c>
      <c r="D90" s="186"/>
      <c r="E90" s="186">
        <v>29</v>
      </c>
      <c r="F90" s="186"/>
      <c r="G90" s="186"/>
      <c r="H90" s="186"/>
      <c r="I90" s="33"/>
      <c r="J90" s="5"/>
      <c r="K90" s="5"/>
      <c r="N90" s="171"/>
      <c r="O90" s="6"/>
      <c r="Q90" s="5"/>
    </row>
    <row r="91" spans="1:17" x14ac:dyDescent="0.2">
      <c r="A91" s="214" t="s">
        <v>163</v>
      </c>
      <c r="B91" s="215" t="s">
        <v>164</v>
      </c>
      <c r="C91" s="185">
        <f t="shared" si="1"/>
        <v>0</v>
      </c>
      <c r="D91" s="186"/>
      <c r="E91" s="186"/>
      <c r="F91" s="186"/>
      <c r="G91" s="186"/>
      <c r="H91" s="186"/>
      <c r="I91" s="33"/>
      <c r="J91" s="5"/>
      <c r="K91" s="5"/>
      <c r="N91" s="171"/>
      <c r="O91" s="6"/>
      <c r="Q91" s="5"/>
    </row>
    <row r="92" spans="1:17" x14ac:dyDescent="0.2">
      <c r="A92" s="214" t="s">
        <v>165</v>
      </c>
      <c r="B92" s="215" t="s">
        <v>166</v>
      </c>
      <c r="C92" s="185">
        <f t="shared" si="1"/>
        <v>0</v>
      </c>
      <c r="D92" s="186"/>
      <c r="E92" s="186"/>
      <c r="F92" s="186"/>
      <c r="G92" s="186"/>
      <c r="H92" s="186"/>
      <c r="I92" s="33"/>
      <c r="J92" s="5"/>
      <c r="K92" s="5"/>
      <c r="N92" s="171"/>
      <c r="O92" s="6"/>
      <c r="Q92" s="5"/>
    </row>
    <row r="93" spans="1:17" x14ac:dyDescent="0.2">
      <c r="A93" s="214" t="s">
        <v>167</v>
      </c>
      <c r="B93" s="215" t="s">
        <v>168</v>
      </c>
      <c r="C93" s="185">
        <f t="shared" si="1"/>
        <v>0</v>
      </c>
      <c r="D93" s="186"/>
      <c r="E93" s="186"/>
      <c r="F93" s="186"/>
      <c r="G93" s="186"/>
      <c r="H93" s="186"/>
      <c r="I93" s="33"/>
      <c r="J93" s="5"/>
      <c r="K93" s="5"/>
      <c r="N93" s="171"/>
      <c r="O93" s="6"/>
      <c r="Q93" s="5"/>
    </row>
    <row r="94" spans="1:17" x14ac:dyDescent="0.2">
      <c r="A94" s="214" t="s">
        <v>169</v>
      </c>
      <c r="B94" s="215" t="s">
        <v>170</v>
      </c>
      <c r="C94" s="185">
        <f t="shared" si="1"/>
        <v>0</v>
      </c>
      <c r="D94" s="186"/>
      <c r="E94" s="186"/>
      <c r="F94" s="186"/>
      <c r="G94" s="186"/>
      <c r="H94" s="186"/>
      <c r="I94" s="33"/>
      <c r="J94" s="5"/>
      <c r="K94" s="5"/>
      <c r="N94" s="171"/>
      <c r="O94" s="6"/>
      <c r="Q94" s="5"/>
    </row>
    <row r="95" spans="1:17" x14ac:dyDescent="0.2">
      <c r="A95" s="214" t="s">
        <v>171</v>
      </c>
      <c r="B95" s="215" t="s">
        <v>172</v>
      </c>
      <c r="C95" s="185">
        <f t="shared" si="1"/>
        <v>449</v>
      </c>
      <c r="D95" s="186"/>
      <c r="E95" s="186">
        <v>449</v>
      </c>
      <c r="F95" s="186"/>
      <c r="G95" s="186"/>
      <c r="H95" s="186"/>
      <c r="I95" s="33"/>
      <c r="J95" s="5"/>
      <c r="K95" s="5"/>
      <c r="N95" s="171"/>
      <c r="O95" s="6"/>
      <c r="Q95" s="5"/>
    </row>
    <row r="96" spans="1:17" x14ac:dyDescent="0.2">
      <c r="A96" s="214" t="s">
        <v>173</v>
      </c>
      <c r="B96" s="215" t="s">
        <v>174</v>
      </c>
      <c r="C96" s="185">
        <f t="shared" si="1"/>
        <v>42</v>
      </c>
      <c r="D96" s="186"/>
      <c r="E96" s="186">
        <v>42</v>
      </c>
      <c r="F96" s="186"/>
      <c r="G96" s="186"/>
      <c r="H96" s="186"/>
      <c r="I96" s="33"/>
      <c r="J96" s="5"/>
      <c r="K96" s="5"/>
      <c r="N96" s="171"/>
      <c r="O96" s="6"/>
      <c r="Q96" s="5"/>
    </row>
    <row r="97" spans="1:17" x14ac:dyDescent="0.2">
      <c r="A97" s="214" t="s">
        <v>175</v>
      </c>
      <c r="B97" s="215" t="s">
        <v>176</v>
      </c>
      <c r="C97" s="185">
        <f t="shared" si="1"/>
        <v>0</v>
      </c>
      <c r="D97" s="186"/>
      <c r="E97" s="186"/>
      <c r="F97" s="186"/>
      <c r="G97" s="186"/>
      <c r="H97" s="186"/>
      <c r="I97" s="33"/>
      <c r="J97" s="5"/>
      <c r="K97" s="5"/>
      <c r="N97" s="171"/>
      <c r="O97" s="6"/>
      <c r="Q97" s="5"/>
    </row>
    <row r="98" spans="1:17" x14ac:dyDescent="0.2">
      <c r="A98" s="214" t="s">
        <v>177</v>
      </c>
      <c r="B98" s="215" t="s">
        <v>178</v>
      </c>
      <c r="C98" s="185">
        <f t="shared" si="1"/>
        <v>0</v>
      </c>
      <c r="D98" s="186"/>
      <c r="E98" s="186"/>
      <c r="F98" s="186"/>
      <c r="G98" s="186"/>
      <c r="H98" s="186"/>
      <c r="I98" s="33"/>
      <c r="J98" s="5"/>
      <c r="K98" s="5"/>
      <c r="N98" s="171"/>
      <c r="O98" s="6"/>
      <c r="Q98" s="5"/>
    </row>
    <row r="99" spans="1:17" x14ac:dyDescent="0.2">
      <c r="A99" s="214" t="s">
        <v>179</v>
      </c>
      <c r="B99" s="215" t="s">
        <v>180</v>
      </c>
      <c r="C99" s="185">
        <f t="shared" si="1"/>
        <v>0</v>
      </c>
      <c r="D99" s="186"/>
      <c r="E99" s="186"/>
      <c r="F99" s="186"/>
      <c r="G99" s="186"/>
      <c r="H99" s="186"/>
      <c r="I99" s="33"/>
      <c r="J99" s="5"/>
      <c r="K99" s="5"/>
      <c r="N99" s="171"/>
      <c r="O99" s="6"/>
      <c r="Q99" s="5"/>
    </row>
    <row r="100" spans="1:17" x14ac:dyDescent="0.2">
      <c r="A100" s="214" t="s">
        <v>181</v>
      </c>
      <c r="B100" s="215" t="s">
        <v>182</v>
      </c>
      <c r="C100" s="185">
        <f t="shared" si="1"/>
        <v>213</v>
      </c>
      <c r="D100" s="186"/>
      <c r="E100" s="186">
        <v>213</v>
      </c>
      <c r="F100" s="186"/>
      <c r="G100" s="186"/>
      <c r="H100" s="186"/>
      <c r="I100" s="33"/>
      <c r="J100" s="5"/>
      <c r="K100" s="5"/>
      <c r="N100" s="171"/>
      <c r="O100" s="6"/>
      <c r="Q100" s="5"/>
    </row>
    <row r="101" spans="1:17" x14ac:dyDescent="0.2">
      <c r="A101" s="214" t="s">
        <v>183</v>
      </c>
      <c r="B101" s="215" t="s">
        <v>184</v>
      </c>
      <c r="C101" s="185">
        <f t="shared" si="1"/>
        <v>39</v>
      </c>
      <c r="D101" s="186"/>
      <c r="E101" s="186">
        <v>39</v>
      </c>
      <c r="F101" s="186"/>
      <c r="G101" s="186"/>
      <c r="H101" s="186"/>
      <c r="I101" s="33"/>
      <c r="J101" s="5"/>
      <c r="K101" s="5"/>
      <c r="N101" s="171"/>
      <c r="O101" s="6"/>
      <c r="Q101" s="5"/>
    </row>
    <row r="102" spans="1:17" x14ac:dyDescent="0.2">
      <c r="A102" s="214" t="s">
        <v>185</v>
      </c>
      <c r="B102" s="215" t="s">
        <v>186</v>
      </c>
      <c r="C102" s="185">
        <f t="shared" si="1"/>
        <v>0</v>
      </c>
      <c r="D102" s="186"/>
      <c r="E102" s="186"/>
      <c r="F102" s="186"/>
      <c r="G102" s="186"/>
      <c r="H102" s="186"/>
      <c r="I102" s="33"/>
      <c r="J102" s="5"/>
      <c r="K102" s="5"/>
      <c r="N102" s="171"/>
      <c r="O102" s="6"/>
      <c r="Q102" s="5"/>
    </row>
    <row r="103" spans="1:17" x14ac:dyDescent="0.2">
      <c r="A103" s="214" t="s">
        <v>187</v>
      </c>
      <c r="B103" s="215" t="s">
        <v>188</v>
      </c>
      <c r="C103" s="185">
        <f t="shared" si="1"/>
        <v>0</v>
      </c>
      <c r="D103" s="186"/>
      <c r="E103" s="186"/>
      <c r="F103" s="186"/>
      <c r="G103" s="186"/>
      <c r="H103" s="186"/>
      <c r="I103" s="33"/>
      <c r="J103" s="5"/>
      <c r="K103" s="5"/>
      <c r="N103" s="171"/>
      <c r="O103" s="6"/>
      <c r="Q103" s="5"/>
    </row>
    <row r="104" spans="1:17" x14ac:dyDescent="0.2">
      <c r="A104" s="214" t="s">
        <v>189</v>
      </c>
      <c r="B104" s="215" t="s">
        <v>190</v>
      </c>
      <c r="C104" s="185">
        <f t="shared" si="1"/>
        <v>0</v>
      </c>
      <c r="D104" s="186"/>
      <c r="E104" s="186"/>
      <c r="F104" s="186"/>
      <c r="G104" s="186"/>
      <c r="H104" s="186"/>
      <c r="I104" s="33"/>
      <c r="J104" s="5"/>
      <c r="K104" s="5"/>
      <c r="N104" s="171"/>
      <c r="O104" s="6"/>
      <c r="Q104" s="5"/>
    </row>
    <row r="105" spans="1:17" x14ac:dyDescent="0.2">
      <c r="A105" s="214" t="s">
        <v>191</v>
      </c>
      <c r="B105" s="215" t="s">
        <v>192</v>
      </c>
      <c r="C105" s="185">
        <f t="shared" si="1"/>
        <v>0</v>
      </c>
      <c r="D105" s="186"/>
      <c r="E105" s="186"/>
      <c r="F105" s="186"/>
      <c r="G105" s="186"/>
      <c r="H105" s="186"/>
      <c r="I105" s="33"/>
      <c r="J105" s="5"/>
      <c r="K105" s="5"/>
      <c r="N105" s="171"/>
      <c r="O105" s="6"/>
      <c r="Q105" s="5"/>
    </row>
    <row r="106" spans="1:17" x14ac:dyDescent="0.2">
      <c r="A106" s="214" t="s">
        <v>193</v>
      </c>
      <c r="B106" s="215" t="s">
        <v>194</v>
      </c>
      <c r="C106" s="185">
        <f t="shared" si="1"/>
        <v>42</v>
      </c>
      <c r="D106" s="186"/>
      <c r="E106" s="186"/>
      <c r="F106" s="186">
        <v>42</v>
      </c>
      <c r="G106" s="186"/>
      <c r="H106" s="186"/>
      <c r="I106" s="33"/>
      <c r="J106" s="5"/>
      <c r="K106" s="5"/>
      <c r="N106" s="171"/>
      <c r="O106" s="6"/>
      <c r="Q106" s="5"/>
    </row>
    <row r="107" spans="1:17" x14ac:dyDescent="0.2">
      <c r="A107" s="214" t="s">
        <v>195</v>
      </c>
      <c r="B107" s="215" t="s">
        <v>196</v>
      </c>
      <c r="C107" s="185">
        <f t="shared" si="1"/>
        <v>1</v>
      </c>
      <c r="D107" s="186"/>
      <c r="E107" s="186"/>
      <c r="F107" s="186">
        <v>1</v>
      </c>
      <c r="G107" s="186"/>
      <c r="H107" s="186"/>
      <c r="I107" s="33"/>
      <c r="J107" s="5"/>
      <c r="K107" s="5"/>
      <c r="N107" s="171"/>
      <c r="O107" s="6"/>
      <c r="Q107" s="5"/>
    </row>
    <row r="108" spans="1:17" x14ac:dyDescent="0.2">
      <c r="A108" s="214" t="s">
        <v>197</v>
      </c>
      <c r="B108" s="215" t="s">
        <v>198</v>
      </c>
      <c r="C108" s="185">
        <f t="shared" si="1"/>
        <v>0</v>
      </c>
      <c r="D108" s="186"/>
      <c r="E108" s="186"/>
      <c r="F108" s="186"/>
      <c r="G108" s="186"/>
      <c r="H108" s="186"/>
      <c r="I108" s="33"/>
      <c r="J108" s="5"/>
      <c r="K108" s="5"/>
      <c r="N108" s="171"/>
      <c r="O108" s="6"/>
      <c r="Q108" s="5"/>
    </row>
    <row r="109" spans="1:17" x14ac:dyDescent="0.2">
      <c r="A109" s="214" t="s">
        <v>199</v>
      </c>
      <c r="B109" s="215" t="s">
        <v>200</v>
      </c>
      <c r="C109" s="185">
        <f t="shared" si="1"/>
        <v>0</v>
      </c>
      <c r="D109" s="186"/>
      <c r="E109" s="186"/>
      <c r="F109" s="186"/>
      <c r="G109" s="186"/>
      <c r="H109" s="186"/>
      <c r="I109" s="33"/>
      <c r="J109" s="5"/>
      <c r="K109" s="5"/>
      <c r="N109" s="171"/>
      <c r="O109" s="6"/>
      <c r="Q109" s="5"/>
    </row>
    <row r="110" spans="1:17" x14ac:dyDescent="0.2">
      <c r="A110" s="214" t="s">
        <v>201</v>
      </c>
      <c r="B110" s="215" t="s">
        <v>202</v>
      </c>
      <c r="C110" s="185">
        <f t="shared" si="1"/>
        <v>0</v>
      </c>
      <c r="D110" s="186"/>
      <c r="E110" s="186"/>
      <c r="F110" s="186"/>
      <c r="G110" s="186"/>
      <c r="H110" s="186"/>
      <c r="I110" s="33"/>
      <c r="J110" s="5"/>
      <c r="K110" s="5"/>
      <c r="N110" s="171"/>
      <c r="O110" s="6"/>
      <c r="Q110" s="5"/>
    </row>
    <row r="111" spans="1:17" x14ac:dyDescent="0.2">
      <c r="A111" s="214" t="s">
        <v>203</v>
      </c>
      <c r="B111" s="215" t="s">
        <v>204</v>
      </c>
      <c r="C111" s="185">
        <f t="shared" si="1"/>
        <v>0</v>
      </c>
      <c r="D111" s="186"/>
      <c r="E111" s="186"/>
      <c r="F111" s="186"/>
      <c r="G111" s="186"/>
      <c r="H111" s="186"/>
      <c r="I111" s="33"/>
      <c r="J111" s="5"/>
      <c r="K111" s="5"/>
      <c r="N111" s="171"/>
      <c r="O111" s="6"/>
      <c r="Q111" s="5"/>
    </row>
    <row r="112" spans="1:17" x14ac:dyDescent="0.2">
      <c r="A112" s="214" t="s">
        <v>205</v>
      </c>
      <c r="B112" s="215" t="s">
        <v>206</v>
      </c>
      <c r="C112" s="185">
        <f t="shared" si="1"/>
        <v>0</v>
      </c>
      <c r="D112" s="186"/>
      <c r="E112" s="186"/>
      <c r="F112" s="186"/>
      <c r="G112" s="186"/>
      <c r="H112" s="186"/>
      <c r="I112" s="33"/>
      <c r="J112" s="5"/>
      <c r="K112" s="5"/>
      <c r="N112" s="171"/>
      <c r="O112" s="6"/>
      <c r="Q112" s="5"/>
    </row>
    <row r="113" spans="1:17" x14ac:dyDescent="0.2">
      <c r="A113" s="214" t="s">
        <v>207</v>
      </c>
      <c r="B113" s="215" t="s">
        <v>208</v>
      </c>
      <c r="C113" s="185">
        <f t="shared" si="1"/>
        <v>0</v>
      </c>
      <c r="D113" s="186"/>
      <c r="E113" s="186"/>
      <c r="F113" s="186"/>
      <c r="G113" s="186"/>
      <c r="H113" s="186"/>
      <c r="I113" s="33"/>
      <c r="J113" s="5"/>
      <c r="K113" s="5"/>
      <c r="N113" s="171"/>
      <c r="O113" s="6"/>
      <c r="Q113" s="5"/>
    </row>
    <row r="114" spans="1:17" x14ac:dyDescent="0.2">
      <c r="A114" s="214" t="s">
        <v>209</v>
      </c>
      <c r="B114" s="215" t="s">
        <v>210</v>
      </c>
      <c r="C114" s="185">
        <f t="shared" si="1"/>
        <v>0</v>
      </c>
      <c r="D114" s="186"/>
      <c r="E114" s="186"/>
      <c r="F114" s="186"/>
      <c r="G114" s="186"/>
      <c r="H114" s="186"/>
      <c r="I114" s="33"/>
      <c r="J114" s="5"/>
      <c r="K114" s="5"/>
      <c r="N114" s="171"/>
      <c r="O114" s="6"/>
      <c r="Q114" s="5"/>
    </row>
    <row r="115" spans="1:17" x14ac:dyDescent="0.2">
      <c r="A115" s="214" t="s">
        <v>211</v>
      </c>
      <c r="B115" s="215" t="s">
        <v>212</v>
      </c>
      <c r="C115" s="185">
        <f t="shared" si="1"/>
        <v>0</v>
      </c>
      <c r="D115" s="186"/>
      <c r="E115" s="186"/>
      <c r="F115" s="186"/>
      <c r="G115" s="186"/>
      <c r="H115" s="186"/>
      <c r="I115" s="33"/>
      <c r="J115" s="5"/>
      <c r="K115" s="5"/>
      <c r="N115" s="171"/>
      <c r="O115" s="6"/>
      <c r="Q115" s="5"/>
    </row>
    <row r="116" spans="1:17" x14ac:dyDescent="0.2">
      <c r="A116" s="214" t="s">
        <v>213</v>
      </c>
      <c r="B116" s="215" t="s">
        <v>214</v>
      </c>
      <c r="C116" s="185">
        <f t="shared" si="1"/>
        <v>0</v>
      </c>
      <c r="D116" s="186"/>
      <c r="E116" s="186"/>
      <c r="F116" s="186"/>
      <c r="G116" s="186"/>
      <c r="H116" s="186"/>
      <c r="I116" s="33"/>
      <c r="J116" s="5"/>
      <c r="K116" s="5"/>
      <c r="N116" s="171"/>
      <c r="O116" s="6"/>
      <c r="Q116" s="5"/>
    </row>
    <row r="117" spans="1:17" x14ac:dyDescent="0.2">
      <c r="A117" s="214" t="s">
        <v>215</v>
      </c>
      <c r="B117" s="215" t="s">
        <v>216</v>
      </c>
      <c r="C117" s="185">
        <f t="shared" si="1"/>
        <v>0</v>
      </c>
      <c r="D117" s="186"/>
      <c r="E117" s="186"/>
      <c r="F117" s="186"/>
      <c r="G117" s="186"/>
      <c r="H117" s="186"/>
      <c r="I117" s="33"/>
      <c r="J117" s="5"/>
      <c r="K117" s="5"/>
      <c r="N117" s="171"/>
      <c r="O117" s="6"/>
      <c r="Q117" s="5"/>
    </row>
    <row r="118" spans="1:17" x14ac:dyDescent="0.2">
      <c r="A118" s="214" t="s">
        <v>217</v>
      </c>
      <c r="B118" s="215" t="s">
        <v>218</v>
      </c>
      <c r="C118" s="185">
        <f>+SUM(D118:F118)</f>
        <v>0</v>
      </c>
      <c r="D118" s="186"/>
      <c r="E118" s="186"/>
      <c r="F118" s="186"/>
      <c r="G118" s="186"/>
      <c r="H118" s="186"/>
      <c r="I118" s="33"/>
      <c r="J118" s="5"/>
      <c r="K118" s="5"/>
      <c r="N118" s="171"/>
      <c r="O118" s="6"/>
      <c r="Q118" s="5"/>
    </row>
    <row r="119" spans="1:17" x14ac:dyDescent="0.2">
      <c r="A119" s="214" t="s">
        <v>145</v>
      </c>
      <c r="B119" s="215" t="s">
        <v>219</v>
      </c>
      <c r="C119" s="185">
        <f>+SUM(D119:F119)</f>
        <v>0</v>
      </c>
      <c r="D119" s="186"/>
      <c r="E119" s="186"/>
      <c r="F119" s="186"/>
      <c r="G119" s="186"/>
      <c r="H119" s="186"/>
      <c r="I119" s="33"/>
      <c r="J119" s="5"/>
      <c r="K119" s="5"/>
      <c r="N119" s="171"/>
      <c r="O119" s="6"/>
      <c r="Q119" s="5"/>
    </row>
    <row r="120" spans="1:17" x14ac:dyDescent="0.2">
      <c r="A120" s="216" t="s">
        <v>145</v>
      </c>
      <c r="B120" s="217" t="s">
        <v>220</v>
      </c>
      <c r="C120" s="218">
        <f t="shared" si="1"/>
        <v>0</v>
      </c>
      <c r="D120" s="186"/>
      <c r="E120" s="186"/>
      <c r="F120" s="186"/>
      <c r="G120" s="186"/>
      <c r="H120" s="186"/>
      <c r="I120" s="33"/>
      <c r="J120" s="5"/>
      <c r="K120" s="5"/>
      <c r="N120" s="171"/>
      <c r="O120" s="6"/>
      <c r="Q120" s="5"/>
    </row>
    <row r="121" spans="1:17" x14ac:dyDescent="0.2">
      <c r="A121" s="174"/>
      <c r="B121" s="222"/>
      <c r="C121" s="69"/>
      <c r="D121" s="70"/>
      <c r="E121" s="70"/>
      <c r="F121" s="70"/>
      <c r="G121" s="70"/>
      <c r="H121" s="70"/>
      <c r="I121" s="33"/>
      <c r="J121" s="5"/>
      <c r="K121" s="5"/>
      <c r="N121" s="171"/>
      <c r="O121" s="6"/>
      <c r="Q121" s="5"/>
    </row>
    <row r="122" spans="1:17" x14ac:dyDescent="0.2">
      <c r="A122" s="289" t="s">
        <v>221</v>
      </c>
      <c r="B122" s="290"/>
      <c r="C122" s="178">
        <f t="shared" si="1"/>
        <v>282</v>
      </c>
      <c r="D122" s="223">
        <f>+SUM(D123:D162)</f>
        <v>2</v>
      </c>
      <c r="E122" s="227">
        <f>+SUM(E123:E162)</f>
        <v>274</v>
      </c>
      <c r="F122" s="228">
        <f>+SUM(F123:F162)</f>
        <v>6</v>
      </c>
      <c r="G122" s="228">
        <f>+SUM(G123:G162)</f>
        <v>0</v>
      </c>
      <c r="H122" s="228">
        <f>+SUM(H123:H162)</f>
        <v>0</v>
      </c>
      <c r="I122" s="33"/>
      <c r="J122" s="5"/>
      <c r="K122" s="5"/>
      <c r="N122" s="171"/>
      <c r="O122" s="6"/>
      <c r="Q122" s="5"/>
    </row>
    <row r="123" spans="1:17" x14ac:dyDescent="0.2">
      <c r="A123" s="211" t="s">
        <v>222</v>
      </c>
      <c r="B123" s="226" t="s">
        <v>223</v>
      </c>
      <c r="C123" s="203">
        <f t="shared" si="1"/>
        <v>0</v>
      </c>
      <c r="D123" s="188"/>
      <c r="E123" s="205"/>
      <c r="F123" s="206"/>
      <c r="G123" s="188"/>
      <c r="H123" s="206"/>
      <c r="I123" s="33"/>
      <c r="J123" s="5"/>
      <c r="K123" s="5"/>
      <c r="N123" s="171"/>
      <c r="O123" s="6"/>
      <c r="Q123" s="5"/>
    </row>
    <row r="124" spans="1:17" x14ac:dyDescent="0.2">
      <c r="A124" s="214" t="s">
        <v>224</v>
      </c>
      <c r="B124" s="215" t="s">
        <v>225</v>
      </c>
      <c r="C124" s="185">
        <f t="shared" si="1"/>
        <v>0</v>
      </c>
      <c r="D124" s="188"/>
      <c r="E124" s="187"/>
      <c r="F124" s="188"/>
      <c r="G124" s="188"/>
      <c r="H124" s="188"/>
      <c r="I124" s="33"/>
      <c r="J124" s="5"/>
      <c r="K124" s="5"/>
      <c r="N124" s="171"/>
      <c r="O124" s="6"/>
      <c r="Q124" s="5"/>
    </row>
    <row r="125" spans="1:17" x14ac:dyDescent="0.2">
      <c r="A125" s="214" t="s">
        <v>226</v>
      </c>
      <c r="B125" s="215" t="s">
        <v>227</v>
      </c>
      <c r="C125" s="185">
        <f t="shared" si="1"/>
        <v>7</v>
      </c>
      <c r="D125" s="188"/>
      <c r="E125" s="187">
        <v>7</v>
      </c>
      <c r="F125" s="188"/>
      <c r="G125" s="188"/>
      <c r="H125" s="188"/>
      <c r="I125" s="33"/>
      <c r="J125" s="5"/>
      <c r="K125" s="5"/>
      <c r="N125" s="171"/>
      <c r="O125" s="6"/>
      <c r="Q125" s="5"/>
    </row>
    <row r="126" spans="1:17" x14ac:dyDescent="0.2">
      <c r="A126" s="214" t="s">
        <v>228</v>
      </c>
      <c r="B126" s="215" t="s">
        <v>229</v>
      </c>
      <c r="C126" s="185">
        <f t="shared" si="1"/>
        <v>0</v>
      </c>
      <c r="D126" s="188"/>
      <c r="E126" s="187"/>
      <c r="F126" s="188"/>
      <c r="G126" s="188"/>
      <c r="H126" s="188"/>
      <c r="I126" s="33"/>
      <c r="J126" s="5"/>
      <c r="K126" s="5"/>
      <c r="N126" s="171"/>
      <c r="O126" s="6"/>
      <c r="Q126" s="5"/>
    </row>
    <row r="127" spans="1:17" x14ac:dyDescent="0.2">
      <c r="A127" s="214" t="s">
        <v>230</v>
      </c>
      <c r="B127" s="215" t="s">
        <v>231</v>
      </c>
      <c r="C127" s="185">
        <f t="shared" si="1"/>
        <v>0</v>
      </c>
      <c r="D127" s="188"/>
      <c r="E127" s="187"/>
      <c r="F127" s="188"/>
      <c r="G127" s="188"/>
      <c r="H127" s="188"/>
      <c r="I127" s="33"/>
      <c r="J127" s="5"/>
      <c r="K127" s="5"/>
      <c r="N127" s="171"/>
      <c r="O127" s="6"/>
      <c r="Q127" s="5"/>
    </row>
    <row r="128" spans="1:17" x14ac:dyDescent="0.2">
      <c r="A128" s="214" t="s">
        <v>232</v>
      </c>
      <c r="B128" s="215" t="s">
        <v>233</v>
      </c>
      <c r="C128" s="185">
        <f t="shared" si="1"/>
        <v>0</v>
      </c>
      <c r="D128" s="188"/>
      <c r="E128" s="187"/>
      <c r="F128" s="188"/>
      <c r="G128" s="188"/>
      <c r="H128" s="188"/>
      <c r="I128" s="33"/>
      <c r="J128" s="5"/>
      <c r="K128" s="5"/>
      <c r="N128" s="171"/>
      <c r="O128" s="6"/>
      <c r="Q128" s="5"/>
    </row>
    <row r="129" spans="1:17" x14ac:dyDescent="0.2">
      <c r="A129" s="214" t="s">
        <v>234</v>
      </c>
      <c r="B129" s="215" t="s">
        <v>235</v>
      </c>
      <c r="C129" s="185">
        <f t="shared" si="1"/>
        <v>0</v>
      </c>
      <c r="D129" s="188"/>
      <c r="E129" s="187"/>
      <c r="F129" s="188"/>
      <c r="G129" s="188"/>
      <c r="H129" s="188"/>
      <c r="I129" s="33"/>
      <c r="J129" s="5"/>
      <c r="K129" s="5"/>
      <c r="N129" s="171"/>
      <c r="O129" s="6"/>
      <c r="Q129" s="5"/>
    </row>
    <row r="130" spans="1:17" x14ac:dyDescent="0.2">
      <c r="A130" s="214" t="s">
        <v>236</v>
      </c>
      <c r="B130" s="215" t="s">
        <v>237</v>
      </c>
      <c r="C130" s="185">
        <f t="shared" si="1"/>
        <v>33</v>
      </c>
      <c r="D130" s="188"/>
      <c r="E130" s="187">
        <v>33</v>
      </c>
      <c r="F130" s="188"/>
      <c r="G130" s="188"/>
      <c r="H130" s="188"/>
      <c r="I130" s="33"/>
      <c r="J130" s="5"/>
      <c r="K130" s="5"/>
      <c r="N130" s="171"/>
      <c r="O130" s="6"/>
      <c r="Q130" s="5"/>
    </row>
    <row r="131" spans="1:17" x14ac:dyDescent="0.2">
      <c r="A131" s="214" t="s">
        <v>238</v>
      </c>
      <c r="B131" s="215" t="s">
        <v>239</v>
      </c>
      <c r="C131" s="185">
        <f t="shared" si="1"/>
        <v>165</v>
      </c>
      <c r="D131" s="188"/>
      <c r="E131" s="187">
        <v>165</v>
      </c>
      <c r="F131" s="188"/>
      <c r="G131" s="188"/>
      <c r="H131" s="188"/>
      <c r="I131" s="33"/>
      <c r="J131" s="5"/>
      <c r="K131" s="5"/>
      <c r="N131" s="171"/>
      <c r="O131" s="6"/>
      <c r="Q131" s="5"/>
    </row>
    <row r="132" spans="1:17" x14ac:dyDescent="0.2">
      <c r="A132" s="214" t="s">
        <v>240</v>
      </c>
      <c r="B132" s="215" t="s">
        <v>241</v>
      </c>
      <c r="C132" s="185">
        <f t="shared" si="1"/>
        <v>10</v>
      </c>
      <c r="D132" s="188"/>
      <c r="E132" s="187">
        <v>10</v>
      </c>
      <c r="F132" s="188"/>
      <c r="G132" s="188"/>
      <c r="H132" s="188"/>
      <c r="I132" s="33"/>
      <c r="J132" s="5"/>
      <c r="K132" s="5"/>
      <c r="N132" s="171"/>
      <c r="O132" s="6"/>
      <c r="Q132" s="5"/>
    </row>
    <row r="133" spans="1:17" x14ac:dyDescent="0.2">
      <c r="A133" s="214" t="s">
        <v>242</v>
      </c>
      <c r="B133" s="215" t="s">
        <v>243</v>
      </c>
      <c r="C133" s="185">
        <f t="shared" si="1"/>
        <v>3</v>
      </c>
      <c r="D133" s="188"/>
      <c r="E133" s="187">
        <v>3</v>
      </c>
      <c r="F133" s="188"/>
      <c r="G133" s="188"/>
      <c r="H133" s="188"/>
      <c r="I133" s="33"/>
      <c r="J133" s="5"/>
      <c r="K133" s="5"/>
      <c r="N133" s="171"/>
      <c r="O133" s="6"/>
      <c r="Q133" s="5"/>
    </row>
    <row r="134" spans="1:17" x14ac:dyDescent="0.2">
      <c r="A134" s="214" t="s">
        <v>244</v>
      </c>
      <c r="B134" s="215" t="s">
        <v>245</v>
      </c>
      <c r="C134" s="185">
        <f t="shared" si="1"/>
        <v>0</v>
      </c>
      <c r="D134" s="188"/>
      <c r="E134" s="187"/>
      <c r="F134" s="188"/>
      <c r="G134" s="188"/>
      <c r="H134" s="188"/>
      <c r="I134" s="33"/>
      <c r="J134" s="5"/>
      <c r="K134" s="5"/>
      <c r="N134" s="171"/>
      <c r="O134" s="6"/>
      <c r="Q134" s="5"/>
    </row>
    <row r="135" spans="1:17" x14ac:dyDescent="0.2">
      <c r="A135" s="214" t="s">
        <v>246</v>
      </c>
      <c r="B135" s="215" t="s">
        <v>247</v>
      </c>
      <c r="C135" s="185">
        <f t="shared" si="1"/>
        <v>0</v>
      </c>
      <c r="D135" s="188"/>
      <c r="E135" s="187"/>
      <c r="F135" s="188"/>
      <c r="G135" s="188"/>
      <c r="H135" s="188"/>
      <c r="I135" s="33"/>
      <c r="J135" s="5"/>
      <c r="K135" s="5"/>
      <c r="N135" s="171"/>
      <c r="O135" s="6"/>
      <c r="Q135" s="5"/>
    </row>
    <row r="136" spans="1:17" x14ac:dyDescent="0.2">
      <c r="A136" s="214" t="s">
        <v>248</v>
      </c>
      <c r="B136" s="215" t="s">
        <v>249</v>
      </c>
      <c r="C136" s="185">
        <f t="shared" si="1"/>
        <v>0</v>
      </c>
      <c r="D136" s="188"/>
      <c r="E136" s="187"/>
      <c r="F136" s="188"/>
      <c r="G136" s="188"/>
      <c r="H136" s="188"/>
      <c r="I136" s="33"/>
      <c r="J136" s="5"/>
      <c r="K136" s="5"/>
      <c r="N136" s="171"/>
      <c r="O136" s="6"/>
      <c r="Q136" s="5"/>
    </row>
    <row r="137" spans="1:17" x14ac:dyDescent="0.2">
      <c r="A137" s="214" t="s">
        <v>250</v>
      </c>
      <c r="B137" s="215" t="s">
        <v>251</v>
      </c>
      <c r="C137" s="185">
        <f t="shared" si="1"/>
        <v>0</v>
      </c>
      <c r="D137" s="188"/>
      <c r="E137" s="187"/>
      <c r="F137" s="188"/>
      <c r="G137" s="188"/>
      <c r="H137" s="188"/>
      <c r="I137" s="33"/>
      <c r="J137" s="5"/>
      <c r="K137" s="5"/>
      <c r="N137" s="171"/>
      <c r="O137" s="6"/>
      <c r="Q137" s="5"/>
    </row>
    <row r="138" spans="1:17" x14ac:dyDescent="0.2">
      <c r="A138" s="214" t="s">
        <v>252</v>
      </c>
      <c r="B138" s="215" t="s">
        <v>253</v>
      </c>
      <c r="C138" s="185">
        <f t="shared" si="1"/>
        <v>0</v>
      </c>
      <c r="D138" s="188"/>
      <c r="E138" s="187"/>
      <c r="F138" s="188"/>
      <c r="G138" s="188"/>
      <c r="H138" s="188"/>
      <c r="I138" s="33"/>
      <c r="J138" s="5"/>
      <c r="K138" s="5"/>
      <c r="N138" s="171"/>
      <c r="O138" s="6"/>
      <c r="Q138" s="5"/>
    </row>
    <row r="139" spans="1:17" x14ac:dyDescent="0.2">
      <c r="A139" s="214" t="s">
        <v>254</v>
      </c>
      <c r="B139" s="215" t="s">
        <v>255</v>
      </c>
      <c r="C139" s="185">
        <f t="shared" si="1"/>
        <v>0</v>
      </c>
      <c r="D139" s="188"/>
      <c r="E139" s="187"/>
      <c r="F139" s="188"/>
      <c r="G139" s="188"/>
      <c r="H139" s="188"/>
      <c r="I139" s="33"/>
      <c r="J139" s="5"/>
      <c r="K139" s="5"/>
      <c r="N139" s="171"/>
      <c r="O139" s="6"/>
      <c r="Q139" s="5"/>
    </row>
    <row r="140" spans="1:17" x14ac:dyDescent="0.2">
      <c r="A140" s="214" t="s">
        <v>256</v>
      </c>
      <c r="B140" s="215" t="s">
        <v>257</v>
      </c>
      <c r="C140" s="185">
        <f t="shared" si="1"/>
        <v>12</v>
      </c>
      <c r="D140" s="188"/>
      <c r="E140" s="187">
        <v>12</v>
      </c>
      <c r="F140" s="188"/>
      <c r="G140" s="188"/>
      <c r="H140" s="188"/>
      <c r="I140" s="33"/>
      <c r="J140" s="5"/>
      <c r="K140" s="5"/>
      <c r="N140" s="171"/>
      <c r="O140" s="6"/>
      <c r="Q140" s="5"/>
    </row>
    <row r="141" spans="1:17" x14ac:dyDescent="0.2">
      <c r="A141" s="214" t="s">
        <v>258</v>
      </c>
      <c r="B141" s="215" t="s">
        <v>259</v>
      </c>
      <c r="C141" s="185">
        <f t="shared" si="1"/>
        <v>0</v>
      </c>
      <c r="D141" s="188"/>
      <c r="E141" s="187"/>
      <c r="F141" s="188"/>
      <c r="G141" s="188"/>
      <c r="H141" s="188"/>
      <c r="I141" s="33"/>
      <c r="J141" s="5"/>
      <c r="K141" s="5"/>
      <c r="N141" s="171"/>
      <c r="O141" s="6"/>
      <c r="Q141" s="5"/>
    </row>
    <row r="142" spans="1:17" x14ac:dyDescent="0.2">
      <c r="A142" s="214" t="s">
        <v>260</v>
      </c>
      <c r="B142" s="215" t="s">
        <v>261</v>
      </c>
      <c r="C142" s="185">
        <f t="shared" si="1"/>
        <v>8</v>
      </c>
      <c r="D142" s="188">
        <v>2</v>
      </c>
      <c r="E142" s="187"/>
      <c r="F142" s="188">
        <v>6</v>
      </c>
      <c r="G142" s="188"/>
      <c r="H142" s="188"/>
      <c r="I142" s="33"/>
      <c r="J142" s="5"/>
      <c r="K142" s="5"/>
      <c r="N142" s="171"/>
      <c r="O142" s="6"/>
      <c r="Q142" s="5"/>
    </row>
    <row r="143" spans="1:17" x14ac:dyDescent="0.2">
      <c r="A143" s="214" t="s">
        <v>262</v>
      </c>
      <c r="B143" s="215" t="s">
        <v>263</v>
      </c>
      <c r="C143" s="185">
        <f t="shared" si="1"/>
        <v>0</v>
      </c>
      <c r="D143" s="188"/>
      <c r="E143" s="187"/>
      <c r="F143" s="188"/>
      <c r="G143" s="188"/>
      <c r="H143" s="188"/>
      <c r="I143" s="33"/>
      <c r="J143" s="5"/>
      <c r="K143" s="5"/>
      <c r="N143" s="171"/>
      <c r="O143" s="6"/>
      <c r="Q143" s="5"/>
    </row>
    <row r="144" spans="1:17" x14ac:dyDescent="0.2">
      <c r="A144" s="214" t="s">
        <v>264</v>
      </c>
      <c r="B144" s="215" t="s">
        <v>265</v>
      </c>
      <c r="C144" s="185">
        <f t="shared" si="1"/>
        <v>0</v>
      </c>
      <c r="D144" s="188"/>
      <c r="E144" s="187"/>
      <c r="F144" s="188"/>
      <c r="G144" s="188"/>
      <c r="H144" s="188"/>
      <c r="I144" s="33"/>
      <c r="J144" s="5"/>
      <c r="K144" s="5"/>
      <c r="N144" s="171"/>
      <c r="O144" s="6"/>
      <c r="Q144" s="5"/>
    </row>
    <row r="145" spans="1:17" x14ac:dyDescent="0.2">
      <c r="A145" s="214" t="s">
        <v>266</v>
      </c>
      <c r="B145" s="215" t="s">
        <v>267</v>
      </c>
      <c r="C145" s="185">
        <f t="shared" si="1"/>
        <v>2</v>
      </c>
      <c r="D145" s="188"/>
      <c r="E145" s="187">
        <v>2</v>
      </c>
      <c r="F145" s="188"/>
      <c r="G145" s="188"/>
      <c r="H145" s="188"/>
      <c r="I145" s="33"/>
      <c r="J145" s="5"/>
      <c r="K145" s="5"/>
      <c r="N145" s="171"/>
      <c r="O145" s="6"/>
      <c r="Q145" s="5"/>
    </row>
    <row r="146" spans="1:17" x14ac:dyDescent="0.2">
      <c r="A146" s="214" t="s">
        <v>268</v>
      </c>
      <c r="B146" s="215" t="s">
        <v>269</v>
      </c>
      <c r="C146" s="185">
        <f t="shared" ref="C146:C209" si="2">+SUM(D146:F146)</f>
        <v>1</v>
      </c>
      <c r="D146" s="188"/>
      <c r="E146" s="187">
        <v>1</v>
      </c>
      <c r="F146" s="188"/>
      <c r="G146" s="188"/>
      <c r="H146" s="188"/>
      <c r="I146" s="33"/>
      <c r="J146" s="5"/>
      <c r="K146" s="5"/>
      <c r="N146" s="171"/>
      <c r="O146" s="6"/>
      <c r="Q146" s="5"/>
    </row>
    <row r="147" spans="1:17" x14ac:dyDescent="0.2">
      <c r="A147" s="214" t="s">
        <v>270</v>
      </c>
      <c r="B147" s="215" t="s">
        <v>271</v>
      </c>
      <c r="C147" s="185">
        <f t="shared" si="2"/>
        <v>0</v>
      </c>
      <c r="D147" s="188"/>
      <c r="E147" s="187"/>
      <c r="F147" s="188"/>
      <c r="G147" s="188"/>
      <c r="H147" s="188"/>
      <c r="I147" s="33"/>
      <c r="J147" s="5"/>
      <c r="K147" s="5"/>
      <c r="N147" s="171"/>
      <c r="O147" s="6"/>
      <c r="Q147" s="5"/>
    </row>
    <row r="148" spans="1:17" x14ac:dyDescent="0.2">
      <c r="A148" s="214" t="s">
        <v>272</v>
      </c>
      <c r="B148" s="215" t="s">
        <v>273</v>
      </c>
      <c r="C148" s="185">
        <f t="shared" si="2"/>
        <v>0</v>
      </c>
      <c r="D148" s="188"/>
      <c r="E148" s="187"/>
      <c r="F148" s="188"/>
      <c r="G148" s="188"/>
      <c r="H148" s="188"/>
      <c r="I148" s="33"/>
      <c r="J148" s="5"/>
      <c r="K148" s="5"/>
      <c r="N148" s="171"/>
      <c r="O148" s="6"/>
      <c r="Q148" s="5"/>
    </row>
    <row r="149" spans="1:17" x14ac:dyDescent="0.2">
      <c r="A149" s="214" t="s">
        <v>274</v>
      </c>
      <c r="B149" s="215" t="s">
        <v>275</v>
      </c>
      <c r="C149" s="185">
        <f t="shared" si="2"/>
        <v>0</v>
      </c>
      <c r="D149" s="188"/>
      <c r="E149" s="187"/>
      <c r="F149" s="188"/>
      <c r="G149" s="188"/>
      <c r="H149" s="188"/>
      <c r="I149" s="33"/>
      <c r="J149" s="5"/>
      <c r="K149" s="5"/>
      <c r="N149" s="171"/>
      <c r="O149" s="6"/>
      <c r="Q149" s="5"/>
    </row>
    <row r="150" spans="1:17" x14ac:dyDescent="0.2">
      <c r="A150" s="214" t="s">
        <v>276</v>
      </c>
      <c r="B150" s="215" t="s">
        <v>277</v>
      </c>
      <c r="C150" s="185">
        <f t="shared" si="2"/>
        <v>0</v>
      </c>
      <c r="D150" s="188"/>
      <c r="E150" s="187"/>
      <c r="F150" s="188"/>
      <c r="G150" s="188"/>
      <c r="H150" s="188"/>
      <c r="I150" s="33"/>
      <c r="J150" s="5"/>
      <c r="K150" s="5"/>
      <c r="N150" s="171"/>
      <c r="O150" s="6"/>
      <c r="Q150" s="5"/>
    </row>
    <row r="151" spans="1:17" x14ac:dyDescent="0.2">
      <c r="A151" s="214" t="s">
        <v>278</v>
      </c>
      <c r="B151" s="215" t="s">
        <v>279</v>
      </c>
      <c r="C151" s="185">
        <f t="shared" si="2"/>
        <v>0</v>
      </c>
      <c r="D151" s="188"/>
      <c r="E151" s="187"/>
      <c r="F151" s="188"/>
      <c r="G151" s="188"/>
      <c r="H151" s="188"/>
      <c r="I151" s="33"/>
      <c r="J151" s="5"/>
      <c r="K151" s="5"/>
      <c r="N151" s="171"/>
      <c r="O151" s="6"/>
      <c r="Q151" s="5"/>
    </row>
    <row r="152" spans="1:17" x14ac:dyDescent="0.2">
      <c r="A152" s="214" t="s">
        <v>280</v>
      </c>
      <c r="B152" s="215" t="s">
        <v>281</v>
      </c>
      <c r="C152" s="185">
        <f t="shared" si="2"/>
        <v>0</v>
      </c>
      <c r="D152" s="188"/>
      <c r="E152" s="187"/>
      <c r="F152" s="188"/>
      <c r="G152" s="188"/>
      <c r="H152" s="188"/>
      <c r="I152" s="33"/>
      <c r="J152" s="5"/>
      <c r="K152" s="5"/>
      <c r="N152" s="171"/>
      <c r="O152" s="6"/>
      <c r="Q152" s="5"/>
    </row>
    <row r="153" spans="1:17" x14ac:dyDescent="0.2">
      <c r="A153" s="214" t="s">
        <v>282</v>
      </c>
      <c r="B153" s="215" t="s">
        <v>283</v>
      </c>
      <c r="C153" s="185">
        <f t="shared" si="2"/>
        <v>20</v>
      </c>
      <c r="D153" s="188"/>
      <c r="E153" s="187">
        <v>20</v>
      </c>
      <c r="F153" s="188"/>
      <c r="G153" s="188"/>
      <c r="H153" s="188"/>
      <c r="I153" s="33"/>
      <c r="J153" s="5"/>
      <c r="K153" s="5"/>
      <c r="N153" s="171"/>
      <c r="O153" s="6"/>
      <c r="Q153" s="5"/>
    </row>
    <row r="154" spans="1:17" x14ac:dyDescent="0.2">
      <c r="A154" s="214" t="s">
        <v>284</v>
      </c>
      <c r="B154" s="215" t="s">
        <v>285</v>
      </c>
      <c r="C154" s="185">
        <f t="shared" si="2"/>
        <v>0</v>
      </c>
      <c r="D154" s="188"/>
      <c r="E154" s="187"/>
      <c r="F154" s="188"/>
      <c r="G154" s="188"/>
      <c r="H154" s="188"/>
      <c r="I154" s="33"/>
      <c r="J154" s="5"/>
      <c r="K154" s="5"/>
      <c r="N154" s="171"/>
      <c r="O154" s="6"/>
      <c r="Q154" s="5"/>
    </row>
    <row r="155" spans="1:17" x14ac:dyDescent="0.2">
      <c r="A155" s="214" t="s">
        <v>286</v>
      </c>
      <c r="B155" s="215" t="s">
        <v>281</v>
      </c>
      <c r="C155" s="185">
        <f t="shared" si="2"/>
        <v>0</v>
      </c>
      <c r="D155" s="188"/>
      <c r="E155" s="187"/>
      <c r="F155" s="188"/>
      <c r="G155" s="188"/>
      <c r="H155" s="188"/>
      <c r="I155" s="33"/>
      <c r="J155" s="5"/>
      <c r="K155" s="5"/>
      <c r="N155" s="171"/>
      <c r="O155" s="6"/>
      <c r="Q155" s="5"/>
    </row>
    <row r="156" spans="1:17" x14ac:dyDescent="0.2">
      <c r="A156" s="214" t="s">
        <v>287</v>
      </c>
      <c r="B156" s="215" t="s">
        <v>279</v>
      </c>
      <c r="C156" s="185">
        <f t="shared" si="2"/>
        <v>3</v>
      </c>
      <c r="D156" s="188"/>
      <c r="E156" s="187">
        <v>3</v>
      </c>
      <c r="F156" s="188"/>
      <c r="G156" s="188"/>
      <c r="H156" s="188"/>
      <c r="I156" s="33"/>
      <c r="J156" s="5"/>
      <c r="K156" s="5"/>
      <c r="N156" s="171"/>
      <c r="O156" s="6"/>
      <c r="Q156" s="5"/>
    </row>
    <row r="157" spans="1:17" x14ac:dyDescent="0.2">
      <c r="A157" s="214" t="s">
        <v>288</v>
      </c>
      <c r="B157" s="215" t="s">
        <v>289</v>
      </c>
      <c r="C157" s="185">
        <f t="shared" si="2"/>
        <v>0</v>
      </c>
      <c r="D157" s="188"/>
      <c r="E157" s="187"/>
      <c r="F157" s="188"/>
      <c r="G157" s="188"/>
      <c r="H157" s="188"/>
      <c r="I157" s="33"/>
      <c r="J157" s="5"/>
      <c r="K157" s="5"/>
      <c r="N157" s="171"/>
      <c r="O157" s="6"/>
      <c r="Q157" s="5"/>
    </row>
    <row r="158" spans="1:17" x14ac:dyDescent="0.2">
      <c r="A158" s="214" t="s">
        <v>290</v>
      </c>
      <c r="B158" s="215" t="s">
        <v>291</v>
      </c>
      <c r="C158" s="185">
        <f t="shared" si="2"/>
        <v>0</v>
      </c>
      <c r="D158" s="188"/>
      <c r="E158" s="187"/>
      <c r="F158" s="188"/>
      <c r="G158" s="188"/>
      <c r="H158" s="188"/>
      <c r="I158" s="33"/>
      <c r="J158" s="5"/>
      <c r="K158" s="5"/>
      <c r="N158" s="171"/>
      <c r="O158" s="6"/>
      <c r="Q158" s="5"/>
    </row>
    <row r="159" spans="1:17" x14ac:dyDescent="0.2">
      <c r="A159" s="214" t="s">
        <v>292</v>
      </c>
      <c r="B159" s="215" t="s">
        <v>293</v>
      </c>
      <c r="C159" s="185">
        <f t="shared" si="2"/>
        <v>5</v>
      </c>
      <c r="D159" s="188"/>
      <c r="E159" s="187">
        <v>5</v>
      </c>
      <c r="F159" s="188"/>
      <c r="G159" s="188"/>
      <c r="H159" s="188"/>
      <c r="I159" s="33"/>
      <c r="J159" s="5"/>
      <c r="K159" s="5"/>
      <c r="N159" s="171"/>
      <c r="O159" s="6"/>
      <c r="Q159" s="5"/>
    </row>
    <row r="160" spans="1:17" x14ac:dyDescent="0.2">
      <c r="A160" s="214" t="s">
        <v>294</v>
      </c>
      <c r="B160" s="215" t="s">
        <v>295</v>
      </c>
      <c r="C160" s="185">
        <f t="shared" si="2"/>
        <v>13</v>
      </c>
      <c r="D160" s="188"/>
      <c r="E160" s="187">
        <v>13</v>
      </c>
      <c r="F160" s="188"/>
      <c r="G160" s="188"/>
      <c r="H160" s="188"/>
      <c r="I160" s="33"/>
      <c r="J160" s="5"/>
      <c r="K160" s="5"/>
      <c r="N160" s="171"/>
      <c r="O160" s="6"/>
      <c r="Q160" s="5"/>
    </row>
    <row r="161" spans="1:17" x14ac:dyDescent="0.2">
      <c r="A161" s="214" t="s">
        <v>296</v>
      </c>
      <c r="B161" s="208" t="s">
        <v>297</v>
      </c>
      <c r="C161" s="185">
        <f t="shared" si="2"/>
        <v>0</v>
      </c>
      <c r="D161" s="188"/>
      <c r="E161" s="187"/>
      <c r="F161" s="198"/>
      <c r="G161" s="188"/>
      <c r="H161" s="188"/>
      <c r="I161" s="33"/>
      <c r="J161" s="5"/>
      <c r="K161" s="5"/>
      <c r="N161" s="171"/>
      <c r="O161" s="6"/>
      <c r="Q161" s="5"/>
    </row>
    <row r="162" spans="1:17" x14ac:dyDescent="0.2">
      <c r="A162" s="216" t="s">
        <v>298</v>
      </c>
      <c r="B162" s="229" t="s">
        <v>299</v>
      </c>
      <c r="C162" s="218">
        <f t="shared" si="2"/>
        <v>0</v>
      </c>
      <c r="D162" s="219"/>
      <c r="E162" s="220"/>
      <c r="F162" s="221"/>
      <c r="G162" s="219"/>
      <c r="H162" s="221"/>
      <c r="I162" s="33"/>
      <c r="J162" s="5"/>
      <c r="K162" s="5"/>
      <c r="N162" s="171"/>
      <c r="O162" s="6"/>
      <c r="Q162" s="5"/>
    </row>
    <row r="163" spans="1:17" x14ac:dyDescent="0.2">
      <c r="A163" s="230"/>
      <c r="B163" s="231"/>
      <c r="C163" s="69"/>
      <c r="D163" s="70"/>
      <c r="E163" s="70"/>
      <c r="F163" s="70"/>
      <c r="G163" s="70"/>
      <c r="H163" s="70"/>
      <c r="I163" s="33"/>
      <c r="J163" s="5"/>
      <c r="K163" s="5"/>
      <c r="N163" s="171"/>
      <c r="O163" s="6"/>
      <c r="Q163" s="5"/>
    </row>
    <row r="164" spans="1:17" ht="15" customHeight="1" x14ac:dyDescent="0.2">
      <c r="A164" s="319" t="s">
        <v>300</v>
      </c>
      <c r="B164" s="320"/>
      <c r="C164" s="178">
        <f t="shared" si="2"/>
        <v>100</v>
      </c>
      <c r="D164" s="223">
        <f>+SUM(D165:D179)</f>
        <v>100</v>
      </c>
      <c r="E164" s="227">
        <f>+SUM(E165:E179)</f>
        <v>0</v>
      </c>
      <c r="F164" s="228">
        <f>+SUM(F165:F179)</f>
        <v>0</v>
      </c>
      <c r="G164" s="228">
        <f>+SUM(G165:G179)</f>
        <v>0</v>
      </c>
      <c r="H164" s="228">
        <f>+SUM(H165:H179)</f>
        <v>0</v>
      </c>
      <c r="I164" s="33"/>
      <c r="J164" s="5"/>
      <c r="K164" s="5"/>
      <c r="N164" s="171"/>
      <c r="O164" s="6"/>
      <c r="Q164" s="5"/>
    </row>
    <row r="165" spans="1:17" x14ac:dyDescent="0.2">
      <c r="A165" s="211" t="s">
        <v>301</v>
      </c>
      <c r="B165" s="226" t="s">
        <v>302</v>
      </c>
      <c r="C165" s="203">
        <f t="shared" si="2"/>
        <v>0</v>
      </c>
      <c r="D165" s="204"/>
      <c r="E165" s="205"/>
      <c r="F165" s="206"/>
      <c r="G165" s="232"/>
      <c r="H165" s="206"/>
      <c r="I165" s="33"/>
      <c r="J165" s="5"/>
      <c r="K165" s="5"/>
      <c r="N165" s="171"/>
      <c r="O165" s="6"/>
      <c r="Q165" s="5"/>
    </row>
    <row r="166" spans="1:17" x14ac:dyDescent="0.2">
      <c r="A166" s="214" t="s">
        <v>303</v>
      </c>
      <c r="B166" s="233" t="s">
        <v>304</v>
      </c>
      <c r="C166" s="185">
        <f t="shared" si="2"/>
        <v>0</v>
      </c>
      <c r="D166" s="186"/>
      <c r="E166" s="187"/>
      <c r="F166" s="188"/>
      <c r="G166" s="201"/>
      <c r="H166" s="188"/>
      <c r="I166" s="33"/>
      <c r="J166" s="5"/>
      <c r="K166" s="5"/>
      <c r="N166" s="171"/>
      <c r="O166" s="6"/>
      <c r="Q166" s="5"/>
    </row>
    <row r="167" spans="1:17" x14ac:dyDescent="0.2">
      <c r="A167" s="214" t="s">
        <v>305</v>
      </c>
      <c r="B167" s="208" t="s">
        <v>306</v>
      </c>
      <c r="C167" s="185">
        <f t="shared" si="2"/>
        <v>100</v>
      </c>
      <c r="D167" s="186">
        <v>100</v>
      </c>
      <c r="E167" s="187"/>
      <c r="F167" s="188"/>
      <c r="G167" s="201"/>
      <c r="H167" s="188"/>
      <c r="I167" s="33"/>
      <c r="J167" s="5"/>
      <c r="K167" s="5"/>
      <c r="N167" s="171"/>
      <c r="O167" s="6"/>
      <c r="Q167" s="5"/>
    </row>
    <row r="168" spans="1:17" x14ac:dyDescent="0.2">
      <c r="A168" s="234" t="s">
        <v>307</v>
      </c>
      <c r="B168" s="208" t="s">
        <v>308</v>
      </c>
      <c r="C168" s="185">
        <f t="shared" si="2"/>
        <v>0</v>
      </c>
      <c r="D168" s="186"/>
      <c r="E168" s="187"/>
      <c r="F168" s="188"/>
      <c r="G168" s="201"/>
      <c r="H168" s="188"/>
      <c r="I168" s="33"/>
      <c r="J168" s="5"/>
      <c r="K168" s="5"/>
      <c r="N168" s="171"/>
      <c r="O168" s="6"/>
      <c r="Q168" s="5"/>
    </row>
    <row r="169" spans="1:17" x14ac:dyDescent="0.2">
      <c r="A169" s="214" t="s">
        <v>309</v>
      </c>
      <c r="B169" s="215" t="s">
        <v>310</v>
      </c>
      <c r="C169" s="185">
        <f t="shared" si="2"/>
        <v>0</v>
      </c>
      <c r="D169" s="186"/>
      <c r="E169" s="187"/>
      <c r="F169" s="188"/>
      <c r="G169" s="201"/>
      <c r="H169" s="188"/>
      <c r="I169" s="33"/>
      <c r="J169" s="5"/>
      <c r="K169" s="5"/>
      <c r="N169" s="171"/>
      <c r="O169" s="6"/>
      <c r="Q169" s="5"/>
    </row>
    <row r="170" spans="1:17" x14ac:dyDescent="0.2">
      <c r="A170" s="214" t="s">
        <v>311</v>
      </c>
      <c r="B170" s="215" t="s">
        <v>312</v>
      </c>
      <c r="C170" s="185">
        <f t="shared" si="2"/>
        <v>0</v>
      </c>
      <c r="D170" s="186"/>
      <c r="E170" s="187"/>
      <c r="F170" s="188"/>
      <c r="G170" s="201"/>
      <c r="H170" s="188"/>
      <c r="I170" s="33"/>
      <c r="J170" s="5"/>
      <c r="K170" s="5"/>
      <c r="N170" s="171"/>
      <c r="O170" s="6"/>
      <c r="Q170" s="5"/>
    </row>
    <row r="171" spans="1:17" x14ac:dyDescent="0.2">
      <c r="A171" s="214" t="s">
        <v>313</v>
      </c>
      <c r="B171" s="215" t="s">
        <v>314</v>
      </c>
      <c r="C171" s="185">
        <f t="shared" si="2"/>
        <v>0</v>
      </c>
      <c r="D171" s="186"/>
      <c r="E171" s="187"/>
      <c r="F171" s="188"/>
      <c r="G171" s="201"/>
      <c r="H171" s="188"/>
      <c r="I171" s="33"/>
      <c r="J171" s="5"/>
      <c r="K171" s="5"/>
      <c r="N171" s="171"/>
      <c r="O171" s="6"/>
      <c r="Q171" s="5"/>
    </row>
    <row r="172" spans="1:17" x14ac:dyDescent="0.2">
      <c r="A172" s="214" t="s">
        <v>315</v>
      </c>
      <c r="B172" s="215" t="s">
        <v>316</v>
      </c>
      <c r="C172" s="185">
        <f t="shared" si="2"/>
        <v>0</v>
      </c>
      <c r="D172" s="186"/>
      <c r="E172" s="187"/>
      <c r="F172" s="188"/>
      <c r="G172" s="201"/>
      <c r="H172" s="188"/>
      <c r="I172" s="33"/>
      <c r="J172" s="5"/>
      <c r="K172" s="5"/>
      <c r="N172" s="171"/>
      <c r="O172" s="6"/>
      <c r="Q172" s="5"/>
    </row>
    <row r="173" spans="1:17" x14ac:dyDescent="0.2">
      <c r="A173" s="214" t="s">
        <v>317</v>
      </c>
      <c r="B173" s="215" t="s">
        <v>318</v>
      </c>
      <c r="C173" s="185">
        <f t="shared" si="2"/>
        <v>0</v>
      </c>
      <c r="D173" s="186"/>
      <c r="E173" s="187"/>
      <c r="F173" s="188"/>
      <c r="G173" s="201"/>
      <c r="H173" s="188"/>
      <c r="I173" s="33"/>
      <c r="J173" s="5"/>
      <c r="K173" s="5"/>
      <c r="N173" s="171"/>
      <c r="O173" s="6"/>
      <c r="Q173" s="5"/>
    </row>
    <row r="174" spans="1:17" x14ac:dyDescent="0.2">
      <c r="A174" s="214" t="s">
        <v>319</v>
      </c>
      <c r="B174" s="215" t="s">
        <v>320</v>
      </c>
      <c r="C174" s="185">
        <f t="shared" si="2"/>
        <v>0</v>
      </c>
      <c r="D174" s="186"/>
      <c r="E174" s="187"/>
      <c r="F174" s="188"/>
      <c r="G174" s="201"/>
      <c r="H174" s="188"/>
      <c r="I174" s="33"/>
      <c r="J174" s="5"/>
      <c r="K174" s="5"/>
      <c r="N174" s="171"/>
      <c r="O174" s="6"/>
      <c r="Q174" s="5"/>
    </row>
    <row r="175" spans="1:17" x14ac:dyDescent="0.2">
      <c r="A175" s="214" t="s">
        <v>321</v>
      </c>
      <c r="B175" s="215" t="s">
        <v>322</v>
      </c>
      <c r="C175" s="185">
        <f t="shared" si="2"/>
        <v>0</v>
      </c>
      <c r="D175" s="186"/>
      <c r="E175" s="187"/>
      <c r="F175" s="188"/>
      <c r="G175" s="201"/>
      <c r="H175" s="188"/>
      <c r="I175" s="33"/>
      <c r="J175" s="5"/>
      <c r="K175" s="5"/>
      <c r="N175" s="171"/>
      <c r="O175" s="6"/>
      <c r="Q175" s="5"/>
    </row>
    <row r="176" spans="1:17" x14ac:dyDescent="0.2">
      <c r="A176" s="214" t="s">
        <v>323</v>
      </c>
      <c r="B176" s="215" t="s">
        <v>324</v>
      </c>
      <c r="C176" s="185">
        <f t="shared" si="2"/>
        <v>0</v>
      </c>
      <c r="D176" s="186"/>
      <c r="E176" s="187"/>
      <c r="F176" s="188"/>
      <c r="G176" s="201"/>
      <c r="H176" s="188"/>
      <c r="I176" s="33"/>
      <c r="J176" s="5"/>
      <c r="K176" s="5"/>
      <c r="N176" s="171"/>
      <c r="O176" s="6"/>
      <c r="Q176" s="5"/>
    </row>
    <row r="177" spans="1:17" x14ac:dyDescent="0.2">
      <c r="A177" s="214" t="s">
        <v>325</v>
      </c>
      <c r="B177" s="215" t="s">
        <v>326</v>
      </c>
      <c r="C177" s="185">
        <f t="shared" si="2"/>
        <v>0</v>
      </c>
      <c r="D177" s="186"/>
      <c r="E177" s="187"/>
      <c r="F177" s="188"/>
      <c r="G177" s="201"/>
      <c r="H177" s="188"/>
      <c r="I177" s="33"/>
      <c r="J177" s="5"/>
      <c r="K177" s="5"/>
      <c r="N177" s="171"/>
      <c r="O177" s="6"/>
      <c r="Q177" s="5"/>
    </row>
    <row r="178" spans="1:17" x14ac:dyDescent="0.2">
      <c r="A178" s="214" t="s">
        <v>327</v>
      </c>
      <c r="B178" s="215" t="s">
        <v>328</v>
      </c>
      <c r="C178" s="185">
        <f t="shared" si="2"/>
        <v>0</v>
      </c>
      <c r="D178" s="186"/>
      <c r="E178" s="187"/>
      <c r="F178" s="188"/>
      <c r="G178" s="201"/>
      <c r="H178" s="188"/>
      <c r="I178" s="33"/>
      <c r="J178" s="5"/>
      <c r="K178" s="5"/>
      <c r="N178" s="171"/>
      <c r="O178" s="6"/>
      <c r="Q178" s="5"/>
    </row>
    <row r="179" spans="1:17" x14ac:dyDescent="0.2">
      <c r="A179" s="235" t="s">
        <v>329</v>
      </c>
      <c r="B179" s="236" t="s">
        <v>330</v>
      </c>
      <c r="C179" s="218">
        <f t="shared" si="2"/>
        <v>0</v>
      </c>
      <c r="D179" s="237"/>
      <c r="E179" s="220"/>
      <c r="F179" s="221"/>
      <c r="G179" s="219"/>
      <c r="H179" s="221"/>
      <c r="I179" s="33"/>
      <c r="J179" s="5"/>
      <c r="K179" s="5"/>
      <c r="N179" s="171"/>
      <c r="O179" s="6"/>
      <c r="Q179" s="5"/>
    </row>
    <row r="180" spans="1:17" x14ac:dyDescent="0.2">
      <c r="A180" s="174"/>
      <c r="B180" s="222"/>
      <c r="C180" s="69"/>
      <c r="D180" s="70"/>
      <c r="E180" s="70"/>
      <c r="F180" s="70"/>
      <c r="G180" s="70"/>
      <c r="H180" s="70"/>
      <c r="I180" s="33"/>
      <c r="J180" s="5"/>
      <c r="K180" s="5"/>
      <c r="N180" s="171"/>
      <c r="O180" s="6"/>
      <c r="Q180" s="5"/>
    </row>
    <row r="181" spans="1:17" x14ac:dyDescent="0.2">
      <c r="A181" s="289" t="s">
        <v>331</v>
      </c>
      <c r="B181" s="290"/>
      <c r="C181" s="178">
        <f t="shared" si="2"/>
        <v>11159</v>
      </c>
      <c r="D181" s="238">
        <f>+SUM(D182:D250)</f>
        <v>10344</v>
      </c>
      <c r="E181" s="180">
        <f>+SUM(E182:E250)</f>
        <v>319</v>
      </c>
      <c r="F181" s="239">
        <f>+SUM(F182:F250)</f>
        <v>496</v>
      </c>
      <c r="G181" s="178">
        <f>+SUM(G182:G250)</f>
        <v>0</v>
      </c>
      <c r="H181" s="178">
        <f>+SUM(H182:H250)</f>
        <v>0</v>
      </c>
      <c r="I181" s="33"/>
      <c r="J181" s="5"/>
      <c r="K181" s="5"/>
      <c r="N181" s="171"/>
      <c r="O181" s="6"/>
      <c r="Q181" s="5"/>
    </row>
    <row r="182" spans="1:17" x14ac:dyDescent="0.2">
      <c r="A182" s="214" t="s">
        <v>332</v>
      </c>
      <c r="B182" s="240" t="s">
        <v>333</v>
      </c>
      <c r="C182" s="185">
        <f t="shared" si="2"/>
        <v>0</v>
      </c>
      <c r="D182" s="186"/>
      <c r="E182" s="187"/>
      <c r="F182" s="188"/>
      <c r="G182" s="232"/>
      <c r="H182" s="188"/>
      <c r="I182" s="33"/>
      <c r="J182" s="5"/>
      <c r="K182" s="5"/>
      <c r="N182" s="171"/>
      <c r="O182" s="6"/>
      <c r="Q182" s="5"/>
    </row>
    <row r="183" spans="1:17" x14ac:dyDescent="0.2">
      <c r="A183" s="214" t="s">
        <v>334</v>
      </c>
      <c r="B183" s="241" t="s">
        <v>335</v>
      </c>
      <c r="C183" s="185">
        <f t="shared" si="2"/>
        <v>0</v>
      </c>
      <c r="D183" s="186"/>
      <c r="E183" s="187"/>
      <c r="F183" s="188"/>
      <c r="G183" s="201"/>
      <c r="H183" s="188"/>
      <c r="I183" s="33"/>
      <c r="J183" s="5"/>
      <c r="K183" s="5"/>
      <c r="N183" s="171"/>
      <c r="O183" s="6"/>
      <c r="Q183" s="5"/>
    </row>
    <row r="184" spans="1:17" x14ac:dyDescent="0.2">
      <c r="A184" s="214" t="s">
        <v>336</v>
      </c>
      <c r="B184" s="241" t="s">
        <v>337</v>
      </c>
      <c r="C184" s="185">
        <f t="shared" si="2"/>
        <v>0</v>
      </c>
      <c r="D184" s="186"/>
      <c r="E184" s="187"/>
      <c r="F184" s="188"/>
      <c r="G184" s="201"/>
      <c r="H184" s="188"/>
      <c r="I184" s="33"/>
      <c r="J184" s="5"/>
      <c r="K184" s="5"/>
      <c r="N184" s="171"/>
      <c r="O184" s="6"/>
      <c r="Q184" s="5"/>
    </row>
    <row r="185" spans="1:17" ht="13.5" customHeight="1" x14ac:dyDescent="0.2">
      <c r="A185" s="214" t="s">
        <v>338</v>
      </c>
      <c r="B185" s="241" t="s">
        <v>339</v>
      </c>
      <c r="C185" s="185">
        <f t="shared" si="2"/>
        <v>1</v>
      </c>
      <c r="D185" s="186"/>
      <c r="E185" s="187">
        <v>1</v>
      </c>
      <c r="F185" s="188"/>
      <c r="G185" s="201"/>
      <c r="H185" s="188"/>
      <c r="I185" s="33"/>
      <c r="J185" s="5"/>
      <c r="K185" s="5"/>
      <c r="N185" s="171"/>
      <c r="O185" s="6"/>
      <c r="Q185" s="5"/>
    </row>
    <row r="186" spans="1:17" x14ac:dyDescent="0.2">
      <c r="A186" s="214" t="s">
        <v>340</v>
      </c>
      <c r="B186" s="215" t="s">
        <v>341</v>
      </c>
      <c r="C186" s="185">
        <f t="shared" si="2"/>
        <v>283</v>
      </c>
      <c r="D186" s="186">
        <v>283</v>
      </c>
      <c r="E186" s="187"/>
      <c r="F186" s="188"/>
      <c r="G186" s="201"/>
      <c r="H186" s="188"/>
      <c r="I186" s="33"/>
      <c r="J186" s="5"/>
      <c r="K186" s="5"/>
      <c r="N186" s="171"/>
      <c r="O186" s="6"/>
      <c r="Q186" s="5"/>
    </row>
    <row r="187" spans="1:17" x14ac:dyDescent="0.2">
      <c r="A187" s="214" t="s">
        <v>342</v>
      </c>
      <c r="B187" s="215" t="s">
        <v>343</v>
      </c>
      <c r="C187" s="185">
        <f t="shared" si="2"/>
        <v>0</v>
      </c>
      <c r="D187" s="186"/>
      <c r="E187" s="187"/>
      <c r="F187" s="188"/>
      <c r="G187" s="201"/>
      <c r="H187" s="188"/>
      <c r="I187" s="33"/>
      <c r="J187" s="5"/>
      <c r="K187" s="5"/>
      <c r="N187" s="171"/>
      <c r="O187" s="6"/>
      <c r="Q187" s="5"/>
    </row>
    <row r="188" spans="1:17" x14ac:dyDescent="0.2">
      <c r="A188" s="214" t="s">
        <v>344</v>
      </c>
      <c r="B188" s="215" t="s">
        <v>345</v>
      </c>
      <c r="C188" s="185">
        <f t="shared" si="2"/>
        <v>3</v>
      </c>
      <c r="D188" s="186">
        <v>3</v>
      </c>
      <c r="E188" s="187"/>
      <c r="F188" s="188"/>
      <c r="G188" s="201"/>
      <c r="H188" s="188"/>
      <c r="I188" s="33"/>
      <c r="J188" s="5"/>
      <c r="K188" s="5"/>
      <c r="N188" s="171"/>
      <c r="O188" s="6"/>
      <c r="Q188" s="5"/>
    </row>
    <row r="189" spans="1:17" x14ac:dyDescent="0.2">
      <c r="A189" s="214" t="s">
        <v>346</v>
      </c>
      <c r="B189" s="215" t="s">
        <v>347</v>
      </c>
      <c r="C189" s="185">
        <f t="shared" si="2"/>
        <v>0</v>
      </c>
      <c r="D189" s="186"/>
      <c r="E189" s="187"/>
      <c r="F189" s="188"/>
      <c r="G189" s="201"/>
      <c r="H189" s="188"/>
      <c r="I189" s="33"/>
      <c r="J189" s="5"/>
      <c r="K189" s="5"/>
      <c r="N189" s="171"/>
      <c r="O189" s="6"/>
      <c r="Q189" s="5"/>
    </row>
    <row r="190" spans="1:17" x14ac:dyDescent="0.2">
      <c r="A190" s="214" t="s">
        <v>348</v>
      </c>
      <c r="B190" s="215" t="s">
        <v>349</v>
      </c>
      <c r="C190" s="185">
        <f t="shared" si="2"/>
        <v>0</v>
      </c>
      <c r="D190" s="186"/>
      <c r="E190" s="187"/>
      <c r="F190" s="188"/>
      <c r="G190" s="201"/>
      <c r="H190" s="188"/>
      <c r="I190" s="33"/>
      <c r="J190" s="5"/>
      <c r="K190" s="5"/>
      <c r="N190" s="171"/>
      <c r="O190" s="6"/>
      <c r="Q190" s="5"/>
    </row>
    <row r="191" spans="1:17" x14ac:dyDescent="0.2">
      <c r="A191" s="214" t="s">
        <v>350</v>
      </c>
      <c r="B191" s="215" t="s">
        <v>351</v>
      </c>
      <c r="C191" s="185">
        <f t="shared" si="2"/>
        <v>0</v>
      </c>
      <c r="D191" s="186"/>
      <c r="E191" s="187"/>
      <c r="F191" s="188"/>
      <c r="G191" s="201"/>
      <c r="H191" s="188"/>
      <c r="I191" s="33"/>
      <c r="J191" s="5"/>
      <c r="K191" s="5"/>
      <c r="N191" s="171"/>
      <c r="O191" s="6"/>
      <c r="Q191" s="5"/>
    </row>
    <row r="192" spans="1:17" x14ac:dyDescent="0.2">
      <c r="A192" s="214" t="s">
        <v>352</v>
      </c>
      <c r="B192" s="215" t="s">
        <v>353</v>
      </c>
      <c r="C192" s="185">
        <f t="shared" si="2"/>
        <v>0</v>
      </c>
      <c r="D192" s="186"/>
      <c r="E192" s="187"/>
      <c r="F192" s="188"/>
      <c r="G192" s="201"/>
      <c r="H192" s="188"/>
      <c r="I192" s="33"/>
      <c r="J192" s="5"/>
      <c r="K192" s="5"/>
      <c r="N192" s="171"/>
      <c r="O192" s="6"/>
      <c r="Q192" s="5"/>
    </row>
    <row r="193" spans="1:17" x14ac:dyDescent="0.2">
      <c r="A193" s="214" t="s">
        <v>354</v>
      </c>
      <c r="B193" s="215" t="s">
        <v>355</v>
      </c>
      <c r="C193" s="185">
        <f t="shared" si="2"/>
        <v>0</v>
      </c>
      <c r="D193" s="186"/>
      <c r="E193" s="187"/>
      <c r="F193" s="188"/>
      <c r="G193" s="201"/>
      <c r="H193" s="188"/>
      <c r="I193" s="33"/>
      <c r="J193" s="5"/>
      <c r="K193" s="5"/>
      <c r="N193" s="171"/>
      <c r="O193" s="6"/>
      <c r="Q193" s="5"/>
    </row>
    <row r="194" spans="1:17" x14ac:dyDescent="0.2">
      <c r="A194" s="214" t="s">
        <v>356</v>
      </c>
      <c r="B194" s="215" t="s">
        <v>357</v>
      </c>
      <c r="C194" s="185">
        <f t="shared" si="2"/>
        <v>0</v>
      </c>
      <c r="D194" s="186"/>
      <c r="E194" s="187"/>
      <c r="F194" s="188"/>
      <c r="G194" s="201"/>
      <c r="H194" s="188"/>
      <c r="I194" s="33"/>
      <c r="J194" s="5"/>
      <c r="K194" s="5"/>
      <c r="N194" s="171"/>
      <c r="O194" s="6"/>
      <c r="Q194" s="5"/>
    </row>
    <row r="195" spans="1:17" ht="23.25" x14ac:dyDescent="0.2">
      <c r="A195" s="214" t="s">
        <v>358</v>
      </c>
      <c r="B195" s="208" t="s">
        <v>359</v>
      </c>
      <c r="C195" s="185">
        <f t="shared" si="2"/>
        <v>0</v>
      </c>
      <c r="D195" s="186"/>
      <c r="E195" s="187"/>
      <c r="F195" s="188"/>
      <c r="G195" s="201"/>
      <c r="H195" s="188"/>
      <c r="I195" s="33"/>
      <c r="J195" s="5"/>
      <c r="K195" s="5"/>
      <c r="N195" s="171"/>
      <c r="O195" s="6"/>
      <c r="Q195" s="5"/>
    </row>
    <row r="196" spans="1:17" x14ac:dyDescent="0.2">
      <c r="A196" s="214" t="s">
        <v>360</v>
      </c>
      <c r="B196" s="208" t="s">
        <v>361</v>
      </c>
      <c r="C196" s="185">
        <f t="shared" si="2"/>
        <v>0</v>
      </c>
      <c r="D196" s="186"/>
      <c r="E196" s="187"/>
      <c r="F196" s="188"/>
      <c r="G196" s="201"/>
      <c r="H196" s="188"/>
      <c r="I196" s="33"/>
      <c r="J196" s="5"/>
      <c r="K196" s="5"/>
      <c r="N196" s="171"/>
      <c r="O196" s="6"/>
      <c r="Q196" s="5"/>
    </row>
    <row r="197" spans="1:17" x14ac:dyDescent="0.2">
      <c r="A197" s="214" t="s">
        <v>362</v>
      </c>
      <c r="B197" s="215" t="s">
        <v>363</v>
      </c>
      <c r="C197" s="185">
        <f t="shared" si="2"/>
        <v>0</v>
      </c>
      <c r="D197" s="186"/>
      <c r="E197" s="187"/>
      <c r="F197" s="188"/>
      <c r="G197" s="201"/>
      <c r="H197" s="188"/>
      <c r="I197" s="33"/>
      <c r="J197" s="5"/>
      <c r="K197" s="5"/>
      <c r="N197" s="171"/>
      <c r="O197" s="6"/>
      <c r="Q197" s="5"/>
    </row>
    <row r="198" spans="1:17" x14ac:dyDescent="0.2">
      <c r="A198" s="214" t="s">
        <v>364</v>
      </c>
      <c r="B198" s="215" t="s">
        <v>365</v>
      </c>
      <c r="C198" s="185">
        <f t="shared" si="2"/>
        <v>0</v>
      </c>
      <c r="D198" s="186"/>
      <c r="E198" s="187"/>
      <c r="F198" s="188"/>
      <c r="G198" s="201"/>
      <c r="H198" s="188"/>
      <c r="I198" s="33"/>
      <c r="J198" s="5"/>
      <c r="K198" s="5"/>
      <c r="N198" s="171"/>
      <c r="O198" s="6"/>
      <c r="Q198" s="5"/>
    </row>
    <row r="199" spans="1:17" x14ac:dyDescent="0.2">
      <c r="A199" s="214" t="s">
        <v>366</v>
      </c>
      <c r="B199" s="215" t="s">
        <v>367</v>
      </c>
      <c r="C199" s="185">
        <f t="shared" si="2"/>
        <v>8</v>
      </c>
      <c r="D199" s="186">
        <v>5</v>
      </c>
      <c r="E199" s="187"/>
      <c r="F199" s="188">
        <v>3</v>
      </c>
      <c r="G199" s="201"/>
      <c r="H199" s="188"/>
      <c r="I199" s="33"/>
      <c r="J199" s="5"/>
      <c r="K199" s="5"/>
      <c r="N199" s="171"/>
      <c r="O199" s="6"/>
      <c r="Q199" s="5"/>
    </row>
    <row r="200" spans="1:17" x14ac:dyDescent="0.2">
      <c r="A200" s="214" t="s">
        <v>368</v>
      </c>
      <c r="B200" s="215" t="s">
        <v>369</v>
      </c>
      <c r="C200" s="185">
        <f t="shared" si="2"/>
        <v>2</v>
      </c>
      <c r="D200" s="186">
        <v>2</v>
      </c>
      <c r="E200" s="187"/>
      <c r="F200" s="188"/>
      <c r="G200" s="201"/>
      <c r="H200" s="188"/>
      <c r="I200" s="33"/>
      <c r="J200" s="5"/>
      <c r="K200" s="5"/>
      <c r="N200" s="171"/>
      <c r="O200" s="6"/>
      <c r="Q200" s="5"/>
    </row>
    <row r="201" spans="1:17" x14ac:dyDescent="0.2">
      <c r="A201" s="214" t="s">
        <v>370</v>
      </c>
      <c r="B201" s="215" t="s">
        <v>371</v>
      </c>
      <c r="C201" s="185">
        <f t="shared" si="2"/>
        <v>25</v>
      </c>
      <c r="D201" s="186">
        <v>25</v>
      </c>
      <c r="E201" s="187"/>
      <c r="F201" s="188"/>
      <c r="G201" s="201"/>
      <c r="H201" s="188"/>
      <c r="I201" s="33"/>
      <c r="J201" s="5"/>
      <c r="K201" s="5"/>
      <c r="N201" s="171"/>
      <c r="O201" s="6"/>
      <c r="Q201" s="5"/>
    </row>
    <row r="202" spans="1:17" x14ac:dyDescent="0.2">
      <c r="A202" s="214" t="s">
        <v>372</v>
      </c>
      <c r="B202" s="215" t="s">
        <v>373</v>
      </c>
      <c r="C202" s="185">
        <f t="shared" si="2"/>
        <v>0</v>
      </c>
      <c r="D202" s="186"/>
      <c r="E202" s="187"/>
      <c r="F202" s="188"/>
      <c r="G202" s="201"/>
      <c r="H202" s="188"/>
      <c r="I202" s="33"/>
      <c r="J202" s="5"/>
      <c r="K202" s="5"/>
      <c r="N202" s="171"/>
      <c r="O202" s="6"/>
      <c r="Q202" s="5"/>
    </row>
    <row r="203" spans="1:17" x14ac:dyDescent="0.2">
      <c r="A203" s="214" t="s">
        <v>374</v>
      </c>
      <c r="B203" s="215" t="s">
        <v>375</v>
      </c>
      <c r="C203" s="185">
        <f t="shared" si="2"/>
        <v>0</v>
      </c>
      <c r="D203" s="186"/>
      <c r="E203" s="187"/>
      <c r="F203" s="188"/>
      <c r="G203" s="201"/>
      <c r="H203" s="188"/>
      <c r="I203" s="33"/>
      <c r="J203" s="5"/>
      <c r="K203" s="5"/>
      <c r="N203" s="171"/>
      <c r="O203" s="6"/>
      <c r="Q203" s="5"/>
    </row>
    <row r="204" spans="1:17" x14ac:dyDescent="0.2">
      <c r="A204" s="214" t="s">
        <v>376</v>
      </c>
      <c r="B204" s="215" t="s">
        <v>377</v>
      </c>
      <c r="C204" s="185">
        <f t="shared" si="2"/>
        <v>0</v>
      </c>
      <c r="D204" s="186"/>
      <c r="E204" s="187"/>
      <c r="F204" s="188"/>
      <c r="G204" s="201"/>
      <c r="H204" s="188"/>
      <c r="I204" s="33"/>
      <c r="J204" s="5"/>
      <c r="K204" s="5"/>
      <c r="N204" s="171"/>
      <c r="O204" s="6"/>
      <c r="Q204" s="5"/>
    </row>
    <row r="205" spans="1:17" x14ac:dyDescent="0.2">
      <c r="A205" s="214" t="s">
        <v>378</v>
      </c>
      <c r="B205" s="215" t="s">
        <v>379</v>
      </c>
      <c r="C205" s="185">
        <f t="shared" si="2"/>
        <v>0</v>
      </c>
      <c r="D205" s="186"/>
      <c r="E205" s="187"/>
      <c r="F205" s="188"/>
      <c r="G205" s="201"/>
      <c r="H205" s="188"/>
      <c r="I205" s="33"/>
      <c r="J205" s="5"/>
      <c r="K205" s="5"/>
      <c r="N205" s="171"/>
      <c r="O205" s="6"/>
      <c r="Q205" s="5"/>
    </row>
    <row r="206" spans="1:17" x14ac:dyDescent="0.2">
      <c r="A206" s="214" t="s">
        <v>380</v>
      </c>
      <c r="B206" s="215" t="s">
        <v>381</v>
      </c>
      <c r="C206" s="185">
        <f t="shared" si="2"/>
        <v>0</v>
      </c>
      <c r="D206" s="186"/>
      <c r="E206" s="187"/>
      <c r="F206" s="188"/>
      <c r="G206" s="201"/>
      <c r="H206" s="188"/>
      <c r="I206" s="33"/>
      <c r="J206" s="5"/>
      <c r="K206" s="5"/>
      <c r="N206" s="171"/>
      <c r="O206" s="6"/>
      <c r="Q206" s="5"/>
    </row>
    <row r="207" spans="1:17" x14ac:dyDescent="0.2">
      <c r="A207" s="214" t="s">
        <v>382</v>
      </c>
      <c r="B207" s="215" t="s">
        <v>383</v>
      </c>
      <c r="C207" s="185">
        <f t="shared" si="2"/>
        <v>0</v>
      </c>
      <c r="D207" s="186"/>
      <c r="E207" s="187"/>
      <c r="F207" s="188"/>
      <c r="G207" s="201"/>
      <c r="H207" s="188"/>
      <c r="I207" s="33"/>
      <c r="J207" s="5"/>
      <c r="K207" s="5"/>
      <c r="N207" s="171"/>
      <c r="O207" s="6"/>
      <c r="Q207" s="5"/>
    </row>
    <row r="208" spans="1:17" x14ac:dyDescent="0.2">
      <c r="A208" s="214" t="s">
        <v>384</v>
      </c>
      <c r="B208" s="208" t="s">
        <v>385</v>
      </c>
      <c r="C208" s="185">
        <f t="shared" si="2"/>
        <v>0</v>
      </c>
      <c r="D208" s="186"/>
      <c r="E208" s="187"/>
      <c r="F208" s="188"/>
      <c r="G208" s="201"/>
      <c r="H208" s="188"/>
      <c r="I208" s="33"/>
      <c r="J208" s="5"/>
      <c r="K208" s="5"/>
      <c r="N208" s="171"/>
      <c r="O208" s="6"/>
      <c r="Q208" s="5"/>
    </row>
    <row r="209" spans="1:17" x14ac:dyDescent="0.2">
      <c r="A209" s="214" t="s">
        <v>386</v>
      </c>
      <c r="B209" s="215" t="s">
        <v>387</v>
      </c>
      <c r="C209" s="185">
        <f t="shared" si="2"/>
        <v>25</v>
      </c>
      <c r="D209" s="186"/>
      <c r="E209" s="187">
        <v>25</v>
      </c>
      <c r="F209" s="188"/>
      <c r="G209" s="201"/>
      <c r="H209" s="188"/>
      <c r="I209" s="33"/>
      <c r="J209" s="5"/>
      <c r="K209" s="5"/>
      <c r="N209" s="171"/>
      <c r="O209" s="6"/>
      <c r="Q209" s="5"/>
    </row>
    <row r="210" spans="1:17" x14ac:dyDescent="0.2">
      <c r="A210" s="214" t="s">
        <v>388</v>
      </c>
      <c r="B210" s="215" t="s">
        <v>389</v>
      </c>
      <c r="C210" s="185">
        <f t="shared" ref="C210:C273" si="3">+SUM(D210:F210)</f>
        <v>0</v>
      </c>
      <c r="D210" s="186"/>
      <c r="E210" s="187"/>
      <c r="F210" s="188"/>
      <c r="G210" s="201"/>
      <c r="H210" s="188"/>
      <c r="I210" s="33"/>
      <c r="J210" s="5"/>
      <c r="K210" s="5"/>
      <c r="N210" s="171"/>
      <c r="O210" s="6"/>
      <c r="Q210" s="5"/>
    </row>
    <row r="211" spans="1:17" x14ac:dyDescent="0.2">
      <c r="A211" s="214" t="s">
        <v>390</v>
      </c>
      <c r="B211" s="215" t="s">
        <v>391</v>
      </c>
      <c r="C211" s="185">
        <f t="shared" si="3"/>
        <v>0</v>
      </c>
      <c r="D211" s="186"/>
      <c r="E211" s="187"/>
      <c r="F211" s="188"/>
      <c r="G211" s="201"/>
      <c r="H211" s="188"/>
      <c r="I211" s="33"/>
      <c r="J211" s="5"/>
      <c r="K211" s="5"/>
      <c r="N211" s="171"/>
      <c r="O211" s="6"/>
      <c r="Q211" s="5"/>
    </row>
    <row r="212" spans="1:17" x14ac:dyDescent="0.2">
      <c r="A212" s="214" t="s">
        <v>392</v>
      </c>
      <c r="B212" s="215" t="s">
        <v>393</v>
      </c>
      <c r="C212" s="185">
        <f t="shared" si="3"/>
        <v>0</v>
      </c>
      <c r="D212" s="186"/>
      <c r="E212" s="187"/>
      <c r="F212" s="188"/>
      <c r="G212" s="201"/>
      <c r="H212" s="188"/>
      <c r="I212" s="33"/>
      <c r="J212" s="5"/>
      <c r="K212" s="5"/>
      <c r="N212" s="171"/>
      <c r="O212" s="6"/>
      <c r="Q212" s="5"/>
    </row>
    <row r="213" spans="1:17" ht="23.25" x14ac:dyDescent="0.2">
      <c r="A213" s="214" t="s">
        <v>394</v>
      </c>
      <c r="B213" s="208" t="s">
        <v>395</v>
      </c>
      <c r="C213" s="185">
        <f t="shared" si="3"/>
        <v>0</v>
      </c>
      <c r="D213" s="186"/>
      <c r="E213" s="187"/>
      <c r="F213" s="188"/>
      <c r="G213" s="201"/>
      <c r="H213" s="188"/>
      <c r="I213" s="33"/>
      <c r="J213" s="5"/>
      <c r="K213" s="5"/>
      <c r="N213" s="171"/>
      <c r="O213" s="6"/>
      <c r="Q213" s="5"/>
    </row>
    <row r="214" spans="1:17" x14ac:dyDescent="0.2">
      <c r="A214" s="214" t="s">
        <v>396</v>
      </c>
      <c r="B214" s="215" t="s">
        <v>397</v>
      </c>
      <c r="C214" s="185">
        <f t="shared" si="3"/>
        <v>0</v>
      </c>
      <c r="D214" s="186"/>
      <c r="E214" s="187"/>
      <c r="F214" s="188"/>
      <c r="G214" s="201"/>
      <c r="H214" s="188"/>
      <c r="I214" s="33"/>
      <c r="J214" s="5"/>
      <c r="K214" s="5"/>
      <c r="N214" s="171"/>
      <c r="O214" s="6"/>
      <c r="Q214" s="5"/>
    </row>
    <row r="215" spans="1:17" x14ac:dyDescent="0.2">
      <c r="A215" s="214" t="s">
        <v>398</v>
      </c>
      <c r="B215" s="215" t="s">
        <v>399</v>
      </c>
      <c r="C215" s="185">
        <f t="shared" si="3"/>
        <v>0</v>
      </c>
      <c r="D215" s="186"/>
      <c r="E215" s="187"/>
      <c r="F215" s="188"/>
      <c r="G215" s="201"/>
      <c r="H215" s="188"/>
      <c r="I215" s="33"/>
      <c r="J215" s="5"/>
      <c r="K215" s="5"/>
      <c r="N215" s="171"/>
      <c r="O215" s="6"/>
      <c r="Q215" s="5"/>
    </row>
    <row r="216" spans="1:17" x14ac:dyDescent="0.2">
      <c r="A216" s="214" t="s">
        <v>400</v>
      </c>
      <c r="B216" s="215" t="s">
        <v>401</v>
      </c>
      <c r="C216" s="185">
        <f t="shared" si="3"/>
        <v>0</v>
      </c>
      <c r="D216" s="186"/>
      <c r="E216" s="187"/>
      <c r="F216" s="188"/>
      <c r="G216" s="201"/>
      <c r="H216" s="188"/>
      <c r="I216" s="33"/>
      <c r="J216" s="5"/>
      <c r="K216" s="5"/>
      <c r="N216" s="171"/>
      <c r="O216" s="6"/>
      <c r="Q216" s="5"/>
    </row>
    <row r="217" spans="1:17" x14ac:dyDescent="0.2">
      <c r="A217" s="214" t="s">
        <v>402</v>
      </c>
      <c r="B217" s="215" t="s">
        <v>403</v>
      </c>
      <c r="C217" s="185">
        <f t="shared" si="3"/>
        <v>0</v>
      </c>
      <c r="D217" s="186"/>
      <c r="E217" s="187"/>
      <c r="F217" s="188"/>
      <c r="G217" s="201"/>
      <c r="H217" s="188"/>
      <c r="I217" s="33"/>
      <c r="J217" s="5"/>
      <c r="K217" s="5"/>
      <c r="N217" s="171"/>
      <c r="O217" s="6"/>
      <c r="Q217" s="5"/>
    </row>
    <row r="218" spans="1:17" x14ac:dyDescent="0.2">
      <c r="A218" s="214" t="s">
        <v>404</v>
      </c>
      <c r="B218" s="215" t="s">
        <v>405</v>
      </c>
      <c r="C218" s="185">
        <f t="shared" si="3"/>
        <v>0</v>
      </c>
      <c r="D218" s="186"/>
      <c r="E218" s="187"/>
      <c r="F218" s="188"/>
      <c r="G218" s="201"/>
      <c r="H218" s="188"/>
      <c r="I218" s="33"/>
      <c r="J218" s="5"/>
      <c r="K218" s="5"/>
      <c r="N218" s="171"/>
      <c r="O218" s="6"/>
      <c r="Q218" s="5"/>
    </row>
    <row r="219" spans="1:17" x14ac:dyDescent="0.2">
      <c r="A219" s="214" t="s">
        <v>406</v>
      </c>
      <c r="B219" s="215" t="s">
        <v>407</v>
      </c>
      <c r="C219" s="185">
        <f t="shared" si="3"/>
        <v>0</v>
      </c>
      <c r="D219" s="186"/>
      <c r="E219" s="187"/>
      <c r="F219" s="188"/>
      <c r="G219" s="201"/>
      <c r="H219" s="188"/>
      <c r="I219" s="33"/>
      <c r="J219" s="5"/>
      <c r="K219" s="5"/>
      <c r="N219" s="171"/>
      <c r="O219" s="6"/>
      <c r="Q219" s="5"/>
    </row>
    <row r="220" spans="1:17" x14ac:dyDescent="0.2">
      <c r="A220" s="214" t="s">
        <v>408</v>
      </c>
      <c r="B220" s="215" t="s">
        <v>409</v>
      </c>
      <c r="C220" s="185">
        <f t="shared" si="3"/>
        <v>0</v>
      </c>
      <c r="D220" s="186"/>
      <c r="E220" s="187"/>
      <c r="F220" s="188"/>
      <c r="G220" s="201"/>
      <c r="H220" s="188"/>
      <c r="I220" s="33"/>
      <c r="J220" s="5"/>
      <c r="K220" s="5"/>
      <c r="N220" s="171"/>
      <c r="O220" s="6"/>
      <c r="Q220" s="5"/>
    </row>
    <row r="221" spans="1:17" x14ac:dyDescent="0.2">
      <c r="A221" s="214" t="s">
        <v>410</v>
      </c>
      <c r="B221" s="215" t="s">
        <v>411</v>
      </c>
      <c r="C221" s="185">
        <f t="shared" si="3"/>
        <v>0</v>
      </c>
      <c r="D221" s="186"/>
      <c r="E221" s="187"/>
      <c r="F221" s="188"/>
      <c r="G221" s="201"/>
      <c r="H221" s="188"/>
      <c r="I221" s="33"/>
      <c r="J221" s="5"/>
      <c r="K221" s="5"/>
      <c r="N221" s="171"/>
      <c r="O221" s="6"/>
      <c r="Q221" s="5"/>
    </row>
    <row r="222" spans="1:17" x14ac:dyDescent="0.2">
      <c r="A222" s="214" t="s">
        <v>412</v>
      </c>
      <c r="B222" s="215" t="s">
        <v>413</v>
      </c>
      <c r="C222" s="185">
        <f t="shared" si="3"/>
        <v>0</v>
      </c>
      <c r="D222" s="186"/>
      <c r="E222" s="187"/>
      <c r="F222" s="188"/>
      <c r="G222" s="201"/>
      <c r="H222" s="188"/>
      <c r="I222" s="33"/>
      <c r="J222" s="5"/>
      <c r="K222" s="5"/>
      <c r="N222" s="171"/>
      <c r="O222" s="6"/>
      <c r="Q222" s="5"/>
    </row>
    <row r="223" spans="1:17" x14ac:dyDescent="0.2">
      <c r="A223" s="214" t="s">
        <v>414</v>
      </c>
      <c r="B223" s="215" t="s">
        <v>415</v>
      </c>
      <c r="C223" s="185">
        <f t="shared" si="3"/>
        <v>0</v>
      </c>
      <c r="D223" s="186"/>
      <c r="E223" s="187"/>
      <c r="F223" s="188"/>
      <c r="G223" s="201"/>
      <c r="H223" s="188"/>
      <c r="I223" s="33"/>
      <c r="J223" s="5"/>
      <c r="K223" s="5"/>
      <c r="N223" s="171"/>
      <c r="O223" s="6"/>
      <c r="Q223" s="5"/>
    </row>
    <row r="224" spans="1:17" x14ac:dyDescent="0.2">
      <c r="A224" s="214" t="s">
        <v>416</v>
      </c>
      <c r="B224" s="215" t="s">
        <v>417</v>
      </c>
      <c r="C224" s="185">
        <f t="shared" si="3"/>
        <v>0</v>
      </c>
      <c r="D224" s="186"/>
      <c r="E224" s="187"/>
      <c r="F224" s="188"/>
      <c r="G224" s="201"/>
      <c r="H224" s="188"/>
      <c r="I224" s="33"/>
      <c r="J224" s="5"/>
      <c r="K224" s="5"/>
      <c r="N224" s="171"/>
      <c r="O224" s="6"/>
      <c r="Q224" s="5"/>
    </row>
    <row r="225" spans="1:17" x14ac:dyDescent="0.2">
      <c r="A225" s="214" t="s">
        <v>418</v>
      </c>
      <c r="B225" s="215" t="s">
        <v>419</v>
      </c>
      <c r="C225" s="185">
        <f t="shared" si="3"/>
        <v>0</v>
      </c>
      <c r="D225" s="186"/>
      <c r="E225" s="187"/>
      <c r="F225" s="188"/>
      <c r="G225" s="201"/>
      <c r="H225" s="188"/>
      <c r="I225" s="33"/>
      <c r="J225" s="5"/>
      <c r="K225" s="5"/>
      <c r="N225" s="171"/>
      <c r="O225" s="6"/>
      <c r="Q225" s="5"/>
    </row>
    <row r="226" spans="1:17" x14ac:dyDescent="0.2">
      <c r="A226" s="214" t="s">
        <v>420</v>
      </c>
      <c r="B226" s="215" t="s">
        <v>421</v>
      </c>
      <c r="C226" s="185">
        <f t="shared" si="3"/>
        <v>0</v>
      </c>
      <c r="D226" s="186"/>
      <c r="E226" s="187"/>
      <c r="F226" s="188"/>
      <c r="G226" s="201"/>
      <c r="H226" s="188"/>
      <c r="I226" s="33"/>
      <c r="J226" s="5"/>
      <c r="K226" s="5"/>
      <c r="N226" s="171"/>
      <c r="O226" s="6"/>
      <c r="Q226" s="5"/>
    </row>
    <row r="227" spans="1:17" x14ac:dyDescent="0.2">
      <c r="A227" s="214" t="s">
        <v>422</v>
      </c>
      <c r="B227" s="215" t="s">
        <v>423</v>
      </c>
      <c r="C227" s="185">
        <f t="shared" si="3"/>
        <v>0</v>
      </c>
      <c r="D227" s="186"/>
      <c r="E227" s="187"/>
      <c r="F227" s="188"/>
      <c r="G227" s="201"/>
      <c r="H227" s="188"/>
      <c r="I227" s="33"/>
      <c r="J227" s="5"/>
      <c r="K227" s="5"/>
      <c r="N227" s="171"/>
      <c r="O227" s="6"/>
      <c r="Q227" s="5"/>
    </row>
    <row r="228" spans="1:17" x14ac:dyDescent="0.2">
      <c r="A228" s="214" t="s">
        <v>424</v>
      </c>
      <c r="B228" s="215" t="s">
        <v>425</v>
      </c>
      <c r="C228" s="185">
        <f t="shared" si="3"/>
        <v>0</v>
      </c>
      <c r="D228" s="186"/>
      <c r="E228" s="187"/>
      <c r="F228" s="188"/>
      <c r="G228" s="201"/>
      <c r="H228" s="188"/>
      <c r="I228" s="33"/>
      <c r="J228" s="5"/>
      <c r="K228" s="5"/>
      <c r="N228" s="171"/>
      <c r="O228" s="6"/>
      <c r="Q228" s="5"/>
    </row>
    <row r="229" spans="1:17" x14ac:dyDescent="0.2">
      <c r="A229" s="214" t="s">
        <v>426</v>
      </c>
      <c r="B229" s="215" t="s">
        <v>427</v>
      </c>
      <c r="C229" s="185">
        <f t="shared" si="3"/>
        <v>0</v>
      </c>
      <c r="D229" s="186"/>
      <c r="E229" s="187"/>
      <c r="F229" s="188"/>
      <c r="G229" s="201"/>
      <c r="H229" s="188"/>
      <c r="I229" s="33"/>
      <c r="J229" s="5"/>
      <c r="K229" s="5"/>
      <c r="N229" s="171"/>
      <c r="O229" s="6"/>
      <c r="Q229" s="5"/>
    </row>
    <row r="230" spans="1:17" ht="23.25" x14ac:dyDescent="0.2">
      <c r="A230" s="214" t="s">
        <v>428</v>
      </c>
      <c r="B230" s="208" t="s">
        <v>429</v>
      </c>
      <c r="C230" s="185">
        <f t="shared" si="3"/>
        <v>0</v>
      </c>
      <c r="D230" s="186"/>
      <c r="E230" s="187"/>
      <c r="F230" s="188"/>
      <c r="G230" s="201"/>
      <c r="H230" s="188"/>
      <c r="I230" s="33"/>
      <c r="J230" s="5"/>
      <c r="K230" s="5"/>
      <c r="N230" s="171"/>
      <c r="O230" s="6"/>
      <c r="Q230" s="5"/>
    </row>
    <row r="231" spans="1:17" x14ac:dyDescent="0.2">
      <c r="A231" s="214" t="s">
        <v>430</v>
      </c>
      <c r="B231" s="215" t="s">
        <v>431</v>
      </c>
      <c r="C231" s="185">
        <f t="shared" si="3"/>
        <v>0</v>
      </c>
      <c r="D231" s="186"/>
      <c r="E231" s="187"/>
      <c r="F231" s="188"/>
      <c r="G231" s="201"/>
      <c r="H231" s="188"/>
      <c r="I231" s="33"/>
      <c r="J231" s="5"/>
      <c r="K231" s="5"/>
      <c r="N231" s="171"/>
      <c r="O231" s="6"/>
      <c r="Q231" s="5"/>
    </row>
    <row r="232" spans="1:17" x14ac:dyDescent="0.2">
      <c r="A232" s="214" t="s">
        <v>432</v>
      </c>
      <c r="B232" s="215" t="s">
        <v>433</v>
      </c>
      <c r="C232" s="185">
        <f t="shared" si="3"/>
        <v>0</v>
      </c>
      <c r="D232" s="186"/>
      <c r="E232" s="187"/>
      <c r="F232" s="188"/>
      <c r="G232" s="201"/>
      <c r="H232" s="188"/>
      <c r="I232" s="33"/>
      <c r="J232" s="5"/>
      <c r="K232" s="5"/>
      <c r="N232" s="171"/>
      <c r="O232" s="6"/>
      <c r="Q232" s="5"/>
    </row>
    <row r="233" spans="1:17" x14ac:dyDescent="0.2">
      <c r="A233" s="214" t="s">
        <v>434</v>
      </c>
      <c r="B233" s="215" t="s">
        <v>435</v>
      </c>
      <c r="C233" s="185">
        <f t="shared" si="3"/>
        <v>0</v>
      </c>
      <c r="D233" s="186"/>
      <c r="E233" s="187"/>
      <c r="F233" s="188"/>
      <c r="G233" s="201"/>
      <c r="H233" s="188"/>
      <c r="I233" s="33"/>
      <c r="J233" s="5"/>
      <c r="K233" s="5"/>
      <c r="N233" s="171"/>
      <c r="O233" s="6"/>
      <c r="Q233" s="5"/>
    </row>
    <row r="234" spans="1:17" x14ac:dyDescent="0.2">
      <c r="A234" s="214" t="s">
        <v>436</v>
      </c>
      <c r="B234" s="215" t="s">
        <v>437</v>
      </c>
      <c r="C234" s="185">
        <f t="shared" si="3"/>
        <v>0</v>
      </c>
      <c r="D234" s="186"/>
      <c r="E234" s="187"/>
      <c r="F234" s="188"/>
      <c r="G234" s="201"/>
      <c r="H234" s="188"/>
      <c r="I234" s="33"/>
      <c r="J234" s="5"/>
      <c r="K234" s="5"/>
      <c r="N234" s="171"/>
      <c r="O234" s="6"/>
      <c r="Q234" s="5"/>
    </row>
    <row r="235" spans="1:17" x14ac:dyDescent="0.2">
      <c r="A235" s="214" t="s">
        <v>438</v>
      </c>
      <c r="B235" s="215" t="s">
        <v>439</v>
      </c>
      <c r="C235" s="185">
        <f t="shared" si="3"/>
        <v>220</v>
      </c>
      <c r="D235" s="186">
        <v>220</v>
      </c>
      <c r="E235" s="187"/>
      <c r="F235" s="188"/>
      <c r="G235" s="201"/>
      <c r="H235" s="188"/>
      <c r="I235" s="33"/>
      <c r="J235" s="5"/>
      <c r="K235" s="5"/>
      <c r="N235" s="171"/>
      <c r="O235" s="6"/>
      <c r="Q235" s="5"/>
    </row>
    <row r="236" spans="1:17" x14ac:dyDescent="0.2">
      <c r="A236" s="214" t="s">
        <v>440</v>
      </c>
      <c r="B236" s="215" t="s">
        <v>441</v>
      </c>
      <c r="C236" s="185">
        <f t="shared" si="3"/>
        <v>240</v>
      </c>
      <c r="D236" s="186">
        <v>240</v>
      </c>
      <c r="E236" s="187"/>
      <c r="F236" s="188"/>
      <c r="G236" s="201"/>
      <c r="H236" s="188"/>
      <c r="I236" s="33"/>
      <c r="J236" s="5"/>
      <c r="K236" s="5"/>
      <c r="N236" s="171"/>
      <c r="O236" s="6"/>
      <c r="Q236" s="5"/>
    </row>
    <row r="237" spans="1:17" x14ac:dyDescent="0.2">
      <c r="A237" s="214" t="s">
        <v>442</v>
      </c>
      <c r="B237" s="215" t="s">
        <v>443</v>
      </c>
      <c r="C237" s="185">
        <f t="shared" si="3"/>
        <v>4811</v>
      </c>
      <c r="D237" s="186">
        <v>4518</v>
      </c>
      <c r="E237" s="187">
        <v>293</v>
      </c>
      <c r="F237" s="188"/>
      <c r="G237" s="201"/>
      <c r="H237" s="188"/>
      <c r="I237" s="33"/>
      <c r="J237" s="5"/>
      <c r="K237" s="5"/>
      <c r="N237" s="171"/>
      <c r="O237" s="6"/>
      <c r="Q237" s="5"/>
    </row>
    <row r="238" spans="1:17" x14ac:dyDescent="0.2">
      <c r="A238" s="214" t="s">
        <v>444</v>
      </c>
      <c r="B238" s="215" t="s">
        <v>445</v>
      </c>
      <c r="C238" s="185">
        <f t="shared" si="3"/>
        <v>637</v>
      </c>
      <c r="D238" s="186">
        <v>637</v>
      </c>
      <c r="E238" s="187"/>
      <c r="F238" s="188"/>
      <c r="G238" s="201"/>
      <c r="H238" s="188"/>
      <c r="I238" s="33"/>
      <c r="J238" s="5"/>
      <c r="K238" s="5"/>
      <c r="N238" s="171"/>
      <c r="O238" s="6"/>
      <c r="Q238" s="5"/>
    </row>
    <row r="239" spans="1:17" ht="23.25" x14ac:dyDescent="0.2">
      <c r="A239" s="214" t="s">
        <v>446</v>
      </c>
      <c r="B239" s="208" t="s">
        <v>447</v>
      </c>
      <c r="C239" s="185">
        <f t="shared" si="3"/>
        <v>0</v>
      </c>
      <c r="D239" s="186"/>
      <c r="E239" s="187"/>
      <c r="F239" s="188"/>
      <c r="G239" s="201"/>
      <c r="H239" s="188"/>
      <c r="I239" s="33"/>
      <c r="J239" s="5"/>
      <c r="K239" s="5"/>
      <c r="N239" s="171"/>
      <c r="O239" s="6"/>
      <c r="Q239" s="5"/>
    </row>
    <row r="240" spans="1:17" x14ac:dyDescent="0.2">
      <c r="A240" s="214" t="s">
        <v>448</v>
      </c>
      <c r="B240" s="215" t="s">
        <v>449</v>
      </c>
      <c r="C240" s="185">
        <f t="shared" si="3"/>
        <v>2</v>
      </c>
      <c r="D240" s="186"/>
      <c r="E240" s="187"/>
      <c r="F240" s="188">
        <v>2</v>
      </c>
      <c r="G240" s="201"/>
      <c r="H240" s="188"/>
      <c r="I240" s="33"/>
      <c r="J240" s="5"/>
      <c r="K240" s="5"/>
      <c r="N240" s="171"/>
      <c r="O240" s="6"/>
      <c r="Q240" s="5"/>
    </row>
    <row r="241" spans="1:17" x14ac:dyDescent="0.2">
      <c r="A241" s="214" t="s">
        <v>450</v>
      </c>
      <c r="B241" s="208" t="s">
        <v>451</v>
      </c>
      <c r="C241" s="185">
        <f t="shared" si="3"/>
        <v>4700</v>
      </c>
      <c r="D241" s="186">
        <v>4212</v>
      </c>
      <c r="E241" s="187"/>
      <c r="F241" s="188">
        <v>488</v>
      </c>
      <c r="G241" s="201"/>
      <c r="H241" s="188"/>
      <c r="I241" s="33"/>
      <c r="J241" s="5"/>
      <c r="K241" s="5"/>
      <c r="N241" s="171"/>
      <c r="O241" s="6"/>
      <c r="Q241" s="5"/>
    </row>
    <row r="242" spans="1:17" x14ac:dyDescent="0.2">
      <c r="A242" s="214" t="s">
        <v>452</v>
      </c>
      <c r="B242" s="215" t="s">
        <v>453</v>
      </c>
      <c r="C242" s="185">
        <f t="shared" si="3"/>
        <v>0</v>
      </c>
      <c r="D242" s="186"/>
      <c r="E242" s="187"/>
      <c r="F242" s="188"/>
      <c r="G242" s="201"/>
      <c r="H242" s="188"/>
      <c r="I242" s="33"/>
      <c r="J242" s="5"/>
      <c r="K242" s="5"/>
      <c r="N242" s="171"/>
      <c r="O242" s="6"/>
      <c r="Q242" s="5"/>
    </row>
    <row r="243" spans="1:17" x14ac:dyDescent="0.2">
      <c r="A243" s="214" t="s">
        <v>454</v>
      </c>
      <c r="B243" s="215" t="s">
        <v>455</v>
      </c>
      <c r="C243" s="185">
        <f t="shared" si="3"/>
        <v>0</v>
      </c>
      <c r="D243" s="186"/>
      <c r="E243" s="187"/>
      <c r="F243" s="188"/>
      <c r="G243" s="201"/>
      <c r="H243" s="188"/>
      <c r="I243" s="33"/>
      <c r="J243" s="5"/>
      <c r="K243" s="5"/>
      <c r="N243" s="171"/>
      <c r="O243" s="6"/>
      <c r="Q243" s="5"/>
    </row>
    <row r="244" spans="1:17" x14ac:dyDescent="0.2">
      <c r="A244" s="214" t="s">
        <v>456</v>
      </c>
      <c r="B244" s="215" t="s">
        <v>457</v>
      </c>
      <c r="C244" s="185">
        <f t="shared" si="3"/>
        <v>0</v>
      </c>
      <c r="D244" s="186"/>
      <c r="E244" s="187"/>
      <c r="F244" s="188"/>
      <c r="G244" s="201"/>
      <c r="H244" s="188"/>
      <c r="I244" s="33"/>
      <c r="J244" s="5"/>
      <c r="K244" s="5"/>
      <c r="N244" s="171"/>
      <c r="O244" s="6"/>
      <c r="Q244" s="5"/>
    </row>
    <row r="245" spans="1:17" x14ac:dyDescent="0.2">
      <c r="A245" s="214" t="s">
        <v>458</v>
      </c>
      <c r="B245" s="215" t="s">
        <v>459</v>
      </c>
      <c r="C245" s="185">
        <f t="shared" si="3"/>
        <v>0</v>
      </c>
      <c r="D245" s="186"/>
      <c r="E245" s="187"/>
      <c r="F245" s="188"/>
      <c r="G245" s="201"/>
      <c r="H245" s="188"/>
      <c r="I245" s="33"/>
      <c r="J245" s="5"/>
      <c r="K245" s="5"/>
      <c r="N245" s="171"/>
      <c r="O245" s="6"/>
      <c r="Q245" s="5"/>
    </row>
    <row r="246" spans="1:17" x14ac:dyDescent="0.2">
      <c r="A246" s="214" t="s">
        <v>460</v>
      </c>
      <c r="B246" s="215" t="s">
        <v>461</v>
      </c>
      <c r="C246" s="185">
        <f t="shared" si="3"/>
        <v>0</v>
      </c>
      <c r="D246" s="186"/>
      <c r="E246" s="187"/>
      <c r="F246" s="188"/>
      <c r="G246" s="201"/>
      <c r="H246" s="188"/>
      <c r="I246" s="33"/>
      <c r="J246" s="5"/>
      <c r="K246" s="5"/>
      <c r="N246" s="171"/>
      <c r="O246" s="6"/>
      <c r="Q246" s="5"/>
    </row>
    <row r="247" spans="1:17" x14ac:dyDescent="0.2">
      <c r="A247" s="214" t="s">
        <v>462</v>
      </c>
      <c r="B247" s="215" t="s">
        <v>463</v>
      </c>
      <c r="C247" s="185">
        <f t="shared" si="3"/>
        <v>15</v>
      </c>
      <c r="D247" s="186">
        <v>12</v>
      </c>
      <c r="E247" s="187"/>
      <c r="F247" s="188">
        <v>3</v>
      </c>
      <c r="G247" s="201"/>
      <c r="H247" s="188"/>
      <c r="I247" s="33"/>
      <c r="J247" s="5"/>
      <c r="K247" s="5"/>
      <c r="N247" s="171"/>
      <c r="O247" s="6"/>
      <c r="Q247" s="5"/>
    </row>
    <row r="248" spans="1:17" x14ac:dyDescent="0.2">
      <c r="A248" s="214" t="s">
        <v>464</v>
      </c>
      <c r="B248" s="215" t="s">
        <v>465</v>
      </c>
      <c r="C248" s="185">
        <f t="shared" si="3"/>
        <v>0</v>
      </c>
      <c r="D248" s="186"/>
      <c r="E248" s="187"/>
      <c r="F248" s="188"/>
      <c r="G248" s="201"/>
      <c r="H248" s="188"/>
      <c r="I248" s="33"/>
      <c r="J248" s="5"/>
      <c r="K248" s="5"/>
      <c r="N248" s="171"/>
      <c r="O248" s="6"/>
      <c r="Q248" s="5"/>
    </row>
    <row r="249" spans="1:17" x14ac:dyDescent="0.2">
      <c r="A249" s="214" t="s">
        <v>466</v>
      </c>
      <c r="B249" s="215" t="s">
        <v>467</v>
      </c>
      <c r="C249" s="185">
        <f t="shared" si="3"/>
        <v>187</v>
      </c>
      <c r="D249" s="186">
        <v>187</v>
      </c>
      <c r="E249" s="187"/>
      <c r="F249" s="188"/>
      <c r="G249" s="201"/>
      <c r="H249" s="188"/>
      <c r="I249" s="33"/>
      <c r="J249" s="5"/>
      <c r="K249" s="5"/>
      <c r="N249" s="171"/>
      <c r="O249" s="6"/>
      <c r="Q249" s="5"/>
    </row>
    <row r="250" spans="1:17" x14ac:dyDescent="0.2">
      <c r="A250" s="216" t="s">
        <v>468</v>
      </c>
      <c r="B250" s="229" t="s">
        <v>469</v>
      </c>
      <c r="C250" s="218">
        <f t="shared" si="3"/>
        <v>0</v>
      </c>
      <c r="D250" s="237"/>
      <c r="E250" s="220"/>
      <c r="F250" s="221"/>
      <c r="G250" s="219"/>
      <c r="H250" s="221"/>
      <c r="I250" s="33"/>
      <c r="J250" s="5"/>
      <c r="K250" s="5"/>
      <c r="N250" s="171"/>
      <c r="O250" s="6"/>
      <c r="Q250" s="5"/>
    </row>
    <row r="251" spans="1:17" x14ac:dyDescent="0.2">
      <c r="A251" s="242"/>
      <c r="B251" s="243"/>
      <c r="C251" s="244"/>
      <c r="D251" s="244"/>
      <c r="E251" s="244"/>
      <c r="F251" s="244"/>
      <c r="G251" s="244"/>
      <c r="H251" s="244"/>
      <c r="I251" s="33"/>
      <c r="J251" s="5"/>
      <c r="K251" s="5"/>
      <c r="N251" s="171"/>
      <c r="O251" s="6"/>
      <c r="Q251" s="5"/>
    </row>
    <row r="252" spans="1:17" x14ac:dyDescent="0.2">
      <c r="A252" s="317" t="s">
        <v>470</v>
      </c>
      <c r="B252" s="318"/>
      <c r="C252" s="178">
        <f t="shared" si="3"/>
        <v>224</v>
      </c>
      <c r="D252" s="238">
        <f>+SUM(D253:D290)</f>
        <v>197</v>
      </c>
      <c r="E252" s="180">
        <f>+SUM(E253:E290)</f>
        <v>21</v>
      </c>
      <c r="F252" s="239">
        <f>+SUM(F253:F290)</f>
        <v>6</v>
      </c>
      <c r="G252" s="178">
        <f>+SUM(G253:G290)</f>
        <v>0</v>
      </c>
      <c r="H252" s="178">
        <f>+SUM(H253:H290)</f>
        <v>0</v>
      </c>
      <c r="I252" s="33"/>
      <c r="J252" s="5"/>
      <c r="K252" s="5"/>
      <c r="N252" s="171"/>
      <c r="O252" s="6"/>
      <c r="Q252" s="5"/>
    </row>
    <row r="253" spans="1:17" x14ac:dyDescent="0.2">
      <c r="A253" s="211" t="s">
        <v>471</v>
      </c>
      <c r="B253" s="226" t="s">
        <v>472</v>
      </c>
      <c r="C253" s="185">
        <f t="shared" si="3"/>
        <v>0</v>
      </c>
      <c r="D253" s="186"/>
      <c r="E253" s="187"/>
      <c r="F253" s="188"/>
      <c r="G253" s="188"/>
      <c r="H253" s="188"/>
      <c r="I253" s="33"/>
      <c r="J253" s="5"/>
      <c r="K253" s="5"/>
      <c r="N253" s="171"/>
      <c r="O253" s="6"/>
      <c r="Q253" s="5"/>
    </row>
    <row r="254" spans="1:17" x14ac:dyDescent="0.2">
      <c r="A254" s="214" t="s">
        <v>473</v>
      </c>
      <c r="B254" s="215" t="s">
        <v>474</v>
      </c>
      <c r="C254" s="185">
        <f t="shared" si="3"/>
        <v>0</v>
      </c>
      <c r="D254" s="186"/>
      <c r="E254" s="187"/>
      <c r="F254" s="188"/>
      <c r="G254" s="188"/>
      <c r="H254" s="188"/>
      <c r="I254" s="33"/>
      <c r="J254" s="5"/>
      <c r="K254" s="5"/>
      <c r="N254" s="171"/>
      <c r="O254" s="6"/>
      <c r="Q254" s="5"/>
    </row>
    <row r="255" spans="1:17" x14ac:dyDescent="0.2">
      <c r="A255" s="214" t="s">
        <v>475</v>
      </c>
      <c r="B255" s="215" t="s">
        <v>476</v>
      </c>
      <c r="C255" s="185">
        <f t="shared" si="3"/>
        <v>24</v>
      </c>
      <c r="D255" s="186">
        <v>3</v>
      </c>
      <c r="E255" s="187">
        <v>21</v>
      </c>
      <c r="F255" s="188"/>
      <c r="G255" s="188"/>
      <c r="H255" s="188"/>
      <c r="I255" s="33"/>
      <c r="J255" s="5"/>
      <c r="K255" s="5"/>
      <c r="N255" s="171"/>
      <c r="O255" s="6"/>
      <c r="Q255" s="5"/>
    </row>
    <row r="256" spans="1:17" x14ac:dyDescent="0.2">
      <c r="A256" s="214" t="s">
        <v>477</v>
      </c>
      <c r="B256" s="215" t="s">
        <v>478</v>
      </c>
      <c r="C256" s="185">
        <f t="shared" si="3"/>
        <v>0</v>
      </c>
      <c r="D256" s="186"/>
      <c r="E256" s="187"/>
      <c r="F256" s="188"/>
      <c r="G256" s="188"/>
      <c r="H256" s="188"/>
      <c r="I256" s="33"/>
      <c r="J256" s="5"/>
      <c r="K256" s="5"/>
      <c r="N256" s="171"/>
      <c r="O256" s="6"/>
      <c r="Q256" s="5"/>
    </row>
    <row r="257" spans="1:17" x14ac:dyDescent="0.2">
      <c r="A257" s="214" t="s">
        <v>479</v>
      </c>
      <c r="B257" s="215" t="s">
        <v>480</v>
      </c>
      <c r="C257" s="185">
        <f t="shared" si="3"/>
        <v>0</v>
      </c>
      <c r="D257" s="186"/>
      <c r="E257" s="187"/>
      <c r="F257" s="188"/>
      <c r="G257" s="188"/>
      <c r="H257" s="188"/>
      <c r="I257" s="33"/>
      <c r="J257" s="5"/>
      <c r="K257" s="5"/>
      <c r="N257" s="171"/>
      <c r="O257" s="6"/>
      <c r="Q257" s="5"/>
    </row>
    <row r="258" spans="1:17" x14ac:dyDescent="0.2">
      <c r="A258" s="214" t="s">
        <v>481</v>
      </c>
      <c r="B258" s="215" t="s">
        <v>482</v>
      </c>
      <c r="C258" s="185">
        <f t="shared" si="3"/>
        <v>0</v>
      </c>
      <c r="D258" s="186"/>
      <c r="E258" s="187"/>
      <c r="F258" s="188"/>
      <c r="G258" s="188"/>
      <c r="H258" s="188"/>
      <c r="I258" s="33"/>
      <c r="J258" s="5"/>
      <c r="K258" s="5"/>
      <c r="N258" s="171"/>
      <c r="O258" s="6"/>
      <c r="Q258" s="5"/>
    </row>
    <row r="259" spans="1:17" x14ac:dyDescent="0.2">
      <c r="A259" s="214" t="s">
        <v>483</v>
      </c>
      <c r="B259" s="215" t="s">
        <v>484</v>
      </c>
      <c r="C259" s="185">
        <f t="shared" si="3"/>
        <v>0</v>
      </c>
      <c r="D259" s="186"/>
      <c r="E259" s="187"/>
      <c r="F259" s="188"/>
      <c r="G259" s="188"/>
      <c r="H259" s="188"/>
      <c r="I259" s="33"/>
      <c r="J259" s="5"/>
      <c r="K259" s="5"/>
      <c r="N259" s="171"/>
      <c r="O259" s="6"/>
      <c r="Q259" s="5"/>
    </row>
    <row r="260" spans="1:17" x14ac:dyDescent="0.2">
      <c r="A260" s="214" t="s">
        <v>485</v>
      </c>
      <c r="B260" s="215" t="s">
        <v>486</v>
      </c>
      <c r="C260" s="185">
        <f t="shared" si="3"/>
        <v>0</v>
      </c>
      <c r="D260" s="186"/>
      <c r="E260" s="187"/>
      <c r="F260" s="188"/>
      <c r="G260" s="188"/>
      <c r="H260" s="188"/>
      <c r="I260" s="33"/>
      <c r="J260" s="5"/>
      <c r="K260" s="5"/>
      <c r="N260" s="171"/>
      <c r="O260" s="6"/>
      <c r="Q260" s="5"/>
    </row>
    <row r="261" spans="1:17" x14ac:dyDescent="0.2">
      <c r="A261" s="214" t="s">
        <v>487</v>
      </c>
      <c r="B261" s="215" t="s">
        <v>488</v>
      </c>
      <c r="C261" s="185">
        <f t="shared" si="3"/>
        <v>0</v>
      </c>
      <c r="D261" s="186"/>
      <c r="E261" s="187"/>
      <c r="F261" s="188"/>
      <c r="G261" s="188"/>
      <c r="H261" s="188"/>
      <c r="I261" s="33"/>
      <c r="J261" s="5"/>
      <c r="K261" s="5"/>
      <c r="N261" s="171"/>
      <c r="O261" s="6"/>
      <c r="Q261" s="5"/>
    </row>
    <row r="262" spans="1:17" x14ac:dyDescent="0.2">
      <c r="A262" s="214" t="s">
        <v>489</v>
      </c>
      <c r="B262" s="215" t="s">
        <v>490</v>
      </c>
      <c r="C262" s="185">
        <f t="shared" si="3"/>
        <v>0</v>
      </c>
      <c r="D262" s="186"/>
      <c r="E262" s="187"/>
      <c r="F262" s="188"/>
      <c r="G262" s="188"/>
      <c r="H262" s="188"/>
      <c r="I262" s="33"/>
      <c r="J262" s="5"/>
      <c r="K262" s="5"/>
      <c r="N262" s="171"/>
      <c r="O262" s="6"/>
      <c r="Q262" s="5"/>
    </row>
    <row r="263" spans="1:17" x14ac:dyDescent="0.2">
      <c r="A263" s="214" t="s">
        <v>491</v>
      </c>
      <c r="B263" s="215" t="s">
        <v>492</v>
      </c>
      <c r="C263" s="185">
        <f t="shared" si="3"/>
        <v>0</v>
      </c>
      <c r="D263" s="186"/>
      <c r="E263" s="187"/>
      <c r="F263" s="188"/>
      <c r="G263" s="188"/>
      <c r="H263" s="188"/>
      <c r="I263" s="33"/>
      <c r="J263" s="5"/>
      <c r="K263" s="5"/>
      <c r="N263" s="171"/>
      <c r="O263" s="6"/>
      <c r="Q263" s="5"/>
    </row>
    <row r="264" spans="1:17" x14ac:dyDescent="0.2">
      <c r="A264" s="214" t="s">
        <v>493</v>
      </c>
      <c r="B264" s="215" t="s">
        <v>494</v>
      </c>
      <c r="C264" s="185">
        <f t="shared" si="3"/>
        <v>0</v>
      </c>
      <c r="D264" s="186"/>
      <c r="E264" s="187"/>
      <c r="F264" s="188"/>
      <c r="G264" s="188"/>
      <c r="H264" s="188"/>
      <c r="I264" s="33"/>
      <c r="J264" s="5"/>
      <c r="K264" s="5"/>
      <c r="N264" s="171"/>
      <c r="O264" s="6"/>
      <c r="Q264" s="5"/>
    </row>
    <row r="265" spans="1:17" x14ac:dyDescent="0.2">
      <c r="A265" s="214" t="s">
        <v>495</v>
      </c>
      <c r="B265" s="215" t="s">
        <v>496</v>
      </c>
      <c r="C265" s="185">
        <f t="shared" si="3"/>
        <v>0</v>
      </c>
      <c r="D265" s="186"/>
      <c r="E265" s="187"/>
      <c r="F265" s="188"/>
      <c r="G265" s="188"/>
      <c r="H265" s="188"/>
      <c r="I265" s="33"/>
      <c r="J265" s="5"/>
      <c r="K265" s="5"/>
      <c r="N265" s="171"/>
      <c r="O265" s="6"/>
      <c r="Q265" s="5"/>
    </row>
    <row r="266" spans="1:17" x14ac:dyDescent="0.2">
      <c r="A266" s="214" t="s">
        <v>497</v>
      </c>
      <c r="B266" s="215" t="s">
        <v>498</v>
      </c>
      <c r="C266" s="185">
        <f t="shared" si="3"/>
        <v>0</v>
      </c>
      <c r="D266" s="186"/>
      <c r="E266" s="187"/>
      <c r="F266" s="188"/>
      <c r="G266" s="188"/>
      <c r="H266" s="188"/>
      <c r="I266" s="33"/>
      <c r="J266" s="5"/>
      <c r="K266" s="5"/>
      <c r="N266" s="171"/>
      <c r="O266" s="6"/>
      <c r="Q266" s="5"/>
    </row>
    <row r="267" spans="1:17" ht="23.25" x14ac:dyDescent="0.2">
      <c r="A267" s="214" t="s">
        <v>499</v>
      </c>
      <c r="B267" s="208" t="s">
        <v>500</v>
      </c>
      <c r="C267" s="185">
        <f t="shared" si="3"/>
        <v>0</v>
      </c>
      <c r="D267" s="186"/>
      <c r="E267" s="187"/>
      <c r="F267" s="188"/>
      <c r="G267" s="188"/>
      <c r="H267" s="188"/>
      <c r="I267" s="33"/>
      <c r="J267" s="5"/>
      <c r="K267" s="5"/>
      <c r="N267" s="171"/>
      <c r="O267" s="6"/>
      <c r="Q267" s="5"/>
    </row>
    <row r="268" spans="1:17" x14ac:dyDescent="0.2">
      <c r="A268" s="214" t="s">
        <v>501</v>
      </c>
      <c r="B268" s="215" t="s">
        <v>502</v>
      </c>
      <c r="C268" s="185">
        <f t="shared" si="3"/>
        <v>0</v>
      </c>
      <c r="D268" s="186"/>
      <c r="E268" s="187"/>
      <c r="F268" s="188"/>
      <c r="G268" s="188"/>
      <c r="H268" s="188"/>
      <c r="I268" s="33"/>
      <c r="J268" s="5"/>
      <c r="K268" s="5"/>
      <c r="N268" s="171"/>
      <c r="O268" s="6"/>
      <c r="Q268" s="5"/>
    </row>
    <row r="269" spans="1:17" x14ac:dyDescent="0.2">
      <c r="A269" s="214" t="s">
        <v>503</v>
      </c>
      <c r="B269" s="215" t="s">
        <v>504</v>
      </c>
      <c r="C269" s="185">
        <f t="shared" si="3"/>
        <v>0</v>
      </c>
      <c r="D269" s="186"/>
      <c r="E269" s="187"/>
      <c r="F269" s="188"/>
      <c r="G269" s="188"/>
      <c r="H269" s="188"/>
      <c r="I269" s="33"/>
      <c r="J269" s="5"/>
      <c r="K269" s="5"/>
      <c r="N269" s="171"/>
      <c r="O269" s="6"/>
      <c r="Q269" s="5"/>
    </row>
    <row r="270" spans="1:17" x14ac:dyDescent="0.2">
      <c r="A270" s="214" t="s">
        <v>505</v>
      </c>
      <c r="B270" s="215" t="s">
        <v>506</v>
      </c>
      <c r="C270" s="185">
        <f t="shared" si="3"/>
        <v>0</v>
      </c>
      <c r="D270" s="186"/>
      <c r="E270" s="187"/>
      <c r="F270" s="188"/>
      <c r="G270" s="188"/>
      <c r="H270" s="188"/>
      <c r="I270" s="33"/>
      <c r="J270" s="5"/>
      <c r="K270" s="5"/>
      <c r="N270" s="171"/>
      <c r="O270" s="6"/>
      <c r="Q270" s="5"/>
    </row>
    <row r="271" spans="1:17" x14ac:dyDescent="0.2">
      <c r="A271" s="214" t="s">
        <v>507</v>
      </c>
      <c r="B271" s="215" t="s">
        <v>508</v>
      </c>
      <c r="C271" s="185">
        <f t="shared" si="3"/>
        <v>0</v>
      </c>
      <c r="D271" s="186"/>
      <c r="E271" s="187"/>
      <c r="F271" s="188"/>
      <c r="G271" s="188"/>
      <c r="H271" s="188"/>
      <c r="I271" s="33"/>
      <c r="J271" s="5"/>
      <c r="K271" s="5"/>
      <c r="N271" s="171"/>
      <c r="O271" s="6"/>
      <c r="Q271" s="5"/>
    </row>
    <row r="272" spans="1:17" x14ac:dyDescent="0.2">
      <c r="A272" s="214" t="s">
        <v>509</v>
      </c>
      <c r="B272" s="215" t="s">
        <v>510</v>
      </c>
      <c r="C272" s="185">
        <f t="shared" si="3"/>
        <v>199</v>
      </c>
      <c r="D272" s="186">
        <v>193</v>
      </c>
      <c r="E272" s="187"/>
      <c r="F272" s="188">
        <v>6</v>
      </c>
      <c r="G272" s="188"/>
      <c r="H272" s="188"/>
      <c r="I272" s="33"/>
      <c r="J272" s="5"/>
      <c r="K272" s="5"/>
      <c r="N272" s="171"/>
      <c r="O272" s="6"/>
      <c r="Q272" s="5"/>
    </row>
    <row r="273" spans="1:17" x14ac:dyDescent="0.2">
      <c r="A273" s="214" t="s">
        <v>511</v>
      </c>
      <c r="B273" s="215" t="s">
        <v>512</v>
      </c>
      <c r="C273" s="185">
        <f t="shared" si="3"/>
        <v>0</v>
      </c>
      <c r="D273" s="186"/>
      <c r="E273" s="187"/>
      <c r="F273" s="188"/>
      <c r="G273" s="188"/>
      <c r="H273" s="188"/>
      <c r="I273" s="33"/>
      <c r="J273" s="5"/>
      <c r="K273" s="5"/>
      <c r="N273" s="171"/>
      <c r="O273" s="6"/>
      <c r="Q273" s="5"/>
    </row>
    <row r="274" spans="1:17" x14ac:dyDescent="0.2">
      <c r="A274" s="214" t="s">
        <v>513</v>
      </c>
      <c r="B274" s="215" t="s">
        <v>514</v>
      </c>
      <c r="C274" s="185">
        <f t="shared" ref="C274:C337" si="4">+SUM(D274:F274)</f>
        <v>0</v>
      </c>
      <c r="D274" s="186"/>
      <c r="E274" s="187"/>
      <c r="F274" s="188"/>
      <c r="G274" s="188"/>
      <c r="H274" s="188"/>
      <c r="I274" s="33"/>
      <c r="J274" s="5"/>
      <c r="K274" s="5"/>
      <c r="N274" s="171"/>
      <c r="O274" s="6"/>
      <c r="Q274" s="5"/>
    </row>
    <row r="275" spans="1:17" x14ac:dyDescent="0.2">
      <c r="A275" s="214" t="s">
        <v>515</v>
      </c>
      <c r="B275" s="215" t="s">
        <v>516</v>
      </c>
      <c r="C275" s="185">
        <f t="shared" si="4"/>
        <v>0</v>
      </c>
      <c r="D275" s="186"/>
      <c r="E275" s="187"/>
      <c r="F275" s="188"/>
      <c r="G275" s="188"/>
      <c r="H275" s="188"/>
      <c r="I275" s="33"/>
      <c r="J275" s="5"/>
      <c r="K275" s="5"/>
      <c r="N275" s="171"/>
      <c r="O275" s="6"/>
      <c r="Q275" s="5"/>
    </row>
    <row r="276" spans="1:17" x14ac:dyDescent="0.2">
      <c r="A276" s="214" t="s">
        <v>517</v>
      </c>
      <c r="B276" s="215" t="s">
        <v>518</v>
      </c>
      <c r="C276" s="185">
        <f t="shared" si="4"/>
        <v>0</v>
      </c>
      <c r="D276" s="186"/>
      <c r="E276" s="187"/>
      <c r="F276" s="188"/>
      <c r="G276" s="188"/>
      <c r="H276" s="188"/>
      <c r="I276" s="33"/>
      <c r="J276" s="5"/>
      <c r="K276" s="5"/>
      <c r="N276" s="171"/>
      <c r="O276" s="6"/>
      <c r="Q276" s="5"/>
    </row>
    <row r="277" spans="1:17" x14ac:dyDescent="0.2">
      <c r="A277" s="214" t="s">
        <v>519</v>
      </c>
      <c r="B277" s="215" t="s">
        <v>520</v>
      </c>
      <c r="C277" s="185">
        <f t="shared" si="4"/>
        <v>0</v>
      </c>
      <c r="D277" s="186"/>
      <c r="E277" s="187"/>
      <c r="F277" s="188"/>
      <c r="G277" s="188"/>
      <c r="H277" s="188"/>
      <c r="I277" s="33"/>
      <c r="J277" s="5"/>
      <c r="K277" s="5"/>
      <c r="N277" s="171"/>
      <c r="O277" s="6"/>
      <c r="Q277" s="5"/>
    </row>
    <row r="278" spans="1:17" x14ac:dyDescent="0.2">
      <c r="A278" s="214" t="s">
        <v>521</v>
      </c>
      <c r="B278" s="208" t="s">
        <v>522</v>
      </c>
      <c r="C278" s="185">
        <f t="shared" si="4"/>
        <v>0</v>
      </c>
      <c r="D278" s="186"/>
      <c r="E278" s="187"/>
      <c r="F278" s="188"/>
      <c r="G278" s="188"/>
      <c r="H278" s="188"/>
      <c r="I278" s="33"/>
      <c r="J278" s="5"/>
      <c r="K278" s="5"/>
      <c r="N278" s="171"/>
      <c r="O278" s="6"/>
      <c r="Q278" s="5"/>
    </row>
    <row r="279" spans="1:17" x14ac:dyDescent="0.2">
      <c r="A279" s="214" t="s">
        <v>523</v>
      </c>
      <c r="B279" s="215" t="s">
        <v>524</v>
      </c>
      <c r="C279" s="185">
        <f t="shared" si="4"/>
        <v>0</v>
      </c>
      <c r="D279" s="186"/>
      <c r="E279" s="187"/>
      <c r="F279" s="188"/>
      <c r="G279" s="188"/>
      <c r="H279" s="188"/>
      <c r="I279" s="33"/>
      <c r="J279" s="5"/>
      <c r="K279" s="5"/>
      <c r="N279" s="171"/>
      <c r="O279" s="6"/>
      <c r="Q279" s="5"/>
    </row>
    <row r="280" spans="1:17" x14ac:dyDescent="0.2">
      <c r="A280" s="214" t="s">
        <v>525</v>
      </c>
      <c r="B280" s="215" t="s">
        <v>526</v>
      </c>
      <c r="C280" s="185">
        <f t="shared" si="4"/>
        <v>0</v>
      </c>
      <c r="D280" s="186"/>
      <c r="E280" s="187"/>
      <c r="F280" s="188"/>
      <c r="G280" s="188"/>
      <c r="H280" s="188"/>
      <c r="I280" s="33"/>
      <c r="J280" s="5"/>
      <c r="K280" s="5"/>
      <c r="N280" s="171"/>
      <c r="O280" s="6"/>
      <c r="Q280" s="5"/>
    </row>
    <row r="281" spans="1:17" x14ac:dyDescent="0.2">
      <c r="A281" s="214" t="s">
        <v>527</v>
      </c>
      <c r="B281" s="215" t="s">
        <v>528</v>
      </c>
      <c r="C281" s="185">
        <f t="shared" si="4"/>
        <v>0</v>
      </c>
      <c r="D281" s="186"/>
      <c r="E281" s="187"/>
      <c r="F281" s="188"/>
      <c r="G281" s="188"/>
      <c r="H281" s="188"/>
      <c r="I281" s="33"/>
      <c r="J281" s="5"/>
      <c r="K281" s="5"/>
      <c r="N281" s="171"/>
      <c r="O281" s="6"/>
      <c r="Q281" s="5"/>
    </row>
    <row r="282" spans="1:17" ht="23.25" x14ac:dyDescent="0.2">
      <c r="A282" s="214" t="s">
        <v>529</v>
      </c>
      <c r="B282" s="208" t="s">
        <v>530</v>
      </c>
      <c r="C282" s="185">
        <f t="shared" si="4"/>
        <v>0</v>
      </c>
      <c r="D282" s="186"/>
      <c r="E282" s="187"/>
      <c r="F282" s="188"/>
      <c r="G282" s="188"/>
      <c r="H282" s="188"/>
      <c r="I282" s="33"/>
      <c r="J282" s="5"/>
      <c r="K282" s="5"/>
      <c r="N282" s="171"/>
      <c r="O282" s="6"/>
      <c r="Q282" s="5"/>
    </row>
    <row r="283" spans="1:17" x14ac:dyDescent="0.2">
      <c r="A283" s="214" t="s">
        <v>531</v>
      </c>
      <c r="B283" s="215" t="s">
        <v>532</v>
      </c>
      <c r="C283" s="185">
        <f t="shared" si="4"/>
        <v>0</v>
      </c>
      <c r="D283" s="186"/>
      <c r="E283" s="187"/>
      <c r="F283" s="188"/>
      <c r="G283" s="188"/>
      <c r="H283" s="188"/>
      <c r="I283" s="33"/>
      <c r="J283" s="5"/>
      <c r="K283" s="5"/>
      <c r="N283" s="171"/>
      <c r="O283" s="6"/>
      <c r="Q283" s="5"/>
    </row>
    <row r="284" spans="1:17" x14ac:dyDescent="0.2">
      <c r="A284" s="214" t="s">
        <v>533</v>
      </c>
      <c r="B284" s="215" t="s">
        <v>534</v>
      </c>
      <c r="C284" s="185">
        <f t="shared" si="4"/>
        <v>0</v>
      </c>
      <c r="D284" s="186"/>
      <c r="E284" s="187"/>
      <c r="F284" s="188"/>
      <c r="G284" s="188"/>
      <c r="H284" s="188"/>
      <c r="I284" s="33"/>
      <c r="J284" s="5"/>
      <c r="K284" s="5"/>
      <c r="N284" s="171"/>
      <c r="O284" s="6"/>
      <c r="Q284" s="5"/>
    </row>
    <row r="285" spans="1:17" x14ac:dyDescent="0.2">
      <c r="A285" s="214" t="s">
        <v>535</v>
      </c>
      <c r="B285" s="215" t="s">
        <v>536</v>
      </c>
      <c r="C285" s="185">
        <f t="shared" si="4"/>
        <v>0</v>
      </c>
      <c r="D285" s="186"/>
      <c r="E285" s="187"/>
      <c r="F285" s="188"/>
      <c r="G285" s="188"/>
      <c r="H285" s="188"/>
      <c r="I285" s="33"/>
      <c r="J285" s="5"/>
      <c r="K285" s="5"/>
      <c r="N285" s="171"/>
      <c r="O285" s="6"/>
      <c r="Q285" s="5"/>
    </row>
    <row r="286" spans="1:17" x14ac:dyDescent="0.2">
      <c r="A286" s="214" t="s">
        <v>537</v>
      </c>
      <c r="B286" s="215" t="s">
        <v>538</v>
      </c>
      <c r="C286" s="185">
        <f t="shared" si="4"/>
        <v>0</v>
      </c>
      <c r="D286" s="186"/>
      <c r="E286" s="187"/>
      <c r="F286" s="188"/>
      <c r="G286" s="188"/>
      <c r="H286" s="188"/>
      <c r="I286" s="33"/>
      <c r="J286" s="5"/>
      <c r="K286" s="5"/>
      <c r="N286" s="171"/>
      <c r="O286" s="6"/>
      <c r="Q286" s="5"/>
    </row>
    <row r="287" spans="1:17" ht="23.25" x14ac:dyDescent="0.2">
      <c r="A287" s="214" t="s">
        <v>539</v>
      </c>
      <c r="B287" s="208" t="s">
        <v>540</v>
      </c>
      <c r="C287" s="185">
        <f t="shared" si="4"/>
        <v>0</v>
      </c>
      <c r="D287" s="186"/>
      <c r="E287" s="187"/>
      <c r="F287" s="188"/>
      <c r="G287" s="188"/>
      <c r="H287" s="188"/>
      <c r="I287" s="33"/>
      <c r="J287" s="5"/>
      <c r="K287" s="5"/>
      <c r="N287" s="171"/>
      <c r="O287" s="6"/>
      <c r="Q287" s="5"/>
    </row>
    <row r="288" spans="1:17" ht="34.5" x14ac:dyDescent="0.2">
      <c r="A288" s="214" t="s">
        <v>541</v>
      </c>
      <c r="B288" s="208" t="s">
        <v>542</v>
      </c>
      <c r="C288" s="185">
        <f t="shared" si="4"/>
        <v>0</v>
      </c>
      <c r="D288" s="186"/>
      <c r="E288" s="187"/>
      <c r="F288" s="188"/>
      <c r="G288" s="188"/>
      <c r="H288" s="188"/>
      <c r="I288" s="33"/>
      <c r="J288" s="5"/>
      <c r="K288" s="5"/>
      <c r="N288" s="171"/>
      <c r="O288" s="6"/>
      <c r="Q288" s="5"/>
    </row>
    <row r="289" spans="1:17" x14ac:dyDescent="0.2">
      <c r="A289" s="214" t="s">
        <v>543</v>
      </c>
      <c r="B289" s="215" t="s">
        <v>544</v>
      </c>
      <c r="C289" s="185">
        <f t="shared" si="4"/>
        <v>1</v>
      </c>
      <c r="D289" s="186">
        <v>1</v>
      </c>
      <c r="E289" s="187"/>
      <c r="F289" s="198"/>
      <c r="G289" s="188"/>
      <c r="H289" s="188"/>
      <c r="I289" s="33"/>
      <c r="J289" s="5"/>
      <c r="K289" s="5"/>
      <c r="N289" s="171"/>
      <c r="O289" s="6"/>
      <c r="Q289" s="5"/>
    </row>
    <row r="290" spans="1:17" x14ac:dyDescent="0.2">
      <c r="A290" s="216" t="s">
        <v>545</v>
      </c>
      <c r="B290" s="217" t="s">
        <v>546</v>
      </c>
      <c r="C290" s="218">
        <f t="shared" si="4"/>
        <v>0</v>
      </c>
      <c r="D290" s="196"/>
      <c r="E290" s="197"/>
      <c r="F290" s="198"/>
      <c r="G290" s="198"/>
      <c r="H290" s="198"/>
      <c r="I290" s="33"/>
      <c r="J290" s="5"/>
      <c r="K290" s="5"/>
      <c r="N290" s="171"/>
      <c r="O290" s="6"/>
      <c r="Q290" s="5"/>
    </row>
    <row r="291" spans="1:17" x14ac:dyDescent="0.2">
      <c r="A291" s="174"/>
      <c r="B291" s="222"/>
      <c r="C291" s="93"/>
      <c r="D291" s="94"/>
      <c r="E291" s="94"/>
      <c r="F291" s="94"/>
      <c r="G291" s="94"/>
      <c r="H291" s="94"/>
      <c r="I291" s="33"/>
      <c r="J291" s="5"/>
      <c r="K291" s="5"/>
      <c r="N291" s="171"/>
      <c r="O291" s="6"/>
      <c r="Q291" s="5"/>
    </row>
    <row r="292" spans="1:17" x14ac:dyDescent="0.2">
      <c r="A292" s="289" t="s">
        <v>547</v>
      </c>
      <c r="B292" s="290"/>
      <c r="C292" s="178">
        <f t="shared" si="4"/>
        <v>152</v>
      </c>
      <c r="D292" s="225">
        <f>+SUM(D293:D313)</f>
        <v>90</v>
      </c>
      <c r="E292" s="225">
        <f>+SUM(E293:E313)</f>
        <v>18</v>
      </c>
      <c r="F292" s="225">
        <f>+SUM(F293:F313)</f>
        <v>44</v>
      </c>
      <c r="G292" s="225">
        <f>+SUM(G293:G313)</f>
        <v>0</v>
      </c>
      <c r="H292" s="225">
        <f>+SUM(H293:H313)</f>
        <v>0</v>
      </c>
      <c r="I292" s="33"/>
      <c r="J292" s="5"/>
      <c r="K292" s="5"/>
      <c r="N292" s="171"/>
      <c r="O292" s="6"/>
      <c r="Q292" s="5"/>
    </row>
    <row r="293" spans="1:17" x14ac:dyDescent="0.2">
      <c r="A293" s="211" t="s">
        <v>548</v>
      </c>
      <c r="B293" s="226" t="s">
        <v>549</v>
      </c>
      <c r="C293" s="203">
        <f t="shared" si="4"/>
        <v>0</v>
      </c>
      <c r="D293" s="204"/>
      <c r="E293" s="205"/>
      <c r="F293" s="206"/>
      <c r="G293" s="206"/>
      <c r="H293" s="206"/>
      <c r="I293" s="33"/>
      <c r="J293" s="5"/>
      <c r="K293" s="5"/>
      <c r="N293" s="171"/>
      <c r="O293" s="6"/>
      <c r="Q293" s="5"/>
    </row>
    <row r="294" spans="1:17" x14ac:dyDescent="0.2">
      <c r="A294" s="214" t="s">
        <v>550</v>
      </c>
      <c r="B294" s="215" t="s">
        <v>551</v>
      </c>
      <c r="C294" s="185">
        <f t="shared" si="4"/>
        <v>0</v>
      </c>
      <c r="D294" s="186"/>
      <c r="E294" s="187"/>
      <c r="F294" s="188"/>
      <c r="G294" s="188"/>
      <c r="H294" s="188"/>
      <c r="I294" s="33"/>
      <c r="J294" s="5"/>
      <c r="K294" s="5"/>
      <c r="N294" s="171"/>
      <c r="O294" s="6"/>
      <c r="Q294" s="5"/>
    </row>
    <row r="295" spans="1:17" x14ac:dyDescent="0.2">
      <c r="A295" s="214" t="s">
        <v>552</v>
      </c>
      <c r="B295" s="215" t="s">
        <v>553</v>
      </c>
      <c r="C295" s="185">
        <f t="shared" si="4"/>
        <v>17</v>
      </c>
      <c r="D295" s="186">
        <v>2</v>
      </c>
      <c r="E295" s="187">
        <v>15</v>
      </c>
      <c r="F295" s="188"/>
      <c r="G295" s="188"/>
      <c r="H295" s="188"/>
      <c r="I295" s="33"/>
      <c r="J295" s="5"/>
      <c r="K295" s="5"/>
      <c r="N295" s="171"/>
      <c r="O295" s="6"/>
      <c r="Q295" s="5"/>
    </row>
    <row r="296" spans="1:17" x14ac:dyDescent="0.2">
      <c r="A296" s="214" t="s">
        <v>554</v>
      </c>
      <c r="B296" s="215" t="s">
        <v>555</v>
      </c>
      <c r="C296" s="185">
        <f t="shared" si="4"/>
        <v>0</v>
      </c>
      <c r="D296" s="186"/>
      <c r="E296" s="187"/>
      <c r="F296" s="188"/>
      <c r="G296" s="188"/>
      <c r="H296" s="188"/>
      <c r="I296" s="33"/>
      <c r="J296" s="5"/>
      <c r="K296" s="5"/>
      <c r="N296" s="171"/>
      <c r="O296" s="6"/>
      <c r="Q296" s="5"/>
    </row>
    <row r="297" spans="1:17" x14ac:dyDescent="0.2">
      <c r="A297" s="214" t="s">
        <v>556</v>
      </c>
      <c r="B297" s="215" t="s">
        <v>557</v>
      </c>
      <c r="C297" s="185">
        <f t="shared" si="4"/>
        <v>2</v>
      </c>
      <c r="D297" s="186">
        <v>1</v>
      </c>
      <c r="E297" s="187">
        <v>1</v>
      </c>
      <c r="F297" s="188"/>
      <c r="G297" s="188"/>
      <c r="H297" s="188"/>
      <c r="I297" s="33"/>
      <c r="J297" s="5"/>
      <c r="K297" s="5"/>
      <c r="N297" s="171"/>
      <c r="O297" s="6"/>
      <c r="Q297" s="5"/>
    </row>
    <row r="298" spans="1:17" x14ac:dyDescent="0.2">
      <c r="A298" s="214" t="s">
        <v>558</v>
      </c>
      <c r="B298" s="215" t="s">
        <v>559</v>
      </c>
      <c r="C298" s="185">
        <f t="shared" si="4"/>
        <v>0</v>
      </c>
      <c r="D298" s="186"/>
      <c r="E298" s="187"/>
      <c r="F298" s="188"/>
      <c r="G298" s="188"/>
      <c r="H298" s="188"/>
      <c r="I298" s="33"/>
      <c r="J298" s="5"/>
      <c r="K298" s="5"/>
      <c r="N298" s="171"/>
      <c r="O298" s="6"/>
      <c r="Q298" s="5"/>
    </row>
    <row r="299" spans="1:17" x14ac:dyDescent="0.2">
      <c r="A299" s="214" t="s">
        <v>560</v>
      </c>
      <c r="B299" s="215" t="s">
        <v>561</v>
      </c>
      <c r="C299" s="185">
        <f t="shared" si="4"/>
        <v>0</v>
      </c>
      <c r="D299" s="186"/>
      <c r="E299" s="187"/>
      <c r="F299" s="188"/>
      <c r="G299" s="188"/>
      <c r="H299" s="188"/>
      <c r="I299" s="33"/>
      <c r="J299" s="5"/>
      <c r="K299" s="5"/>
      <c r="N299" s="171"/>
      <c r="O299" s="6"/>
      <c r="Q299" s="5"/>
    </row>
    <row r="300" spans="1:17" x14ac:dyDescent="0.2">
      <c r="A300" s="214" t="s">
        <v>562</v>
      </c>
      <c r="B300" s="215" t="s">
        <v>563</v>
      </c>
      <c r="C300" s="185">
        <f t="shared" si="4"/>
        <v>0</v>
      </c>
      <c r="D300" s="186"/>
      <c r="E300" s="187"/>
      <c r="F300" s="188"/>
      <c r="G300" s="188"/>
      <c r="H300" s="188"/>
      <c r="I300" s="33"/>
      <c r="J300" s="5"/>
      <c r="K300" s="5"/>
      <c r="N300" s="171"/>
      <c r="O300" s="6"/>
      <c r="Q300" s="5"/>
    </row>
    <row r="301" spans="1:17" x14ac:dyDescent="0.2">
      <c r="A301" s="214" t="s">
        <v>564</v>
      </c>
      <c r="B301" s="215" t="s">
        <v>565</v>
      </c>
      <c r="C301" s="185">
        <f t="shared" si="4"/>
        <v>0</v>
      </c>
      <c r="D301" s="186"/>
      <c r="E301" s="187"/>
      <c r="F301" s="188"/>
      <c r="G301" s="188"/>
      <c r="H301" s="188"/>
      <c r="I301" s="33"/>
      <c r="J301" s="5"/>
      <c r="K301" s="5"/>
      <c r="N301" s="171"/>
      <c r="O301" s="6"/>
      <c r="Q301" s="5"/>
    </row>
    <row r="302" spans="1:17" x14ac:dyDescent="0.2">
      <c r="A302" s="214" t="s">
        <v>566</v>
      </c>
      <c r="B302" s="215" t="s">
        <v>567</v>
      </c>
      <c r="C302" s="185">
        <f t="shared" si="4"/>
        <v>0</v>
      </c>
      <c r="D302" s="186"/>
      <c r="E302" s="187"/>
      <c r="F302" s="188"/>
      <c r="G302" s="188"/>
      <c r="H302" s="188"/>
      <c r="I302" s="33"/>
      <c r="J302" s="5"/>
      <c r="K302" s="5"/>
      <c r="N302" s="171"/>
      <c r="O302" s="6"/>
      <c r="Q302" s="5"/>
    </row>
    <row r="303" spans="1:17" x14ac:dyDescent="0.2">
      <c r="A303" s="214" t="s">
        <v>568</v>
      </c>
      <c r="B303" s="215" t="s">
        <v>569</v>
      </c>
      <c r="C303" s="185">
        <f t="shared" si="4"/>
        <v>0</v>
      </c>
      <c r="D303" s="186"/>
      <c r="E303" s="187"/>
      <c r="F303" s="188"/>
      <c r="G303" s="188"/>
      <c r="H303" s="188"/>
      <c r="I303" s="33"/>
      <c r="J303" s="5"/>
      <c r="K303" s="5"/>
      <c r="N303" s="171"/>
      <c r="O303" s="6"/>
      <c r="Q303" s="5"/>
    </row>
    <row r="304" spans="1:17" x14ac:dyDescent="0.2">
      <c r="A304" s="214" t="s">
        <v>570</v>
      </c>
      <c r="B304" s="215" t="s">
        <v>571</v>
      </c>
      <c r="C304" s="185">
        <f t="shared" si="4"/>
        <v>0</v>
      </c>
      <c r="D304" s="186"/>
      <c r="E304" s="187"/>
      <c r="F304" s="188"/>
      <c r="G304" s="188"/>
      <c r="H304" s="188"/>
      <c r="I304" s="33"/>
      <c r="J304" s="5"/>
      <c r="K304" s="5"/>
      <c r="N304" s="171"/>
      <c r="O304" s="6"/>
      <c r="Q304" s="5"/>
    </row>
    <row r="305" spans="1:17" x14ac:dyDescent="0.2">
      <c r="A305" s="214" t="s">
        <v>572</v>
      </c>
      <c r="B305" s="215" t="s">
        <v>573</v>
      </c>
      <c r="C305" s="185">
        <f t="shared" si="4"/>
        <v>0</v>
      </c>
      <c r="D305" s="186"/>
      <c r="E305" s="187"/>
      <c r="F305" s="188"/>
      <c r="G305" s="188"/>
      <c r="H305" s="188"/>
      <c r="I305" s="33"/>
      <c r="J305" s="5"/>
      <c r="K305" s="5"/>
      <c r="N305" s="171"/>
      <c r="O305" s="6"/>
      <c r="Q305" s="5"/>
    </row>
    <row r="306" spans="1:17" x14ac:dyDescent="0.2">
      <c r="A306" s="214" t="s">
        <v>574</v>
      </c>
      <c r="B306" s="215" t="s">
        <v>575</v>
      </c>
      <c r="C306" s="185">
        <f t="shared" si="4"/>
        <v>0</v>
      </c>
      <c r="D306" s="186"/>
      <c r="E306" s="187"/>
      <c r="F306" s="188"/>
      <c r="G306" s="188"/>
      <c r="H306" s="188"/>
      <c r="I306" s="33"/>
      <c r="J306" s="5"/>
      <c r="K306" s="5"/>
      <c r="N306" s="171"/>
      <c r="O306" s="6"/>
      <c r="Q306" s="5"/>
    </row>
    <row r="307" spans="1:17" x14ac:dyDescent="0.2">
      <c r="A307" s="214" t="s">
        <v>576</v>
      </c>
      <c r="B307" s="215" t="s">
        <v>577</v>
      </c>
      <c r="C307" s="185">
        <f t="shared" si="4"/>
        <v>0</v>
      </c>
      <c r="D307" s="186"/>
      <c r="E307" s="187"/>
      <c r="F307" s="188"/>
      <c r="G307" s="188"/>
      <c r="H307" s="188"/>
      <c r="I307" s="33"/>
      <c r="J307" s="5"/>
      <c r="K307" s="5"/>
      <c r="N307" s="171"/>
      <c r="O307" s="6"/>
      <c r="Q307" s="5"/>
    </row>
    <row r="308" spans="1:17" x14ac:dyDescent="0.2">
      <c r="A308" s="214" t="s">
        <v>578</v>
      </c>
      <c r="B308" s="215" t="s">
        <v>579</v>
      </c>
      <c r="C308" s="185">
        <f t="shared" si="4"/>
        <v>0</v>
      </c>
      <c r="D308" s="186"/>
      <c r="E308" s="187"/>
      <c r="F308" s="188"/>
      <c r="G308" s="188"/>
      <c r="H308" s="188"/>
      <c r="I308" s="33"/>
      <c r="J308" s="5"/>
      <c r="K308" s="5"/>
      <c r="N308" s="171"/>
      <c r="O308" s="6"/>
      <c r="Q308" s="5"/>
    </row>
    <row r="309" spans="1:17" x14ac:dyDescent="0.2">
      <c r="A309" s="214" t="s">
        <v>580</v>
      </c>
      <c r="B309" s="215" t="s">
        <v>581</v>
      </c>
      <c r="C309" s="185">
        <f t="shared" si="4"/>
        <v>1</v>
      </c>
      <c r="D309" s="186"/>
      <c r="E309" s="187">
        <v>1</v>
      </c>
      <c r="F309" s="188"/>
      <c r="G309" s="188"/>
      <c r="H309" s="188"/>
      <c r="I309" s="33"/>
      <c r="J309" s="5"/>
      <c r="K309" s="5"/>
      <c r="N309" s="171"/>
      <c r="O309" s="6"/>
      <c r="Q309" s="5"/>
    </row>
    <row r="310" spans="1:17" x14ac:dyDescent="0.2">
      <c r="A310" s="214" t="s">
        <v>582</v>
      </c>
      <c r="B310" s="215" t="s">
        <v>583</v>
      </c>
      <c r="C310" s="185">
        <f t="shared" si="4"/>
        <v>2</v>
      </c>
      <c r="D310" s="186">
        <v>2</v>
      </c>
      <c r="E310" s="187"/>
      <c r="F310" s="188"/>
      <c r="G310" s="188"/>
      <c r="H310" s="188"/>
      <c r="I310" s="33"/>
      <c r="J310" s="5"/>
      <c r="K310" s="5"/>
      <c r="N310" s="171"/>
      <c r="O310" s="6"/>
      <c r="Q310" s="5"/>
    </row>
    <row r="311" spans="1:17" x14ac:dyDescent="0.2">
      <c r="A311" s="214" t="s">
        <v>584</v>
      </c>
      <c r="B311" s="215" t="s">
        <v>585</v>
      </c>
      <c r="C311" s="185">
        <f t="shared" si="4"/>
        <v>0</v>
      </c>
      <c r="D311" s="186"/>
      <c r="E311" s="187"/>
      <c r="F311" s="188"/>
      <c r="G311" s="188"/>
      <c r="H311" s="188"/>
      <c r="I311" s="33"/>
      <c r="J311" s="5"/>
      <c r="K311" s="5"/>
      <c r="N311" s="171"/>
      <c r="O311" s="6"/>
      <c r="Q311" s="5"/>
    </row>
    <row r="312" spans="1:17" x14ac:dyDescent="0.2">
      <c r="A312" s="214" t="s">
        <v>586</v>
      </c>
      <c r="B312" s="215" t="s">
        <v>587</v>
      </c>
      <c r="C312" s="185">
        <f t="shared" si="4"/>
        <v>0</v>
      </c>
      <c r="D312" s="186"/>
      <c r="E312" s="187"/>
      <c r="F312" s="188"/>
      <c r="G312" s="188"/>
      <c r="H312" s="188"/>
      <c r="I312" s="33"/>
      <c r="J312" s="5"/>
      <c r="K312" s="5"/>
      <c r="N312" s="171"/>
      <c r="O312" s="6"/>
      <c r="Q312" s="5"/>
    </row>
    <row r="313" spans="1:17" x14ac:dyDescent="0.2">
      <c r="A313" s="216" t="s">
        <v>588</v>
      </c>
      <c r="B313" s="217" t="s">
        <v>589</v>
      </c>
      <c r="C313" s="218">
        <f t="shared" si="4"/>
        <v>130</v>
      </c>
      <c r="D313" s="237">
        <v>85</v>
      </c>
      <c r="E313" s="220">
        <v>1</v>
      </c>
      <c r="F313" s="221">
        <v>44</v>
      </c>
      <c r="G313" s="221"/>
      <c r="H313" s="221"/>
      <c r="I313" s="33"/>
      <c r="J313" s="5"/>
      <c r="K313" s="5"/>
      <c r="N313" s="171"/>
      <c r="O313" s="6"/>
      <c r="Q313" s="5"/>
    </row>
    <row r="314" spans="1:17" x14ac:dyDescent="0.2">
      <c r="A314" s="245"/>
      <c r="B314" s="222"/>
      <c r="C314" s="246"/>
      <c r="D314" s="70"/>
      <c r="E314" s="70"/>
      <c r="F314" s="70"/>
      <c r="G314" s="70"/>
      <c r="H314" s="70"/>
      <c r="I314" s="33"/>
      <c r="J314" s="5"/>
      <c r="K314" s="5"/>
      <c r="N314" s="171"/>
      <c r="O314" s="6"/>
      <c r="Q314" s="5"/>
    </row>
    <row r="315" spans="1:17" x14ac:dyDescent="0.2">
      <c r="A315" s="289" t="s">
        <v>590</v>
      </c>
      <c r="B315" s="290"/>
      <c r="C315" s="178">
        <f t="shared" si="4"/>
        <v>101</v>
      </c>
      <c r="D315" s="238">
        <f>+SUM(D316:D331)</f>
        <v>7</v>
      </c>
      <c r="E315" s="180">
        <f>+SUM(E316:E331)</f>
        <v>92</v>
      </c>
      <c r="F315" s="239">
        <f>+SUM(F316:F331)</f>
        <v>2</v>
      </c>
      <c r="G315" s="178">
        <f>+SUM(G316:G331)</f>
        <v>0</v>
      </c>
      <c r="H315" s="178">
        <f>+SUM(H316:H331)</f>
        <v>0</v>
      </c>
      <c r="I315" s="33"/>
      <c r="J315" s="5"/>
      <c r="K315" s="5"/>
      <c r="N315" s="171"/>
      <c r="O315" s="6"/>
      <c r="Q315" s="5"/>
    </row>
    <row r="316" spans="1:17" x14ac:dyDescent="0.2">
      <c r="A316" s="247" t="s">
        <v>591</v>
      </c>
      <c r="B316" s="248" t="s">
        <v>592</v>
      </c>
      <c r="C316" s="203">
        <f t="shared" si="4"/>
        <v>36</v>
      </c>
      <c r="D316" s="186">
        <v>5</v>
      </c>
      <c r="E316" s="187">
        <v>29</v>
      </c>
      <c r="F316" s="188">
        <v>2</v>
      </c>
      <c r="G316" s="188"/>
      <c r="H316" s="188"/>
      <c r="I316" s="33"/>
      <c r="J316" s="5"/>
      <c r="K316" s="5"/>
      <c r="N316" s="171"/>
      <c r="O316" s="6"/>
      <c r="Q316" s="5"/>
    </row>
    <row r="317" spans="1:17" ht="23.25" x14ac:dyDescent="0.2">
      <c r="A317" s="214" t="s">
        <v>593</v>
      </c>
      <c r="B317" s="208" t="s">
        <v>594</v>
      </c>
      <c r="C317" s="185">
        <f t="shared" si="4"/>
        <v>0</v>
      </c>
      <c r="D317" s="186"/>
      <c r="E317" s="187"/>
      <c r="F317" s="188"/>
      <c r="G317" s="188"/>
      <c r="H317" s="188"/>
      <c r="I317" s="33"/>
      <c r="J317" s="5"/>
      <c r="K317" s="5"/>
      <c r="N317" s="171"/>
      <c r="O317" s="6"/>
      <c r="Q317" s="5"/>
    </row>
    <row r="318" spans="1:17" x14ac:dyDescent="0.2">
      <c r="A318" s="214" t="s">
        <v>595</v>
      </c>
      <c r="B318" s="215" t="s">
        <v>596</v>
      </c>
      <c r="C318" s="185">
        <f t="shared" si="4"/>
        <v>0</v>
      </c>
      <c r="D318" s="186"/>
      <c r="E318" s="187"/>
      <c r="F318" s="188"/>
      <c r="G318" s="188"/>
      <c r="H318" s="188"/>
      <c r="I318" s="33"/>
      <c r="J318" s="5"/>
      <c r="K318" s="5"/>
      <c r="N318" s="171"/>
      <c r="O318" s="6"/>
      <c r="Q318" s="5"/>
    </row>
    <row r="319" spans="1:17" x14ac:dyDescent="0.2">
      <c r="A319" s="214" t="s">
        <v>597</v>
      </c>
      <c r="B319" s="215" t="s">
        <v>598</v>
      </c>
      <c r="C319" s="185">
        <f t="shared" si="4"/>
        <v>0</v>
      </c>
      <c r="D319" s="186"/>
      <c r="E319" s="187"/>
      <c r="F319" s="188"/>
      <c r="G319" s="188"/>
      <c r="H319" s="188"/>
      <c r="I319" s="33"/>
      <c r="J319" s="5"/>
      <c r="K319" s="5"/>
      <c r="N319" s="171"/>
      <c r="O319" s="6"/>
      <c r="Q319" s="5"/>
    </row>
    <row r="320" spans="1:17" x14ac:dyDescent="0.2">
      <c r="A320" s="214" t="s">
        <v>599</v>
      </c>
      <c r="B320" s="215" t="s">
        <v>600</v>
      </c>
      <c r="C320" s="185">
        <f t="shared" si="4"/>
        <v>0</v>
      </c>
      <c r="D320" s="186"/>
      <c r="E320" s="187"/>
      <c r="F320" s="188"/>
      <c r="G320" s="188"/>
      <c r="H320" s="188"/>
      <c r="I320" s="33"/>
      <c r="J320" s="5"/>
      <c r="K320" s="5"/>
      <c r="N320" s="171"/>
      <c r="O320" s="6"/>
      <c r="Q320" s="5"/>
    </row>
    <row r="321" spans="1:17" x14ac:dyDescent="0.2">
      <c r="A321" s="214" t="s">
        <v>601</v>
      </c>
      <c r="B321" s="215" t="s">
        <v>602</v>
      </c>
      <c r="C321" s="185">
        <f t="shared" si="4"/>
        <v>0</v>
      </c>
      <c r="D321" s="186"/>
      <c r="E321" s="187"/>
      <c r="F321" s="188"/>
      <c r="G321" s="188"/>
      <c r="H321" s="188"/>
      <c r="I321" s="33"/>
      <c r="J321" s="5"/>
      <c r="K321" s="5"/>
      <c r="N321" s="171"/>
      <c r="O321" s="6"/>
      <c r="Q321" s="5"/>
    </row>
    <row r="322" spans="1:17" x14ac:dyDescent="0.2">
      <c r="A322" s="214" t="s">
        <v>603</v>
      </c>
      <c r="B322" s="215" t="s">
        <v>604</v>
      </c>
      <c r="C322" s="185">
        <f t="shared" si="4"/>
        <v>25</v>
      </c>
      <c r="D322" s="186">
        <v>2</v>
      </c>
      <c r="E322" s="187">
        <v>23</v>
      </c>
      <c r="F322" s="188"/>
      <c r="G322" s="188"/>
      <c r="H322" s="188"/>
      <c r="I322" s="33"/>
      <c r="J322" s="5"/>
      <c r="K322" s="5"/>
      <c r="N322" s="171"/>
      <c r="O322" s="6"/>
      <c r="Q322" s="5"/>
    </row>
    <row r="323" spans="1:17" x14ac:dyDescent="0.2">
      <c r="A323" s="214" t="s">
        <v>605</v>
      </c>
      <c r="B323" s="215" t="s">
        <v>606</v>
      </c>
      <c r="C323" s="185">
        <f t="shared" si="4"/>
        <v>0</v>
      </c>
      <c r="D323" s="186"/>
      <c r="E323" s="187"/>
      <c r="F323" s="188"/>
      <c r="G323" s="188"/>
      <c r="H323" s="188"/>
      <c r="I323" s="33"/>
      <c r="J323" s="5"/>
      <c r="K323" s="5"/>
      <c r="N323" s="171"/>
      <c r="O323" s="6"/>
      <c r="Q323" s="5"/>
    </row>
    <row r="324" spans="1:17" x14ac:dyDescent="0.2">
      <c r="A324" s="214" t="s">
        <v>607</v>
      </c>
      <c r="B324" s="215" t="s">
        <v>608</v>
      </c>
      <c r="C324" s="185">
        <f t="shared" si="4"/>
        <v>23</v>
      </c>
      <c r="D324" s="186"/>
      <c r="E324" s="187">
        <v>23</v>
      </c>
      <c r="F324" s="188"/>
      <c r="G324" s="188"/>
      <c r="H324" s="188"/>
      <c r="I324" s="33"/>
      <c r="J324" s="5"/>
      <c r="K324" s="5"/>
      <c r="N324" s="171"/>
      <c r="O324" s="6"/>
      <c r="Q324" s="5"/>
    </row>
    <row r="325" spans="1:17" x14ac:dyDescent="0.2">
      <c r="A325" s="214" t="s">
        <v>609</v>
      </c>
      <c r="B325" s="215" t="s">
        <v>610</v>
      </c>
      <c r="C325" s="185">
        <f t="shared" si="4"/>
        <v>17</v>
      </c>
      <c r="D325" s="186"/>
      <c r="E325" s="187">
        <v>17</v>
      </c>
      <c r="F325" s="188"/>
      <c r="G325" s="188"/>
      <c r="H325" s="188"/>
      <c r="I325" s="33"/>
      <c r="J325" s="5"/>
      <c r="K325" s="5"/>
      <c r="N325" s="171"/>
      <c r="O325" s="6"/>
      <c r="Q325" s="5"/>
    </row>
    <row r="326" spans="1:17" x14ac:dyDescent="0.2">
      <c r="A326" s="214" t="s">
        <v>611</v>
      </c>
      <c r="B326" s="215" t="s">
        <v>612</v>
      </c>
      <c r="C326" s="185">
        <f t="shared" si="4"/>
        <v>0</v>
      </c>
      <c r="D326" s="186"/>
      <c r="E326" s="187"/>
      <c r="F326" s="188"/>
      <c r="G326" s="188"/>
      <c r="H326" s="188"/>
      <c r="I326" s="33"/>
      <c r="J326" s="5"/>
      <c r="K326" s="5"/>
      <c r="N326" s="171"/>
      <c r="O326" s="6"/>
      <c r="Q326" s="5"/>
    </row>
    <row r="327" spans="1:17" x14ac:dyDescent="0.2">
      <c r="A327" s="214" t="s">
        <v>613</v>
      </c>
      <c r="B327" s="215" t="s">
        <v>614</v>
      </c>
      <c r="C327" s="185">
        <f t="shared" si="4"/>
        <v>0</v>
      </c>
      <c r="D327" s="186"/>
      <c r="E327" s="187"/>
      <c r="F327" s="188"/>
      <c r="G327" s="188"/>
      <c r="H327" s="188"/>
      <c r="I327" s="33"/>
      <c r="J327" s="5"/>
      <c r="K327" s="5"/>
      <c r="N327" s="171"/>
      <c r="O327" s="6"/>
      <c r="Q327" s="5"/>
    </row>
    <row r="328" spans="1:17" x14ac:dyDescent="0.2">
      <c r="A328" s="214" t="s">
        <v>615</v>
      </c>
      <c r="B328" s="215" t="s">
        <v>616</v>
      </c>
      <c r="C328" s="185">
        <f t="shared" si="4"/>
        <v>0</v>
      </c>
      <c r="D328" s="186"/>
      <c r="E328" s="187"/>
      <c r="F328" s="188"/>
      <c r="G328" s="188"/>
      <c r="H328" s="188"/>
      <c r="I328" s="33"/>
      <c r="J328" s="5"/>
      <c r="K328" s="5"/>
      <c r="N328" s="171"/>
      <c r="O328" s="6"/>
      <c r="Q328" s="5"/>
    </row>
    <row r="329" spans="1:17" x14ac:dyDescent="0.2">
      <c r="A329" s="214" t="s">
        <v>617</v>
      </c>
      <c r="B329" s="215" t="s">
        <v>618</v>
      </c>
      <c r="C329" s="185">
        <f t="shared" si="4"/>
        <v>0</v>
      </c>
      <c r="D329" s="186"/>
      <c r="E329" s="187"/>
      <c r="F329" s="188"/>
      <c r="G329" s="188"/>
      <c r="H329" s="188"/>
      <c r="I329" s="33"/>
      <c r="J329" s="5"/>
      <c r="K329" s="5"/>
      <c r="N329" s="171"/>
      <c r="O329" s="6"/>
      <c r="Q329" s="5"/>
    </row>
    <row r="330" spans="1:17" x14ac:dyDescent="0.2">
      <c r="A330" s="214" t="s">
        <v>619</v>
      </c>
      <c r="B330" s="215" t="s">
        <v>620</v>
      </c>
      <c r="C330" s="185">
        <f t="shared" si="4"/>
        <v>0</v>
      </c>
      <c r="D330" s="186"/>
      <c r="E330" s="187"/>
      <c r="F330" s="188"/>
      <c r="G330" s="188"/>
      <c r="H330" s="188"/>
      <c r="I330" s="33"/>
      <c r="J330" s="5"/>
      <c r="K330" s="5"/>
      <c r="N330" s="171"/>
      <c r="O330" s="6"/>
      <c r="Q330" s="5"/>
    </row>
    <row r="331" spans="1:17" x14ac:dyDescent="0.2">
      <c r="A331" s="235" t="s">
        <v>621</v>
      </c>
      <c r="B331" s="236" t="s">
        <v>622</v>
      </c>
      <c r="C331" s="218">
        <f t="shared" si="4"/>
        <v>0</v>
      </c>
      <c r="D331" s="237"/>
      <c r="E331" s="220"/>
      <c r="F331" s="221"/>
      <c r="G331" s="221"/>
      <c r="H331" s="221"/>
      <c r="I331" s="33"/>
      <c r="J331" s="5"/>
      <c r="K331" s="5"/>
      <c r="N331" s="171"/>
      <c r="O331" s="6"/>
      <c r="Q331" s="5"/>
    </row>
    <row r="332" spans="1:17" x14ac:dyDescent="0.2">
      <c r="A332" s="289" t="s">
        <v>623</v>
      </c>
      <c r="B332" s="290"/>
      <c r="C332" s="178">
        <f t="shared" si="4"/>
        <v>0</v>
      </c>
      <c r="D332" s="238">
        <f>+SUM(D333:D340)</f>
        <v>0</v>
      </c>
      <c r="E332" s="180">
        <f>+SUM(E333:E340)</f>
        <v>0</v>
      </c>
      <c r="F332" s="239">
        <f>+SUM(F333:F340)</f>
        <v>0</v>
      </c>
      <c r="G332" s="178">
        <f>+SUM(G333:G340)</f>
        <v>0</v>
      </c>
      <c r="H332" s="178">
        <f>+SUM(H333:H340)</f>
        <v>0</v>
      </c>
      <c r="I332" s="33"/>
      <c r="J332" s="5"/>
      <c r="K332" s="5"/>
      <c r="N332" s="171"/>
      <c r="O332" s="6"/>
      <c r="Q332" s="5"/>
    </row>
    <row r="333" spans="1:17" x14ac:dyDescent="0.2">
      <c r="A333" s="249" t="s">
        <v>624</v>
      </c>
      <c r="B333" s="209" t="s">
        <v>625</v>
      </c>
      <c r="C333" s="210">
        <f t="shared" si="4"/>
        <v>0</v>
      </c>
      <c r="D333" s="196"/>
      <c r="E333" s="197"/>
      <c r="F333" s="198"/>
      <c r="G333" s="198"/>
      <c r="H333" s="198"/>
      <c r="I333" s="33"/>
      <c r="J333" s="5"/>
      <c r="K333" s="5"/>
      <c r="N333" s="171"/>
      <c r="O333" s="6"/>
      <c r="Q333" s="5"/>
    </row>
    <row r="334" spans="1:17" x14ac:dyDescent="0.2">
      <c r="A334" s="249" t="s">
        <v>626</v>
      </c>
      <c r="B334" s="209" t="s">
        <v>627</v>
      </c>
      <c r="C334" s="210">
        <f t="shared" si="4"/>
        <v>0</v>
      </c>
      <c r="D334" s="196"/>
      <c r="E334" s="197"/>
      <c r="F334" s="198"/>
      <c r="G334" s="198"/>
      <c r="H334" s="198"/>
      <c r="I334" s="33"/>
      <c r="J334" s="5"/>
      <c r="K334" s="5"/>
      <c r="N334" s="171"/>
      <c r="O334" s="6"/>
      <c r="Q334" s="5"/>
    </row>
    <row r="335" spans="1:17" x14ac:dyDescent="0.2">
      <c r="A335" s="214" t="s">
        <v>628</v>
      </c>
      <c r="B335" s="208" t="s">
        <v>629</v>
      </c>
      <c r="C335" s="185">
        <f t="shared" si="4"/>
        <v>0</v>
      </c>
      <c r="D335" s="186"/>
      <c r="E335" s="187"/>
      <c r="F335" s="188"/>
      <c r="G335" s="188"/>
      <c r="H335" s="188"/>
      <c r="I335" s="33"/>
      <c r="J335" s="5"/>
      <c r="K335" s="5"/>
      <c r="N335" s="171"/>
      <c r="O335" s="6"/>
      <c r="Q335" s="5"/>
    </row>
    <row r="336" spans="1:17" x14ac:dyDescent="0.2">
      <c r="A336" s="250" t="s">
        <v>630</v>
      </c>
      <c r="B336" s="251" t="s">
        <v>631</v>
      </c>
      <c r="C336" s="203">
        <f t="shared" si="4"/>
        <v>0</v>
      </c>
      <c r="D336" s="204"/>
      <c r="E336" s="205"/>
      <c r="F336" s="206"/>
      <c r="G336" s="206"/>
      <c r="H336" s="206"/>
      <c r="I336" s="33"/>
      <c r="J336" s="5"/>
      <c r="K336" s="5"/>
      <c r="N336" s="171"/>
      <c r="O336" s="6"/>
      <c r="Q336" s="5"/>
    </row>
    <row r="337" spans="1:17" x14ac:dyDescent="0.2">
      <c r="A337" s="214" t="s">
        <v>632</v>
      </c>
      <c r="B337" s="208" t="s">
        <v>633</v>
      </c>
      <c r="C337" s="185">
        <f t="shared" si="4"/>
        <v>0</v>
      </c>
      <c r="D337" s="186"/>
      <c r="E337" s="187"/>
      <c r="F337" s="188"/>
      <c r="G337" s="188"/>
      <c r="H337" s="188"/>
      <c r="I337" s="33"/>
      <c r="J337" s="5"/>
      <c r="K337" s="5"/>
      <c r="N337" s="171"/>
      <c r="O337" s="6"/>
      <c r="Q337" s="5"/>
    </row>
    <row r="338" spans="1:17" x14ac:dyDescent="0.2">
      <c r="A338" s="214" t="s">
        <v>634</v>
      </c>
      <c r="B338" s="215" t="s">
        <v>635</v>
      </c>
      <c r="C338" s="185">
        <f t="shared" ref="C338:C401" si="5">+SUM(D338:F338)</f>
        <v>0</v>
      </c>
      <c r="D338" s="186"/>
      <c r="E338" s="187"/>
      <c r="F338" s="188"/>
      <c r="G338" s="188"/>
      <c r="H338" s="188"/>
      <c r="I338" s="33"/>
      <c r="J338" s="5"/>
      <c r="K338" s="5"/>
      <c r="N338" s="171"/>
      <c r="O338" s="6"/>
      <c r="Q338" s="5"/>
    </row>
    <row r="339" spans="1:17" x14ac:dyDescent="0.2">
      <c r="A339" s="214" t="s">
        <v>636</v>
      </c>
      <c r="B339" s="215" t="s">
        <v>637</v>
      </c>
      <c r="C339" s="185">
        <f t="shared" si="5"/>
        <v>0</v>
      </c>
      <c r="D339" s="186"/>
      <c r="E339" s="187"/>
      <c r="F339" s="188"/>
      <c r="G339" s="188"/>
      <c r="H339" s="188"/>
      <c r="I339" s="33"/>
      <c r="J339" s="5"/>
      <c r="K339" s="5"/>
      <c r="N339" s="171"/>
      <c r="O339" s="6"/>
      <c r="Q339" s="5"/>
    </row>
    <row r="340" spans="1:17" x14ac:dyDescent="0.2">
      <c r="A340" s="235" t="s">
        <v>638</v>
      </c>
      <c r="B340" s="236" t="s">
        <v>639</v>
      </c>
      <c r="C340" s="218">
        <f t="shared" si="5"/>
        <v>0</v>
      </c>
      <c r="D340" s="237"/>
      <c r="E340" s="220"/>
      <c r="F340" s="221"/>
      <c r="G340" s="221"/>
      <c r="H340" s="221"/>
      <c r="I340" s="33"/>
      <c r="J340" s="5"/>
      <c r="K340" s="5"/>
      <c r="N340" s="171"/>
      <c r="O340" s="6"/>
      <c r="Q340" s="5"/>
    </row>
    <row r="341" spans="1:17" x14ac:dyDescent="0.2">
      <c r="A341" s="252" t="s">
        <v>640</v>
      </c>
      <c r="B341" s="253"/>
      <c r="C341" s="178">
        <f t="shared" si="5"/>
        <v>10668</v>
      </c>
      <c r="D341" s="179">
        <f>+SUM(D342:D527)</f>
        <v>8125</v>
      </c>
      <c r="E341" s="238">
        <f>+SUM(E342:E527)</f>
        <v>2093</v>
      </c>
      <c r="F341" s="254">
        <f>+SUM(F342:F527)</f>
        <v>450</v>
      </c>
      <c r="G341" s="178">
        <f>+SUM(G342:G527)</f>
        <v>0</v>
      </c>
      <c r="H341" s="178">
        <f>+SUM(H342:H527)</f>
        <v>0</v>
      </c>
      <c r="I341" s="33"/>
      <c r="J341" s="5"/>
      <c r="K341" s="5"/>
      <c r="N341" s="171"/>
      <c r="O341" s="6"/>
      <c r="Q341" s="5"/>
    </row>
    <row r="342" spans="1:17" x14ac:dyDescent="0.2">
      <c r="A342" s="247" t="s">
        <v>641</v>
      </c>
      <c r="B342" s="251" t="s">
        <v>642</v>
      </c>
      <c r="C342" s="185">
        <f t="shared" si="5"/>
        <v>4311</v>
      </c>
      <c r="D342" s="186">
        <v>3138</v>
      </c>
      <c r="E342" s="187">
        <v>1152</v>
      </c>
      <c r="F342" s="188">
        <v>21</v>
      </c>
      <c r="G342" s="188"/>
      <c r="H342" s="188"/>
      <c r="I342" s="33"/>
      <c r="J342" s="5"/>
      <c r="K342" s="5"/>
      <c r="N342" s="171"/>
      <c r="O342" s="6"/>
      <c r="Q342" s="5"/>
    </row>
    <row r="343" spans="1:17" x14ac:dyDescent="0.2">
      <c r="A343" s="250" t="s">
        <v>643</v>
      </c>
      <c r="B343" s="251" t="s">
        <v>644</v>
      </c>
      <c r="C343" s="185">
        <f t="shared" si="5"/>
        <v>899</v>
      </c>
      <c r="D343" s="186">
        <v>405</v>
      </c>
      <c r="E343" s="187">
        <v>463</v>
      </c>
      <c r="F343" s="188">
        <v>31</v>
      </c>
      <c r="G343" s="188"/>
      <c r="H343" s="188"/>
      <c r="I343" s="33"/>
      <c r="J343" s="5"/>
      <c r="K343" s="5"/>
      <c r="N343" s="171"/>
      <c r="O343" s="6"/>
      <c r="Q343" s="5"/>
    </row>
    <row r="344" spans="1:17" x14ac:dyDescent="0.2">
      <c r="A344" s="250" t="s">
        <v>645</v>
      </c>
      <c r="B344" s="255" t="s">
        <v>646</v>
      </c>
      <c r="C344" s="185">
        <f t="shared" si="5"/>
        <v>47</v>
      </c>
      <c r="D344" s="186"/>
      <c r="E344" s="187">
        <v>47</v>
      </c>
      <c r="F344" s="188"/>
      <c r="G344" s="188"/>
      <c r="H344" s="188"/>
      <c r="I344" s="33"/>
      <c r="J344" s="5"/>
      <c r="K344" s="5"/>
      <c r="N344" s="171"/>
      <c r="O344" s="6"/>
      <c r="Q344" s="5"/>
    </row>
    <row r="345" spans="1:17" x14ac:dyDescent="0.2">
      <c r="A345" s="214" t="s">
        <v>647</v>
      </c>
      <c r="B345" s="256" t="s">
        <v>648</v>
      </c>
      <c r="C345" s="185">
        <f t="shared" si="5"/>
        <v>0</v>
      </c>
      <c r="D345" s="186"/>
      <c r="E345" s="187"/>
      <c r="F345" s="188"/>
      <c r="G345" s="188"/>
      <c r="H345" s="188"/>
      <c r="I345" s="33"/>
      <c r="J345" s="5"/>
      <c r="K345" s="5"/>
      <c r="N345" s="171"/>
      <c r="O345" s="6"/>
      <c r="Q345" s="5"/>
    </row>
    <row r="346" spans="1:17" x14ac:dyDescent="0.2">
      <c r="A346" s="214" t="s">
        <v>649</v>
      </c>
      <c r="B346" s="215" t="s">
        <v>650</v>
      </c>
      <c r="C346" s="185">
        <f t="shared" si="5"/>
        <v>0</v>
      </c>
      <c r="D346" s="186"/>
      <c r="E346" s="187"/>
      <c r="F346" s="188"/>
      <c r="G346" s="188"/>
      <c r="H346" s="188"/>
      <c r="I346" s="33"/>
      <c r="J346" s="5"/>
      <c r="K346" s="5"/>
      <c r="N346" s="171"/>
      <c r="O346" s="6"/>
      <c r="Q346" s="5"/>
    </row>
    <row r="347" spans="1:17" x14ac:dyDescent="0.2">
      <c r="A347" s="214" t="s">
        <v>651</v>
      </c>
      <c r="B347" s="215" t="s">
        <v>652</v>
      </c>
      <c r="C347" s="185">
        <f t="shared" si="5"/>
        <v>0</v>
      </c>
      <c r="D347" s="186"/>
      <c r="E347" s="187"/>
      <c r="F347" s="188"/>
      <c r="G347" s="188"/>
      <c r="H347" s="188"/>
      <c r="I347" s="33"/>
      <c r="J347" s="5"/>
      <c r="K347" s="5"/>
      <c r="N347" s="171"/>
      <c r="O347" s="6"/>
      <c r="Q347" s="5"/>
    </row>
    <row r="348" spans="1:17" x14ac:dyDescent="0.2">
      <c r="A348" s="214" t="s">
        <v>653</v>
      </c>
      <c r="B348" s="215" t="s">
        <v>654</v>
      </c>
      <c r="C348" s="185">
        <f t="shared" si="5"/>
        <v>0</v>
      </c>
      <c r="D348" s="186"/>
      <c r="E348" s="187"/>
      <c r="F348" s="188"/>
      <c r="G348" s="188"/>
      <c r="H348" s="188"/>
      <c r="I348" s="33"/>
      <c r="J348" s="5"/>
      <c r="K348" s="5"/>
      <c r="N348" s="171"/>
      <c r="O348" s="6"/>
      <c r="Q348" s="5"/>
    </row>
    <row r="349" spans="1:17" x14ac:dyDescent="0.2">
      <c r="A349" s="214" t="s">
        <v>655</v>
      </c>
      <c r="B349" s="215" t="s">
        <v>656</v>
      </c>
      <c r="C349" s="185">
        <f t="shared" si="5"/>
        <v>0</v>
      </c>
      <c r="D349" s="186"/>
      <c r="E349" s="187"/>
      <c r="F349" s="188"/>
      <c r="G349" s="188"/>
      <c r="H349" s="188"/>
      <c r="I349" s="33"/>
      <c r="J349" s="5"/>
      <c r="K349" s="5"/>
      <c r="N349" s="171"/>
      <c r="O349" s="6"/>
      <c r="Q349" s="5"/>
    </row>
    <row r="350" spans="1:17" x14ac:dyDescent="0.2">
      <c r="A350" s="249" t="s">
        <v>657</v>
      </c>
      <c r="B350" s="257" t="s">
        <v>658</v>
      </c>
      <c r="C350" s="210">
        <f t="shared" si="5"/>
        <v>0</v>
      </c>
      <c r="D350" s="196"/>
      <c r="E350" s="197"/>
      <c r="F350" s="198"/>
      <c r="G350" s="198"/>
      <c r="H350" s="198"/>
      <c r="I350" s="33"/>
      <c r="J350" s="5"/>
      <c r="K350" s="5"/>
      <c r="N350" s="171"/>
      <c r="O350" s="6"/>
      <c r="Q350" s="5"/>
    </row>
    <row r="351" spans="1:17" x14ac:dyDescent="0.2">
      <c r="A351" s="214" t="s">
        <v>659</v>
      </c>
      <c r="B351" s="257" t="s">
        <v>660</v>
      </c>
      <c r="C351" s="210">
        <f t="shared" si="5"/>
        <v>0</v>
      </c>
      <c r="D351" s="196"/>
      <c r="E351" s="197"/>
      <c r="F351" s="198"/>
      <c r="G351" s="198"/>
      <c r="H351" s="198"/>
      <c r="I351" s="33"/>
      <c r="J351" s="5"/>
      <c r="K351" s="5"/>
      <c r="N351" s="171"/>
      <c r="O351" s="6"/>
      <c r="Q351" s="5"/>
    </row>
    <row r="352" spans="1:17" x14ac:dyDescent="0.2">
      <c r="A352" s="214" t="s">
        <v>661</v>
      </c>
      <c r="B352" s="258" t="s">
        <v>662</v>
      </c>
      <c r="C352" s="185">
        <f t="shared" si="5"/>
        <v>0</v>
      </c>
      <c r="D352" s="186"/>
      <c r="E352" s="187"/>
      <c r="F352" s="188"/>
      <c r="G352" s="188"/>
      <c r="H352" s="188"/>
      <c r="I352" s="33"/>
      <c r="J352" s="5"/>
      <c r="K352" s="5"/>
      <c r="N352" s="171"/>
      <c r="O352" s="6"/>
      <c r="Q352" s="5"/>
    </row>
    <row r="353" spans="1:17" x14ac:dyDescent="0.2">
      <c r="A353" s="214" t="s">
        <v>663</v>
      </c>
      <c r="B353" s="258" t="s">
        <v>664</v>
      </c>
      <c r="C353" s="185">
        <f t="shared" si="5"/>
        <v>0</v>
      </c>
      <c r="D353" s="186"/>
      <c r="E353" s="187"/>
      <c r="F353" s="188"/>
      <c r="G353" s="188"/>
      <c r="H353" s="188"/>
      <c r="I353" s="33"/>
      <c r="J353" s="5"/>
      <c r="K353" s="5"/>
      <c r="N353" s="171"/>
      <c r="O353" s="6"/>
      <c r="Q353" s="5"/>
    </row>
    <row r="354" spans="1:17" x14ac:dyDescent="0.2">
      <c r="A354" s="214" t="s">
        <v>665</v>
      </c>
      <c r="B354" s="258" t="s">
        <v>666</v>
      </c>
      <c r="C354" s="185">
        <f t="shared" si="5"/>
        <v>0</v>
      </c>
      <c r="D354" s="186"/>
      <c r="E354" s="187"/>
      <c r="F354" s="188"/>
      <c r="G354" s="188"/>
      <c r="H354" s="188"/>
      <c r="I354" s="33"/>
      <c r="J354" s="5"/>
      <c r="K354" s="5"/>
      <c r="N354" s="171"/>
      <c r="O354" s="6"/>
      <c r="Q354" s="5"/>
    </row>
    <row r="355" spans="1:17" x14ac:dyDescent="0.2">
      <c r="A355" s="214" t="s">
        <v>667</v>
      </c>
      <c r="B355" s="258" t="s">
        <v>668</v>
      </c>
      <c r="C355" s="185">
        <f t="shared" si="5"/>
        <v>0</v>
      </c>
      <c r="D355" s="186"/>
      <c r="E355" s="187"/>
      <c r="F355" s="188"/>
      <c r="G355" s="188"/>
      <c r="H355" s="188"/>
      <c r="I355" s="33"/>
      <c r="J355" s="5"/>
      <c r="K355" s="5"/>
      <c r="N355" s="171"/>
      <c r="O355" s="6"/>
      <c r="Q355" s="5"/>
    </row>
    <row r="356" spans="1:17" x14ac:dyDescent="0.2">
      <c r="A356" s="214" t="s">
        <v>669</v>
      </c>
      <c r="B356" s="258" t="s">
        <v>670</v>
      </c>
      <c r="C356" s="185">
        <f t="shared" si="5"/>
        <v>0</v>
      </c>
      <c r="D356" s="186"/>
      <c r="E356" s="187"/>
      <c r="F356" s="188"/>
      <c r="G356" s="188"/>
      <c r="H356" s="188"/>
      <c r="I356" s="33"/>
      <c r="J356" s="5"/>
      <c r="K356" s="5"/>
      <c r="N356" s="171"/>
      <c r="O356" s="6"/>
      <c r="Q356" s="5"/>
    </row>
    <row r="357" spans="1:17" x14ac:dyDescent="0.2">
      <c r="A357" s="214" t="s">
        <v>671</v>
      </c>
      <c r="B357" s="258" t="s">
        <v>672</v>
      </c>
      <c r="C357" s="185">
        <f t="shared" si="5"/>
        <v>0</v>
      </c>
      <c r="D357" s="186"/>
      <c r="E357" s="187"/>
      <c r="F357" s="188"/>
      <c r="G357" s="188"/>
      <c r="H357" s="188"/>
      <c r="I357" s="33"/>
      <c r="J357" s="5"/>
      <c r="K357" s="5"/>
      <c r="N357" s="171"/>
      <c r="O357" s="6"/>
      <c r="Q357" s="5"/>
    </row>
    <row r="358" spans="1:17" x14ac:dyDescent="0.2">
      <c r="A358" s="214" t="s">
        <v>673</v>
      </c>
      <c r="B358" s="258" t="s">
        <v>674</v>
      </c>
      <c r="C358" s="185">
        <f t="shared" si="5"/>
        <v>0</v>
      </c>
      <c r="D358" s="186"/>
      <c r="E358" s="187"/>
      <c r="F358" s="188"/>
      <c r="G358" s="188"/>
      <c r="H358" s="188"/>
      <c r="I358" s="33"/>
      <c r="J358" s="5"/>
      <c r="K358" s="5"/>
      <c r="N358" s="171"/>
      <c r="O358" s="6"/>
      <c r="Q358" s="5"/>
    </row>
    <row r="359" spans="1:17" x14ac:dyDescent="0.2">
      <c r="A359" s="214" t="s">
        <v>675</v>
      </c>
      <c r="B359" s="258" t="s">
        <v>676</v>
      </c>
      <c r="C359" s="185">
        <f t="shared" si="5"/>
        <v>0</v>
      </c>
      <c r="D359" s="186"/>
      <c r="E359" s="187"/>
      <c r="F359" s="188"/>
      <c r="G359" s="188"/>
      <c r="H359" s="188"/>
      <c r="I359" s="33"/>
      <c r="J359" s="5"/>
      <c r="K359" s="5"/>
      <c r="N359" s="171"/>
      <c r="O359" s="6"/>
      <c r="Q359" s="5"/>
    </row>
    <row r="360" spans="1:17" x14ac:dyDescent="0.2">
      <c r="A360" s="214" t="s">
        <v>677</v>
      </c>
      <c r="B360" s="258" t="s">
        <v>678</v>
      </c>
      <c r="C360" s="185">
        <f t="shared" si="5"/>
        <v>0</v>
      </c>
      <c r="D360" s="186"/>
      <c r="E360" s="187"/>
      <c r="F360" s="188"/>
      <c r="G360" s="188"/>
      <c r="H360" s="188"/>
      <c r="I360" s="33"/>
      <c r="J360" s="5"/>
      <c r="K360" s="5"/>
      <c r="N360" s="171"/>
      <c r="O360" s="6"/>
      <c r="Q360" s="5"/>
    </row>
    <row r="361" spans="1:17" x14ac:dyDescent="0.2">
      <c r="A361" s="214" t="s">
        <v>679</v>
      </c>
      <c r="B361" s="258" t="s">
        <v>680</v>
      </c>
      <c r="C361" s="185">
        <f t="shared" si="5"/>
        <v>0</v>
      </c>
      <c r="D361" s="186"/>
      <c r="E361" s="187"/>
      <c r="F361" s="188"/>
      <c r="G361" s="188"/>
      <c r="H361" s="188"/>
      <c r="I361" s="33"/>
      <c r="J361" s="5"/>
      <c r="K361" s="5"/>
      <c r="N361" s="171"/>
      <c r="O361" s="6"/>
      <c r="Q361" s="5"/>
    </row>
    <row r="362" spans="1:17" s="6" customFormat="1" x14ac:dyDescent="0.2">
      <c r="A362" s="214" t="s">
        <v>681</v>
      </c>
      <c r="B362" s="215" t="s">
        <v>682</v>
      </c>
      <c r="C362" s="185">
        <f t="shared" si="5"/>
        <v>0</v>
      </c>
      <c r="D362" s="186"/>
      <c r="E362" s="187"/>
      <c r="F362" s="188"/>
      <c r="G362" s="188"/>
      <c r="H362" s="201"/>
      <c r="I362" s="47"/>
      <c r="N362" s="202"/>
    </row>
    <row r="363" spans="1:17" x14ac:dyDescent="0.2">
      <c r="A363" s="249" t="s">
        <v>683</v>
      </c>
      <c r="B363" s="215" t="s">
        <v>684</v>
      </c>
      <c r="C363" s="203">
        <f t="shared" si="5"/>
        <v>0</v>
      </c>
      <c r="D363" s="204"/>
      <c r="E363" s="205"/>
      <c r="F363" s="206"/>
      <c r="G363" s="206"/>
      <c r="H363" s="206"/>
      <c r="I363" s="33"/>
      <c r="J363" s="5"/>
      <c r="K363" s="5"/>
      <c r="N363" s="171"/>
      <c r="O363" s="6"/>
      <c r="Q363" s="5"/>
    </row>
    <row r="364" spans="1:17" x14ac:dyDescent="0.2">
      <c r="A364" s="214" t="s">
        <v>685</v>
      </c>
      <c r="B364" s="215" t="s">
        <v>686</v>
      </c>
      <c r="C364" s="185">
        <f t="shared" si="5"/>
        <v>0</v>
      </c>
      <c r="D364" s="186"/>
      <c r="E364" s="187"/>
      <c r="F364" s="188"/>
      <c r="G364" s="188"/>
      <c r="H364" s="188"/>
      <c r="I364" s="33"/>
      <c r="J364" s="5"/>
      <c r="K364" s="5"/>
      <c r="N364" s="171"/>
      <c r="O364" s="6"/>
      <c r="Q364" s="5"/>
    </row>
    <row r="365" spans="1:17" x14ac:dyDescent="0.2">
      <c r="A365" s="249" t="s">
        <v>687</v>
      </c>
      <c r="B365" s="215" t="s">
        <v>688</v>
      </c>
      <c r="C365" s="185">
        <f t="shared" si="5"/>
        <v>0</v>
      </c>
      <c r="D365" s="186"/>
      <c r="E365" s="187"/>
      <c r="F365" s="188"/>
      <c r="G365" s="188"/>
      <c r="H365" s="188"/>
      <c r="I365" s="33"/>
      <c r="J365" s="5"/>
      <c r="K365" s="5"/>
      <c r="N365" s="171"/>
      <c r="O365" s="6"/>
      <c r="Q365" s="5"/>
    </row>
    <row r="366" spans="1:17" x14ac:dyDescent="0.2">
      <c r="A366" s="214" t="s">
        <v>689</v>
      </c>
      <c r="B366" s="258" t="s">
        <v>690</v>
      </c>
      <c r="C366" s="185">
        <f t="shared" si="5"/>
        <v>0</v>
      </c>
      <c r="D366" s="186"/>
      <c r="E366" s="187"/>
      <c r="F366" s="188"/>
      <c r="G366" s="188"/>
      <c r="H366" s="188"/>
      <c r="I366" s="33"/>
      <c r="J366" s="5"/>
      <c r="K366" s="5"/>
      <c r="N366" s="171"/>
      <c r="O366" s="6"/>
      <c r="Q366" s="5"/>
    </row>
    <row r="367" spans="1:17" x14ac:dyDescent="0.2">
      <c r="A367" s="214" t="s">
        <v>691</v>
      </c>
      <c r="B367" s="258" t="s">
        <v>692</v>
      </c>
      <c r="C367" s="185">
        <f t="shared" si="5"/>
        <v>0</v>
      </c>
      <c r="D367" s="186"/>
      <c r="E367" s="187"/>
      <c r="F367" s="188"/>
      <c r="G367" s="188"/>
      <c r="H367" s="188"/>
      <c r="I367" s="33"/>
      <c r="J367" s="5"/>
      <c r="K367" s="5"/>
      <c r="N367" s="171"/>
      <c r="O367" s="6"/>
      <c r="Q367" s="5"/>
    </row>
    <row r="368" spans="1:17" x14ac:dyDescent="0.2">
      <c r="A368" s="214" t="s">
        <v>693</v>
      </c>
      <c r="B368" s="258" t="s">
        <v>694</v>
      </c>
      <c r="C368" s="185">
        <f t="shared" si="5"/>
        <v>0</v>
      </c>
      <c r="D368" s="186"/>
      <c r="E368" s="187"/>
      <c r="F368" s="188"/>
      <c r="G368" s="188"/>
      <c r="H368" s="188"/>
      <c r="I368" s="33"/>
      <c r="J368" s="5"/>
      <c r="K368" s="5"/>
      <c r="N368" s="171"/>
      <c r="O368" s="6"/>
      <c r="Q368" s="5"/>
    </row>
    <row r="369" spans="1:17" x14ac:dyDescent="0.2">
      <c r="A369" s="214" t="s">
        <v>695</v>
      </c>
      <c r="B369" s="258" t="s">
        <v>696</v>
      </c>
      <c r="C369" s="185">
        <f t="shared" si="5"/>
        <v>0</v>
      </c>
      <c r="D369" s="186"/>
      <c r="E369" s="187"/>
      <c r="F369" s="188"/>
      <c r="G369" s="188"/>
      <c r="H369" s="188"/>
      <c r="I369" s="33"/>
      <c r="J369" s="5"/>
      <c r="K369" s="5"/>
      <c r="N369" s="171"/>
      <c r="O369" s="6"/>
      <c r="Q369" s="5"/>
    </row>
    <row r="370" spans="1:17" x14ac:dyDescent="0.2">
      <c r="A370" s="214" t="s">
        <v>697</v>
      </c>
      <c r="B370" s="258" t="s">
        <v>698</v>
      </c>
      <c r="C370" s="185">
        <f t="shared" si="5"/>
        <v>0</v>
      </c>
      <c r="D370" s="186"/>
      <c r="E370" s="187"/>
      <c r="F370" s="188"/>
      <c r="G370" s="188"/>
      <c r="H370" s="188"/>
      <c r="I370" s="33"/>
      <c r="J370" s="5"/>
      <c r="K370" s="5"/>
      <c r="N370" s="171"/>
      <c r="O370" s="6"/>
      <c r="Q370" s="5"/>
    </row>
    <row r="371" spans="1:17" x14ac:dyDescent="0.2">
      <c r="A371" s="214" t="s">
        <v>699</v>
      </c>
      <c r="B371" s="258" t="s">
        <v>700</v>
      </c>
      <c r="C371" s="185">
        <f t="shared" si="5"/>
        <v>0</v>
      </c>
      <c r="D371" s="186"/>
      <c r="E371" s="187"/>
      <c r="F371" s="188"/>
      <c r="G371" s="188"/>
      <c r="H371" s="188"/>
      <c r="I371" s="33"/>
      <c r="J371" s="5"/>
      <c r="K371" s="5"/>
      <c r="N371" s="171"/>
      <c r="O371" s="6"/>
      <c r="Q371" s="5"/>
    </row>
    <row r="372" spans="1:17" x14ac:dyDescent="0.2">
      <c r="A372" s="214" t="s">
        <v>701</v>
      </c>
      <c r="B372" s="258" t="s">
        <v>702</v>
      </c>
      <c r="C372" s="185">
        <f t="shared" si="5"/>
        <v>0</v>
      </c>
      <c r="D372" s="186"/>
      <c r="E372" s="187"/>
      <c r="F372" s="188"/>
      <c r="G372" s="188"/>
      <c r="H372" s="188"/>
      <c r="I372" s="33"/>
      <c r="J372" s="5"/>
      <c r="K372" s="5"/>
      <c r="N372" s="171"/>
      <c r="O372" s="6"/>
      <c r="Q372" s="5"/>
    </row>
    <row r="373" spans="1:17" x14ac:dyDescent="0.2">
      <c r="A373" s="214" t="s">
        <v>703</v>
      </c>
      <c r="B373" s="258" t="s">
        <v>704</v>
      </c>
      <c r="C373" s="185">
        <f t="shared" si="5"/>
        <v>0</v>
      </c>
      <c r="D373" s="186"/>
      <c r="E373" s="187"/>
      <c r="F373" s="188"/>
      <c r="G373" s="188"/>
      <c r="H373" s="188"/>
      <c r="I373" s="33"/>
      <c r="J373" s="5"/>
      <c r="K373" s="5"/>
      <c r="N373" s="171"/>
      <c r="O373" s="6"/>
      <c r="Q373" s="5"/>
    </row>
    <row r="374" spans="1:17" x14ac:dyDescent="0.2">
      <c r="A374" s="214" t="s">
        <v>705</v>
      </c>
      <c r="B374" s="258" t="s">
        <v>706</v>
      </c>
      <c r="C374" s="185">
        <f t="shared" si="5"/>
        <v>0</v>
      </c>
      <c r="D374" s="186"/>
      <c r="E374" s="187"/>
      <c r="F374" s="188"/>
      <c r="G374" s="188"/>
      <c r="H374" s="188"/>
      <c r="I374" s="33"/>
      <c r="J374" s="5"/>
      <c r="K374" s="5"/>
      <c r="N374" s="171"/>
      <c r="O374" s="6"/>
      <c r="Q374" s="5"/>
    </row>
    <row r="375" spans="1:17" x14ac:dyDescent="0.2">
      <c r="A375" s="214" t="s">
        <v>707</v>
      </c>
      <c r="B375" s="258" t="s">
        <v>708</v>
      </c>
      <c r="C375" s="185">
        <f t="shared" si="5"/>
        <v>0</v>
      </c>
      <c r="D375" s="186"/>
      <c r="E375" s="187"/>
      <c r="F375" s="188"/>
      <c r="G375" s="188"/>
      <c r="H375" s="188"/>
      <c r="I375" s="33"/>
      <c r="J375" s="5"/>
      <c r="K375" s="5"/>
      <c r="N375" s="171"/>
      <c r="O375" s="6"/>
      <c r="Q375" s="5"/>
    </row>
    <row r="376" spans="1:17" x14ac:dyDescent="0.2">
      <c r="A376" s="214" t="s">
        <v>709</v>
      </c>
      <c r="B376" s="258" t="s">
        <v>710</v>
      </c>
      <c r="C376" s="185">
        <f t="shared" si="5"/>
        <v>0</v>
      </c>
      <c r="D376" s="186"/>
      <c r="E376" s="187"/>
      <c r="F376" s="188"/>
      <c r="G376" s="188"/>
      <c r="H376" s="188"/>
      <c r="I376" s="33"/>
      <c r="J376" s="5"/>
      <c r="K376" s="5"/>
      <c r="N376" s="171"/>
      <c r="O376" s="6"/>
      <c r="Q376" s="5"/>
    </row>
    <row r="377" spans="1:17" x14ac:dyDescent="0.2">
      <c r="A377" s="214" t="s">
        <v>711</v>
      </c>
      <c r="B377" s="258" t="s">
        <v>712</v>
      </c>
      <c r="C377" s="185">
        <f t="shared" si="5"/>
        <v>0</v>
      </c>
      <c r="D377" s="186"/>
      <c r="E377" s="187"/>
      <c r="F377" s="188"/>
      <c r="G377" s="188"/>
      <c r="H377" s="188"/>
      <c r="I377" s="33"/>
      <c r="J377" s="5"/>
      <c r="K377" s="5"/>
      <c r="N377" s="171"/>
      <c r="O377" s="6"/>
      <c r="Q377" s="5"/>
    </row>
    <row r="378" spans="1:17" x14ac:dyDescent="0.2">
      <c r="A378" s="214" t="s">
        <v>713</v>
      </c>
      <c r="B378" s="258" t="s">
        <v>714</v>
      </c>
      <c r="C378" s="185">
        <f t="shared" si="5"/>
        <v>0</v>
      </c>
      <c r="D378" s="186"/>
      <c r="E378" s="187"/>
      <c r="F378" s="188"/>
      <c r="G378" s="188"/>
      <c r="H378" s="188"/>
      <c r="I378" s="33"/>
      <c r="J378" s="5"/>
      <c r="K378" s="5"/>
      <c r="N378" s="171"/>
      <c r="O378" s="6"/>
      <c r="Q378" s="5"/>
    </row>
    <row r="379" spans="1:17" x14ac:dyDescent="0.2">
      <c r="A379" s="214" t="s">
        <v>715</v>
      </c>
      <c r="B379" s="258" t="s">
        <v>716</v>
      </c>
      <c r="C379" s="185">
        <f t="shared" si="5"/>
        <v>0</v>
      </c>
      <c r="D379" s="186"/>
      <c r="E379" s="187"/>
      <c r="F379" s="188"/>
      <c r="G379" s="188"/>
      <c r="H379" s="188"/>
      <c r="I379" s="33"/>
      <c r="J379" s="5"/>
      <c r="K379" s="5"/>
      <c r="N379" s="171"/>
      <c r="O379" s="6"/>
      <c r="Q379" s="5"/>
    </row>
    <row r="380" spans="1:17" x14ac:dyDescent="0.2">
      <c r="A380" s="214" t="s">
        <v>717</v>
      </c>
      <c r="B380" s="258" t="s">
        <v>718</v>
      </c>
      <c r="C380" s="185">
        <f t="shared" si="5"/>
        <v>0</v>
      </c>
      <c r="D380" s="186"/>
      <c r="E380" s="187"/>
      <c r="F380" s="188"/>
      <c r="G380" s="188"/>
      <c r="H380" s="188"/>
      <c r="I380" s="33"/>
      <c r="J380" s="5"/>
      <c r="K380" s="5"/>
      <c r="N380" s="171"/>
      <c r="O380" s="6"/>
      <c r="Q380" s="5"/>
    </row>
    <row r="381" spans="1:17" x14ac:dyDescent="0.2">
      <c r="A381" s="214" t="s">
        <v>719</v>
      </c>
      <c r="B381" s="258" t="s">
        <v>720</v>
      </c>
      <c r="C381" s="185">
        <f t="shared" si="5"/>
        <v>0</v>
      </c>
      <c r="D381" s="186"/>
      <c r="E381" s="187"/>
      <c r="F381" s="188"/>
      <c r="G381" s="188"/>
      <c r="H381" s="188"/>
      <c r="I381" s="33"/>
      <c r="J381" s="5"/>
      <c r="K381" s="5"/>
      <c r="N381" s="171"/>
      <c r="O381" s="6"/>
      <c r="Q381" s="5"/>
    </row>
    <row r="382" spans="1:17" x14ac:dyDescent="0.2">
      <c r="A382" s="214" t="s">
        <v>721</v>
      </c>
      <c r="B382" s="258" t="s">
        <v>722</v>
      </c>
      <c r="C382" s="185">
        <f t="shared" si="5"/>
        <v>0</v>
      </c>
      <c r="D382" s="186"/>
      <c r="E382" s="187"/>
      <c r="F382" s="188"/>
      <c r="G382" s="188"/>
      <c r="H382" s="188"/>
      <c r="I382" s="33"/>
      <c r="J382" s="5"/>
      <c r="K382" s="5"/>
      <c r="N382" s="171"/>
      <c r="O382" s="6"/>
      <c r="Q382" s="5"/>
    </row>
    <row r="383" spans="1:17" x14ac:dyDescent="0.2">
      <c r="A383" s="214" t="s">
        <v>723</v>
      </c>
      <c r="B383" s="258" t="s">
        <v>724</v>
      </c>
      <c r="C383" s="185">
        <f t="shared" si="5"/>
        <v>0</v>
      </c>
      <c r="D383" s="186"/>
      <c r="E383" s="187"/>
      <c r="F383" s="188"/>
      <c r="G383" s="188"/>
      <c r="H383" s="188"/>
      <c r="I383" s="33"/>
      <c r="J383" s="5"/>
      <c r="K383" s="5"/>
      <c r="N383" s="171"/>
      <c r="O383" s="6"/>
      <c r="Q383" s="5"/>
    </row>
    <row r="384" spans="1:17" x14ac:dyDescent="0.2">
      <c r="A384" s="214" t="s">
        <v>725</v>
      </c>
      <c r="B384" s="258" t="s">
        <v>726</v>
      </c>
      <c r="C384" s="185">
        <f t="shared" si="5"/>
        <v>0</v>
      </c>
      <c r="D384" s="186"/>
      <c r="E384" s="187"/>
      <c r="F384" s="188"/>
      <c r="G384" s="188"/>
      <c r="H384" s="188"/>
      <c r="I384" s="33"/>
      <c r="J384" s="5"/>
      <c r="K384" s="5"/>
      <c r="N384" s="171"/>
      <c r="O384" s="6"/>
      <c r="Q384" s="5"/>
    </row>
    <row r="385" spans="1:17" x14ac:dyDescent="0.2">
      <c r="A385" s="214" t="s">
        <v>727</v>
      </c>
      <c r="B385" s="258" t="s">
        <v>728</v>
      </c>
      <c r="C385" s="185">
        <f t="shared" si="5"/>
        <v>0</v>
      </c>
      <c r="D385" s="186"/>
      <c r="E385" s="187"/>
      <c r="F385" s="188"/>
      <c r="G385" s="188"/>
      <c r="H385" s="188"/>
      <c r="I385" s="33"/>
      <c r="J385" s="5"/>
      <c r="K385" s="5"/>
      <c r="N385" s="171"/>
      <c r="O385" s="6"/>
      <c r="Q385" s="5"/>
    </row>
    <row r="386" spans="1:17" x14ac:dyDescent="0.2">
      <c r="A386" s="214" t="s">
        <v>729</v>
      </c>
      <c r="B386" s="258" t="s">
        <v>730</v>
      </c>
      <c r="C386" s="185">
        <f t="shared" si="5"/>
        <v>0</v>
      </c>
      <c r="D386" s="186"/>
      <c r="E386" s="187"/>
      <c r="F386" s="188"/>
      <c r="G386" s="188"/>
      <c r="H386" s="188"/>
      <c r="I386" s="33"/>
      <c r="J386" s="5"/>
      <c r="K386" s="5"/>
      <c r="N386" s="171"/>
      <c r="O386" s="6"/>
      <c r="Q386" s="5"/>
    </row>
    <row r="387" spans="1:17" x14ac:dyDescent="0.2">
      <c r="A387" s="214" t="s">
        <v>731</v>
      </c>
      <c r="B387" s="258" t="s">
        <v>732</v>
      </c>
      <c r="C387" s="185">
        <f t="shared" si="5"/>
        <v>0</v>
      </c>
      <c r="D387" s="186"/>
      <c r="E387" s="187"/>
      <c r="F387" s="188"/>
      <c r="G387" s="188"/>
      <c r="H387" s="188"/>
      <c r="I387" s="33"/>
      <c r="J387" s="5"/>
      <c r="K387" s="5"/>
      <c r="N387" s="171"/>
      <c r="O387" s="6"/>
      <c r="Q387" s="5"/>
    </row>
    <row r="388" spans="1:17" x14ac:dyDescent="0.2">
      <c r="A388" s="214" t="s">
        <v>733</v>
      </c>
      <c r="B388" s="258" t="s">
        <v>734</v>
      </c>
      <c r="C388" s="185">
        <f t="shared" si="5"/>
        <v>0</v>
      </c>
      <c r="D388" s="186"/>
      <c r="E388" s="187"/>
      <c r="F388" s="188"/>
      <c r="G388" s="188"/>
      <c r="H388" s="188"/>
      <c r="I388" s="33"/>
      <c r="J388" s="5"/>
      <c r="K388" s="5"/>
      <c r="N388" s="171"/>
      <c r="O388" s="6"/>
      <c r="Q388" s="5"/>
    </row>
    <row r="389" spans="1:17" x14ac:dyDescent="0.2">
      <c r="A389" s="214" t="s">
        <v>735</v>
      </c>
      <c r="B389" s="258" t="s">
        <v>736</v>
      </c>
      <c r="C389" s="185">
        <f t="shared" si="5"/>
        <v>0</v>
      </c>
      <c r="D389" s="186"/>
      <c r="E389" s="187"/>
      <c r="F389" s="188"/>
      <c r="G389" s="188"/>
      <c r="H389" s="188"/>
      <c r="I389" s="33"/>
      <c r="J389" s="5"/>
      <c r="K389" s="5"/>
      <c r="N389" s="171"/>
      <c r="O389" s="6"/>
      <c r="Q389" s="5"/>
    </row>
    <row r="390" spans="1:17" x14ac:dyDescent="0.2">
      <c r="A390" s="214" t="s">
        <v>737</v>
      </c>
      <c r="B390" s="258" t="s">
        <v>738</v>
      </c>
      <c r="C390" s="185">
        <f t="shared" si="5"/>
        <v>0</v>
      </c>
      <c r="D390" s="186"/>
      <c r="E390" s="187"/>
      <c r="F390" s="188"/>
      <c r="G390" s="188"/>
      <c r="H390" s="188"/>
      <c r="I390" s="33"/>
      <c r="J390" s="5"/>
      <c r="K390" s="5"/>
      <c r="N390" s="171"/>
      <c r="O390" s="6"/>
      <c r="Q390" s="5"/>
    </row>
    <row r="391" spans="1:17" x14ac:dyDescent="0.2">
      <c r="A391" s="214" t="s">
        <v>739</v>
      </c>
      <c r="B391" s="258" t="s">
        <v>740</v>
      </c>
      <c r="C391" s="185">
        <f t="shared" si="5"/>
        <v>0</v>
      </c>
      <c r="D391" s="186"/>
      <c r="E391" s="187"/>
      <c r="F391" s="188"/>
      <c r="G391" s="188"/>
      <c r="H391" s="188"/>
      <c r="I391" s="33"/>
      <c r="J391" s="5"/>
      <c r="K391" s="5"/>
      <c r="N391" s="171"/>
      <c r="O391" s="6"/>
      <c r="Q391" s="5"/>
    </row>
    <row r="392" spans="1:17" x14ac:dyDescent="0.2">
      <c r="A392" s="214" t="s">
        <v>741</v>
      </c>
      <c r="B392" s="258" t="s">
        <v>742</v>
      </c>
      <c r="C392" s="185">
        <f t="shared" si="5"/>
        <v>0</v>
      </c>
      <c r="D392" s="186"/>
      <c r="E392" s="187"/>
      <c r="F392" s="188"/>
      <c r="G392" s="188"/>
      <c r="H392" s="188"/>
      <c r="I392" s="33"/>
      <c r="J392" s="5"/>
      <c r="K392" s="5"/>
      <c r="N392" s="171"/>
      <c r="O392" s="6"/>
      <c r="Q392" s="5"/>
    </row>
    <row r="393" spans="1:17" x14ac:dyDescent="0.2">
      <c r="A393" s="214" t="s">
        <v>743</v>
      </c>
      <c r="B393" s="258" t="s">
        <v>744</v>
      </c>
      <c r="C393" s="185">
        <f t="shared" si="5"/>
        <v>0</v>
      </c>
      <c r="D393" s="186"/>
      <c r="E393" s="187"/>
      <c r="F393" s="188"/>
      <c r="G393" s="188"/>
      <c r="H393" s="188"/>
      <c r="I393" s="33"/>
      <c r="J393" s="5"/>
      <c r="K393" s="5"/>
      <c r="N393" s="171"/>
      <c r="O393" s="6"/>
      <c r="Q393" s="5"/>
    </row>
    <row r="394" spans="1:17" x14ac:dyDescent="0.2">
      <c r="A394" s="214" t="s">
        <v>745</v>
      </c>
      <c r="B394" s="258" t="s">
        <v>746</v>
      </c>
      <c r="C394" s="185">
        <f t="shared" si="5"/>
        <v>0</v>
      </c>
      <c r="D394" s="186"/>
      <c r="E394" s="187"/>
      <c r="F394" s="188"/>
      <c r="G394" s="188"/>
      <c r="H394" s="188"/>
      <c r="I394" s="33"/>
      <c r="J394" s="5"/>
      <c r="K394" s="5"/>
      <c r="N394" s="171"/>
      <c r="O394" s="6"/>
      <c r="Q394" s="5"/>
    </row>
    <row r="395" spans="1:17" x14ac:dyDescent="0.2">
      <c r="A395" s="214" t="s">
        <v>747</v>
      </c>
      <c r="B395" s="258" t="s">
        <v>748</v>
      </c>
      <c r="C395" s="185">
        <f t="shared" si="5"/>
        <v>0</v>
      </c>
      <c r="D395" s="186"/>
      <c r="E395" s="187"/>
      <c r="F395" s="188"/>
      <c r="G395" s="188"/>
      <c r="H395" s="188"/>
      <c r="I395" s="33"/>
      <c r="J395" s="5"/>
      <c r="K395" s="5"/>
      <c r="N395" s="171"/>
      <c r="O395" s="6"/>
      <c r="Q395" s="5"/>
    </row>
    <row r="396" spans="1:17" x14ac:dyDescent="0.2">
      <c r="A396" s="214" t="s">
        <v>749</v>
      </c>
      <c r="B396" s="215" t="s">
        <v>750</v>
      </c>
      <c r="C396" s="185">
        <f t="shared" si="5"/>
        <v>0</v>
      </c>
      <c r="D396" s="186"/>
      <c r="E396" s="187"/>
      <c r="F396" s="188"/>
      <c r="G396" s="188"/>
      <c r="H396" s="188"/>
      <c r="I396" s="33"/>
      <c r="J396" s="5"/>
      <c r="K396" s="5"/>
      <c r="N396" s="171"/>
      <c r="O396" s="6"/>
      <c r="Q396" s="5"/>
    </row>
    <row r="397" spans="1:17" x14ac:dyDescent="0.2">
      <c r="A397" s="249" t="s">
        <v>751</v>
      </c>
      <c r="B397" s="215" t="s">
        <v>752</v>
      </c>
      <c r="C397" s="185">
        <f t="shared" si="5"/>
        <v>0</v>
      </c>
      <c r="D397" s="186"/>
      <c r="E397" s="187"/>
      <c r="F397" s="188"/>
      <c r="G397" s="188"/>
      <c r="H397" s="188"/>
      <c r="I397" s="33"/>
      <c r="J397" s="5"/>
      <c r="K397" s="5"/>
      <c r="N397" s="171"/>
      <c r="O397" s="6"/>
      <c r="Q397" s="5"/>
    </row>
    <row r="398" spans="1:17" x14ac:dyDescent="0.2">
      <c r="A398" s="214" t="s">
        <v>753</v>
      </c>
      <c r="B398" s="215" t="s">
        <v>754</v>
      </c>
      <c r="C398" s="185">
        <f t="shared" si="5"/>
        <v>195</v>
      </c>
      <c r="D398" s="186"/>
      <c r="E398" s="187">
        <v>195</v>
      </c>
      <c r="F398" s="188"/>
      <c r="G398" s="188"/>
      <c r="H398" s="188"/>
      <c r="I398" s="33"/>
      <c r="J398" s="5"/>
      <c r="K398" s="5"/>
      <c r="N398" s="171"/>
      <c r="O398" s="6"/>
      <c r="Q398" s="5"/>
    </row>
    <row r="399" spans="1:17" x14ac:dyDescent="0.2">
      <c r="A399" s="249" t="s">
        <v>755</v>
      </c>
      <c r="B399" s="215" t="s">
        <v>756</v>
      </c>
      <c r="C399" s="210">
        <f t="shared" si="5"/>
        <v>195</v>
      </c>
      <c r="D399" s="196"/>
      <c r="E399" s="197">
        <v>195</v>
      </c>
      <c r="F399" s="198"/>
      <c r="G399" s="198"/>
      <c r="H399" s="198"/>
      <c r="I399" s="33"/>
      <c r="J399" s="5"/>
      <c r="K399" s="5"/>
      <c r="N399" s="171"/>
      <c r="O399" s="6"/>
      <c r="Q399" s="5"/>
    </row>
    <row r="400" spans="1:17" x14ac:dyDescent="0.2">
      <c r="A400" s="214" t="s">
        <v>757</v>
      </c>
      <c r="B400" s="215" t="s">
        <v>758</v>
      </c>
      <c r="C400" s="210">
        <f t="shared" si="5"/>
        <v>0</v>
      </c>
      <c r="D400" s="196"/>
      <c r="E400" s="197"/>
      <c r="F400" s="198"/>
      <c r="G400" s="198"/>
      <c r="H400" s="198"/>
      <c r="I400" s="33"/>
      <c r="J400" s="5"/>
      <c r="K400" s="5"/>
      <c r="N400" s="171"/>
      <c r="O400" s="6"/>
      <c r="Q400" s="5"/>
    </row>
    <row r="401" spans="1:17" x14ac:dyDescent="0.2">
      <c r="A401" s="214" t="s">
        <v>759</v>
      </c>
      <c r="B401" s="258" t="s">
        <v>760</v>
      </c>
      <c r="C401" s="185">
        <f t="shared" si="5"/>
        <v>0</v>
      </c>
      <c r="D401" s="186"/>
      <c r="E401" s="187"/>
      <c r="F401" s="188"/>
      <c r="G401" s="188"/>
      <c r="H401" s="188"/>
      <c r="I401" s="33"/>
      <c r="J401" s="5"/>
      <c r="K401" s="5"/>
      <c r="N401" s="171"/>
      <c r="O401" s="6"/>
      <c r="Q401" s="5"/>
    </row>
    <row r="402" spans="1:17" x14ac:dyDescent="0.2">
      <c r="A402" s="214" t="s">
        <v>761</v>
      </c>
      <c r="B402" s="258" t="s">
        <v>762</v>
      </c>
      <c r="C402" s="185">
        <f t="shared" ref="C402:C465" si="6">+SUM(D402:F402)</f>
        <v>0</v>
      </c>
      <c r="D402" s="186"/>
      <c r="E402" s="187"/>
      <c r="F402" s="188"/>
      <c r="G402" s="188"/>
      <c r="H402" s="188"/>
      <c r="I402" s="33"/>
      <c r="J402" s="5"/>
      <c r="K402" s="5"/>
      <c r="N402" s="171"/>
      <c r="O402" s="6"/>
      <c r="Q402" s="5"/>
    </row>
    <row r="403" spans="1:17" x14ac:dyDescent="0.2">
      <c r="A403" s="214" t="s">
        <v>763</v>
      </c>
      <c r="B403" s="258" t="s">
        <v>764</v>
      </c>
      <c r="C403" s="185">
        <f t="shared" si="6"/>
        <v>0</v>
      </c>
      <c r="D403" s="186"/>
      <c r="E403" s="187"/>
      <c r="F403" s="188"/>
      <c r="G403" s="188"/>
      <c r="H403" s="188"/>
      <c r="I403" s="33"/>
      <c r="J403" s="5"/>
      <c r="K403" s="5"/>
      <c r="N403" s="171"/>
      <c r="O403" s="6"/>
      <c r="Q403" s="5"/>
    </row>
    <row r="404" spans="1:17" x14ac:dyDescent="0.2">
      <c r="A404" s="214" t="s">
        <v>765</v>
      </c>
      <c r="B404" s="258" t="s">
        <v>766</v>
      </c>
      <c r="C404" s="185">
        <f t="shared" si="6"/>
        <v>0</v>
      </c>
      <c r="D404" s="186"/>
      <c r="E404" s="187"/>
      <c r="F404" s="188"/>
      <c r="G404" s="188"/>
      <c r="H404" s="188"/>
      <c r="I404" s="33"/>
      <c r="J404" s="5"/>
      <c r="K404" s="5"/>
      <c r="N404" s="171"/>
      <c r="O404" s="6"/>
      <c r="Q404" s="5"/>
    </row>
    <row r="405" spans="1:17" x14ac:dyDescent="0.2">
      <c r="A405" s="249" t="s">
        <v>767</v>
      </c>
      <c r="B405" s="215" t="s">
        <v>768</v>
      </c>
      <c r="C405" s="210">
        <f t="shared" si="6"/>
        <v>0</v>
      </c>
      <c r="D405" s="196"/>
      <c r="E405" s="197"/>
      <c r="F405" s="198"/>
      <c r="G405" s="198"/>
      <c r="H405" s="198"/>
      <c r="I405" s="33"/>
      <c r="J405" s="5"/>
      <c r="K405" s="5"/>
      <c r="N405" s="171"/>
      <c r="O405" s="6"/>
      <c r="Q405" s="5"/>
    </row>
    <row r="406" spans="1:17" x14ac:dyDescent="0.2">
      <c r="A406" s="214" t="s">
        <v>769</v>
      </c>
      <c r="B406" s="258" t="s">
        <v>770</v>
      </c>
      <c r="C406" s="185">
        <f t="shared" si="6"/>
        <v>0</v>
      </c>
      <c r="D406" s="186"/>
      <c r="E406" s="187"/>
      <c r="F406" s="188"/>
      <c r="G406" s="188"/>
      <c r="H406" s="188"/>
      <c r="I406" s="33"/>
      <c r="J406" s="5"/>
      <c r="K406" s="5"/>
      <c r="N406" s="171"/>
      <c r="O406" s="6"/>
      <c r="Q406" s="5"/>
    </row>
    <row r="407" spans="1:17" x14ac:dyDescent="0.2">
      <c r="A407" s="214" t="s">
        <v>771</v>
      </c>
      <c r="B407" s="257" t="s">
        <v>772</v>
      </c>
      <c r="C407" s="210">
        <f t="shared" si="6"/>
        <v>0</v>
      </c>
      <c r="D407" s="196"/>
      <c r="E407" s="197"/>
      <c r="F407" s="198"/>
      <c r="G407" s="198"/>
      <c r="H407" s="198"/>
      <c r="I407" s="33"/>
      <c r="J407" s="5"/>
      <c r="K407" s="5"/>
      <c r="N407" s="171"/>
      <c r="O407" s="6"/>
      <c r="Q407" s="5"/>
    </row>
    <row r="408" spans="1:17" x14ac:dyDescent="0.2">
      <c r="A408" s="249" t="s">
        <v>773</v>
      </c>
      <c r="B408" s="257" t="s">
        <v>774</v>
      </c>
      <c r="C408" s="210">
        <f t="shared" si="6"/>
        <v>0</v>
      </c>
      <c r="D408" s="196"/>
      <c r="E408" s="197"/>
      <c r="F408" s="198"/>
      <c r="G408" s="198"/>
      <c r="H408" s="198"/>
      <c r="I408" s="33"/>
      <c r="J408" s="5"/>
      <c r="K408" s="5"/>
      <c r="N408" s="171"/>
      <c r="O408" s="6"/>
      <c r="Q408" s="5"/>
    </row>
    <row r="409" spans="1:17" x14ac:dyDescent="0.2">
      <c r="A409" s="214" t="s">
        <v>775</v>
      </c>
      <c r="B409" s="258" t="s">
        <v>776</v>
      </c>
      <c r="C409" s="185">
        <f t="shared" si="6"/>
        <v>2</v>
      </c>
      <c r="D409" s="186">
        <v>2</v>
      </c>
      <c r="E409" s="187"/>
      <c r="F409" s="188"/>
      <c r="G409" s="188"/>
      <c r="H409" s="188"/>
      <c r="I409" s="33"/>
      <c r="J409" s="5"/>
      <c r="K409" s="5"/>
      <c r="N409" s="171"/>
      <c r="O409" s="6"/>
      <c r="Q409" s="5"/>
    </row>
    <row r="410" spans="1:17" x14ac:dyDescent="0.2">
      <c r="A410" s="249" t="s">
        <v>777</v>
      </c>
      <c r="B410" s="257" t="s">
        <v>778</v>
      </c>
      <c r="C410" s="210">
        <f t="shared" si="6"/>
        <v>0</v>
      </c>
      <c r="D410" s="196"/>
      <c r="E410" s="197"/>
      <c r="F410" s="198"/>
      <c r="G410" s="198"/>
      <c r="H410" s="198"/>
      <c r="I410" s="33"/>
      <c r="J410" s="5"/>
      <c r="K410" s="5"/>
      <c r="N410" s="171"/>
      <c r="O410" s="6"/>
      <c r="Q410" s="5"/>
    </row>
    <row r="411" spans="1:17" x14ac:dyDescent="0.2">
      <c r="A411" s="214" t="s">
        <v>779</v>
      </c>
      <c r="B411" s="258" t="s">
        <v>780</v>
      </c>
      <c r="C411" s="185">
        <f t="shared" si="6"/>
        <v>137</v>
      </c>
      <c r="D411" s="186">
        <v>137</v>
      </c>
      <c r="E411" s="187"/>
      <c r="F411" s="188"/>
      <c r="G411" s="188"/>
      <c r="H411" s="188"/>
      <c r="I411" s="33"/>
      <c r="J411" s="5"/>
      <c r="K411" s="5"/>
      <c r="N411" s="171"/>
      <c r="O411" s="6"/>
      <c r="Q411" s="5"/>
    </row>
    <row r="412" spans="1:17" x14ac:dyDescent="0.2">
      <c r="A412" s="214" t="s">
        <v>781</v>
      </c>
      <c r="B412" s="257" t="s">
        <v>782</v>
      </c>
      <c r="C412" s="210">
        <f t="shared" si="6"/>
        <v>2</v>
      </c>
      <c r="D412" s="196"/>
      <c r="E412" s="197">
        <v>2</v>
      </c>
      <c r="F412" s="198"/>
      <c r="G412" s="198"/>
      <c r="H412" s="198"/>
      <c r="I412" s="33"/>
      <c r="J412" s="5"/>
      <c r="K412" s="5"/>
      <c r="N412" s="171"/>
      <c r="O412" s="6"/>
      <c r="Q412" s="5"/>
    </row>
    <row r="413" spans="1:17" x14ac:dyDescent="0.2">
      <c r="A413" s="249" t="s">
        <v>783</v>
      </c>
      <c r="B413" s="257" t="s">
        <v>784</v>
      </c>
      <c r="C413" s="210">
        <f t="shared" si="6"/>
        <v>0</v>
      </c>
      <c r="D413" s="196"/>
      <c r="E413" s="197"/>
      <c r="F413" s="198"/>
      <c r="G413" s="198"/>
      <c r="H413" s="198"/>
      <c r="I413" s="33"/>
      <c r="J413" s="5"/>
      <c r="K413" s="5"/>
      <c r="N413" s="171"/>
      <c r="O413" s="6"/>
      <c r="Q413" s="5"/>
    </row>
    <row r="414" spans="1:17" x14ac:dyDescent="0.2">
      <c r="A414" s="214" t="s">
        <v>785</v>
      </c>
      <c r="B414" s="257" t="s">
        <v>786</v>
      </c>
      <c r="C414" s="210">
        <f t="shared" si="6"/>
        <v>1</v>
      </c>
      <c r="D414" s="196"/>
      <c r="E414" s="197">
        <v>1</v>
      </c>
      <c r="F414" s="198"/>
      <c r="G414" s="198"/>
      <c r="H414" s="198"/>
      <c r="I414" s="33"/>
      <c r="J414" s="5"/>
      <c r="K414" s="5"/>
      <c r="N414" s="171"/>
      <c r="O414" s="6"/>
      <c r="Q414" s="5"/>
    </row>
    <row r="415" spans="1:17" x14ac:dyDescent="0.2">
      <c r="A415" s="249" t="s">
        <v>787</v>
      </c>
      <c r="B415" s="257" t="s">
        <v>788</v>
      </c>
      <c r="C415" s="210">
        <f t="shared" si="6"/>
        <v>0</v>
      </c>
      <c r="D415" s="196"/>
      <c r="E415" s="197"/>
      <c r="F415" s="198"/>
      <c r="G415" s="198"/>
      <c r="H415" s="198"/>
      <c r="I415" s="33"/>
      <c r="J415" s="5"/>
      <c r="K415" s="5"/>
      <c r="N415" s="171"/>
      <c r="O415" s="6"/>
      <c r="Q415" s="5"/>
    </row>
    <row r="416" spans="1:17" x14ac:dyDescent="0.2">
      <c r="A416" s="214" t="s">
        <v>789</v>
      </c>
      <c r="B416" s="257" t="s">
        <v>790</v>
      </c>
      <c r="C416" s="210">
        <f t="shared" si="6"/>
        <v>0</v>
      </c>
      <c r="D416" s="196"/>
      <c r="E416" s="197"/>
      <c r="F416" s="198"/>
      <c r="G416" s="198"/>
      <c r="H416" s="198"/>
      <c r="I416" s="33"/>
      <c r="J416" s="5"/>
      <c r="K416" s="5"/>
      <c r="N416" s="171"/>
      <c r="O416" s="6"/>
      <c r="Q416" s="5"/>
    </row>
    <row r="417" spans="1:17" x14ac:dyDescent="0.2">
      <c r="A417" s="214" t="s">
        <v>791</v>
      </c>
      <c r="B417" s="209" t="s">
        <v>792</v>
      </c>
      <c r="C417" s="210">
        <f t="shared" si="6"/>
        <v>0</v>
      </c>
      <c r="D417" s="196"/>
      <c r="E417" s="197"/>
      <c r="F417" s="198"/>
      <c r="G417" s="198"/>
      <c r="H417" s="198"/>
      <c r="I417" s="33"/>
      <c r="J417" s="5"/>
      <c r="K417" s="5"/>
      <c r="N417" s="171"/>
      <c r="O417" s="6"/>
      <c r="Q417" s="5"/>
    </row>
    <row r="418" spans="1:17" ht="17.25" customHeight="1" x14ac:dyDescent="0.2">
      <c r="A418" s="249" t="s">
        <v>793</v>
      </c>
      <c r="B418" s="209" t="s">
        <v>794</v>
      </c>
      <c r="C418" s="210">
        <f t="shared" si="6"/>
        <v>0</v>
      </c>
      <c r="D418" s="196"/>
      <c r="E418" s="197"/>
      <c r="F418" s="198"/>
      <c r="G418" s="198"/>
      <c r="H418" s="198"/>
      <c r="I418" s="33"/>
      <c r="J418" s="5"/>
      <c r="K418" s="5"/>
      <c r="N418" s="171"/>
      <c r="O418" s="6"/>
      <c r="Q418" s="5"/>
    </row>
    <row r="419" spans="1:17" x14ac:dyDescent="0.2">
      <c r="A419" s="214" t="s">
        <v>795</v>
      </c>
      <c r="B419" s="209" t="s">
        <v>796</v>
      </c>
      <c r="C419" s="210">
        <f t="shared" si="6"/>
        <v>0</v>
      </c>
      <c r="D419" s="196"/>
      <c r="E419" s="197"/>
      <c r="F419" s="198"/>
      <c r="G419" s="198"/>
      <c r="H419" s="198"/>
      <c r="I419" s="33"/>
      <c r="J419" s="5"/>
      <c r="K419" s="5"/>
      <c r="N419" s="171"/>
      <c r="O419" s="6"/>
      <c r="Q419" s="5"/>
    </row>
    <row r="420" spans="1:17" x14ac:dyDescent="0.2">
      <c r="A420" s="249" t="s">
        <v>797</v>
      </c>
      <c r="B420" s="209" t="s">
        <v>798</v>
      </c>
      <c r="C420" s="210">
        <f t="shared" si="6"/>
        <v>0</v>
      </c>
      <c r="D420" s="196"/>
      <c r="E420" s="197"/>
      <c r="F420" s="198"/>
      <c r="G420" s="198"/>
      <c r="H420" s="198"/>
      <c r="I420" s="33"/>
      <c r="J420" s="5"/>
      <c r="K420" s="5"/>
      <c r="N420" s="171"/>
      <c r="O420" s="6"/>
      <c r="Q420" s="5"/>
    </row>
    <row r="421" spans="1:17" x14ac:dyDescent="0.2">
      <c r="A421" s="214" t="s">
        <v>799</v>
      </c>
      <c r="B421" s="257" t="s">
        <v>800</v>
      </c>
      <c r="C421" s="210">
        <f t="shared" si="6"/>
        <v>0</v>
      </c>
      <c r="D421" s="196"/>
      <c r="E421" s="197"/>
      <c r="F421" s="198"/>
      <c r="G421" s="198"/>
      <c r="H421" s="198"/>
      <c r="I421" s="33"/>
      <c r="J421" s="5"/>
      <c r="K421" s="5"/>
      <c r="N421" s="171"/>
      <c r="O421" s="6"/>
      <c r="Q421" s="5"/>
    </row>
    <row r="422" spans="1:17" x14ac:dyDescent="0.2">
      <c r="A422" s="249" t="s">
        <v>801</v>
      </c>
      <c r="B422" s="257" t="s">
        <v>802</v>
      </c>
      <c r="C422" s="210">
        <f t="shared" si="6"/>
        <v>0</v>
      </c>
      <c r="D422" s="196"/>
      <c r="E422" s="197"/>
      <c r="F422" s="198"/>
      <c r="G422" s="198"/>
      <c r="H422" s="198"/>
      <c r="I422" s="33"/>
      <c r="J422" s="5"/>
      <c r="K422" s="5"/>
      <c r="N422" s="171"/>
      <c r="O422" s="6"/>
      <c r="Q422" s="5"/>
    </row>
    <row r="423" spans="1:17" x14ac:dyDescent="0.2">
      <c r="A423" s="214" t="s">
        <v>803</v>
      </c>
      <c r="B423" s="209" t="s">
        <v>804</v>
      </c>
      <c r="C423" s="210">
        <f t="shared" si="6"/>
        <v>0</v>
      </c>
      <c r="D423" s="196"/>
      <c r="E423" s="197"/>
      <c r="F423" s="198"/>
      <c r="G423" s="198"/>
      <c r="H423" s="198"/>
      <c r="I423" s="33"/>
      <c r="J423" s="5"/>
      <c r="K423" s="5"/>
      <c r="N423" s="171"/>
      <c r="O423" s="6"/>
      <c r="Q423" s="5"/>
    </row>
    <row r="424" spans="1:17" x14ac:dyDescent="0.2">
      <c r="A424" s="249" t="s">
        <v>805</v>
      </c>
      <c r="B424" s="209" t="s">
        <v>806</v>
      </c>
      <c r="C424" s="210">
        <f t="shared" si="6"/>
        <v>0</v>
      </c>
      <c r="D424" s="196"/>
      <c r="E424" s="197"/>
      <c r="F424" s="198"/>
      <c r="G424" s="198"/>
      <c r="H424" s="198"/>
      <c r="I424" s="33"/>
      <c r="J424" s="5"/>
      <c r="K424" s="5"/>
      <c r="N424" s="171"/>
      <c r="O424" s="6"/>
      <c r="Q424" s="5"/>
    </row>
    <row r="425" spans="1:17" x14ac:dyDescent="0.2">
      <c r="A425" s="214" t="s">
        <v>807</v>
      </c>
      <c r="B425" s="209" t="s">
        <v>808</v>
      </c>
      <c r="C425" s="210">
        <f t="shared" si="6"/>
        <v>0</v>
      </c>
      <c r="D425" s="196"/>
      <c r="E425" s="197"/>
      <c r="F425" s="198"/>
      <c r="G425" s="198"/>
      <c r="H425" s="198"/>
      <c r="I425" s="33"/>
      <c r="J425" s="5"/>
      <c r="K425" s="5"/>
      <c r="N425" s="171"/>
      <c r="O425" s="6"/>
      <c r="Q425" s="5"/>
    </row>
    <row r="426" spans="1:17" x14ac:dyDescent="0.2">
      <c r="A426" s="249" t="s">
        <v>809</v>
      </c>
      <c r="B426" s="209" t="s">
        <v>810</v>
      </c>
      <c r="C426" s="210">
        <f t="shared" si="6"/>
        <v>0</v>
      </c>
      <c r="D426" s="196"/>
      <c r="E426" s="197"/>
      <c r="F426" s="198"/>
      <c r="G426" s="198"/>
      <c r="H426" s="198"/>
      <c r="I426" s="33"/>
      <c r="J426" s="5"/>
      <c r="K426" s="5"/>
      <c r="N426" s="171"/>
      <c r="O426" s="6"/>
      <c r="Q426" s="5"/>
    </row>
    <row r="427" spans="1:17" x14ac:dyDescent="0.2">
      <c r="A427" s="214" t="s">
        <v>811</v>
      </c>
      <c r="B427" s="209" t="s">
        <v>812</v>
      </c>
      <c r="C427" s="210">
        <f t="shared" si="6"/>
        <v>0</v>
      </c>
      <c r="D427" s="196"/>
      <c r="E427" s="197"/>
      <c r="F427" s="198"/>
      <c r="G427" s="198"/>
      <c r="H427" s="198"/>
      <c r="I427" s="33"/>
      <c r="J427" s="5"/>
      <c r="K427" s="5"/>
      <c r="N427" s="171"/>
      <c r="O427" s="6"/>
      <c r="Q427" s="5"/>
    </row>
    <row r="428" spans="1:17" ht="12.75" customHeight="1" x14ac:dyDescent="0.2">
      <c r="A428" s="249" t="s">
        <v>813</v>
      </c>
      <c r="B428" s="209" t="s">
        <v>814</v>
      </c>
      <c r="C428" s="210">
        <f t="shared" si="6"/>
        <v>0</v>
      </c>
      <c r="D428" s="196"/>
      <c r="E428" s="197"/>
      <c r="F428" s="198"/>
      <c r="G428" s="198"/>
      <c r="H428" s="198"/>
      <c r="I428" s="33"/>
      <c r="J428" s="5"/>
      <c r="K428" s="5"/>
      <c r="N428" s="171"/>
      <c r="O428" s="6"/>
      <c r="Q428" s="5"/>
    </row>
    <row r="429" spans="1:17" x14ac:dyDescent="0.2">
      <c r="A429" s="249" t="s">
        <v>815</v>
      </c>
      <c r="B429" s="257" t="s">
        <v>816</v>
      </c>
      <c r="C429" s="210">
        <f t="shared" si="6"/>
        <v>0</v>
      </c>
      <c r="D429" s="196"/>
      <c r="E429" s="197"/>
      <c r="F429" s="198"/>
      <c r="G429" s="198"/>
      <c r="H429" s="198"/>
      <c r="I429" s="33"/>
      <c r="J429" s="5"/>
      <c r="K429" s="5"/>
      <c r="N429" s="171"/>
      <c r="O429" s="6"/>
      <c r="Q429" s="5"/>
    </row>
    <row r="430" spans="1:17" x14ac:dyDescent="0.2">
      <c r="A430" s="214" t="s">
        <v>817</v>
      </c>
      <c r="B430" s="257" t="s">
        <v>818</v>
      </c>
      <c r="C430" s="210">
        <f t="shared" si="6"/>
        <v>0</v>
      </c>
      <c r="D430" s="196"/>
      <c r="E430" s="197"/>
      <c r="F430" s="198"/>
      <c r="G430" s="198"/>
      <c r="H430" s="198"/>
      <c r="I430" s="33"/>
      <c r="J430" s="5"/>
      <c r="K430" s="5"/>
      <c r="N430" s="171"/>
      <c r="O430" s="6"/>
      <c r="Q430" s="5"/>
    </row>
    <row r="431" spans="1:17" x14ac:dyDescent="0.2">
      <c r="A431" s="249" t="s">
        <v>819</v>
      </c>
      <c r="B431" s="257" t="s">
        <v>820</v>
      </c>
      <c r="C431" s="210">
        <f t="shared" si="6"/>
        <v>0</v>
      </c>
      <c r="D431" s="196"/>
      <c r="E431" s="197"/>
      <c r="F431" s="198"/>
      <c r="G431" s="198"/>
      <c r="H431" s="198"/>
      <c r="I431" s="33"/>
      <c r="J431" s="5"/>
      <c r="K431" s="5"/>
      <c r="N431" s="171"/>
      <c r="O431" s="6"/>
      <c r="Q431" s="5"/>
    </row>
    <row r="432" spans="1:17" x14ac:dyDescent="0.2">
      <c r="A432" s="214" t="s">
        <v>821</v>
      </c>
      <c r="B432" s="258" t="s">
        <v>822</v>
      </c>
      <c r="C432" s="185">
        <f t="shared" si="6"/>
        <v>0</v>
      </c>
      <c r="D432" s="186"/>
      <c r="E432" s="187"/>
      <c r="F432" s="188"/>
      <c r="G432" s="188"/>
      <c r="H432" s="188"/>
      <c r="I432" s="33"/>
      <c r="J432" s="5"/>
      <c r="K432" s="5"/>
      <c r="N432" s="171"/>
      <c r="O432" s="6"/>
      <c r="Q432" s="5"/>
    </row>
    <row r="433" spans="1:17" x14ac:dyDescent="0.2">
      <c r="A433" s="214" t="s">
        <v>823</v>
      </c>
      <c r="B433" s="258" t="s">
        <v>824</v>
      </c>
      <c r="C433" s="185">
        <f t="shared" si="6"/>
        <v>0</v>
      </c>
      <c r="D433" s="186"/>
      <c r="E433" s="187"/>
      <c r="F433" s="188"/>
      <c r="G433" s="188"/>
      <c r="H433" s="188"/>
      <c r="I433" s="33"/>
      <c r="J433" s="5"/>
      <c r="K433" s="5"/>
      <c r="N433" s="171"/>
      <c r="O433" s="6"/>
      <c r="Q433" s="5"/>
    </row>
    <row r="434" spans="1:17" x14ac:dyDescent="0.2">
      <c r="A434" s="214" t="s">
        <v>825</v>
      </c>
      <c r="B434" s="258" t="s">
        <v>826</v>
      </c>
      <c r="C434" s="185">
        <f t="shared" si="6"/>
        <v>0</v>
      </c>
      <c r="D434" s="186"/>
      <c r="E434" s="187"/>
      <c r="F434" s="188"/>
      <c r="G434" s="188"/>
      <c r="H434" s="188"/>
      <c r="I434" s="33"/>
      <c r="J434" s="5"/>
      <c r="K434" s="5"/>
      <c r="N434" s="171"/>
      <c r="O434" s="6"/>
      <c r="Q434" s="5"/>
    </row>
    <row r="435" spans="1:17" x14ac:dyDescent="0.2">
      <c r="A435" s="214" t="s">
        <v>827</v>
      </c>
      <c r="B435" s="258" t="s">
        <v>828</v>
      </c>
      <c r="C435" s="185">
        <f t="shared" si="6"/>
        <v>0</v>
      </c>
      <c r="D435" s="186"/>
      <c r="E435" s="187"/>
      <c r="F435" s="188"/>
      <c r="G435" s="188"/>
      <c r="H435" s="188"/>
      <c r="I435" s="33"/>
      <c r="J435" s="5"/>
      <c r="K435" s="5"/>
      <c r="N435" s="171"/>
      <c r="O435" s="6"/>
      <c r="Q435" s="5"/>
    </row>
    <row r="436" spans="1:17" x14ac:dyDescent="0.2">
      <c r="A436" s="214" t="s">
        <v>829</v>
      </c>
      <c r="B436" s="258" t="s">
        <v>830</v>
      </c>
      <c r="C436" s="185">
        <f t="shared" si="6"/>
        <v>0</v>
      </c>
      <c r="D436" s="186"/>
      <c r="E436" s="187"/>
      <c r="F436" s="188"/>
      <c r="G436" s="188"/>
      <c r="H436" s="188"/>
      <c r="I436" s="33"/>
      <c r="J436" s="5"/>
      <c r="K436" s="5"/>
      <c r="N436" s="171"/>
      <c r="O436" s="6"/>
      <c r="Q436" s="5"/>
    </row>
    <row r="437" spans="1:17" x14ac:dyDescent="0.2">
      <c r="A437" s="249" t="s">
        <v>831</v>
      </c>
      <c r="B437" s="257" t="s">
        <v>832</v>
      </c>
      <c r="C437" s="210">
        <f t="shared" si="6"/>
        <v>0</v>
      </c>
      <c r="D437" s="196"/>
      <c r="E437" s="197"/>
      <c r="F437" s="198"/>
      <c r="G437" s="198"/>
      <c r="H437" s="198"/>
      <c r="I437" s="33"/>
      <c r="J437" s="5"/>
      <c r="K437" s="5"/>
      <c r="N437" s="171"/>
      <c r="O437" s="6"/>
      <c r="Q437" s="5"/>
    </row>
    <row r="438" spans="1:17" x14ac:dyDescent="0.2">
      <c r="A438" s="214" t="s">
        <v>833</v>
      </c>
      <c r="B438" s="257" t="s">
        <v>834</v>
      </c>
      <c r="C438" s="210">
        <f t="shared" si="6"/>
        <v>0</v>
      </c>
      <c r="D438" s="196"/>
      <c r="E438" s="197"/>
      <c r="F438" s="198"/>
      <c r="G438" s="198"/>
      <c r="H438" s="198"/>
      <c r="I438" s="33"/>
      <c r="J438" s="5"/>
      <c r="K438" s="5"/>
      <c r="N438" s="171"/>
      <c r="O438" s="6"/>
      <c r="Q438" s="5"/>
    </row>
    <row r="439" spans="1:17" x14ac:dyDescent="0.2">
      <c r="A439" s="259" t="s">
        <v>835</v>
      </c>
      <c r="B439" s="260" t="s">
        <v>836</v>
      </c>
      <c r="C439" s="210">
        <f t="shared" si="6"/>
        <v>0</v>
      </c>
      <c r="D439" s="196"/>
      <c r="E439" s="197"/>
      <c r="F439" s="198"/>
      <c r="G439" s="198"/>
      <c r="H439" s="198"/>
      <c r="I439" s="33"/>
      <c r="J439" s="5"/>
      <c r="K439" s="5"/>
      <c r="N439" s="171"/>
      <c r="O439" s="6"/>
      <c r="Q439" s="5"/>
    </row>
    <row r="440" spans="1:17" x14ac:dyDescent="0.2">
      <c r="A440" s="214" t="s">
        <v>837</v>
      </c>
      <c r="B440" s="258" t="s">
        <v>838</v>
      </c>
      <c r="C440" s="210">
        <f t="shared" si="6"/>
        <v>4493</v>
      </c>
      <c r="D440" s="196">
        <v>4057</v>
      </c>
      <c r="E440" s="197">
        <v>38</v>
      </c>
      <c r="F440" s="198">
        <v>398</v>
      </c>
      <c r="G440" s="198"/>
      <c r="H440" s="198"/>
      <c r="I440" s="33"/>
      <c r="J440" s="5"/>
      <c r="K440" s="5"/>
      <c r="N440" s="171"/>
      <c r="O440" s="6"/>
      <c r="Q440" s="5"/>
    </row>
    <row r="441" spans="1:17" x14ac:dyDescent="0.2">
      <c r="A441" s="214" t="s">
        <v>839</v>
      </c>
      <c r="B441" s="258" t="s">
        <v>840</v>
      </c>
      <c r="C441" s="210">
        <f t="shared" si="6"/>
        <v>0</v>
      </c>
      <c r="D441" s="196"/>
      <c r="E441" s="197"/>
      <c r="F441" s="198"/>
      <c r="G441" s="198"/>
      <c r="H441" s="198"/>
      <c r="I441" s="33"/>
      <c r="J441" s="5"/>
      <c r="K441" s="5"/>
      <c r="N441" s="171"/>
      <c r="O441" s="6"/>
      <c r="Q441" s="5"/>
    </row>
    <row r="442" spans="1:17" x14ac:dyDescent="0.2">
      <c r="A442" s="214" t="s">
        <v>841</v>
      </c>
      <c r="B442" s="258" t="s">
        <v>842</v>
      </c>
      <c r="C442" s="210">
        <f t="shared" si="6"/>
        <v>0</v>
      </c>
      <c r="D442" s="196"/>
      <c r="E442" s="197"/>
      <c r="F442" s="198"/>
      <c r="G442" s="198"/>
      <c r="H442" s="198"/>
      <c r="I442" s="33"/>
      <c r="J442" s="5"/>
      <c r="K442" s="5"/>
      <c r="N442" s="171"/>
      <c r="O442" s="6"/>
      <c r="Q442" s="5"/>
    </row>
    <row r="443" spans="1:17" x14ac:dyDescent="0.2">
      <c r="A443" s="214" t="s">
        <v>843</v>
      </c>
      <c r="B443" s="258" t="s">
        <v>844</v>
      </c>
      <c r="C443" s="210">
        <f t="shared" si="6"/>
        <v>0</v>
      </c>
      <c r="D443" s="196"/>
      <c r="E443" s="197"/>
      <c r="F443" s="198"/>
      <c r="G443" s="198"/>
      <c r="H443" s="198"/>
      <c r="I443" s="33"/>
      <c r="J443" s="5"/>
      <c r="K443" s="5"/>
      <c r="N443" s="171"/>
      <c r="O443" s="6"/>
      <c r="Q443" s="5"/>
    </row>
    <row r="444" spans="1:17" x14ac:dyDescent="0.2">
      <c r="A444" s="214" t="s">
        <v>845</v>
      </c>
      <c r="B444" s="258" t="s">
        <v>846</v>
      </c>
      <c r="C444" s="210">
        <f t="shared" si="6"/>
        <v>0</v>
      </c>
      <c r="D444" s="196"/>
      <c r="E444" s="197"/>
      <c r="F444" s="198"/>
      <c r="G444" s="198"/>
      <c r="H444" s="198"/>
      <c r="I444" s="33"/>
      <c r="J444" s="5"/>
      <c r="K444" s="5"/>
      <c r="N444" s="171"/>
      <c r="O444" s="6"/>
      <c r="Q444" s="5"/>
    </row>
    <row r="445" spans="1:17" x14ac:dyDescent="0.2">
      <c r="A445" s="214" t="s">
        <v>847</v>
      </c>
      <c r="B445" s="258" t="s">
        <v>848</v>
      </c>
      <c r="C445" s="210">
        <f t="shared" si="6"/>
        <v>1</v>
      </c>
      <c r="D445" s="196">
        <v>1</v>
      </c>
      <c r="E445" s="197"/>
      <c r="F445" s="198"/>
      <c r="G445" s="198"/>
      <c r="H445" s="198"/>
      <c r="I445" s="33"/>
      <c r="J445" s="5"/>
      <c r="K445" s="5"/>
      <c r="N445" s="171"/>
      <c r="O445" s="6"/>
      <c r="Q445" s="5"/>
    </row>
    <row r="446" spans="1:17" x14ac:dyDescent="0.2">
      <c r="A446" s="214" t="s">
        <v>849</v>
      </c>
      <c r="B446" s="258" t="s">
        <v>850</v>
      </c>
      <c r="C446" s="210">
        <f t="shared" si="6"/>
        <v>0</v>
      </c>
      <c r="D446" s="196"/>
      <c r="E446" s="197"/>
      <c r="F446" s="198"/>
      <c r="G446" s="198"/>
      <c r="H446" s="198"/>
      <c r="I446" s="33"/>
      <c r="J446" s="5"/>
      <c r="K446" s="5"/>
      <c r="N446" s="171"/>
      <c r="O446" s="6"/>
      <c r="Q446" s="5"/>
    </row>
    <row r="447" spans="1:17" x14ac:dyDescent="0.2">
      <c r="A447" s="214" t="s">
        <v>851</v>
      </c>
      <c r="B447" s="258" t="s">
        <v>852</v>
      </c>
      <c r="C447" s="210">
        <f t="shared" si="6"/>
        <v>0</v>
      </c>
      <c r="D447" s="196"/>
      <c r="E447" s="197"/>
      <c r="F447" s="198"/>
      <c r="G447" s="198"/>
      <c r="H447" s="198"/>
      <c r="I447" s="33"/>
      <c r="J447" s="5"/>
      <c r="K447" s="5"/>
      <c r="N447" s="171"/>
      <c r="O447" s="6"/>
      <c r="Q447" s="5"/>
    </row>
    <row r="448" spans="1:17" x14ac:dyDescent="0.2">
      <c r="A448" s="214" t="s">
        <v>853</v>
      </c>
      <c r="B448" s="258" t="s">
        <v>854</v>
      </c>
      <c r="C448" s="210">
        <f t="shared" si="6"/>
        <v>0</v>
      </c>
      <c r="D448" s="196"/>
      <c r="E448" s="197"/>
      <c r="F448" s="198"/>
      <c r="G448" s="198"/>
      <c r="H448" s="198"/>
      <c r="I448" s="33"/>
      <c r="J448" s="5"/>
      <c r="K448" s="5"/>
      <c r="N448" s="171"/>
      <c r="O448" s="6"/>
      <c r="Q448" s="5"/>
    </row>
    <row r="449" spans="1:17" x14ac:dyDescent="0.2">
      <c r="A449" s="214" t="s">
        <v>855</v>
      </c>
      <c r="B449" s="258" t="s">
        <v>856</v>
      </c>
      <c r="C449" s="210">
        <f t="shared" si="6"/>
        <v>385</v>
      </c>
      <c r="D449" s="196">
        <v>385</v>
      </c>
      <c r="E449" s="197"/>
      <c r="F449" s="198"/>
      <c r="G449" s="198"/>
      <c r="H449" s="198"/>
      <c r="I449" s="33"/>
      <c r="J449" s="5"/>
      <c r="K449" s="5"/>
      <c r="N449" s="171"/>
      <c r="O449" s="6"/>
      <c r="Q449" s="5"/>
    </row>
    <row r="450" spans="1:17" x14ac:dyDescent="0.2">
      <c r="A450" s="214" t="s">
        <v>857</v>
      </c>
      <c r="B450" s="258" t="s">
        <v>858</v>
      </c>
      <c r="C450" s="210">
        <f t="shared" si="6"/>
        <v>0</v>
      </c>
      <c r="D450" s="196"/>
      <c r="E450" s="197"/>
      <c r="F450" s="198"/>
      <c r="G450" s="198"/>
      <c r="H450" s="198"/>
      <c r="I450" s="33"/>
      <c r="J450" s="5"/>
      <c r="K450" s="5"/>
      <c r="N450" s="171"/>
      <c r="O450" s="6"/>
      <c r="Q450" s="5"/>
    </row>
    <row r="451" spans="1:17" x14ac:dyDescent="0.2">
      <c r="A451" s="214" t="s">
        <v>859</v>
      </c>
      <c r="B451" s="258" t="s">
        <v>860</v>
      </c>
      <c r="C451" s="210">
        <f t="shared" si="6"/>
        <v>0</v>
      </c>
      <c r="D451" s="196"/>
      <c r="E451" s="197"/>
      <c r="F451" s="198"/>
      <c r="G451" s="198"/>
      <c r="H451" s="198"/>
      <c r="I451" s="33"/>
      <c r="J451" s="5"/>
      <c r="K451" s="5"/>
      <c r="N451" s="171"/>
      <c r="O451" s="6"/>
      <c r="Q451" s="5"/>
    </row>
    <row r="452" spans="1:17" ht="15" customHeight="1" x14ac:dyDescent="0.2">
      <c r="A452" s="214" t="s">
        <v>861</v>
      </c>
      <c r="B452" s="258" t="s">
        <v>862</v>
      </c>
      <c r="C452" s="210">
        <f t="shared" si="6"/>
        <v>0</v>
      </c>
      <c r="D452" s="196"/>
      <c r="E452" s="197"/>
      <c r="F452" s="198"/>
      <c r="G452" s="198"/>
      <c r="H452" s="198"/>
      <c r="I452" s="33"/>
      <c r="J452" s="5"/>
      <c r="K452" s="5"/>
      <c r="N452" s="171"/>
      <c r="O452" s="6"/>
      <c r="Q452" s="5"/>
    </row>
    <row r="453" spans="1:17" ht="16.5" customHeight="1" x14ac:dyDescent="0.2">
      <c r="A453" s="249" t="s">
        <v>863</v>
      </c>
      <c r="B453" s="261" t="s">
        <v>864</v>
      </c>
      <c r="C453" s="210">
        <f t="shared" si="6"/>
        <v>0</v>
      </c>
      <c r="D453" s="196"/>
      <c r="E453" s="197"/>
      <c r="F453" s="198"/>
      <c r="G453" s="198"/>
      <c r="H453" s="198"/>
      <c r="I453" s="33"/>
      <c r="J453" s="5"/>
      <c r="K453" s="5"/>
      <c r="N453" s="171"/>
      <c r="O453" s="6"/>
      <c r="Q453" s="5"/>
    </row>
    <row r="454" spans="1:17" x14ac:dyDescent="0.2">
      <c r="A454" s="259" t="s">
        <v>865</v>
      </c>
      <c r="B454" s="262" t="s">
        <v>866</v>
      </c>
      <c r="C454" s="210">
        <f t="shared" si="6"/>
        <v>0</v>
      </c>
      <c r="D454" s="196"/>
      <c r="E454" s="197"/>
      <c r="F454" s="198"/>
      <c r="G454" s="198"/>
      <c r="H454" s="198"/>
      <c r="I454" s="33"/>
      <c r="J454" s="5"/>
      <c r="K454" s="5"/>
      <c r="N454" s="171"/>
      <c r="O454" s="6"/>
      <c r="Q454" s="5"/>
    </row>
    <row r="455" spans="1:17" x14ac:dyDescent="0.2">
      <c r="A455" s="214" t="s">
        <v>867</v>
      </c>
      <c r="B455" s="262" t="s">
        <v>868</v>
      </c>
      <c r="C455" s="210">
        <f t="shared" si="6"/>
        <v>0</v>
      </c>
      <c r="D455" s="196"/>
      <c r="E455" s="197"/>
      <c r="F455" s="198"/>
      <c r="G455" s="198"/>
      <c r="H455" s="198"/>
      <c r="I455" s="33"/>
      <c r="J455" s="5"/>
      <c r="K455" s="5"/>
      <c r="N455" s="171"/>
      <c r="O455" s="6"/>
      <c r="Q455" s="5"/>
    </row>
    <row r="456" spans="1:17" x14ac:dyDescent="0.2">
      <c r="A456" s="249" t="s">
        <v>869</v>
      </c>
      <c r="B456" s="262" t="s">
        <v>870</v>
      </c>
      <c r="C456" s="210">
        <f t="shared" si="6"/>
        <v>0</v>
      </c>
      <c r="D456" s="196"/>
      <c r="E456" s="197"/>
      <c r="F456" s="198"/>
      <c r="G456" s="198"/>
      <c r="H456" s="198"/>
      <c r="I456" s="33"/>
      <c r="J456" s="5"/>
      <c r="K456" s="5"/>
      <c r="N456" s="171"/>
      <c r="O456" s="6"/>
      <c r="Q456" s="5"/>
    </row>
    <row r="457" spans="1:17" x14ac:dyDescent="0.2">
      <c r="A457" s="259" t="s">
        <v>871</v>
      </c>
      <c r="B457" s="262" t="s">
        <v>872</v>
      </c>
      <c r="C457" s="210">
        <f t="shared" si="6"/>
        <v>0</v>
      </c>
      <c r="D457" s="196"/>
      <c r="E457" s="197"/>
      <c r="F457" s="198"/>
      <c r="G457" s="198"/>
      <c r="H457" s="198"/>
      <c r="I457" s="33"/>
      <c r="J457" s="5"/>
      <c r="K457" s="5"/>
      <c r="N457" s="171"/>
      <c r="O457" s="6"/>
      <c r="Q457" s="5"/>
    </row>
    <row r="458" spans="1:17" x14ac:dyDescent="0.2">
      <c r="A458" s="214" t="s">
        <v>873</v>
      </c>
      <c r="B458" s="262" t="s">
        <v>874</v>
      </c>
      <c r="C458" s="210">
        <f t="shared" si="6"/>
        <v>0</v>
      </c>
      <c r="D458" s="196"/>
      <c r="E458" s="197"/>
      <c r="F458" s="198"/>
      <c r="G458" s="198"/>
      <c r="H458" s="198"/>
      <c r="I458" s="33"/>
      <c r="J458" s="5"/>
      <c r="K458" s="5"/>
      <c r="N458" s="171"/>
      <c r="O458" s="6"/>
      <c r="Q458" s="5"/>
    </row>
    <row r="459" spans="1:17" x14ac:dyDescent="0.2">
      <c r="A459" s="249" t="s">
        <v>875</v>
      </c>
      <c r="B459" s="262" t="s">
        <v>876</v>
      </c>
      <c r="C459" s="210">
        <f t="shared" si="6"/>
        <v>0</v>
      </c>
      <c r="D459" s="196"/>
      <c r="E459" s="197"/>
      <c r="F459" s="198"/>
      <c r="G459" s="198"/>
      <c r="H459" s="198"/>
      <c r="I459" s="33"/>
      <c r="J459" s="5"/>
      <c r="K459" s="5"/>
      <c r="N459" s="171"/>
      <c r="O459" s="6"/>
      <c r="Q459" s="5"/>
    </row>
    <row r="460" spans="1:17" x14ac:dyDescent="0.2">
      <c r="A460" s="259" t="s">
        <v>877</v>
      </c>
      <c r="B460" s="262" t="s">
        <v>878</v>
      </c>
      <c r="C460" s="210">
        <f t="shared" si="6"/>
        <v>0</v>
      </c>
      <c r="D460" s="196"/>
      <c r="E460" s="197"/>
      <c r="F460" s="198"/>
      <c r="G460" s="198"/>
      <c r="H460" s="198"/>
      <c r="I460" s="33"/>
      <c r="J460" s="5"/>
      <c r="K460" s="5"/>
      <c r="N460" s="171"/>
      <c r="O460" s="6"/>
      <c r="Q460" s="5"/>
    </row>
    <row r="461" spans="1:17" x14ac:dyDescent="0.2">
      <c r="A461" s="214" t="s">
        <v>879</v>
      </c>
      <c r="B461" s="262" t="s">
        <v>880</v>
      </c>
      <c r="C461" s="210">
        <f t="shared" si="6"/>
        <v>0</v>
      </c>
      <c r="D461" s="196"/>
      <c r="E461" s="197"/>
      <c r="F461" s="198"/>
      <c r="G461" s="198"/>
      <c r="H461" s="198"/>
      <c r="I461" s="33"/>
      <c r="J461" s="5"/>
      <c r="K461" s="5"/>
      <c r="N461" s="171"/>
      <c r="O461" s="6"/>
      <c r="Q461" s="5"/>
    </row>
    <row r="462" spans="1:17" x14ac:dyDescent="0.2">
      <c r="A462" s="249" t="s">
        <v>881</v>
      </c>
      <c r="B462" s="262" t="s">
        <v>882</v>
      </c>
      <c r="C462" s="210">
        <f t="shared" si="6"/>
        <v>0</v>
      </c>
      <c r="D462" s="196"/>
      <c r="E462" s="197"/>
      <c r="F462" s="198"/>
      <c r="G462" s="198"/>
      <c r="H462" s="198"/>
      <c r="I462" s="33"/>
      <c r="J462" s="5"/>
      <c r="K462" s="5"/>
      <c r="N462" s="171"/>
      <c r="O462" s="6"/>
      <c r="Q462" s="5"/>
    </row>
    <row r="463" spans="1:17" x14ac:dyDescent="0.2">
      <c r="A463" s="259" t="s">
        <v>883</v>
      </c>
      <c r="B463" s="262" t="s">
        <v>884</v>
      </c>
      <c r="C463" s="210">
        <f t="shared" si="6"/>
        <v>0</v>
      </c>
      <c r="D463" s="196"/>
      <c r="E463" s="197"/>
      <c r="F463" s="198"/>
      <c r="G463" s="198"/>
      <c r="H463" s="198"/>
      <c r="I463" s="33"/>
      <c r="J463" s="5"/>
      <c r="K463" s="5"/>
      <c r="N463" s="171"/>
      <c r="O463" s="6"/>
      <c r="Q463" s="5"/>
    </row>
    <row r="464" spans="1:17" x14ac:dyDescent="0.2">
      <c r="A464" s="214" t="s">
        <v>885</v>
      </c>
      <c r="B464" s="262" t="s">
        <v>886</v>
      </c>
      <c r="C464" s="210">
        <f t="shared" si="6"/>
        <v>0</v>
      </c>
      <c r="D464" s="196"/>
      <c r="E464" s="197"/>
      <c r="F464" s="198"/>
      <c r="G464" s="198"/>
      <c r="H464" s="198"/>
      <c r="I464" s="33"/>
      <c r="J464" s="5"/>
      <c r="K464" s="5"/>
      <c r="N464" s="171"/>
      <c r="O464" s="6"/>
      <c r="Q464" s="5"/>
    </row>
    <row r="465" spans="1:17" ht="23.25" x14ac:dyDescent="0.2">
      <c r="A465" s="249" t="s">
        <v>887</v>
      </c>
      <c r="B465" s="262" t="s">
        <v>888</v>
      </c>
      <c r="C465" s="210">
        <f t="shared" si="6"/>
        <v>0</v>
      </c>
      <c r="D465" s="196"/>
      <c r="E465" s="197"/>
      <c r="F465" s="198"/>
      <c r="G465" s="198"/>
      <c r="H465" s="198"/>
      <c r="I465" s="33"/>
      <c r="J465" s="5"/>
      <c r="K465" s="5"/>
      <c r="N465" s="171"/>
      <c r="O465" s="6"/>
      <c r="Q465" s="5"/>
    </row>
    <row r="466" spans="1:17" x14ac:dyDescent="0.2">
      <c r="A466" s="259" t="s">
        <v>889</v>
      </c>
      <c r="B466" s="262" t="s">
        <v>890</v>
      </c>
      <c r="C466" s="210">
        <f t="shared" ref="C466:C527" si="7">+SUM(D466:F466)</f>
        <v>0</v>
      </c>
      <c r="D466" s="196"/>
      <c r="E466" s="197"/>
      <c r="F466" s="198"/>
      <c r="G466" s="198"/>
      <c r="H466" s="198"/>
      <c r="I466" s="33"/>
      <c r="J466" s="5"/>
      <c r="K466" s="5"/>
      <c r="N466" s="171"/>
      <c r="O466" s="6"/>
      <c r="Q466" s="5"/>
    </row>
    <row r="467" spans="1:17" x14ac:dyDescent="0.2">
      <c r="A467" s="214" t="s">
        <v>891</v>
      </c>
      <c r="B467" s="262" t="s">
        <v>892</v>
      </c>
      <c r="C467" s="210">
        <f t="shared" si="7"/>
        <v>0</v>
      </c>
      <c r="D467" s="196"/>
      <c r="E467" s="197"/>
      <c r="F467" s="198"/>
      <c r="G467" s="198"/>
      <c r="H467" s="198"/>
      <c r="I467" s="33"/>
      <c r="J467" s="5"/>
      <c r="K467" s="5"/>
      <c r="N467" s="171"/>
      <c r="O467" s="6"/>
      <c r="Q467" s="5"/>
    </row>
    <row r="468" spans="1:17" x14ac:dyDescent="0.2">
      <c r="A468" s="249" t="s">
        <v>893</v>
      </c>
      <c r="B468" s="262" t="s">
        <v>894</v>
      </c>
      <c r="C468" s="210">
        <f t="shared" si="7"/>
        <v>0</v>
      </c>
      <c r="D468" s="196"/>
      <c r="E468" s="197"/>
      <c r="F468" s="198"/>
      <c r="G468" s="198"/>
      <c r="H468" s="198"/>
      <c r="I468" s="33"/>
      <c r="J468" s="5"/>
      <c r="K468" s="5"/>
      <c r="N468" s="171"/>
      <c r="O468" s="6"/>
      <c r="Q468" s="5"/>
    </row>
    <row r="469" spans="1:17" x14ac:dyDescent="0.2">
      <c r="A469" s="259" t="s">
        <v>895</v>
      </c>
      <c r="B469" s="262" t="s">
        <v>896</v>
      </c>
      <c r="C469" s="210">
        <f t="shared" si="7"/>
        <v>0</v>
      </c>
      <c r="D469" s="196"/>
      <c r="E469" s="197"/>
      <c r="F469" s="198"/>
      <c r="G469" s="198"/>
      <c r="H469" s="198"/>
      <c r="I469" s="33"/>
      <c r="J469" s="5"/>
      <c r="K469" s="5"/>
      <c r="N469" s="171"/>
      <c r="O469" s="6"/>
      <c r="Q469" s="5"/>
    </row>
    <row r="470" spans="1:17" x14ac:dyDescent="0.2">
      <c r="A470" s="214" t="s">
        <v>897</v>
      </c>
      <c r="B470" s="262" t="s">
        <v>898</v>
      </c>
      <c r="C470" s="210">
        <f t="shared" si="7"/>
        <v>0</v>
      </c>
      <c r="D470" s="196"/>
      <c r="E470" s="197"/>
      <c r="F470" s="198"/>
      <c r="G470" s="198"/>
      <c r="H470" s="198"/>
      <c r="I470" s="33"/>
      <c r="J470" s="5"/>
      <c r="K470" s="5"/>
      <c r="N470" s="171"/>
      <c r="O470" s="6"/>
      <c r="Q470" s="5"/>
    </row>
    <row r="471" spans="1:17" x14ac:dyDescent="0.2">
      <c r="A471" s="249" t="s">
        <v>899</v>
      </c>
      <c r="B471" s="262" t="s">
        <v>900</v>
      </c>
      <c r="C471" s="210">
        <f t="shared" si="7"/>
        <v>0</v>
      </c>
      <c r="D471" s="196"/>
      <c r="E471" s="197"/>
      <c r="F471" s="198"/>
      <c r="G471" s="198"/>
      <c r="H471" s="198"/>
      <c r="I471" s="33"/>
      <c r="J471" s="5"/>
      <c r="K471" s="5"/>
      <c r="N471" s="171"/>
      <c r="O471" s="6"/>
      <c r="Q471" s="5"/>
    </row>
    <row r="472" spans="1:17" x14ac:dyDescent="0.2">
      <c r="A472" s="259" t="s">
        <v>901</v>
      </c>
      <c r="B472" s="262" t="s">
        <v>902</v>
      </c>
      <c r="C472" s="210">
        <f t="shared" si="7"/>
        <v>0</v>
      </c>
      <c r="D472" s="196"/>
      <c r="E472" s="197"/>
      <c r="F472" s="198"/>
      <c r="G472" s="198"/>
      <c r="H472" s="198"/>
      <c r="I472" s="33"/>
      <c r="J472" s="5"/>
      <c r="K472" s="5"/>
      <c r="N472" s="171"/>
      <c r="O472" s="6"/>
      <c r="Q472" s="5"/>
    </row>
    <row r="473" spans="1:17" x14ac:dyDescent="0.2">
      <c r="A473" s="214" t="s">
        <v>903</v>
      </c>
      <c r="B473" s="262" t="s">
        <v>904</v>
      </c>
      <c r="C473" s="210">
        <f t="shared" si="7"/>
        <v>0</v>
      </c>
      <c r="D473" s="196"/>
      <c r="E473" s="197"/>
      <c r="F473" s="198"/>
      <c r="G473" s="198"/>
      <c r="H473" s="198"/>
      <c r="I473" s="33"/>
      <c r="J473" s="5"/>
      <c r="K473" s="5"/>
      <c r="N473" s="171"/>
      <c r="O473" s="6"/>
      <c r="Q473" s="5"/>
    </row>
    <row r="474" spans="1:17" x14ac:dyDescent="0.2">
      <c r="A474" s="249" t="s">
        <v>905</v>
      </c>
      <c r="B474" s="262" t="s">
        <v>906</v>
      </c>
      <c r="C474" s="210">
        <f t="shared" si="7"/>
        <v>0</v>
      </c>
      <c r="D474" s="196"/>
      <c r="E474" s="197"/>
      <c r="F474" s="198"/>
      <c r="G474" s="198"/>
      <c r="H474" s="198"/>
      <c r="I474" s="33"/>
      <c r="J474" s="5"/>
      <c r="K474" s="5"/>
      <c r="N474" s="171"/>
      <c r="O474" s="6"/>
      <c r="Q474" s="5"/>
    </row>
    <row r="475" spans="1:17" x14ac:dyDescent="0.2">
      <c r="A475" s="259" t="s">
        <v>907</v>
      </c>
      <c r="B475" s="262" t="s">
        <v>908</v>
      </c>
      <c r="C475" s="210">
        <f t="shared" si="7"/>
        <v>0</v>
      </c>
      <c r="D475" s="196"/>
      <c r="E475" s="197"/>
      <c r="F475" s="198"/>
      <c r="G475" s="198"/>
      <c r="H475" s="198"/>
      <c r="I475" s="33"/>
      <c r="J475" s="5"/>
      <c r="K475" s="5"/>
      <c r="N475" s="171"/>
      <c r="O475" s="6"/>
      <c r="Q475" s="5"/>
    </row>
    <row r="476" spans="1:17" x14ac:dyDescent="0.2">
      <c r="A476" s="214" t="s">
        <v>909</v>
      </c>
      <c r="B476" s="262" t="s">
        <v>910</v>
      </c>
      <c r="C476" s="210">
        <f t="shared" si="7"/>
        <v>0</v>
      </c>
      <c r="D476" s="196"/>
      <c r="E476" s="197"/>
      <c r="F476" s="198"/>
      <c r="G476" s="198"/>
      <c r="H476" s="198"/>
      <c r="I476" s="33"/>
      <c r="J476" s="5"/>
      <c r="K476" s="5"/>
      <c r="N476" s="171"/>
      <c r="O476" s="6"/>
      <c r="Q476" s="5"/>
    </row>
    <row r="477" spans="1:17" x14ac:dyDescent="0.2">
      <c r="A477" s="249" t="s">
        <v>911</v>
      </c>
      <c r="B477" s="262" t="s">
        <v>912</v>
      </c>
      <c r="C477" s="210">
        <f t="shared" si="7"/>
        <v>0</v>
      </c>
      <c r="D477" s="196"/>
      <c r="E477" s="197"/>
      <c r="F477" s="198"/>
      <c r="G477" s="198"/>
      <c r="H477" s="198"/>
      <c r="I477" s="33"/>
      <c r="J477" s="5"/>
      <c r="K477" s="5"/>
      <c r="N477" s="171"/>
      <c r="O477" s="6"/>
      <c r="Q477" s="5"/>
    </row>
    <row r="478" spans="1:17" x14ac:dyDescent="0.2">
      <c r="A478" s="259" t="s">
        <v>913</v>
      </c>
      <c r="B478" s="262" t="s">
        <v>914</v>
      </c>
      <c r="C478" s="210">
        <f t="shared" si="7"/>
        <v>0</v>
      </c>
      <c r="D478" s="196"/>
      <c r="E478" s="197"/>
      <c r="F478" s="198"/>
      <c r="G478" s="198"/>
      <c r="H478" s="198"/>
      <c r="I478" s="33"/>
      <c r="J478" s="5"/>
      <c r="K478" s="5"/>
      <c r="N478" s="171"/>
      <c r="O478" s="6"/>
      <c r="Q478" s="5"/>
    </row>
    <row r="479" spans="1:17" x14ac:dyDescent="0.2">
      <c r="A479" s="214" t="s">
        <v>915</v>
      </c>
      <c r="B479" s="262" t="s">
        <v>916</v>
      </c>
      <c r="C479" s="210">
        <f t="shared" si="7"/>
        <v>0</v>
      </c>
      <c r="D479" s="196"/>
      <c r="E479" s="197"/>
      <c r="F479" s="198"/>
      <c r="G479" s="198"/>
      <c r="H479" s="198"/>
      <c r="I479" s="33"/>
      <c r="J479" s="5"/>
      <c r="K479" s="5"/>
      <c r="N479" s="171"/>
      <c r="O479" s="6"/>
      <c r="Q479" s="5"/>
    </row>
    <row r="480" spans="1:17" x14ac:dyDescent="0.2">
      <c r="A480" s="249" t="s">
        <v>917</v>
      </c>
      <c r="B480" s="262" t="s">
        <v>918</v>
      </c>
      <c r="C480" s="210">
        <f t="shared" si="7"/>
        <v>0</v>
      </c>
      <c r="D480" s="196"/>
      <c r="E480" s="197"/>
      <c r="F480" s="198"/>
      <c r="G480" s="198"/>
      <c r="H480" s="198"/>
      <c r="I480" s="33"/>
      <c r="J480" s="5"/>
      <c r="K480" s="5"/>
      <c r="N480" s="171"/>
      <c r="O480" s="6"/>
      <c r="Q480" s="5"/>
    </row>
    <row r="481" spans="1:17" x14ac:dyDescent="0.2">
      <c r="A481" s="259" t="s">
        <v>919</v>
      </c>
      <c r="B481" s="262" t="s">
        <v>920</v>
      </c>
      <c r="C481" s="210">
        <f t="shared" si="7"/>
        <v>0</v>
      </c>
      <c r="D481" s="196"/>
      <c r="E481" s="197"/>
      <c r="F481" s="198"/>
      <c r="G481" s="198"/>
      <c r="H481" s="198"/>
      <c r="I481" s="33"/>
      <c r="J481" s="5"/>
      <c r="K481" s="5"/>
      <c r="N481" s="171"/>
      <c r="O481" s="6"/>
      <c r="Q481" s="5"/>
    </row>
    <row r="482" spans="1:17" x14ac:dyDescent="0.2">
      <c r="A482" s="214" t="s">
        <v>921</v>
      </c>
      <c r="B482" s="262" t="s">
        <v>922</v>
      </c>
      <c r="C482" s="210">
        <f t="shared" si="7"/>
        <v>0</v>
      </c>
      <c r="D482" s="196"/>
      <c r="E482" s="197"/>
      <c r="F482" s="198"/>
      <c r="G482" s="198"/>
      <c r="H482" s="198"/>
      <c r="I482" s="33"/>
      <c r="J482" s="5"/>
      <c r="K482" s="5"/>
      <c r="N482" s="171"/>
      <c r="O482" s="6"/>
      <c r="Q482" s="5"/>
    </row>
    <row r="483" spans="1:17" x14ac:dyDescent="0.2">
      <c r="A483" s="249" t="s">
        <v>923</v>
      </c>
      <c r="B483" s="262" t="s">
        <v>924</v>
      </c>
      <c r="C483" s="210">
        <f t="shared" si="7"/>
        <v>0</v>
      </c>
      <c r="D483" s="196"/>
      <c r="E483" s="197"/>
      <c r="F483" s="198"/>
      <c r="G483" s="198"/>
      <c r="H483" s="198"/>
      <c r="I483" s="33"/>
      <c r="J483" s="5"/>
      <c r="K483" s="5"/>
      <c r="N483" s="171"/>
      <c r="O483" s="6"/>
      <c r="Q483" s="5"/>
    </row>
    <row r="484" spans="1:17" x14ac:dyDescent="0.2">
      <c r="A484" s="259" t="s">
        <v>925</v>
      </c>
      <c r="B484" s="262" t="s">
        <v>926</v>
      </c>
      <c r="C484" s="210">
        <f t="shared" si="7"/>
        <v>0</v>
      </c>
      <c r="D484" s="196"/>
      <c r="E484" s="197"/>
      <c r="F484" s="198"/>
      <c r="G484" s="198"/>
      <c r="H484" s="198"/>
      <c r="I484" s="33"/>
      <c r="J484" s="5"/>
      <c r="K484" s="5"/>
      <c r="N484" s="171"/>
      <c r="O484" s="6"/>
      <c r="Q484" s="5"/>
    </row>
    <row r="485" spans="1:17" x14ac:dyDescent="0.2">
      <c r="A485" s="214" t="s">
        <v>927</v>
      </c>
      <c r="B485" s="262" t="s">
        <v>928</v>
      </c>
      <c r="C485" s="210">
        <f t="shared" si="7"/>
        <v>0</v>
      </c>
      <c r="D485" s="196"/>
      <c r="E485" s="197"/>
      <c r="F485" s="198"/>
      <c r="G485" s="198"/>
      <c r="H485" s="198"/>
      <c r="I485" s="33"/>
      <c r="J485" s="5"/>
      <c r="K485" s="5"/>
      <c r="N485" s="171"/>
      <c r="O485" s="6"/>
      <c r="Q485" s="5"/>
    </row>
    <row r="486" spans="1:17" x14ac:dyDescent="0.2">
      <c r="A486" s="249" t="s">
        <v>929</v>
      </c>
      <c r="B486" s="262" t="s">
        <v>930</v>
      </c>
      <c r="C486" s="210">
        <f t="shared" si="7"/>
        <v>0</v>
      </c>
      <c r="D486" s="196"/>
      <c r="E486" s="197"/>
      <c r="F486" s="198"/>
      <c r="G486" s="198"/>
      <c r="H486" s="198"/>
      <c r="I486" s="33"/>
      <c r="J486" s="5"/>
      <c r="K486" s="5"/>
      <c r="N486" s="171"/>
      <c r="O486" s="6"/>
      <c r="Q486" s="5"/>
    </row>
    <row r="487" spans="1:17" x14ac:dyDescent="0.2">
      <c r="A487" s="259" t="s">
        <v>931</v>
      </c>
      <c r="B487" s="262" t="s">
        <v>932</v>
      </c>
      <c r="C487" s="210">
        <f t="shared" si="7"/>
        <v>0</v>
      </c>
      <c r="D487" s="196"/>
      <c r="E487" s="197"/>
      <c r="F487" s="198"/>
      <c r="G487" s="198"/>
      <c r="H487" s="198"/>
      <c r="I487" s="33"/>
      <c r="J487" s="5"/>
      <c r="K487" s="5"/>
      <c r="N487" s="171"/>
      <c r="O487" s="6"/>
      <c r="Q487" s="5"/>
    </row>
    <row r="488" spans="1:17" x14ac:dyDescent="0.2">
      <c r="A488" s="214" t="s">
        <v>933</v>
      </c>
      <c r="B488" s="262" t="s">
        <v>934</v>
      </c>
      <c r="C488" s="210">
        <f t="shared" si="7"/>
        <v>0</v>
      </c>
      <c r="D488" s="196"/>
      <c r="E488" s="197"/>
      <c r="F488" s="198"/>
      <c r="G488" s="198"/>
      <c r="H488" s="198"/>
      <c r="I488" s="33"/>
      <c r="J488" s="5"/>
      <c r="K488" s="5"/>
      <c r="N488" s="171"/>
      <c r="O488" s="6"/>
      <c r="Q488" s="5"/>
    </row>
    <row r="489" spans="1:17" x14ac:dyDescent="0.2">
      <c r="A489" s="249" t="s">
        <v>935</v>
      </c>
      <c r="B489" s="262" t="s">
        <v>936</v>
      </c>
      <c r="C489" s="210">
        <f t="shared" si="7"/>
        <v>0</v>
      </c>
      <c r="D489" s="196"/>
      <c r="E489" s="197"/>
      <c r="F489" s="198"/>
      <c r="G489" s="198"/>
      <c r="H489" s="198"/>
      <c r="I489" s="33"/>
      <c r="J489" s="5"/>
      <c r="K489" s="5"/>
      <c r="N489" s="171"/>
      <c r="O489" s="6"/>
      <c r="Q489" s="5"/>
    </row>
    <row r="490" spans="1:17" x14ac:dyDescent="0.2">
      <c r="A490" s="259" t="s">
        <v>937</v>
      </c>
      <c r="B490" s="262" t="s">
        <v>938</v>
      </c>
      <c r="C490" s="210">
        <f t="shared" si="7"/>
        <v>0</v>
      </c>
      <c r="D490" s="196"/>
      <c r="E490" s="197"/>
      <c r="F490" s="198"/>
      <c r="G490" s="198"/>
      <c r="H490" s="198"/>
      <c r="I490" s="33"/>
      <c r="J490" s="5"/>
      <c r="K490" s="5"/>
      <c r="N490" s="171"/>
      <c r="O490" s="6"/>
      <c r="Q490" s="5"/>
    </row>
    <row r="491" spans="1:17" x14ac:dyDescent="0.2">
      <c r="A491" s="214" t="s">
        <v>939</v>
      </c>
      <c r="B491" s="262" t="s">
        <v>940</v>
      </c>
      <c r="C491" s="210">
        <f t="shared" si="7"/>
        <v>0</v>
      </c>
      <c r="D491" s="196"/>
      <c r="E491" s="197"/>
      <c r="F491" s="198"/>
      <c r="G491" s="198"/>
      <c r="H491" s="198"/>
      <c r="I491" s="33"/>
      <c r="J491" s="5"/>
      <c r="K491" s="5"/>
      <c r="N491" s="171"/>
      <c r="O491" s="6"/>
      <c r="Q491" s="5"/>
    </row>
    <row r="492" spans="1:17" x14ac:dyDescent="0.2">
      <c r="A492" s="249" t="s">
        <v>941</v>
      </c>
      <c r="B492" s="262" t="s">
        <v>942</v>
      </c>
      <c r="C492" s="210">
        <f t="shared" si="7"/>
        <v>0</v>
      </c>
      <c r="D492" s="196"/>
      <c r="E492" s="197"/>
      <c r="F492" s="198"/>
      <c r="G492" s="198"/>
      <c r="H492" s="198"/>
      <c r="I492" s="33"/>
      <c r="J492" s="5"/>
      <c r="K492" s="5"/>
      <c r="N492" s="171"/>
      <c r="O492" s="6"/>
      <c r="Q492" s="5"/>
    </row>
    <row r="493" spans="1:17" x14ac:dyDescent="0.2">
      <c r="A493" s="259" t="s">
        <v>943</v>
      </c>
      <c r="B493" s="262" t="s">
        <v>944</v>
      </c>
      <c r="C493" s="210">
        <f t="shared" si="7"/>
        <v>0</v>
      </c>
      <c r="D493" s="196"/>
      <c r="E493" s="197"/>
      <c r="F493" s="198"/>
      <c r="G493" s="198"/>
      <c r="H493" s="198"/>
      <c r="I493" s="33"/>
      <c r="J493" s="5"/>
      <c r="K493" s="5"/>
      <c r="N493" s="171"/>
      <c r="O493" s="6"/>
      <c r="Q493" s="5"/>
    </row>
    <row r="494" spans="1:17" x14ac:dyDescent="0.2">
      <c r="A494" s="214" t="s">
        <v>945</v>
      </c>
      <c r="B494" s="262" t="s">
        <v>946</v>
      </c>
      <c r="C494" s="210">
        <f t="shared" si="7"/>
        <v>0</v>
      </c>
      <c r="D494" s="196"/>
      <c r="E494" s="197"/>
      <c r="F494" s="198"/>
      <c r="G494" s="198"/>
      <c r="H494" s="198"/>
      <c r="I494" s="33"/>
      <c r="J494" s="5"/>
      <c r="K494" s="5"/>
      <c r="N494" s="171"/>
      <c r="O494" s="6"/>
      <c r="Q494" s="5"/>
    </row>
    <row r="495" spans="1:17" x14ac:dyDescent="0.2">
      <c r="A495" s="249" t="s">
        <v>947</v>
      </c>
      <c r="B495" s="262" t="s">
        <v>948</v>
      </c>
      <c r="C495" s="210">
        <f t="shared" si="7"/>
        <v>0</v>
      </c>
      <c r="D495" s="196"/>
      <c r="E495" s="197"/>
      <c r="F495" s="198"/>
      <c r="G495" s="198"/>
      <c r="H495" s="198"/>
      <c r="I495" s="33"/>
      <c r="J495" s="5"/>
      <c r="K495" s="5"/>
      <c r="N495" s="171"/>
      <c r="O495" s="6"/>
      <c r="Q495" s="5"/>
    </row>
    <row r="496" spans="1:17" x14ac:dyDescent="0.2">
      <c r="A496" s="259" t="s">
        <v>949</v>
      </c>
      <c r="B496" s="262" t="s">
        <v>950</v>
      </c>
      <c r="C496" s="210">
        <f t="shared" si="7"/>
        <v>0</v>
      </c>
      <c r="D496" s="196"/>
      <c r="E496" s="197"/>
      <c r="F496" s="198"/>
      <c r="G496" s="198"/>
      <c r="H496" s="198"/>
      <c r="I496" s="33"/>
      <c r="J496" s="5"/>
      <c r="K496" s="5"/>
      <c r="N496" s="171"/>
      <c r="O496" s="6"/>
      <c r="Q496" s="5"/>
    </row>
    <row r="497" spans="1:17" x14ac:dyDescent="0.2">
      <c r="A497" s="214" t="s">
        <v>951</v>
      </c>
      <c r="B497" s="262" t="s">
        <v>952</v>
      </c>
      <c r="C497" s="210">
        <f t="shared" si="7"/>
        <v>0</v>
      </c>
      <c r="D497" s="196"/>
      <c r="E497" s="197"/>
      <c r="F497" s="198"/>
      <c r="G497" s="198"/>
      <c r="H497" s="198"/>
      <c r="I497" s="33"/>
      <c r="J497" s="5"/>
      <c r="K497" s="5"/>
      <c r="N497" s="171"/>
      <c r="O497" s="6"/>
      <c r="Q497" s="5"/>
    </row>
    <row r="498" spans="1:17" x14ac:dyDescent="0.2">
      <c r="A498" s="249" t="s">
        <v>953</v>
      </c>
      <c r="B498" s="262" t="s">
        <v>954</v>
      </c>
      <c r="C498" s="210">
        <f t="shared" si="7"/>
        <v>0</v>
      </c>
      <c r="D498" s="196"/>
      <c r="E498" s="197"/>
      <c r="F498" s="198"/>
      <c r="G498" s="198"/>
      <c r="H498" s="198"/>
      <c r="I498" s="33"/>
      <c r="J498" s="5"/>
      <c r="K498" s="5"/>
      <c r="N498" s="171"/>
      <c r="O498" s="6"/>
      <c r="Q498" s="5"/>
    </row>
    <row r="499" spans="1:17" x14ac:dyDescent="0.2">
      <c r="A499" s="259" t="s">
        <v>955</v>
      </c>
      <c r="B499" s="262" t="s">
        <v>956</v>
      </c>
      <c r="C499" s="210">
        <f t="shared" si="7"/>
        <v>0</v>
      </c>
      <c r="D499" s="196"/>
      <c r="E499" s="197"/>
      <c r="F499" s="198"/>
      <c r="G499" s="198"/>
      <c r="H499" s="198"/>
      <c r="I499" s="33"/>
      <c r="J499" s="5"/>
      <c r="K499" s="5"/>
      <c r="N499" s="171"/>
      <c r="O499" s="6"/>
      <c r="Q499" s="5"/>
    </row>
    <row r="500" spans="1:17" x14ac:dyDescent="0.2">
      <c r="A500" s="214" t="s">
        <v>957</v>
      </c>
      <c r="B500" s="262" t="s">
        <v>958</v>
      </c>
      <c r="C500" s="210">
        <f t="shared" si="7"/>
        <v>0</v>
      </c>
      <c r="D500" s="196"/>
      <c r="E500" s="197"/>
      <c r="F500" s="198"/>
      <c r="G500" s="198"/>
      <c r="H500" s="198"/>
      <c r="I500" s="33"/>
      <c r="J500" s="5"/>
      <c r="K500" s="5"/>
      <c r="N500" s="171"/>
      <c r="O500" s="6"/>
      <c r="Q500" s="5"/>
    </row>
    <row r="501" spans="1:17" x14ac:dyDescent="0.2">
      <c r="A501" s="249" t="s">
        <v>959</v>
      </c>
      <c r="B501" s="262" t="s">
        <v>960</v>
      </c>
      <c r="C501" s="210">
        <f t="shared" si="7"/>
        <v>0</v>
      </c>
      <c r="D501" s="196"/>
      <c r="E501" s="197"/>
      <c r="F501" s="198"/>
      <c r="G501" s="198"/>
      <c r="H501" s="198"/>
      <c r="I501" s="33"/>
      <c r="J501" s="5"/>
      <c r="K501" s="5"/>
      <c r="N501" s="171"/>
      <c r="O501" s="6"/>
      <c r="Q501" s="5"/>
    </row>
    <row r="502" spans="1:17" x14ac:dyDescent="0.2">
      <c r="A502" s="259" t="s">
        <v>961</v>
      </c>
      <c r="B502" s="262" t="s">
        <v>962</v>
      </c>
      <c r="C502" s="210">
        <f t="shared" si="7"/>
        <v>0</v>
      </c>
      <c r="D502" s="196"/>
      <c r="E502" s="197"/>
      <c r="F502" s="198"/>
      <c r="G502" s="198"/>
      <c r="H502" s="198"/>
      <c r="I502" s="33"/>
      <c r="J502" s="5"/>
      <c r="K502" s="5"/>
      <c r="N502" s="171"/>
      <c r="O502" s="6"/>
      <c r="Q502" s="5"/>
    </row>
    <row r="503" spans="1:17" x14ac:dyDescent="0.2">
      <c r="A503" s="214" t="s">
        <v>963</v>
      </c>
      <c r="B503" s="262" t="s">
        <v>964</v>
      </c>
      <c r="C503" s="210">
        <f t="shared" si="7"/>
        <v>0</v>
      </c>
      <c r="D503" s="196"/>
      <c r="E503" s="197"/>
      <c r="F503" s="198"/>
      <c r="G503" s="198"/>
      <c r="H503" s="198"/>
      <c r="I503" s="33"/>
      <c r="J503" s="5"/>
      <c r="K503" s="5"/>
      <c r="N503" s="171"/>
      <c r="O503" s="6"/>
      <c r="Q503" s="5"/>
    </row>
    <row r="504" spans="1:17" x14ac:dyDescent="0.2">
      <c r="A504" s="249" t="s">
        <v>965</v>
      </c>
      <c r="B504" s="258" t="s">
        <v>966</v>
      </c>
      <c r="C504" s="210">
        <f t="shared" si="7"/>
        <v>0</v>
      </c>
      <c r="D504" s="196"/>
      <c r="E504" s="197"/>
      <c r="F504" s="198"/>
      <c r="G504" s="198"/>
      <c r="H504" s="198"/>
      <c r="I504" s="33"/>
      <c r="J504" s="5"/>
      <c r="K504" s="5"/>
      <c r="N504" s="171"/>
      <c r="O504" s="6"/>
      <c r="Q504" s="5"/>
    </row>
    <row r="505" spans="1:17" x14ac:dyDescent="0.2">
      <c r="A505" s="259" t="s">
        <v>967</v>
      </c>
      <c r="B505" s="260" t="s">
        <v>968</v>
      </c>
      <c r="C505" s="210">
        <f t="shared" si="7"/>
        <v>0</v>
      </c>
      <c r="D505" s="196"/>
      <c r="E505" s="197"/>
      <c r="F505" s="198"/>
      <c r="G505" s="198"/>
      <c r="H505" s="198"/>
      <c r="I505" s="33"/>
      <c r="J505" s="5"/>
      <c r="K505" s="5"/>
      <c r="N505" s="171"/>
      <c r="O505" s="6"/>
      <c r="Q505" s="5"/>
    </row>
    <row r="506" spans="1:17" x14ac:dyDescent="0.2">
      <c r="A506" s="214" t="s">
        <v>969</v>
      </c>
      <c r="B506" s="258" t="s">
        <v>970</v>
      </c>
      <c r="C506" s="210">
        <f t="shared" si="7"/>
        <v>0</v>
      </c>
      <c r="D506" s="196"/>
      <c r="E506" s="197"/>
      <c r="F506" s="198"/>
      <c r="G506" s="198"/>
      <c r="H506" s="198"/>
      <c r="I506" s="33"/>
      <c r="J506" s="5"/>
      <c r="K506" s="5"/>
      <c r="N506" s="171"/>
      <c r="O506" s="6"/>
      <c r="Q506" s="5"/>
    </row>
    <row r="507" spans="1:17" x14ac:dyDescent="0.2">
      <c r="A507" s="249" t="s">
        <v>971</v>
      </c>
      <c r="B507" s="258" t="s">
        <v>972</v>
      </c>
      <c r="C507" s="210">
        <f t="shared" si="7"/>
        <v>0</v>
      </c>
      <c r="D507" s="196"/>
      <c r="E507" s="197"/>
      <c r="F507" s="198"/>
      <c r="G507" s="198"/>
      <c r="H507" s="198"/>
      <c r="I507" s="33"/>
      <c r="J507" s="5"/>
      <c r="K507" s="5"/>
      <c r="N507" s="171"/>
      <c r="O507" s="6"/>
      <c r="Q507" s="5"/>
    </row>
    <row r="508" spans="1:17" ht="23.25" x14ac:dyDescent="0.2">
      <c r="A508" s="259" t="s">
        <v>973</v>
      </c>
      <c r="B508" s="262" t="s">
        <v>974</v>
      </c>
      <c r="C508" s="210">
        <f t="shared" si="7"/>
        <v>0</v>
      </c>
      <c r="D508" s="196"/>
      <c r="E508" s="197"/>
      <c r="F508" s="198"/>
      <c r="G508" s="198"/>
      <c r="H508" s="198"/>
      <c r="I508" s="33"/>
      <c r="J508" s="5"/>
      <c r="K508" s="5"/>
      <c r="N508" s="171"/>
      <c r="O508" s="6"/>
      <c r="Q508" s="5"/>
    </row>
    <row r="509" spans="1:17" x14ac:dyDescent="0.2">
      <c r="A509" s="259" t="s">
        <v>975</v>
      </c>
      <c r="B509" s="258" t="s">
        <v>976</v>
      </c>
      <c r="C509" s="210">
        <f t="shared" si="7"/>
        <v>0</v>
      </c>
      <c r="D509" s="196"/>
      <c r="E509" s="197"/>
      <c r="F509" s="198"/>
      <c r="G509" s="198"/>
      <c r="H509" s="198"/>
      <c r="I509" s="33"/>
      <c r="J509" s="5"/>
      <c r="K509" s="5"/>
      <c r="N509" s="171"/>
      <c r="O509" s="6"/>
      <c r="Q509" s="5"/>
    </row>
    <row r="510" spans="1:17" x14ac:dyDescent="0.2">
      <c r="A510" s="259" t="s">
        <v>977</v>
      </c>
      <c r="B510" s="258" t="s">
        <v>978</v>
      </c>
      <c r="C510" s="210">
        <f t="shared" si="7"/>
        <v>0</v>
      </c>
      <c r="D510" s="196"/>
      <c r="E510" s="197"/>
      <c r="F510" s="198"/>
      <c r="G510" s="198"/>
      <c r="H510" s="198"/>
      <c r="I510" s="33"/>
      <c r="J510" s="5"/>
      <c r="K510" s="5"/>
      <c r="N510" s="171"/>
      <c r="O510" s="6"/>
      <c r="Q510" s="5"/>
    </row>
    <row r="511" spans="1:17" x14ac:dyDescent="0.2">
      <c r="A511" s="214" t="s">
        <v>979</v>
      </c>
      <c r="B511" s="258" t="s">
        <v>980</v>
      </c>
      <c r="C511" s="210">
        <f t="shared" si="7"/>
        <v>0</v>
      </c>
      <c r="D511" s="196"/>
      <c r="E511" s="197"/>
      <c r="F511" s="198"/>
      <c r="G511" s="198"/>
      <c r="H511" s="198"/>
      <c r="I511" s="33"/>
      <c r="J511" s="5"/>
      <c r="K511" s="5"/>
      <c r="N511" s="171"/>
      <c r="O511" s="6"/>
      <c r="Q511" s="5"/>
    </row>
    <row r="512" spans="1:17" x14ac:dyDescent="0.2">
      <c r="A512" s="249" t="s">
        <v>981</v>
      </c>
      <c r="B512" s="258" t="s">
        <v>982</v>
      </c>
      <c r="C512" s="210">
        <f t="shared" si="7"/>
        <v>0</v>
      </c>
      <c r="D512" s="196"/>
      <c r="E512" s="197"/>
      <c r="F512" s="198"/>
      <c r="G512" s="198"/>
      <c r="H512" s="198"/>
      <c r="I512" s="33"/>
      <c r="J512" s="5"/>
      <c r="K512" s="5"/>
      <c r="N512" s="171"/>
      <c r="O512" s="6"/>
      <c r="Q512" s="5"/>
    </row>
    <row r="513" spans="1:17" x14ac:dyDescent="0.2">
      <c r="A513" s="259" t="s">
        <v>983</v>
      </c>
      <c r="B513" s="258" t="s">
        <v>984</v>
      </c>
      <c r="C513" s="210">
        <f t="shared" si="7"/>
        <v>0</v>
      </c>
      <c r="D513" s="196"/>
      <c r="E513" s="197"/>
      <c r="F513" s="198"/>
      <c r="G513" s="198"/>
      <c r="H513" s="198"/>
      <c r="I513" s="33"/>
      <c r="J513" s="5"/>
      <c r="K513" s="5"/>
      <c r="N513" s="171"/>
      <c r="O513" s="6"/>
      <c r="Q513" s="5"/>
    </row>
    <row r="514" spans="1:17" x14ac:dyDescent="0.2">
      <c r="A514" s="214" t="s">
        <v>985</v>
      </c>
      <c r="B514" s="258" t="s">
        <v>986</v>
      </c>
      <c r="C514" s="210">
        <f t="shared" si="7"/>
        <v>0</v>
      </c>
      <c r="D514" s="196"/>
      <c r="E514" s="197"/>
      <c r="F514" s="198"/>
      <c r="G514" s="198"/>
      <c r="H514" s="198"/>
      <c r="I514" s="33"/>
      <c r="J514" s="5"/>
      <c r="K514" s="5"/>
      <c r="N514" s="171"/>
      <c r="O514" s="6"/>
      <c r="Q514" s="5"/>
    </row>
    <row r="515" spans="1:17" x14ac:dyDescent="0.2">
      <c r="A515" s="249" t="s">
        <v>987</v>
      </c>
      <c r="B515" s="258" t="s">
        <v>988</v>
      </c>
      <c r="C515" s="210">
        <f t="shared" si="7"/>
        <v>0</v>
      </c>
      <c r="D515" s="196"/>
      <c r="E515" s="197"/>
      <c r="F515" s="198"/>
      <c r="G515" s="198"/>
      <c r="H515" s="198"/>
      <c r="I515" s="33"/>
      <c r="J515" s="5"/>
      <c r="K515" s="5"/>
      <c r="N515" s="171"/>
      <c r="O515" s="6"/>
      <c r="Q515" s="5"/>
    </row>
    <row r="516" spans="1:17" x14ac:dyDescent="0.2">
      <c r="A516" s="259" t="s">
        <v>989</v>
      </c>
      <c r="B516" s="258" t="s">
        <v>990</v>
      </c>
      <c r="C516" s="210">
        <f t="shared" si="7"/>
        <v>0</v>
      </c>
      <c r="D516" s="196"/>
      <c r="E516" s="197"/>
      <c r="F516" s="198"/>
      <c r="G516" s="198"/>
      <c r="H516" s="198"/>
      <c r="I516" s="33"/>
      <c r="J516" s="5"/>
      <c r="K516" s="5"/>
      <c r="N516" s="171"/>
      <c r="O516" s="6"/>
      <c r="Q516" s="5"/>
    </row>
    <row r="517" spans="1:17" x14ac:dyDescent="0.2">
      <c r="A517" s="214" t="s">
        <v>991</v>
      </c>
      <c r="B517" s="258" t="s">
        <v>992</v>
      </c>
      <c r="C517" s="210">
        <f t="shared" si="7"/>
        <v>0</v>
      </c>
      <c r="D517" s="196"/>
      <c r="E517" s="197"/>
      <c r="F517" s="198"/>
      <c r="G517" s="198"/>
      <c r="H517" s="198"/>
      <c r="I517" s="33"/>
      <c r="J517" s="5"/>
      <c r="K517" s="5"/>
      <c r="N517" s="171"/>
      <c r="O517" s="6"/>
      <c r="Q517" s="5"/>
    </row>
    <row r="518" spans="1:17" x14ac:dyDescent="0.2">
      <c r="A518" s="249" t="s">
        <v>993</v>
      </c>
      <c r="B518" s="258" t="s">
        <v>994</v>
      </c>
      <c r="C518" s="210">
        <f t="shared" si="7"/>
        <v>0</v>
      </c>
      <c r="D518" s="196"/>
      <c r="E518" s="197"/>
      <c r="F518" s="198"/>
      <c r="G518" s="198"/>
      <c r="H518" s="198"/>
      <c r="I518" s="33"/>
      <c r="J518" s="5"/>
      <c r="K518" s="5"/>
      <c r="N518" s="171"/>
      <c r="O518" s="6"/>
      <c r="Q518" s="5"/>
    </row>
    <row r="519" spans="1:17" x14ac:dyDescent="0.2">
      <c r="A519" s="259" t="s">
        <v>995</v>
      </c>
      <c r="B519" s="258" t="s">
        <v>996</v>
      </c>
      <c r="C519" s="210">
        <f t="shared" si="7"/>
        <v>0</v>
      </c>
      <c r="D519" s="196"/>
      <c r="E519" s="197"/>
      <c r="F519" s="198"/>
      <c r="G519" s="198"/>
      <c r="H519" s="198"/>
      <c r="I519" s="33"/>
      <c r="J519" s="5"/>
      <c r="K519" s="5"/>
      <c r="N519" s="171"/>
      <c r="O519" s="6"/>
      <c r="Q519" s="5"/>
    </row>
    <row r="520" spans="1:17" x14ac:dyDescent="0.2">
      <c r="A520" s="259" t="s">
        <v>997</v>
      </c>
      <c r="B520" s="258" t="s">
        <v>998</v>
      </c>
      <c r="C520" s="210">
        <f t="shared" si="7"/>
        <v>0</v>
      </c>
      <c r="D520" s="196"/>
      <c r="E520" s="197"/>
      <c r="F520" s="198"/>
      <c r="G520" s="198"/>
      <c r="H520" s="198"/>
      <c r="I520" s="33"/>
      <c r="J520" s="5"/>
      <c r="K520" s="5"/>
      <c r="N520" s="171"/>
      <c r="O520" s="6"/>
      <c r="Q520" s="5"/>
    </row>
    <row r="521" spans="1:17" x14ac:dyDescent="0.2">
      <c r="A521" s="259" t="s">
        <v>999</v>
      </c>
      <c r="B521" s="258" t="s">
        <v>1000</v>
      </c>
      <c r="C521" s="210">
        <f t="shared" si="7"/>
        <v>0</v>
      </c>
      <c r="D521" s="196"/>
      <c r="E521" s="197"/>
      <c r="F521" s="198"/>
      <c r="G521" s="198"/>
      <c r="H521" s="198"/>
      <c r="I521" s="33"/>
      <c r="J521" s="5"/>
      <c r="K521" s="5"/>
      <c r="N521" s="171"/>
      <c r="O521" s="6"/>
      <c r="Q521" s="5"/>
    </row>
    <row r="522" spans="1:17" x14ac:dyDescent="0.2">
      <c r="A522" s="214" t="s">
        <v>1001</v>
      </c>
      <c r="B522" s="258" t="s">
        <v>1002</v>
      </c>
      <c r="C522" s="210">
        <f t="shared" si="7"/>
        <v>0</v>
      </c>
      <c r="D522" s="196"/>
      <c r="E522" s="197"/>
      <c r="F522" s="198"/>
      <c r="G522" s="198"/>
      <c r="H522" s="198"/>
      <c r="I522" s="33"/>
      <c r="J522" s="5"/>
      <c r="K522" s="5"/>
      <c r="N522" s="171"/>
      <c r="O522" s="6"/>
      <c r="Q522" s="5"/>
    </row>
    <row r="523" spans="1:17" x14ac:dyDescent="0.2">
      <c r="A523" s="249" t="s">
        <v>1003</v>
      </c>
      <c r="B523" s="258" t="s">
        <v>1004</v>
      </c>
      <c r="C523" s="210">
        <f t="shared" si="7"/>
        <v>0</v>
      </c>
      <c r="D523" s="196"/>
      <c r="E523" s="197"/>
      <c r="F523" s="198"/>
      <c r="G523" s="198"/>
      <c r="H523" s="198"/>
      <c r="I523" s="33"/>
      <c r="J523" s="5"/>
      <c r="K523" s="5"/>
      <c r="N523" s="171"/>
      <c r="O523" s="6"/>
      <c r="Q523" s="5"/>
    </row>
    <row r="524" spans="1:17" x14ac:dyDescent="0.2">
      <c r="A524" s="259" t="s">
        <v>1005</v>
      </c>
      <c r="B524" s="258" t="s">
        <v>1006</v>
      </c>
      <c r="C524" s="210">
        <f t="shared" si="7"/>
        <v>0</v>
      </c>
      <c r="D524" s="196"/>
      <c r="E524" s="197"/>
      <c r="F524" s="198"/>
      <c r="G524" s="198"/>
      <c r="H524" s="198"/>
      <c r="I524" s="33"/>
      <c r="J524" s="5"/>
      <c r="K524" s="5"/>
      <c r="N524" s="171"/>
      <c r="O524" s="6"/>
      <c r="Q524" s="5"/>
    </row>
    <row r="525" spans="1:17" x14ac:dyDescent="0.2">
      <c r="A525" s="214" t="s">
        <v>1007</v>
      </c>
      <c r="B525" s="258" t="s">
        <v>1008</v>
      </c>
      <c r="C525" s="210">
        <f t="shared" si="7"/>
        <v>0</v>
      </c>
      <c r="D525" s="196"/>
      <c r="E525" s="197"/>
      <c r="F525" s="198"/>
      <c r="G525" s="198"/>
      <c r="H525" s="198"/>
      <c r="I525" s="33"/>
      <c r="J525" s="5"/>
      <c r="K525" s="5"/>
      <c r="N525" s="171"/>
      <c r="O525" s="6"/>
      <c r="Q525" s="5"/>
    </row>
    <row r="526" spans="1:17" x14ac:dyDescent="0.2">
      <c r="A526" s="249" t="s">
        <v>1009</v>
      </c>
      <c r="B526" s="258" t="s">
        <v>1010</v>
      </c>
      <c r="C526" s="210">
        <f t="shared" si="7"/>
        <v>0</v>
      </c>
      <c r="D526" s="196"/>
      <c r="E526" s="197"/>
      <c r="F526" s="198"/>
      <c r="G526" s="198"/>
      <c r="H526" s="198"/>
      <c r="I526" s="33"/>
      <c r="J526" s="5"/>
      <c r="K526" s="5"/>
      <c r="N526" s="171"/>
      <c r="O526" s="6"/>
      <c r="Q526" s="5"/>
    </row>
    <row r="527" spans="1:17" x14ac:dyDescent="0.2">
      <c r="A527" s="263" t="s">
        <v>1011</v>
      </c>
      <c r="B527" s="264" t="s">
        <v>1012</v>
      </c>
      <c r="C527" s="218">
        <f t="shared" si="7"/>
        <v>0</v>
      </c>
      <c r="D527" s="237"/>
      <c r="E527" s="220"/>
      <c r="F527" s="221"/>
      <c r="G527" s="221"/>
      <c r="H527" s="221"/>
      <c r="I527" s="33"/>
      <c r="J527" s="5"/>
      <c r="K527" s="5"/>
      <c r="N527" s="171"/>
      <c r="O527" s="6"/>
      <c r="Q527" s="5"/>
    </row>
    <row r="528" spans="1:17" x14ac:dyDescent="0.2">
      <c r="A528" s="265"/>
      <c r="B528" s="266"/>
      <c r="C528" s="202"/>
      <c r="D528" s="202"/>
      <c r="E528" s="202"/>
      <c r="F528" s="202"/>
      <c r="G528" s="202"/>
      <c r="H528" s="202"/>
      <c r="I528" s="14"/>
      <c r="J528" s="171"/>
      <c r="K528" s="171"/>
      <c r="L528" s="171"/>
      <c r="M528" s="171"/>
      <c r="N528" s="171"/>
      <c r="O528" s="6"/>
      <c r="Q528" s="5"/>
    </row>
    <row r="529" spans="1:17" x14ac:dyDescent="0.2">
      <c r="A529" s="291" t="s">
        <v>1013</v>
      </c>
      <c r="B529" s="292"/>
      <c r="C529" s="267" t="s">
        <v>1014</v>
      </c>
      <c r="D529" s="268"/>
      <c r="E529" s="269"/>
      <c r="F529" s="171"/>
      <c r="G529" s="202"/>
      <c r="H529" s="202"/>
      <c r="I529" s="14"/>
      <c r="J529" s="171"/>
      <c r="K529" s="171"/>
      <c r="L529" s="171"/>
      <c r="M529" s="171"/>
      <c r="N529" s="171"/>
      <c r="O529" s="6"/>
      <c r="Q529" s="5"/>
    </row>
    <row r="530" spans="1:17" x14ac:dyDescent="0.2">
      <c r="A530" s="293"/>
      <c r="B530" s="294"/>
      <c r="C530" s="297" t="s">
        <v>3</v>
      </c>
      <c r="D530" s="268" t="s">
        <v>1015</v>
      </c>
      <c r="E530" s="269"/>
      <c r="F530" s="171"/>
      <c r="G530" s="202"/>
      <c r="H530" s="202"/>
      <c r="I530" s="14"/>
      <c r="J530" s="171"/>
      <c r="K530" s="171"/>
      <c r="L530" s="171"/>
      <c r="M530" s="171"/>
      <c r="N530" s="171"/>
      <c r="O530" s="6"/>
      <c r="Q530" s="5"/>
    </row>
    <row r="531" spans="1:17" ht="33.75" customHeight="1" x14ac:dyDescent="0.2">
      <c r="A531" s="295"/>
      <c r="B531" s="296"/>
      <c r="C531" s="298"/>
      <c r="D531" s="270" t="s">
        <v>1016</v>
      </c>
      <c r="E531" s="271" t="s">
        <v>1017</v>
      </c>
      <c r="F531" s="171"/>
      <c r="G531" s="202"/>
      <c r="H531" s="202"/>
      <c r="I531" s="14"/>
      <c r="J531" s="171"/>
      <c r="K531" s="171"/>
      <c r="L531" s="171"/>
      <c r="M531" s="171"/>
      <c r="N531" s="171"/>
      <c r="O531" s="6"/>
      <c r="Q531" s="5"/>
    </row>
    <row r="532" spans="1:17" x14ac:dyDescent="0.2">
      <c r="A532" s="272" t="s">
        <v>1018</v>
      </c>
      <c r="B532" s="273" t="s">
        <v>1019</v>
      </c>
      <c r="C532" s="274">
        <f>+SUM(D532:E532)</f>
        <v>0</v>
      </c>
      <c r="D532" s="275"/>
      <c r="E532" s="276"/>
      <c r="F532" s="171"/>
      <c r="G532" s="202"/>
      <c r="H532" s="202"/>
      <c r="I532" s="14"/>
      <c r="J532" s="171"/>
      <c r="K532" s="171"/>
      <c r="L532" s="171"/>
      <c r="M532" s="171"/>
      <c r="N532" s="171"/>
      <c r="O532" s="6"/>
      <c r="Q532" s="5"/>
    </row>
    <row r="533" spans="1:17" x14ac:dyDescent="0.2">
      <c r="A533" s="272" t="s">
        <v>1020</v>
      </c>
      <c r="B533" s="273" t="s">
        <v>1021</v>
      </c>
      <c r="C533" s="277">
        <f>+SUM(D533:E533)</f>
        <v>0</v>
      </c>
      <c r="D533" s="275"/>
      <c r="E533" s="276"/>
      <c r="F533" s="171"/>
      <c r="G533" s="202"/>
      <c r="H533" s="202"/>
      <c r="I533" s="14"/>
      <c r="J533" s="171"/>
      <c r="K533" s="171"/>
      <c r="L533" s="171"/>
      <c r="M533" s="171"/>
      <c r="N533" s="171"/>
      <c r="O533" s="6"/>
      <c r="Q533" s="5"/>
    </row>
    <row r="534" spans="1:17" ht="18" customHeight="1" x14ac:dyDescent="0.2">
      <c r="A534" s="128"/>
      <c r="B534" s="129"/>
      <c r="C534" s="130"/>
    </row>
    <row r="535" spans="1:17" ht="24" customHeight="1" x14ac:dyDescent="0.2">
      <c r="A535" s="291" t="s">
        <v>1022</v>
      </c>
      <c r="B535" s="292"/>
      <c r="C535" s="297" t="s">
        <v>3</v>
      </c>
      <c r="D535" s="286" t="s">
        <v>1023</v>
      </c>
      <c r="E535" s="286" t="s">
        <v>1024</v>
      </c>
      <c r="F535" s="202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295"/>
      <c r="B536" s="296"/>
      <c r="C536" s="299"/>
      <c r="D536" s="286"/>
      <c r="E536" s="286"/>
      <c r="F536" s="202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287" t="s">
        <v>1025</v>
      </c>
      <c r="B537" s="288"/>
      <c r="C537" s="131"/>
      <c r="D537" s="132"/>
      <c r="E537" s="133"/>
      <c r="F537" s="202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134" t="s">
        <v>1026</v>
      </c>
      <c r="B538" s="135"/>
      <c r="C538" s="278">
        <f t="shared" ref="C538:C544" si="8">SUM(D538:E538)</f>
        <v>0</v>
      </c>
      <c r="D538" s="279"/>
      <c r="E538" s="280"/>
      <c r="F538" s="202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139" t="s">
        <v>1027</v>
      </c>
      <c r="B539" s="140"/>
      <c r="C539" s="281">
        <f t="shared" si="8"/>
        <v>0</v>
      </c>
      <c r="D539" s="282"/>
      <c r="E539" s="283"/>
      <c r="F539" s="202"/>
      <c r="G539" s="6"/>
      <c r="H539" s="6"/>
      <c r="I539" s="7"/>
      <c r="J539" s="5"/>
      <c r="K539" s="5"/>
      <c r="O539" s="6"/>
      <c r="Q539" s="5"/>
    </row>
    <row r="540" spans="1:17" s="147" customFormat="1" ht="13.5" customHeight="1" x14ac:dyDescent="0.2">
      <c r="A540" s="139" t="s">
        <v>1028</v>
      </c>
      <c r="B540" s="140"/>
      <c r="C540" s="281">
        <f t="shared" si="8"/>
        <v>0</v>
      </c>
      <c r="D540" s="144"/>
      <c r="E540" s="145"/>
      <c r="F540" s="146"/>
      <c r="G540" s="146"/>
    </row>
    <row r="541" spans="1:17" s="147" customFormat="1" x14ac:dyDescent="0.2">
      <c r="A541" s="139" t="s">
        <v>1029</v>
      </c>
      <c r="B541" s="140"/>
      <c r="C541" s="281">
        <f t="shared" si="8"/>
        <v>0</v>
      </c>
      <c r="D541" s="144"/>
      <c r="E541" s="145"/>
      <c r="F541" s="146"/>
      <c r="G541" s="146"/>
    </row>
    <row r="542" spans="1:17" s="147" customFormat="1" x14ac:dyDescent="0.2">
      <c r="A542" s="139" t="s">
        <v>1030</v>
      </c>
      <c r="B542" s="140"/>
      <c r="C542" s="281">
        <f t="shared" si="8"/>
        <v>0</v>
      </c>
      <c r="D542" s="144"/>
      <c r="E542" s="145"/>
      <c r="F542" s="146"/>
      <c r="G542" s="146"/>
    </row>
    <row r="543" spans="1:17" x14ac:dyDescent="0.2">
      <c r="A543" s="148" t="s">
        <v>1031</v>
      </c>
      <c r="B543" s="149"/>
      <c r="C543" s="150">
        <f t="shared" si="8"/>
        <v>0</v>
      </c>
      <c r="D543" s="151"/>
      <c r="E543" s="152"/>
      <c r="H543" s="6"/>
      <c r="J543" s="7"/>
      <c r="K543" s="5"/>
      <c r="P543" s="6"/>
      <c r="Q543" s="5"/>
    </row>
    <row r="544" spans="1:17" ht="19.5" customHeight="1" x14ac:dyDescent="0.2">
      <c r="A544" s="153" t="s">
        <v>1032</v>
      </c>
      <c r="B544" s="131"/>
      <c r="C544" s="154">
        <f t="shared" si="8"/>
        <v>0</v>
      </c>
      <c r="D544" s="155">
        <f>SUM(D538:D543)</f>
        <v>0</v>
      </c>
      <c r="E544" s="156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153" t="s">
        <v>1033</v>
      </c>
      <c r="B545" s="157"/>
      <c r="C545" s="131"/>
      <c r="D545" s="131"/>
      <c r="E545" s="158"/>
      <c r="F545" s="202"/>
      <c r="G545" s="6"/>
      <c r="H545" s="6"/>
      <c r="I545" s="7"/>
      <c r="J545" s="5"/>
      <c r="K545" s="5"/>
      <c r="O545" s="6"/>
      <c r="Q545" s="5"/>
    </row>
    <row r="546" spans="1:17" x14ac:dyDescent="0.2">
      <c r="A546" s="159" t="s">
        <v>1026</v>
      </c>
      <c r="B546" s="160"/>
      <c r="C546" s="278">
        <f t="shared" ref="C546:C552" si="9">SUM(D546:E546)</f>
        <v>0</v>
      </c>
      <c r="D546" s="279"/>
      <c r="E546" s="280"/>
      <c r="F546" s="202"/>
      <c r="G546" s="6"/>
      <c r="H546" s="6"/>
      <c r="I546" s="7"/>
      <c r="J546" s="5"/>
      <c r="K546" s="5"/>
      <c r="O546" s="6"/>
      <c r="Q546" s="5"/>
    </row>
    <row r="547" spans="1:17" x14ac:dyDescent="0.2">
      <c r="A547" s="161" t="s">
        <v>1027</v>
      </c>
      <c r="B547" s="162"/>
      <c r="C547" s="281">
        <f t="shared" si="9"/>
        <v>0</v>
      </c>
      <c r="D547" s="282"/>
      <c r="E547" s="283"/>
      <c r="F547" s="202"/>
      <c r="G547" s="6"/>
      <c r="H547" s="6"/>
      <c r="I547" s="7"/>
      <c r="J547" s="5"/>
      <c r="K547" s="5"/>
      <c r="O547" s="6"/>
      <c r="Q547" s="5"/>
    </row>
    <row r="548" spans="1:17" s="147" customFormat="1" x14ac:dyDescent="0.2">
      <c r="A548" s="161" t="s">
        <v>1028</v>
      </c>
      <c r="B548" s="162"/>
      <c r="C548" s="281">
        <f t="shared" si="9"/>
        <v>0</v>
      </c>
      <c r="D548" s="144"/>
      <c r="E548" s="145"/>
      <c r="F548" s="146"/>
      <c r="G548" s="146"/>
    </row>
    <row r="549" spans="1:17" s="147" customFormat="1" x14ac:dyDescent="0.2">
      <c r="A549" s="161" t="s">
        <v>1029</v>
      </c>
      <c r="B549" s="162"/>
      <c r="C549" s="281">
        <f t="shared" si="9"/>
        <v>0</v>
      </c>
      <c r="D549" s="144"/>
      <c r="E549" s="145"/>
      <c r="F549" s="146"/>
      <c r="G549" s="146"/>
    </row>
    <row r="550" spans="1:17" s="147" customFormat="1" x14ac:dyDescent="0.2">
      <c r="A550" s="161" t="s">
        <v>1030</v>
      </c>
      <c r="B550" s="162"/>
      <c r="C550" s="281">
        <f t="shared" si="9"/>
        <v>0</v>
      </c>
      <c r="D550" s="144"/>
      <c r="E550" s="145"/>
      <c r="F550" s="146"/>
      <c r="G550" s="146"/>
    </row>
    <row r="551" spans="1:17" x14ac:dyDescent="0.2">
      <c r="A551" s="163" t="s">
        <v>1031</v>
      </c>
      <c r="B551" s="164"/>
      <c r="C551" s="150">
        <f t="shared" si="9"/>
        <v>0</v>
      </c>
      <c r="D551" s="151"/>
      <c r="E551" s="152"/>
      <c r="H551" s="6"/>
      <c r="J551" s="7"/>
      <c r="K551" s="5"/>
      <c r="P551" s="6"/>
      <c r="Q551" s="5"/>
    </row>
    <row r="552" spans="1:17" ht="19.5" customHeight="1" x14ac:dyDescent="0.2">
      <c r="A552" s="165" t="s">
        <v>1034</v>
      </c>
      <c r="B552" s="132"/>
      <c r="C552" s="154">
        <f t="shared" si="9"/>
        <v>0</v>
      </c>
      <c r="D552" s="166">
        <f>SUM(D546:D551)</f>
        <v>0</v>
      </c>
      <c r="E552" s="167">
        <f>SUM(E546:E551)</f>
        <v>0</v>
      </c>
      <c r="H552" s="6"/>
      <c r="J552" s="7"/>
      <c r="K552" s="5"/>
      <c r="P552" s="6"/>
      <c r="Q552" s="5"/>
    </row>
  </sheetData>
  <mergeCells count="24"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6:F7"/>
    <mergeCell ref="C10:C12"/>
    <mergeCell ref="D10:F10"/>
    <mergeCell ref="G10:G12"/>
    <mergeCell ref="A44:B44"/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B8" sqref="B8"/>
    </sheetView>
  </sheetViews>
  <sheetFormatPr baseColWidth="10" defaultRowHeight="12.75" x14ac:dyDescent="0.2"/>
  <cols>
    <col min="1" max="1" width="12.7109375" style="168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",[12]NOMBRE!B2," - ","( ",[12]NOMBRE!C2,[12]NOMBRE!D2,[12]NOMBRE!E2,[12]NOMBRE!F2,[12]NOMBRE!G2," )")</f>
        <v>COMUNA: Linares - ( 07401 )</v>
      </c>
      <c r="I2" s="5"/>
    </row>
    <row r="3" spans="1:19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",[12]NOMBRE!B6," - ","( ",[12]NOMBRE!C6,[12]NOMBRE!D6," )")</f>
        <v>MES: NOVIEMBRE - ( 11 )</v>
      </c>
      <c r="I4" s="9"/>
    </row>
    <row r="5" spans="1:19" ht="12.75" customHeight="1" x14ac:dyDescent="0.2">
      <c r="A5" s="1" t="str">
        <f>CONCATENATE("AÑO: ",[12]NOMBRE!B7)</f>
        <v>AÑO: 2015</v>
      </c>
      <c r="I5" s="5"/>
    </row>
    <row r="6" spans="1:19" ht="12.75" customHeight="1" x14ac:dyDescent="0.15">
      <c r="A6" s="300" t="s">
        <v>1</v>
      </c>
      <c r="B6" s="300"/>
      <c r="C6" s="300"/>
      <c r="D6" s="300"/>
      <c r="E6" s="300"/>
      <c r="F6" s="300"/>
      <c r="I6" s="5"/>
    </row>
    <row r="7" spans="1:19" ht="12.75" customHeight="1" x14ac:dyDescent="0.15">
      <c r="A7" s="300"/>
      <c r="B7" s="300"/>
      <c r="C7" s="300"/>
      <c r="D7" s="300"/>
      <c r="E7" s="300"/>
      <c r="F7" s="300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69" t="s">
        <v>2</v>
      </c>
      <c r="B10" s="170"/>
      <c r="C10" s="301" t="s">
        <v>3</v>
      </c>
      <c r="D10" s="304" t="s">
        <v>4</v>
      </c>
      <c r="E10" s="305"/>
      <c r="F10" s="306"/>
      <c r="G10" s="307" t="s">
        <v>5</v>
      </c>
      <c r="H10" s="301" t="s">
        <v>6</v>
      </c>
      <c r="I10" s="14"/>
      <c r="J10" s="5"/>
      <c r="K10" s="5"/>
      <c r="N10" s="171"/>
      <c r="O10" s="6"/>
      <c r="Q10" s="5"/>
    </row>
    <row r="11" spans="1:19" ht="15.75" customHeight="1" x14ac:dyDescent="0.2">
      <c r="A11" s="172"/>
      <c r="B11" s="173"/>
      <c r="C11" s="302"/>
      <c r="D11" s="311" t="s">
        <v>7</v>
      </c>
      <c r="E11" s="313" t="s">
        <v>8</v>
      </c>
      <c r="F11" s="315" t="s">
        <v>9</v>
      </c>
      <c r="G11" s="308"/>
      <c r="H11" s="302"/>
      <c r="I11" s="14"/>
      <c r="J11" s="5"/>
      <c r="K11" s="5"/>
      <c r="N11" s="171"/>
      <c r="O11" s="6"/>
      <c r="Q11" s="5"/>
    </row>
    <row r="12" spans="1:19" ht="14.25" customHeight="1" x14ac:dyDescent="0.2">
      <c r="A12" s="174" t="s">
        <v>10</v>
      </c>
      <c r="B12" s="175" t="s">
        <v>11</v>
      </c>
      <c r="C12" s="303"/>
      <c r="D12" s="312"/>
      <c r="E12" s="314"/>
      <c r="F12" s="316"/>
      <c r="G12" s="309"/>
      <c r="H12" s="303"/>
      <c r="I12" s="14"/>
      <c r="J12" s="5"/>
      <c r="K12" s="5"/>
      <c r="N12" s="171"/>
      <c r="O12" s="6"/>
      <c r="Q12" s="5"/>
    </row>
    <row r="13" spans="1:19" x14ac:dyDescent="0.2">
      <c r="A13" s="176" t="s">
        <v>12</v>
      </c>
      <c r="B13" s="177"/>
      <c r="C13" s="178">
        <f>+SUM(D13:F13)</f>
        <v>4808</v>
      </c>
      <c r="D13" s="179">
        <f>+SUM(D14:D43)</f>
        <v>2434</v>
      </c>
      <c r="E13" s="180">
        <f>+SUM(E14:E43)</f>
        <v>2374</v>
      </c>
      <c r="F13" s="181">
        <f>+SUM(F14:F43)</f>
        <v>0</v>
      </c>
      <c r="G13" s="182">
        <f>+SUM(G14:G43)</f>
        <v>0</v>
      </c>
      <c r="H13" s="178">
        <f>+SUM(H14:H43)</f>
        <v>0</v>
      </c>
      <c r="I13" s="14"/>
      <c r="J13" s="5"/>
      <c r="K13" s="5"/>
      <c r="N13" s="171"/>
      <c r="O13" s="6"/>
      <c r="Q13" s="5"/>
    </row>
    <row r="14" spans="1:19" ht="27" customHeight="1" x14ac:dyDescent="0.2">
      <c r="A14" s="183" t="s">
        <v>13</v>
      </c>
      <c r="B14" s="184" t="s">
        <v>14</v>
      </c>
      <c r="C14" s="185">
        <f>+SUM(D14:F14)</f>
        <v>995</v>
      </c>
      <c r="D14" s="186">
        <v>497</v>
      </c>
      <c r="E14" s="187">
        <v>498</v>
      </c>
      <c r="F14" s="188"/>
      <c r="G14" s="188"/>
      <c r="H14" s="188"/>
      <c r="I14" s="33"/>
      <c r="J14" s="5"/>
      <c r="K14" s="5"/>
      <c r="N14" s="171"/>
      <c r="O14" s="6"/>
      <c r="Q14" s="5"/>
    </row>
    <row r="15" spans="1:19" x14ac:dyDescent="0.2">
      <c r="A15" s="189" t="s">
        <v>15</v>
      </c>
      <c r="B15" s="190" t="s">
        <v>16</v>
      </c>
      <c r="C15" s="185">
        <f t="shared" ref="C15:C78" si="0">+SUM(D15:F15)</f>
        <v>0</v>
      </c>
      <c r="D15" s="186"/>
      <c r="E15" s="187"/>
      <c r="F15" s="188"/>
      <c r="G15" s="188"/>
      <c r="H15" s="188"/>
      <c r="I15" s="33"/>
      <c r="J15" s="5"/>
      <c r="K15" s="5"/>
      <c r="N15" s="171"/>
      <c r="O15" s="6"/>
      <c r="Q15" s="5"/>
    </row>
    <row r="16" spans="1:19" x14ac:dyDescent="0.2">
      <c r="A16" s="189" t="s">
        <v>17</v>
      </c>
      <c r="B16" s="190" t="s">
        <v>18</v>
      </c>
      <c r="C16" s="185">
        <f t="shared" si="0"/>
        <v>2</v>
      </c>
      <c r="D16" s="186"/>
      <c r="E16" s="187">
        <v>2</v>
      </c>
      <c r="F16" s="188"/>
      <c r="G16" s="188"/>
      <c r="H16" s="188"/>
      <c r="I16" s="33"/>
      <c r="J16" s="5"/>
      <c r="K16" s="5"/>
      <c r="N16" s="171"/>
      <c r="O16" s="6"/>
      <c r="Q16" s="5"/>
    </row>
    <row r="17" spans="1:17" x14ac:dyDescent="0.2">
      <c r="A17" s="191" t="s">
        <v>19</v>
      </c>
      <c r="B17" s="192" t="s">
        <v>20</v>
      </c>
      <c r="C17" s="185">
        <f t="shared" si="0"/>
        <v>221</v>
      </c>
      <c r="D17" s="186"/>
      <c r="E17" s="187">
        <v>221</v>
      </c>
      <c r="F17" s="188"/>
      <c r="G17" s="188"/>
      <c r="H17" s="188"/>
      <c r="I17" s="33"/>
      <c r="J17" s="5"/>
      <c r="K17" s="5"/>
      <c r="N17" s="171"/>
      <c r="O17" s="6"/>
      <c r="Q17" s="5"/>
    </row>
    <row r="18" spans="1:17" x14ac:dyDescent="0.2">
      <c r="A18" s="191" t="s">
        <v>21</v>
      </c>
      <c r="B18" s="192" t="s">
        <v>22</v>
      </c>
      <c r="C18" s="185">
        <f t="shared" si="0"/>
        <v>6</v>
      </c>
      <c r="D18" s="186"/>
      <c r="E18" s="187">
        <v>6</v>
      </c>
      <c r="F18" s="188"/>
      <c r="G18" s="188"/>
      <c r="H18" s="188"/>
      <c r="I18" s="33"/>
      <c r="J18" s="5"/>
      <c r="K18" s="5"/>
      <c r="N18" s="171"/>
      <c r="O18" s="6"/>
      <c r="Q18" s="5"/>
    </row>
    <row r="19" spans="1:17" x14ac:dyDescent="0.2">
      <c r="A19" s="191" t="s">
        <v>23</v>
      </c>
      <c r="B19" s="193" t="s">
        <v>24</v>
      </c>
      <c r="C19" s="185">
        <f t="shared" si="0"/>
        <v>105</v>
      </c>
      <c r="D19" s="186"/>
      <c r="E19" s="187">
        <v>105</v>
      </c>
      <c r="F19" s="188"/>
      <c r="G19" s="188"/>
      <c r="H19" s="188"/>
      <c r="I19" s="33"/>
      <c r="J19" s="5"/>
      <c r="K19" s="5"/>
      <c r="N19" s="171"/>
      <c r="O19" s="6"/>
      <c r="Q19" s="5"/>
    </row>
    <row r="20" spans="1:17" x14ac:dyDescent="0.2">
      <c r="A20" s="191" t="s">
        <v>25</v>
      </c>
      <c r="B20" s="193" t="s">
        <v>26</v>
      </c>
      <c r="C20" s="185">
        <f t="shared" si="0"/>
        <v>184</v>
      </c>
      <c r="D20" s="186"/>
      <c r="E20" s="187">
        <v>184</v>
      </c>
      <c r="F20" s="188"/>
      <c r="G20" s="188"/>
      <c r="H20" s="188"/>
      <c r="I20" s="33"/>
      <c r="J20" s="5"/>
      <c r="K20" s="5"/>
      <c r="N20" s="171"/>
      <c r="O20" s="6"/>
      <c r="Q20" s="5"/>
    </row>
    <row r="21" spans="1:17" x14ac:dyDescent="0.2">
      <c r="A21" s="191" t="s">
        <v>27</v>
      </c>
      <c r="B21" s="194" t="s">
        <v>28</v>
      </c>
      <c r="C21" s="185">
        <f t="shared" si="0"/>
        <v>213</v>
      </c>
      <c r="D21" s="186"/>
      <c r="E21" s="187">
        <v>213</v>
      </c>
      <c r="F21" s="188"/>
      <c r="G21" s="188"/>
      <c r="H21" s="188"/>
      <c r="I21" s="33"/>
      <c r="J21" s="5"/>
      <c r="K21" s="5"/>
      <c r="N21" s="171"/>
      <c r="O21" s="6"/>
      <c r="Q21" s="5"/>
    </row>
    <row r="22" spans="1:17" x14ac:dyDescent="0.2">
      <c r="A22" s="191" t="s">
        <v>29</v>
      </c>
      <c r="B22" s="194" t="s">
        <v>30</v>
      </c>
      <c r="C22" s="185">
        <f t="shared" si="0"/>
        <v>5</v>
      </c>
      <c r="D22" s="186"/>
      <c r="E22" s="187">
        <v>5</v>
      </c>
      <c r="F22" s="188"/>
      <c r="G22" s="188"/>
      <c r="H22" s="188"/>
      <c r="I22" s="33"/>
      <c r="J22" s="5"/>
      <c r="K22" s="5"/>
      <c r="N22" s="171"/>
      <c r="O22" s="6"/>
      <c r="Q22" s="5"/>
    </row>
    <row r="23" spans="1:17" x14ac:dyDescent="0.2">
      <c r="A23" s="191" t="s">
        <v>31</v>
      </c>
      <c r="B23" s="194" t="s">
        <v>32</v>
      </c>
      <c r="C23" s="185">
        <f t="shared" si="0"/>
        <v>37</v>
      </c>
      <c r="D23" s="186"/>
      <c r="E23" s="187">
        <v>37</v>
      </c>
      <c r="F23" s="188"/>
      <c r="G23" s="188"/>
      <c r="H23" s="188"/>
      <c r="I23" s="33"/>
      <c r="J23" s="5"/>
      <c r="K23" s="5"/>
      <c r="N23" s="171"/>
      <c r="O23" s="6"/>
      <c r="Q23" s="5"/>
    </row>
    <row r="24" spans="1:17" x14ac:dyDescent="0.2">
      <c r="A24" s="191" t="s">
        <v>33</v>
      </c>
      <c r="B24" s="194" t="s">
        <v>34</v>
      </c>
      <c r="C24" s="185">
        <f t="shared" si="0"/>
        <v>216</v>
      </c>
      <c r="D24" s="186">
        <v>2</v>
      </c>
      <c r="E24" s="187">
        <v>214</v>
      </c>
      <c r="F24" s="188"/>
      <c r="G24" s="188"/>
      <c r="H24" s="188"/>
      <c r="I24" s="33"/>
      <c r="J24" s="5"/>
      <c r="K24" s="5"/>
      <c r="N24" s="171"/>
      <c r="O24" s="6"/>
      <c r="Q24" s="5"/>
    </row>
    <row r="25" spans="1:17" ht="23.25" x14ac:dyDescent="0.2">
      <c r="A25" s="191" t="s">
        <v>35</v>
      </c>
      <c r="B25" s="195" t="s">
        <v>36</v>
      </c>
      <c r="C25" s="185">
        <f t="shared" si="0"/>
        <v>0</v>
      </c>
      <c r="D25" s="196"/>
      <c r="E25" s="197"/>
      <c r="F25" s="198"/>
      <c r="G25" s="188"/>
      <c r="H25" s="198"/>
      <c r="I25" s="33"/>
      <c r="J25" s="5"/>
      <c r="K25" s="5"/>
      <c r="N25" s="171"/>
      <c r="O25" s="6"/>
      <c r="Q25" s="5"/>
    </row>
    <row r="26" spans="1:17" x14ac:dyDescent="0.2">
      <c r="A26" s="191" t="s">
        <v>37</v>
      </c>
      <c r="B26" s="195" t="s">
        <v>38</v>
      </c>
      <c r="C26" s="185">
        <f t="shared" si="0"/>
        <v>0</v>
      </c>
      <c r="D26" s="196"/>
      <c r="E26" s="197"/>
      <c r="F26" s="198"/>
      <c r="G26" s="188"/>
      <c r="H26" s="198"/>
      <c r="I26" s="33"/>
      <c r="J26" s="5"/>
      <c r="K26" s="5"/>
      <c r="N26" s="171"/>
      <c r="O26" s="6"/>
      <c r="Q26" s="5"/>
    </row>
    <row r="27" spans="1:17" x14ac:dyDescent="0.2">
      <c r="A27" s="191" t="s">
        <v>39</v>
      </c>
      <c r="B27" s="195" t="s">
        <v>40</v>
      </c>
      <c r="C27" s="185">
        <f t="shared" si="0"/>
        <v>0</v>
      </c>
      <c r="D27" s="196"/>
      <c r="E27" s="197"/>
      <c r="F27" s="198"/>
      <c r="G27" s="188"/>
      <c r="H27" s="198"/>
      <c r="I27" s="33"/>
      <c r="J27" s="5"/>
      <c r="K27" s="5"/>
      <c r="N27" s="171"/>
      <c r="O27" s="6"/>
      <c r="Q27" s="5"/>
    </row>
    <row r="28" spans="1:17" x14ac:dyDescent="0.2">
      <c r="A28" s="191" t="s">
        <v>41</v>
      </c>
      <c r="B28" s="195" t="s">
        <v>42</v>
      </c>
      <c r="C28" s="185">
        <f t="shared" si="0"/>
        <v>27</v>
      </c>
      <c r="D28" s="196"/>
      <c r="E28" s="197">
        <v>27</v>
      </c>
      <c r="F28" s="198"/>
      <c r="G28" s="188"/>
      <c r="H28" s="198"/>
      <c r="I28" s="33"/>
      <c r="J28" s="5"/>
      <c r="K28" s="5"/>
      <c r="N28" s="171"/>
      <c r="O28" s="6"/>
      <c r="Q28" s="5"/>
    </row>
    <row r="29" spans="1:17" ht="23.25" x14ac:dyDescent="0.2">
      <c r="A29" s="191" t="s">
        <v>43</v>
      </c>
      <c r="B29" s="195" t="s">
        <v>44</v>
      </c>
      <c r="C29" s="185">
        <f t="shared" si="0"/>
        <v>3</v>
      </c>
      <c r="D29" s="196"/>
      <c r="E29" s="197">
        <v>3</v>
      </c>
      <c r="F29" s="198"/>
      <c r="G29" s="188"/>
      <c r="H29" s="198"/>
      <c r="I29" s="33"/>
      <c r="J29" s="5"/>
      <c r="K29" s="5"/>
      <c r="N29" s="171"/>
      <c r="O29" s="6"/>
      <c r="Q29" s="5"/>
    </row>
    <row r="30" spans="1:17" x14ac:dyDescent="0.2">
      <c r="A30" s="191" t="s">
        <v>45</v>
      </c>
      <c r="B30" s="195" t="s">
        <v>46</v>
      </c>
      <c r="C30" s="185">
        <f t="shared" si="0"/>
        <v>0</v>
      </c>
      <c r="D30" s="196"/>
      <c r="E30" s="197"/>
      <c r="F30" s="198"/>
      <c r="G30" s="188"/>
      <c r="H30" s="198"/>
      <c r="I30" s="33"/>
      <c r="J30" s="5"/>
      <c r="K30" s="5"/>
      <c r="N30" s="171"/>
      <c r="O30" s="6"/>
      <c r="Q30" s="5"/>
    </row>
    <row r="31" spans="1:17" x14ac:dyDescent="0.2">
      <c r="A31" s="199" t="s">
        <v>47</v>
      </c>
      <c r="B31" s="195" t="s">
        <v>48</v>
      </c>
      <c r="C31" s="185">
        <f t="shared" si="0"/>
        <v>2</v>
      </c>
      <c r="D31" s="196">
        <v>2</v>
      </c>
      <c r="E31" s="197"/>
      <c r="F31" s="198"/>
      <c r="G31" s="188"/>
      <c r="H31" s="198"/>
      <c r="I31" s="33"/>
      <c r="J31" s="5"/>
      <c r="K31" s="5"/>
      <c r="N31" s="171"/>
      <c r="O31" s="6"/>
      <c r="Q31" s="5"/>
    </row>
    <row r="32" spans="1:17" x14ac:dyDescent="0.2">
      <c r="A32" s="191" t="s">
        <v>49</v>
      </c>
      <c r="B32" s="195" t="s">
        <v>50</v>
      </c>
      <c r="C32" s="185">
        <f t="shared" si="0"/>
        <v>500</v>
      </c>
      <c r="D32" s="196">
        <v>489</v>
      </c>
      <c r="E32" s="197">
        <v>11</v>
      </c>
      <c r="F32" s="198"/>
      <c r="G32" s="188"/>
      <c r="H32" s="198"/>
      <c r="I32" s="33"/>
      <c r="J32" s="5"/>
      <c r="K32" s="5"/>
      <c r="N32" s="171"/>
      <c r="O32" s="6"/>
      <c r="Q32" s="5"/>
    </row>
    <row r="33" spans="1:17" x14ac:dyDescent="0.2">
      <c r="A33" s="191" t="s">
        <v>51</v>
      </c>
      <c r="B33" s="194" t="s">
        <v>52</v>
      </c>
      <c r="C33" s="185">
        <f t="shared" si="0"/>
        <v>0</v>
      </c>
      <c r="D33" s="196"/>
      <c r="E33" s="197"/>
      <c r="F33" s="198"/>
      <c r="G33" s="188"/>
      <c r="H33" s="198"/>
      <c r="I33" s="33"/>
      <c r="J33" s="5"/>
      <c r="K33" s="5"/>
      <c r="N33" s="171"/>
      <c r="O33" s="6"/>
      <c r="Q33" s="5"/>
    </row>
    <row r="34" spans="1:17" x14ac:dyDescent="0.2">
      <c r="A34" s="191" t="s">
        <v>53</v>
      </c>
      <c r="B34" s="195" t="s">
        <v>54</v>
      </c>
      <c r="C34" s="185">
        <f t="shared" si="0"/>
        <v>0</v>
      </c>
      <c r="D34" s="196"/>
      <c r="E34" s="197"/>
      <c r="F34" s="198"/>
      <c r="G34" s="188"/>
      <c r="H34" s="198"/>
      <c r="I34" s="33"/>
      <c r="J34" s="5"/>
      <c r="K34" s="5"/>
      <c r="N34" s="171"/>
      <c r="O34" s="6"/>
      <c r="Q34" s="5"/>
    </row>
    <row r="35" spans="1:17" x14ac:dyDescent="0.2">
      <c r="A35" s="191" t="s">
        <v>55</v>
      </c>
      <c r="B35" s="195" t="s">
        <v>56</v>
      </c>
      <c r="C35" s="185">
        <f t="shared" si="0"/>
        <v>0</v>
      </c>
      <c r="D35" s="196"/>
      <c r="E35" s="197"/>
      <c r="F35" s="198"/>
      <c r="G35" s="188"/>
      <c r="H35" s="200"/>
      <c r="I35" s="33"/>
      <c r="J35" s="5"/>
      <c r="K35" s="5"/>
      <c r="N35" s="171"/>
      <c r="O35" s="6"/>
      <c r="Q35" s="5"/>
    </row>
    <row r="36" spans="1:17" x14ac:dyDescent="0.2">
      <c r="A36" s="191" t="s">
        <v>57</v>
      </c>
      <c r="B36" s="195" t="s">
        <v>58</v>
      </c>
      <c r="C36" s="185">
        <f t="shared" si="0"/>
        <v>0</v>
      </c>
      <c r="D36" s="196"/>
      <c r="E36" s="197"/>
      <c r="F36" s="198"/>
      <c r="G36" s="188"/>
      <c r="H36" s="200"/>
      <c r="I36" s="33"/>
      <c r="J36" s="5"/>
      <c r="K36" s="5"/>
      <c r="N36" s="171"/>
      <c r="O36" s="6"/>
      <c r="Q36" s="5"/>
    </row>
    <row r="37" spans="1:17" s="6" customFormat="1" x14ac:dyDescent="0.2">
      <c r="A37" s="191" t="s">
        <v>59</v>
      </c>
      <c r="B37" s="194" t="s">
        <v>60</v>
      </c>
      <c r="C37" s="185">
        <f t="shared" si="0"/>
        <v>11</v>
      </c>
      <c r="D37" s="186"/>
      <c r="E37" s="187">
        <v>11</v>
      </c>
      <c r="F37" s="188"/>
      <c r="G37" s="188"/>
      <c r="H37" s="201"/>
      <c r="I37" s="47"/>
      <c r="N37" s="202"/>
    </row>
    <row r="38" spans="1:17" x14ac:dyDescent="0.2">
      <c r="A38" s="191" t="s">
        <v>61</v>
      </c>
      <c r="B38" s="194" t="s">
        <v>62</v>
      </c>
      <c r="C38" s="203">
        <f t="shared" si="0"/>
        <v>143</v>
      </c>
      <c r="D38" s="204">
        <v>104</v>
      </c>
      <c r="E38" s="205">
        <v>39</v>
      </c>
      <c r="F38" s="206"/>
      <c r="G38" s="188"/>
      <c r="H38" s="206"/>
      <c r="I38" s="33"/>
      <c r="J38" s="5"/>
      <c r="K38" s="5"/>
      <c r="N38" s="171"/>
      <c r="O38" s="6"/>
      <c r="Q38" s="5"/>
    </row>
    <row r="39" spans="1:17" ht="34.5" x14ac:dyDescent="0.2">
      <c r="A39" s="207" t="s">
        <v>63</v>
      </c>
      <c r="B39" s="208" t="s">
        <v>64</v>
      </c>
      <c r="C39" s="185">
        <f t="shared" si="0"/>
        <v>1121</v>
      </c>
      <c r="D39" s="186">
        <v>475</v>
      </c>
      <c r="E39" s="187">
        <v>646</v>
      </c>
      <c r="F39" s="188"/>
      <c r="G39" s="188"/>
      <c r="H39" s="188"/>
      <c r="I39" s="33"/>
      <c r="J39" s="5"/>
      <c r="K39" s="5"/>
      <c r="N39" s="171"/>
      <c r="O39" s="6"/>
      <c r="Q39" s="5"/>
    </row>
    <row r="40" spans="1:17" x14ac:dyDescent="0.2">
      <c r="A40" s="207" t="s">
        <v>65</v>
      </c>
      <c r="B40" s="208" t="s">
        <v>66</v>
      </c>
      <c r="C40" s="185">
        <f t="shared" si="0"/>
        <v>77</v>
      </c>
      <c r="D40" s="186"/>
      <c r="E40" s="187">
        <v>77</v>
      </c>
      <c r="F40" s="188"/>
      <c r="G40" s="188"/>
      <c r="H40" s="188"/>
      <c r="I40" s="33"/>
      <c r="J40" s="5"/>
      <c r="K40" s="5"/>
      <c r="N40" s="171"/>
      <c r="O40" s="6"/>
      <c r="Q40" s="5"/>
    </row>
    <row r="41" spans="1:17" x14ac:dyDescent="0.2">
      <c r="A41" s="207" t="s">
        <v>67</v>
      </c>
      <c r="B41" s="208" t="s">
        <v>68</v>
      </c>
      <c r="C41" s="185">
        <f t="shared" si="0"/>
        <v>103</v>
      </c>
      <c r="D41" s="186">
        <v>103</v>
      </c>
      <c r="E41" s="187"/>
      <c r="F41" s="188"/>
      <c r="G41" s="188"/>
      <c r="H41" s="188"/>
      <c r="I41" s="33"/>
      <c r="J41" s="5"/>
      <c r="K41" s="5"/>
      <c r="N41" s="171"/>
      <c r="O41" s="6"/>
      <c r="Q41" s="5"/>
    </row>
    <row r="42" spans="1:17" x14ac:dyDescent="0.2">
      <c r="A42" s="207" t="s">
        <v>69</v>
      </c>
      <c r="B42" s="208" t="s">
        <v>70</v>
      </c>
      <c r="C42" s="185">
        <f t="shared" si="0"/>
        <v>609</v>
      </c>
      <c r="D42" s="186">
        <v>598</v>
      </c>
      <c r="E42" s="187">
        <v>11</v>
      </c>
      <c r="F42" s="188"/>
      <c r="G42" s="188"/>
      <c r="H42" s="188"/>
      <c r="I42" s="33"/>
      <c r="J42" s="5"/>
      <c r="K42" s="5"/>
      <c r="N42" s="171"/>
      <c r="O42" s="6"/>
      <c r="Q42" s="5"/>
    </row>
    <row r="43" spans="1:17" x14ac:dyDescent="0.2">
      <c r="A43" s="207" t="s">
        <v>71</v>
      </c>
      <c r="B43" s="209" t="s">
        <v>72</v>
      </c>
      <c r="C43" s="210">
        <f t="shared" si="0"/>
        <v>228</v>
      </c>
      <c r="D43" s="196">
        <v>164</v>
      </c>
      <c r="E43" s="197">
        <v>64</v>
      </c>
      <c r="F43" s="198"/>
      <c r="G43" s="188"/>
      <c r="H43" s="198"/>
      <c r="I43" s="33"/>
      <c r="J43" s="5"/>
      <c r="K43" s="5"/>
      <c r="N43" s="171"/>
      <c r="O43" s="6"/>
      <c r="Q43" s="5"/>
    </row>
    <row r="44" spans="1:17" x14ac:dyDescent="0.2">
      <c r="A44" s="289" t="s">
        <v>73</v>
      </c>
      <c r="B44" s="310"/>
      <c r="C44" s="178">
        <f t="shared" si="0"/>
        <v>0</v>
      </c>
      <c r="D44" s="182">
        <f>SUM(D45:D78)</f>
        <v>0</v>
      </c>
      <c r="E44" s="180">
        <f>SUM(E45:E78)</f>
        <v>0</v>
      </c>
      <c r="F44" s="182">
        <f>SUM(F45:F78)</f>
        <v>0</v>
      </c>
      <c r="G44" s="178">
        <f>SUM(G45:G78)</f>
        <v>0</v>
      </c>
      <c r="H44" s="178">
        <f>SUM(H45:H78)</f>
        <v>0</v>
      </c>
      <c r="I44" s="33"/>
      <c r="J44" s="5"/>
      <c r="K44" s="5"/>
      <c r="N44" s="171"/>
      <c r="O44" s="6"/>
      <c r="Q44" s="5"/>
    </row>
    <row r="45" spans="1:17" x14ac:dyDescent="0.2">
      <c r="A45" s="211" t="s">
        <v>74</v>
      </c>
      <c r="B45" s="212" t="s">
        <v>75</v>
      </c>
      <c r="C45" s="213">
        <f t="shared" si="0"/>
        <v>0</v>
      </c>
      <c r="D45" s="188"/>
      <c r="E45" s="205"/>
      <c r="F45" s="206"/>
      <c r="G45" s="188"/>
      <c r="H45" s="206"/>
      <c r="I45" s="33"/>
      <c r="J45" s="5"/>
      <c r="K45" s="5"/>
      <c r="N45" s="171"/>
      <c r="O45" s="6"/>
      <c r="Q45" s="5"/>
    </row>
    <row r="46" spans="1:17" x14ac:dyDescent="0.2">
      <c r="A46" s="214" t="s">
        <v>76</v>
      </c>
      <c r="B46" s="215" t="s">
        <v>77</v>
      </c>
      <c r="C46" s="185">
        <f t="shared" si="0"/>
        <v>0</v>
      </c>
      <c r="D46" s="188"/>
      <c r="E46" s="187"/>
      <c r="F46" s="188"/>
      <c r="G46" s="188"/>
      <c r="H46" s="188"/>
      <c r="I46" s="33"/>
      <c r="J46" s="5"/>
      <c r="K46" s="5"/>
      <c r="N46" s="171"/>
      <c r="O46" s="6"/>
      <c r="Q46" s="5"/>
    </row>
    <row r="47" spans="1:17" x14ac:dyDescent="0.2">
      <c r="A47" s="214" t="s">
        <v>78</v>
      </c>
      <c r="B47" s="215" t="s">
        <v>79</v>
      </c>
      <c r="C47" s="185">
        <f t="shared" si="0"/>
        <v>0</v>
      </c>
      <c r="D47" s="188"/>
      <c r="E47" s="187"/>
      <c r="F47" s="188"/>
      <c r="G47" s="188"/>
      <c r="H47" s="188"/>
      <c r="I47" s="33"/>
      <c r="J47" s="5"/>
      <c r="K47" s="5"/>
      <c r="N47" s="171"/>
      <c r="O47" s="6"/>
      <c r="Q47" s="5"/>
    </row>
    <row r="48" spans="1:17" x14ac:dyDescent="0.2">
      <c r="A48" s="214" t="s">
        <v>80</v>
      </c>
      <c r="B48" s="215" t="s">
        <v>81</v>
      </c>
      <c r="C48" s="185">
        <f t="shared" si="0"/>
        <v>0</v>
      </c>
      <c r="D48" s="188"/>
      <c r="E48" s="187"/>
      <c r="F48" s="188"/>
      <c r="G48" s="188"/>
      <c r="H48" s="188"/>
      <c r="I48" s="33"/>
      <c r="J48" s="5"/>
      <c r="K48" s="5"/>
      <c r="N48" s="171"/>
      <c r="O48" s="6"/>
      <c r="Q48" s="5"/>
    </row>
    <row r="49" spans="1:17" x14ac:dyDescent="0.2">
      <c r="A49" s="214" t="s">
        <v>82</v>
      </c>
      <c r="B49" s="215" t="s">
        <v>83</v>
      </c>
      <c r="C49" s="185">
        <f t="shared" si="0"/>
        <v>0</v>
      </c>
      <c r="D49" s="188"/>
      <c r="E49" s="187"/>
      <c r="F49" s="188"/>
      <c r="G49" s="188"/>
      <c r="H49" s="188"/>
      <c r="I49" s="33"/>
      <c r="J49" s="5"/>
      <c r="K49" s="5"/>
      <c r="N49" s="171"/>
      <c r="O49" s="6"/>
      <c r="Q49" s="5"/>
    </row>
    <row r="50" spans="1:17" x14ac:dyDescent="0.2">
      <c r="A50" s="214" t="s">
        <v>84</v>
      </c>
      <c r="B50" s="215" t="s">
        <v>85</v>
      </c>
      <c r="C50" s="185">
        <f t="shared" si="0"/>
        <v>0</v>
      </c>
      <c r="D50" s="188"/>
      <c r="E50" s="187"/>
      <c r="F50" s="188"/>
      <c r="G50" s="188"/>
      <c r="H50" s="188"/>
      <c r="I50" s="33"/>
      <c r="J50" s="5"/>
      <c r="K50" s="5"/>
      <c r="N50" s="171"/>
      <c r="O50" s="6"/>
      <c r="Q50" s="5"/>
    </row>
    <row r="51" spans="1:17" x14ac:dyDescent="0.2">
      <c r="A51" s="214" t="s">
        <v>86</v>
      </c>
      <c r="B51" s="215" t="s">
        <v>87</v>
      </c>
      <c r="C51" s="185">
        <f t="shared" si="0"/>
        <v>0</v>
      </c>
      <c r="D51" s="188"/>
      <c r="E51" s="187"/>
      <c r="F51" s="188"/>
      <c r="G51" s="188"/>
      <c r="H51" s="188"/>
      <c r="I51" s="33"/>
      <c r="J51" s="5"/>
      <c r="K51" s="5"/>
      <c r="N51" s="171"/>
      <c r="O51" s="6"/>
      <c r="Q51" s="5"/>
    </row>
    <row r="52" spans="1:17" x14ac:dyDescent="0.2">
      <c r="A52" s="214" t="s">
        <v>88</v>
      </c>
      <c r="B52" s="215" t="s">
        <v>89</v>
      </c>
      <c r="C52" s="185">
        <f t="shared" si="0"/>
        <v>0</v>
      </c>
      <c r="D52" s="188"/>
      <c r="E52" s="187"/>
      <c r="F52" s="188"/>
      <c r="G52" s="188"/>
      <c r="H52" s="188"/>
      <c r="I52" s="33"/>
      <c r="J52" s="5"/>
      <c r="K52" s="5"/>
      <c r="N52" s="171"/>
      <c r="O52" s="6"/>
      <c r="Q52" s="5"/>
    </row>
    <row r="53" spans="1:17" x14ac:dyDescent="0.2">
      <c r="A53" s="214" t="s">
        <v>90</v>
      </c>
      <c r="B53" s="215" t="s">
        <v>91</v>
      </c>
      <c r="C53" s="185">
        <f t="shared" si="0"/>
        <v>0</v>
      </c>
      <c r="D53" s="188"/>
      <c r="E53" s="187"/>
      <c r="F53" s="188"/>
      <c r="G53" s="188"/>
      <c r="H53" s="188"/>
      <c r="I53" s="33"/>
      <c r="J53" s="5"/>
      <c r="K53" s="5"/>
      <c r="N53" s="171"/>
      <c r="O53" s="6"/>
      <c r="Q53" s="5"/>
    </row>
    <row r="54" spans="1:17" x14ac:dyDescent="0.2">
      <c r="A54" s="214" t="s">
        <v>92</v>
      </c>
      <c r="B54" s="215" t="s">
        <v>93</v>
      </c>
      <c r="C54" s="185">
        <f t="shared" si="0"/>
        <v>0</v>
      </c>
      <c r="D54" s="188"/>
      <c r="E54" s="187"/>
      <c r="F54" s="188"/>
      <c r="G54" s="188"/>
      <c r="H54" s="188"/>
      <c r="I54" s="33"/>
      <c r="J54" s="5"/>
      <c r="K54" s="5"/>
      <c r="N54" s="171"/>
      <c r="O54" s="6"/>
      <c r="Q54" s="5"/>
    </row>
    <row r="55" spans="1:17" x14ac:dyDescent="0.2">
      <c r="A55" s="214" t="s">
        <v>94</v>
      </c>
      <c r="B55" s="215" t="s">
        <v>95</v>
      </c>
      <c r="C55" s="185">
        <f t="shared" si="0"/>
        <v>0</v>
      </c>
      <c r="D55" s="188"/>
      <c r="E55" s="187"/>
      <c r="F55" s="188"/>
      <c r="G55" s="188"/>
      <c r="H55" s="188"/>
      <c r="I55" s="33"/>
      <c r="J55" s="5"/>
      <c r="K55" s="5"/>
      <c r="N55" s="171"/>
      <c r="O55" s="6"/>
      <c r="Q55" s="5"/>
    </row>
    <row r="56" spans="1:17" x14ac:dyDescent="0.2">
      <c r="A56" s="214" t="s">
        <v>96</v>
      </c>
      <c r="B56" s="215" t="s">
        <v>97</v>
      </c>
      <c r="C56" s="185">
        <f t="shared" si="0"/>
        <v>0</v>
      </c>
      <c r="D56" s="188"/>
      <c r="E56" s="187"/>
      <c r="F56" s="188"/>
      <c r="G56" s="188"/>
      <c r="H56" s="188"/>
      <c r="I56" s="33"/>
      <c r="J56" s="5"/>
      <c r="K56" s="5"/>
      <c r="N56" s="171"/>
      <c r="O56" s="6"/>
      <c r="Q56" s="5"/>
    </row>
    <row r="57" spans="1:17" x14ac:dyDescent="0.2">
      <c r="A57" s="214" t="s">
        <v>98</v>
      </c>
      <c r="B57" s="215" t="s">
        <v>99</v>
      </c>
      <c r="C57" s="185">
        <f t="shared" si="0"/>
        <v>0</v>
      </c>
      <c r="D57" s="188"/>
      <c r="E57" s="187"/>
      <c r="F57" s="188"/>
      <c r="G57" s="188"/>
      <c r="H57" s="188"/>
      <c r="I57" s="33"/>
      <c r="J57" s="5"/>
      <c r="K57" s="5"/>
      <c r="N57" s="171"/>
      <c r="O57" s="6"/>
      <c r="Q57" s="5"/>
    </row>
    <row r="58" spans="1:17" x14ac:dyDescent="0.2">
      <c r="A58" s="214" t="s">
        <v>100</v>
      </c>
      <c r="B58" s="215" t="s">
        <v>101</v>
      </c>
      <c r="C58" s="185">
        <f t="shared" si="0"/>
        <v>0</v>
      </c>
      <c r="D58" s="188"/>
      <c r="E58" s="187"/>
      <c r="F58" s="188"/>
      <c r="G58" s="188"/>
      <c r="H58" s="188"/>
      <c r="I58" s="33"/>
      <c r="J58" s="5"/>
      <c r="K58" s="5"/>
      <c r="N58" s="171"/>
      <c r="O58" s="6"/>
      <c r="Q58" s="5"/>
    </row>
    <row r="59" spans="1:17" ht="34.5" x14ac:dyDescent="0.2">
      <c r="A59" s="214" t="s">
        <v>102</v>
      </c>
      <c r="B59" s="208" t="s">
        <v>103</v>
      </c>
      <c r="C59" s="185">
        <f t="shared" si="0"/>
        <v>0</v>
      </c>
      <c r="D59" s="188"/>
      <c r="E59" s="187"/>
      <c r="F59" s="188"/>
      <c r="G59" s="188"/>
      <c r="H59" s="188"/>
      <c r="I59" s="33"/>
      <c r="J59" s="5"/>
      <c r="K59" s="5"/>
      <c r="N59" s="171"/>
      <c r="O59" s="6"/>
      <c r="Q59" s="5"/>
    </row>
    <row r="60" spans="1:17" x14ac:dyDescent="0.2">
      <c r="A60" s="214" t="s">
        <v>104</v>
      </c>
      <c r="B60" s="215" t="s">
        <v>105</v>
      </c>
      <c r="C60" s="185">
        <f t="shared" si="0"/>
        <v>0</v>
      </c>
      <c r="D60" s="188"/>
      <c r="E60" s="187"/>
      <c r="F60" s="188"/>
      <c r="G60" s="188"/>
      <c r="H60" s="188"/>
      <c r="I60" s="33"/>
      <c r="J60" s="5"/>
      <c r="K60" s="5"/>
      <c r="N60" s="171"/>
      <c r="O60" s="6"/>
      <c r="Q60" s="5"/>
    </row>
    <row r="61" spans="1:17" x14ac:dyDescent="0.2">
      <c r="A61" s="214" t="s">
        <v>106</v>
      </c>
      <c r="B61" s="215" t="s">
        <v>107</v>
      </c>
      <c r="C61" s="185">
        <f t="shared" si="0"/>
        <v>0</v>
      </c>
      <c r="D61" s="188"/>
      <c r="E61" s="187"/>
      <c r="F61" s="188"/>
      <c r="G61" s="188"/>
      <c r="H61" s="188"/>
      <c r="I61" s="33"/>
      <c r="J61" s="5"/>
      <c r="K61" s="5"/>
      <c r="N61" s="171"/>
      <c r="O61" s="6"/>
      <c r="Q61" s="5"/>
    </row>
    <row r="62" spans="1:17" x14ac:dyDescent="0.2">
      <c r="A62" s="214" t="s">
        <v>108</v>
      </c>
      <c r="B62" s="208" t="s">
        <v>109</v>
      </c>
      <c r="C62" s="185">
        <f t="shared" si="0"/>
        <v>0</v>
      </c>
      <c r="D62" s="188"/>
      <c r="E62" s="187"/>
      <c r="F62" s="188"/>
      <c r="G62" s="188"/>
      <c r="H62" s="188"/>
      <c r="I62" s="33"/>
      <c r="J62" s="5"/>
      <c r="K62" s="5"/>
      <c r="N62" s="171"/>
      <c r="O62" s="6"/>
      <c r="Q62" s="5"/>
    </row>
    <row r="63" spans="1:17" x14ac:dyDescent="0.2">
      <c r="A63" s="214" t="s">
        <v>110</v>
      </c>
      <c r="B63" s="215" t="s">
        <v>111</v>
      </c>
      <c r="C63" s="185">
        <f t="shared" si="0"/>
        <v>0</v>
      </c>
      <c r="D63" s="188"/>
      <c r="E63" s="187"/>
      <c r="F63" s="188"/>
      <c r="G63" s="188"/>
      <c r="H63" s="188"/>
      <c r="I63" s="33"/>
      <c r="J63" s="5"/>
      <c r="K63" s="5"/>
      <c r="N63" s="171"/>
      <c r="O63" s="6"/>
      <c r="Q63" s="5"/>
    </row>
    <row r="64" spans="1:17" x14ac:dyDescent="0.2">
      <c r="A64" s="214" t="s">
        <v>112</v>
      </c>
      <c r="B64" s="215" t="s">
        <v>113</v>
      </c>
      <c r="C64" s="185">
        <f t="shared" si="0"/>
        <v>0</v>
      </c>
      <c r="D64" s="188"/>
      <c r="E64" s="187"/>
      <c r="F64" s="188"/>
      <c r="G64" s="188"/>
      <c r="H64" s="188"/>
      <c r="I64" s="33"/>
      <c r="J64" s="5"/>
      <c r="K64" s="5"/>
      <c r="N64" s="171"/>
      <c r="O64" s="6"/>
      <c r="Q64" s="5"/>
    </row>
    <row r="65" spans="1:17" x14ac:dyDescent="0.2">
      <c r="A65" s="214" t="s">
        <v>114</v>
      </c>
      <c r="B65" s="215" t="s">
        <v>115</v>
      </c>
      <c r="C65" s="185">
        <f t="shared" si="0"/>
        <v>0</v>
      </c>
      <c r="D65" s="188"/>
      <c r="E65" s="187"/>
      <c r="F65" s="188"/>
      <c r="G65" s="188"/>
      <c r="H65" s="188"/>
      <c r="I65" s="33"/>
      <c r="J65" s="5"/>
      <c r="K65" s="5"/>
      <c r="N65" s="171"/>
      <c r="O65" s="6"/>
      <c r="Q65" s="5"/>
    </row>
    <row r="66" spans="1:17" x14ac:dyDescent="0.2">
      <c r="A66" s="214" t="s">
        <v>116</v>
      </c>
      <c r="B66" s="215" t="s">
        <v>117</v>
      </c>
      <c r="C66" s="185">
        <f t="shared" si="0"/>
        <v>0</v>
      </c>
      <c r="D66" s="188"/>
      <c r="E66" s="187"/>
      <c r="F66" s="188"/>
      <c r="G66" s="188"/>
      <c r="H66" s="188"/>
      <c r="I66" s="33"/>
      <c r="J66" s="5"/>
      <c r="K66" s="5"/>
      <c r="N66" s="171"/>
      <c r="O66" s="6"/>
      <c r="Q66" s="5"/>
    </row>
    <row r="67" spans="1:17" ht="25.5" customHeight="1" x14ac:dyDescent="0.2">
      <c r="A67" s="214" t="s">
        <v>118</v>
      </c>
      <c r="B67" s="208" t="s">
        <v>119</v>
      </c>
      <c r="C67" s="185">
        <f t="shared" si="0"/>
        <v>0</v>
      </c>
      <c r="D67" s="188"/>
      <c r="E67" s="187"/>
      <c r="F67" s="188"/>
      <c r="G67" s="188"/>
      <c r="H67" s="188"/>
      <c r="I67" s="33"/>
      <c r="J67" s="5"/>
      <c r="K67" s="5"/>
      <c r="N67" s="171"/>
      <c r="O67" s="6"/>
      <c r="Q67" s="5"/>
    </row>
    <row r="68" spans="1:17" x14ac:dyDescent="0.2">
      <c r="A68" s="214" t="s">
        <v>120</v>
      </c>
      <c r="B68" s="215" t="s">
        <v>121</v>
      </c>
      <c r="C68" s="185">
        <f t="shared" si="0"/>
        <v>0</v>
      </c>
      <c r="D68" s="188"/>
      <c r="E68" s="187"/>
      <c r="F68" s="188"/>
      <c r="G68" s="188"/>
      <c r="H68" s="188"/>
      <c r="I68" s="33"/>
      <c r="J68" s="5"/>
      <c r="K68" s="5"/>
      <c r="N68" s="171"/>
      <c r="O68" s="6"/>
      <c r="Q68" s="5"/>
    </row>
    <row r="69" spans="1:17" x14ac:dyDescent="0.2">
      <c r="A69" s="214" t="s">
        <v>122</v>
      </c>
      <c r="B69" s="215" t="s">
        <v>123</v>
      </c>
      <c r="C69" s="185">
        <f t="shared" si="0"/>
        <v>0</v>
      </c>
      <c r="D69" s="188"/>
      <c r="E69" s="187"/>
      <c r="F69" s="188"/>
      <c r="G69" s="188"/>
      <c r="H69" s="188"/>
      <c r="I69" s="33"/>
      <c r="J69" s="5"/>
      <c r="K69" s="5"/>
      <c r="N69" s="171"/>
      <c r="O69" s="6"/>
      <c r="Q69" s="5"/>
    </row>
    <row r="70" spans="1:17" x14ac:dyDescent="0.2">
      <c r="A70" s="214" t="s">
        <v>124</v>
      </c>
      <c r="B70" s="215" t="s">
        <v>125</v>
      </c>
      <c r="C70" s="185">
        <f t="shared" si="0"/>
        <v>0</v>
      </c>
      <c r="D70" s="188"/>
      <c r="E70" s="187"/>
      <c r="F70" s="188"/>
      <c r="G70" s="188"/>
      <c r="H70" s="188"/>
      <c r="I70" s="33"/>
      <c r="J70" s="5"/>
      <c r="K70" s="5"/>
      <c r="N70" s="171"/>
      <c r="O70" s="6"/>
      <c r="Q70" s="5"/>
    </row>
    <row r="71" spans="1:17" x14ac:dyDescent="0.2">
      <c r="A71" s="214" t="s">
        <v>126</v>
      </c>
      <c r="B71" s="215" t="s">
        <v>127</v>
      </c>
      <c r="C71" s="185">
        <f t="shared" si="0"/>
        <v>0</v>
      </c>
      <c r="D71" s="188"/>
      <c r="E71" s="187"/>
      <c r="F71" s="188"/>
      <c r="G71" s="188"/>
      <c r="H71" s="188"/>
      <c r="I71" s="33"/>
      <c r="J71" s="5"/>
      <c r="K71" s="5"/>
      <c r="N71" s="171"/>
      <c r="O71" s="6"/>
      <c r="Q71" s="5"/>
    </row>
    <row r="72" spans="1:17" x14ac:dyDescent="0.2">
      <c r="A72" s="214" t="s">
        <v>128</v>
      </c>
      <c r="B72" s="215" t="s">
        <v>129</v>
      </c>
      <c r="C72" s="185">
        <f t="shared" si="0"/>
        <v>0</v>
      </c>
      <c r="D72" s="188"/>
      <c r="E72" s="187"/>
      <c r="F72" s="188"/>
      <c r="G72" s="188"/>
      <c r="H72" s="188"/>
      <c r="I72" s="33"/>
      <c r="J72" s="5"/>
      <c r="K72" s="5"/>
      <c r="N72" s="171"/>
      <c r="O72" s="6"/>
      <c r="Q72" s="5"/>
    </row>
    <row r="73" spans="1:17" x14ac:dyDescent="0.2">
      <c r="A73" s="214" t="s">
        <v>130</v>
      </c>
      <c r="B73" s="215" t="s">
        <v>131</v>
      </c>
      <c r="C73" s="185">
        <f t="shared" si="0"/>
        <v>0</v>
      </c>
      <c r="D73" s="188"/>
      <c r="E73" s="187"/>
      <c r="F73" s="188"/>
      <c r="G73" s="188"/>
      <c r="H73" s="188"/>
      <c r="I73" s="33"/>
      <c r="J73" s="5"/>
      <c r="K73" s="5"/>
      <c r="N73" s="171"/>
      <c r="O73" s="6"/>
      <c r="Q73" s="5"/>
    </row>
    <row r="74" spans="1:17" x14ac:dyDescent="0.2">
      <c r="A74" s="214" t="s">
        <v>132</v>
      </c>
      <c r="B74" s="215" t="s">
        <v>133</v>
      </c>
      <c r="C74" s="185">
        <f t="shared" si="0"/>
        <v>0</v>
      </c>
      <c r="D74" s="188"/>
      <c r="E74" s="187"/>
      <c r="F74" s="188"/>
      <c r="G74" s="188"/>
      <c r="H74" s="188"/>
      <c r="I74" s="33"/>
      <c r="J74" s="5"/>
      <c r="K74" s="5"/>
      <c r="N74" s="171"/>
      <c r="O74" s="6"/>
      <c r="Q74" s="5"/>
    </row>
    <row r="75" spans="1:17" x14ac:dyDescent="0.2">
      <c r="A75" s="214" t="s">
        <v>134</v>
      </c>
      <c r="B75" s="215" t="s">
        <v>135</v>
      </c>
      <c r="C75" s="185">
        <f t="shared" si="0"/>
        <v>0</v>
      </c>
      <c r="D75" s="188"/>
      <c r="E75" s="187"/>
      <c r="F75" s="188"/>
      <c r="G75" s="188"/>
      <c r="H75" s="188"/>
      <c r="I75" s="33"/>
      <c r="J75" s="5"/>
      <c r="K75" s="5"/>
      <c r="N75" s="171"/>
      <c r="O75" s="6"/>
      <c r="Q75" s="5"/>
    </row>
    <row r="76" spans="1:17" x14ac:dyDescent="0.2">
      <c r="A76" s="214" t="s">
        <v>136</v>
      </c>
      <c r="B76" s="215" t="s">
        <v>137</v>
      </c>
      <c r="C76" s="185">
        <f t="shared" si="0"/>
        <v>0</v>
      </c>
      <c r="D76" s="188"/>
      <c r="E76" s="187"/>
      <c r="F76" s="188"/>
      <c r="G76" s="188"/>
      <c r="H76" s="188"/>
      <c r="I76" s="33"/>
      <c r="J76" s="5"/>
      <c r="K76" s="5"/>
      <c r="N76" s="171"/>
      <c r="O76" s="6"/>
      <c r="Q76" s="5"/>
    </row>
    <row r="77" spans="1:17" x14ac:dyDescent="0.2">
      <c r="A77" s="214" t="s">
        <v>138</v>
      </c>
      <c r="B77" s="215" t="s">
        <v>139</v>
      </c>
      <c r="C77" s="185">
        <f t="shared" si="0"/>
        <v>0</v>
      </c>
      <c r="D77" s="188"/>
      <c r="E77" s="187"/>
      <c r="F77" s="188"/>
      <c r="G77" s="188"/>
      <c r="H77" s="188"/>
      <c r="I77" s="33"/>
      <c r="J77" s="5"/>
      <c r="K77" s="5"/>
      <c r="N77" s="171"/>
      <c r="O77" s="6"/>
      <c r="Q77" s="5"/>
    </row>
    <row r="78" spans="1:17" x14ac:dyDescent="0.2">
      <c r="A78" s="216" t="s">
        <v>140</v>
      </c>
      <c r="B78" s="217" t="s">
        <v>141</v>
      </c>
      <c r="C78" s="218">
        <f t="shared" si="0"/>
        <v>0</v>
      </c>
      <c r="D78" s="219"/>
      <c r="E78" s="220"/>
      <c r="F78" s="221"/>
      <c r="G78" s="219"/>
      <c r="H78" s="221"/>
      <c r="I78" s="33"/>
      <c r="J78" s="5"/>
      <c r="K78" s="5"/>
      <c r="N78" s="171"/>
      <c r="O78" s="6"/>
      <c r="Q78" s="5"/>
    </row>
    <row r="79" spans="1:17" x14ac:dyDescent="0.2">
      <c r="A79" s="174"/>
      <c r="B79" s="222"/>
      <c r="C79" s="69"/>
      <c r="D79" s="70"/>
      <c r="E79" s="70"/>
      <c r="F79" s="70"/>
      <c r="G79" s="70"/>
      <c r="H79" s="70"/>
      <c r="I79" s="33"/>
      <c r="J79" s="5"/>
      <c r="K79" s="5"/>
      <c r="N79" s="171"/>
      <c r="O79" s="6"/>
      <c r="Q79" s="5"/>
    </row>
    <row r="80" spans="1:17" x14ac:dyDescent="0.2">
      <c r="A80" s="289" t="s">
        <v>142</v>
      </c>
      <c r="B80" s="290"/>
      <c r="C80" s="178">
        <f t="shared" ref="C80:C145" si="1">+SUM(D80:F80)</f>
        <v>936</v>
      </c>
      <c r="D80" s="223">
        <f>+SUM(D81:D120)</f>
        <v>0</v>
      </c>
      <c r="E80" s="223">
        <f>+SUM(E81:E120)</f>
        <v>900</v>
      </c>
      <c r="F80" s="224">
        <f>+SUM(F81:F120)</f>
        <v>36</v>
      </c>
      <c r="G80" s="225">
        <f>+SUM(G81:G120)</f>
        <v>0</v>
      </c>
      <c r="H80" s="225">
        <f>+SUM(H81:H120)</f>
        <v>0</v>
      </c>
      <c r="I80" s="33"/>
      <c r="J80" s="5"/>
      <c r="K80" s="5"/>
      <c r="N80" s="171"/>
      <c r="O80" s="6"/>
      <c r="Q80" s="5"/>
    </row>
    <row r="81" spans="1:17" x14ac:dyDescent="0.2">
      <c r="A81" s="211" t="s">
        <v>143</v>
      </c>
      <c r="B81" s="226" t="s">
        <v>144</v>
      </c>
      <c r="C81" s="203">
        <f t="shared" si="1"/>
        <v>0</v>
      </c>
      <c r="D81" s="186"/>
      <c r="E81" s="186"/>
      <c r="F81" s="186"/>
      <c r="G81" s="186"/>
      <c r="H81" s="186"/>
      <c r="I81" s="33"/>
      <c r="J81" s="5"/>
      <c r="K81" s="5"/>
      <c r="N81" s="171"/>
      <c r="O81" s="6"/>
      <c r="Q81" s="5"/>
    </row>
    <row r="82" spans="1:17" x14ac:dyDescent="0.2">
      <c r="A82" s="214" t="s">
        <v>145</v>
      </c>
      <c r="B82" s="215" t="s">
        <v>146</v>
      </c>
      <c r="C82" s="185">
        <f t="shared" si="1"/>
        <v>73</v>
      </c>
      <c r="D82" s="186"/>
      <c r="E82" s="186">
        <v>73</v>
      </c>
      <c r="F82" s="186"/>
      <c r="G82" s="186"/>
      <c r="H82" s="186"/>
      <c r="I82" s="33"/>
      <c r="J82" s="5"/>
      <c r="K82" s="5"/>
      <c r="N82" s="171"/>
      <c r="O82" s="6"/>
      <c r="Q82" s="5"/>
    </row>
    <row r="83" spans="1:17" x14ac:dyDescent="0.2">
      <c r="A83" s="214" t="s">
        <v>147</v>
      </c>
      <c r="B83" s="215" t="s">
        <v>148</v>
      </c>
      <c r="C83" s="185">
        <f t="shared" si="1"/>
        <v>0</v>
      </c>
      <c r="D83" s="186"/>
      <c r="E83" s="186"/>
      <c r="F83" s="186"/>
      <c r="G83" s="186"/>
      <c r="H83" s="186"/>
      <c r="I83" s="33"/>
      <c r="J83" s="5"/>
      <c r="K83" s="5"/>
      <c r="N83" s="171"/>
      <c r="O83" s="6"/>
      <c r="Q83" s="5"/>
    </row>
    <row r="84" spans="1:17" x14ac:dyDescent="0.2">
      <c r="A84" s="214" t="s">
        <v>149</v>
      </c>
      <c r="B84" s="215" t="s">
        <v>150</v>
      </c>
      <c r="C84" s="185">
        <f t="shared" si="1"/>
        <v>0</v>
      </c>
      <c r="D84" s="186"/>
      <c r="E84" s="186"/>
      <c r="F84" s="186"/>
      <c r="G84" s="186"/>
      <c r="H84" s="186"/>
      <c r="I84" s="33"/>
      <c r="J84" s="5"/>
      <c r="K84" s="5"/>
      <c r="N84" s="171"/>
      <c r="O84" s="6"/>
      <c r="Q84" s="5"/>
    </row>
    <row r="85" spans="1:17" x14ac:dyDescent="0.2">
      <c r="A85" s="214" t="s">
        <v>151</v>
      </c>
      <c r="B85" s="215" t="s">
        <v>152</v>
      </c>
      <c r="C85" s="185">
        <f t="shared" si="1"/>
        <v>94</v>
      </c>
      <c r="D85" s="186"/>
      <c r="E85" s="186">
        <v>94</v>
      </c>
      <c r="F85" s="186"/>
      <c r="G85" s="186"/>
      <c r="H85" s="186"/>
      <c r="I85" s="33"/>
      <c r="J85" s="5"/>
      <c r="K85" s="5"/>
      <c r="N85" s="171"/>
      <c r="O85" s="6"/>
      <c r="Q85" s="5"/>
    </row>
    <row r="86" spans="1:17" x14ac:dyDescent="0.2">
      <c r="A86" s="214" t="s">
        <v>153</v>
      </c>
      <c r="B86" s="215" t="s">
        <v>154</v>
      </c>
      <c r="C86" s="185">
        <f t="shared" si="1"/>
        <v>3</v>
      </c>
      <c r="D86" s="186"/>
      <c r="E86" s="186">
        <v>3</v>
      </c>
      <c r="F86" s="186"/>
      <c r="G86" s="186"/>
      <c r="H86" s="186"/>
      <c r="I86" s="33"/>
      <c r="J86" s="5"/>
      <c r="K86" s="5"/>
      <c r="N86" s="171"/>
      <c r="O86" s="6"/>
      <c r="Q86" s="5"/>
    </row>
    <row r="87" spans="1:17" x14ac:dyDescent="0.2">
      <c r="A87" s="214" t="s">
        <v>155</v>
      </c>
      <c r="B87" s="215" t="s">
        <v>156</v>
      </c>
      <c r="C87" s="185">
        <f t="shared" si="1"/>
        <v>0</v>
      </c>
      <c r="D87" s="186"/>
      <c r="E87" s="186"/>
      <c r="F87" s="186"/>
      <c r="G87" s="186"/>
      <c r="H87" s="186"/>
      <c r="I87" s="33"/>
      <c r="J87" s="5"/>
      <c r="K87" s="5"/>
      <c r="N87" s="171"/>
      <c r="O87" s="6"/>
      <c r="Q87" s="5"/>
    </row>
    <row r="88" spans="1:17" x14ac:dyDescent="0.2">
      <c r="A88" s="214" t="s">
        <v>157</v>
      </c>
      <c r="B88" s="215" t="s">
        <v>158</v>
      </c>
      <c r="C88" s="185">
        <f t="shared" si="1"/>
        <v>0</v>
      </c>
      <c r="D88" s="186"/>
      <c r="E88" s="186"/>
      <c r="F88" s="186"/>
      <c r="G88" s="186"/>
      <c r="H88" s="186"/>
      <c r="I88" s="33"/>
      <c r="J88" s="5"/>
      <c r="K88" s="5"/>
      <c r="N88" s="171"/>
      <c r="O88" s="6"/>
      <c r="Q88" s="5"/>
    </row>
    <row r="89" spans="1:17" x14ac:dyDescent="0.2">
      <c r="A89" s="214" t="s">
        <v>159</v>
      </c>
      <c r="B89" s="215" t="s">
        <v>160</v>
      </c>
      <c r="C89" s="185">
        <f t="shared" si="1"/>
        <v>0</v>
      </c>
      <c r="D89" s="186"/>
      <c r="E89" s="186"/>
      <c r="F89" s="186"/>
      <c r="G89" s="186"/>
      <c r="H89" s="186"/>
      <c r="I89" s="33"/>
      <c r="J89" s="5"/>
      <c r="K89" s="5"/>
      <c r="N89" s="171"/>
      <c r="O89" s="6"/>
      <c r="Q89" s="5"/>
    </row>
    <row r="90" spans="1:17" x14ac:dyDescent="0.2">
      <c r="A90" s="214" t="s">
        <v>161</v>
      </c>
      <c r="B90" s="215" t="s">
        <v>162</v>
      </c>
      <c r="C90" s="185">
        <f t="shared" si="1"/>
        <v>24</v>
      </c>
      <c r="D90" s="186"/>
      <c r="E90" s="186">
        <v>24</v>
      </c>
      <c r="F90" s="186"/>
      <c r="G90" s="186"/>
      <c r="H90" s="186"/>
      <c r="I90" s="33"/>
      <c r="J90" s="5"/>
      <c r="K90" s="5"/>
      <c r="N90" s="171"/>
      <c r="O90" s="6"/>
      <c r="Q90" s="5"/>
    </row>
    <row r="91" spans="1:17" x14ac:dyDescent="0.2">
      <c r="A91" s="214" t="s">
        <v>163</v>
      </c>
      <c r="B91" s="215" t="s">
        <v>164</v>
      </c>
      <c r="C91" s="185">
        <f t="shared" si="1"/>
        <v>0</v>
      </c>
      <c r="D91" s="186"/>
      <c r="E91" s="186"/>
      <c r="F91" s="186"/>
      <c r="G91" s="186"/>
      <c r="H91" s="186"/>
      <c r="I91" s="33"/>
      <c r="J91" s="5"/>
      <c r="K91" s="5"/>
      <c r="N91" s="171"/>
      <c r="O91" s="6"/>
      <c r="Q91" s="5"/>
    </row>
    <row r="92" spans="1:17" x14ac:dyDescent="0.2">
      <c r="A92" s="214" t="s">
        <v>165</v>
      </c>
      <c r="B92" s="215" t="s">
        <v>166</v>
      </c>
      <c r="C92" s="185">
        <f t="shared" si="1"/>
        <v>0</v>
      </c>
      <c r="D92" s="186"/>
      <c r="E92" s="186"/>
      <c r="F92" s="186"/>
      <c r="G92" s="186"/>
      <c r="H92" s="186"/>
      <c r="I92" s="33"/>
      <c r="J92" s="5"/>
      <c r="K92" s="5"/>
      <c r="N92" s="171"/>
      <c r="O92" s="6"/>
      <c r="Q92" s="5"/>
    </row>
    <row r="93" spans="1:17" x14ac:dyDescent="0.2">
      <c r="A93" s="214" t="s">
        <v>167</v>
      </c>
      <c r="B93" s="215" t="s">
        <v>168</v>
      </c>
      <c r="C93" s="185">
        <f t="shared" si="1"/>
        <v>0</v>
      </c>
      <c r="D93" s="186"/>
      <c r="E93" s="186"/>
      <c r="F93" s="186"/>
      <c r="G93" s="186"/>
      <c r="H93" s="186"/>
      <c r="I93" s="33"/>
      <c r="J93" s="5"/>
      <c r="K93" s="5"/>
      <c r="N93" s="171"/>
      <c r="O93" s="6"/>
      <c r="Q93" s="5"/>
    </row>
    <row r="94" spans="1:17" x14ac:dyDescent="0.2">
      <c r="A94" s="214" t="s">
        <v>169</v>
      </c>
      <c r="B94" s="215" t="s">
        <v>170</v>
      </c>
      <c r="C94" s="185">
        <f t="shared" si="1"/>
        <v>0</v>
      </c>
      <c r="D94" s="186"/>
      <c r="E94" s="186"/>
      <c r="F94" s="186"/>
      <c r="G94" s="186"/>
      <c r="H94" s="186"/>
      <c r="I94" s="33"/>
      <c r="J94" s="5"/>
      <c r="K94" s="5"/>
      <c r="N94" s="171"/>
      <c r="O94" s="6"/>
      <c r="Q94" s="5"/>
    </row>
    <row r="95" spans="1:17" x14ac:dyDescent="0.2">
      <c r="A95" s="214" t="s">
        <v>171</v>
      </c>
      <c r="B95" s="215" t="s">
        <v>172</v>
      </c>
      <c r="C95" s="185">
        <f t="shared" si="1"/>
        <v>460</v>
      </c>
      <c r="D95" s="186"/>
      <c r="E95" s="186">
        <v>460</v>
      </c>
      <c r="F95" s="186"/>
      <c r="G95" s="186"/>
      <c r="H95" s="186"/>
      <c r="I95" s="33"/>
      <c r="J95" s="5"/>
      <c r="K95" s="5"/>
      <c r="N95" s="171"/>
      <c r="O95" s="6"/>
      <c r="Q95" s="5"/>
    </row>
    <row r="96" spans="1:17" x14ac:dyDescent="0.2">
      <c r="A96" s="214" t="s">
        <v>173</v>
      </c>
      <c r="B96" s="215" t="s">
        <v>174</v>
      </c>
      <c r="C96" s="185">
        <f t="shared" si="1"/>
        <v>34</v>
      </c>
      <c r="D96" s="186"/>
      <c r="E96" s="186">
        <v>34</v>
      </c>
      <c r="F96" s="186"/>
      <c r="G96" s="186"/>
      <c r="H96" s="186"/>
      <c r="I96" s="33"/>
      <c r="J96" s="5"/>
      <c r="K96" s="5"/>
      <c r="N96" s="171"/>
      <c r="O96" s="6"/>
      <c r="Q96" s="5"/>
    </row>
    <row r="97" spans="1:17" x14ac:dyDescent="0.2">
      <c r="A97" s="214" t="s">
        <v>175</v>
      </c>
      <c r="B97" s="215" t="s">
        <v>176</v>
      </c>
      <c r="C97" s="185">
        <f t="shared" si="1"/>
        <v>0</v>
      </c>
      <c r="D97" s="186"/>
      <c r="E97" s="186"/>
      <c r="F97" s="186"/>
      <c r="G97" s="186"/>
      <c r="H97" s="186"/>
      <c r="I97" s="33"/>
      <c r="J97" s="5"/>
      <c r="K97" s="5"/>
      <c r="N97" s="171"/>
      <c r="O97" s="6"/>
      <c r="Q97" s="5"/>
    </row>
    <row r="98" spans="1:17" x14ac:dyDescent="0.2">
      <c r="A98" s="214" t="s">
        <v>177</v>
      </c>
      <c r="B98" s="215" t="s">
        <v>178</v>
      </c>
      <c r="C98" s="185">
        <f t="shared" si="1"/>
        <v>0</v>
      </c>
      <c r="D98" s="186"/>
      <c r="E98" s="186"/>
      <c r="F98" s="186"/>
      <c r="G98" s="186"/>
      <c r="H98" s="186"/>
      <c r="I98" s="33"/>
      <c r="J98" s="5"/>
      <c r="K98" s="5"/>
      <c r="N98" s="171"/>
      <c r="O98" s="6"/>
      <c r="Q98" s="5"/>
    </row>
    <row r="99" spans="1:17" x14ac:dyDescent="0.2">
      <c r="A99" s="214" t="s">
        <v>179</v>
      </c>
      <c r="B99" s="215" t="s">
        <v>180</v>
      </c>
      <c r="C99" s="185">
        <f t="shared" si="1"/>
        <v>0</v>
      </c>
      <c r="D99" s="186"/>
      <c r="E99" s="186"/>
      <c r="F99" s="186"/>
      <c r="G99" s="186"/>
      <c r="H99" s="186"/>
      <c r="I99" s="33"/>
      <c r="J99" s="5"/>
      <c r="K99" s="5"/>
      <c r="N99" s="171"/>
      <c r="O99" s="6"/>
      <c r="Q99" s="5"/>
    </row>
    <row r="100" spans="1:17" x14ac:dyDescent="0.2">
      <c r="A100" s="214" t="s">
        <v>181</v>
      </c>
      <c r="B100" s="215" t="s">
        <v>182</v>
      </c>
      <c r="C100" s="185">
        <f t="shared" si="1"/>
        <v>180</v>
      </c>
      <c r="D100" s="186"/>
      <c r="E100" s="186">
        <v>180</v>
      </c>
      <c r="F100" s="186"/>
      <c r="G100" s="186"/>
      <c r="H100" s="186"/>
      <c r="I100" s="33"/>
      <c r="J100" s="5"/>
      <c r="K100" s="5"/>
      <c r="N100" s="171"/>
      <c r="O100" s="6"/>
      <c r="Q100" s="5"/>
    </row>
    <row r="101" spans="1:17" x14ac:dyDescent="0.2">
      <c r="A101" s="214" t="s">
        <v>183</v>
      </c>
      <c r="B101" s="215" t="s">
        <v>184</v>
      </c>
      <c r="C101" s="185">
        <f t="shared" si="1"/>
        <v>32</v>
      </c>
      <c r="D101" s="186"/>
      <c r="E101" s="186">
        <v>32</v>
      </c>
      <c r="F101" s="186"/>
      <c r="G101" s="186"/>
      <c r="H101" s="186"/>
      <c r="I101" s="33"/>
      <c r="J101" s="5"/>
      <c r="K101" s="5"/>
      <c r="N101" s="171"/>
      <c r="O101" s="6"/>
      <c r="Q101" s="5"/>
    </row>
    <row r="102" spans="1:17" x14ac:dyDescent="0.2">
      <c r="A102" s="214" t="s">
        <v>185</v>
      </c>
      <c r="B102" s="215" t="s">
        <v>186</v>
      </c>
      <c r="C102" s="185">
        <f t="shared" si="1"/>
        <v>0</v>
      </c>
      <c r="D102" s="186"/>
      <c r="E102" s="186"/>
      <c r="F102" s="186"/>
      <c r="G102" s="186"/>
      <c r="H102" s="186"/>
      <c r="I102" s="33"/>
      <c r="J102" s="5"/>
      <c r="K102" s="5"/>
      <c r="N102" s="171"/>
      <c r="O102" s="6"/>
      <c r="Q102" s="5"/>
    </row>
    <row r="103" spans="1:17" x14ac:dyDescent="0.2">
      <c r="A103" s="214" t="s">
        <v>187</v>
      </c>
      <c r="B103" s="215" t="s">
        <v>188</v>
      </c>
      <c r="C103" s="185">
        <f t="shared" si="1"/>
        <v>0</v>
      </c>
      <c r="D103" s="186"/>
      <c r="E103" s="186"/>
      <c r="F103" s="186"/>
      <c r="G103" s="186"/>
      <c r="H103" s="186"/>
      <c r="I103" s="33"/>
      <c r="J103" s="5"/>
      <c r="K103" s="5"/>
      <c r="N103" s="171"/>
      <c r="O103" s="6"/>
      <c r="Q103" s="5"/>
    </row>
    <row r="104" spans="1:17" x14ac:dyDescent="0.2">
      <c r="A104" s="214" t="s">
        <v>189</v>
      </c>
      <c r="B104" s="215" t="s">
        <v>190</v>
      </c>
      <c r="C104" s="185">
        <f t="shared" si="1"/>
        <v>0</v>
      </c>
      <c r="D104" s="186"/>
      <c r="E104" s="186"/>
      <c r="F104" s="186"/>
      <c r="G104" s="186"/>
      <c r="H104" s="186"/>
      <c r="I104" s="33"/>
      <c r="J104" s="5"/>
      <c r="K104" s="5"/>
      <c r="N104" s="171"/>
      <c r="O104" s="6"/>
      <c r="Q104" s="5"/>
    </row>
    <row r="105" spans="1:17" x14ac:dyDescent="0.2">
      <c r="A105" s="214" t="s">
        <v>191</v>
      </c>
      <c r="B105" s="215" t="s">
        <v>192</v>
      </c>
      <c r="C105" s="185">
        <f t="shared" si="1"/>
        <v>0</v>
      </c>
      <c r="D105" s="186"/>
      <c r="E105" s="186"/>
      <c r="F105" s="186"/>
      <c r="G105" s="186"/>
      <c r="H105" s="186"/>
      <c r="I105" s="33"/>
      <c r="J105" s="5"/>
      <c r="K105" s="5"/>
      <c r="N105" s="171"/>
      <c r="O105" s="6"/>
      <c r="Q105" s="5"/>
    </row>
    <row r="106" spans="1:17" x14ac:dyDescent="0.2">
      <c r="A106" s="214" t="s">
        <v>193</v>
      </c>
      <c r="B106" s="215" t="s">
        <v>194</v>
      </c>
      <c r="C106" s="185">
        <f t="shared" si="1"/>
        <v>35</v>
      </c>
      <c r="D106" s="186"/>
      <c r="E106" s="186"/>
      <c r="F106" s="186">
        <v>35</v>
      </c>
      <c r="G106" s="186"/>
      <c r="H106" s="186"/>
      <c r="I106" s="33"/>
      <c r="J106" s="5"/>
      <c r="K106" s="5"/>
      <c r="N106" s="171"/>
      <c r="O106" s="6"/>
      <c r="Q106" s="5"/>
    </row>
    <row r="107" spans="1:17" x14ac:dyDescent="0.2">
      <c r="A107" s="214" t="s">
        <v>195</v>
      </c>
      <c r="B107" s="215" t="s">
        <v>196</v>
      </c>
      <c r="C107" s="185">
        <f t="shared" si="1"/>
        <v>1</v>
      </c>
      <c r="D107" s="186"/>
      <c r="E107" s="186"/>
      <c r="F107" s="186">
        <v>1</v>
      </c>
      <c r="G107" s="186"/>
      <c r="H107" s="186"/>
      <c r="I107" s="33"/>
      <c r="J107" s="5"/>
      <c r="K107" s="5"/>
      <c r="N107" s="171"/>
      <c r="O107" s="6"/>
      <c r="Q107" s="5"/>
    </row>
    <row r="108" spans="1:17" x14ac:dyDescent="0.2">
      <c r="A108" s="214" t="s">
        <v>197</v>
      </c>
      <c r="B108" s="215" t="s">
        <v>198</v>
      </c>
      <c r="C108" s="185">
        <f t="shared" si="1"/>
        <v>0</v>
      </c>
      <c r="D108" s="186"/>
      <c r="E108" s="186"/>
      <c r="F108" s="186"/>
      <c r="G108" s="186"/>
      <c r="H108" s="186"/>
      <c r="I108" s="33"/>
      <c r="J108" s="5"/>
      <c r="K108" s="5"/>
      <c r="N108" s="171"/>
      <c r="O108" s="6"/>
      <c r="Q108" s="5"/>
    </row>
    <row r="109" spans="1:17" x14ac:dyDescent="0.2">
      <c r="A109" s="214" t="s">
        <v>199</v>
      </c>
      <c r="B109" s="215" t="s">
        <v>200</v>
      </c>
      <c r="C109" s="185">
        <f t="shared" si="1"/>
        <v>0</v>
      </c>
      <c r="D109" s="186"/>
      <c r="E109" s="186"/>
      <c r="F109" s="186"/>
      <c r="G109" s="186"/>
      <c r="H109" s="186"/>
      <c r="I109" s="33"/>
      <c r="J109" s="5"/>
      <c r="K109" s="5"/>
      <c r="N109" s="171"/>
      <c r="O109" s="6"/>
      <c r="Q109" s="5"/>
    </row>
    <row r="110" spans="1:17" x14ac:dyDescent="0.2">
      <c r="A110" s="214" t="s">
        <v>201</v>
      </c>
      <c r="B110" s="215" t="s">
        <v>202</v>
      </c>
      <c r="C110" s="185">
        <f t="shared" si="1"/>
        <v>0</v>
      </c>
      <c r="D110" s="186"/>
      <c r="E110" s="186"/>
      <c r="F110" s="186"/>
      <c r="G110" s="186"/>
      <c r="H110" s="186"/>
      <c r="I110" s="33"/>
      <c r="J110" s="5"/>
      <c r="K110" s="5"/>
      <c r="N110" s="171"/>
      <c r="O110" s="6"/>
      <c r="Q110" s="5"/>
    </row>
    <row r="111" spans="1:17" x14ac:dyDescent="0.2">
      <c r="A111" s="214" t="s">
        <v>203</v>
      </c>
      <c r="B111" s="215" t="s">
        <v>204</v>
      </c>
      <c r="C111" s="185">
        <f t="shared" si="1"/>
        <v>0</v>
      </c>
      <c r="D111" s="186"/>
      <c r="E111" s="186"/>
      <c r="F111" s="186"/>
      <c r="G111" s="186"/>
      <c r="H111" s="186"/>
      <c r="I111" s="33"/>
      <c r="J111" s="5"/>
      <c r="K111" s="5"/>
      <c r="N111" s="171"/>
      <c r="O111" s="6"/>
      <c r="Q111" s="5"/>
    </row>
    <row r="112" spans="1:17" x14ac:dyDescent="0.2">
      <c r="A112" s="214" t="s">
        <v>205</v>
      </c>
      <c r="B112" s="215" t="s">
        <v>206</v>
      </c>
      <c r="C112" s="185">
        <f t="shared" si="1"/>
        <v>0</v>
      </c>
      <c r="D112" s="186"/>
      <c r="E112" s="186"/>
      <c r="F112" s="186"/>
      <c r="G112" s="186"/>
      <c r="H112" s="186"/>
      <c r="I112" s="33"/>
      <c r="J112" s="5"/>
      <c r="K112" s="5"/>
      <c r="N112" s="171"/>
      <c r="O112" s="6"/>
      <c r="Q112" s="5"/>
    </row>
    <row r="113" spans="1:17" x14ac:dyDescent="0.2">
      <c r="A113" s="214" t="s">
        <v>207</v>
      </c>
      <c r="B113" s="215" t="s">
        <v>208</v>
      </c>
      <c r="C113" s="185">
        <f t="shared" si="1"/>
        <v>0</v>
      </c>
      <c r="D113" s="186"/>
      <c r="E113" s="186"/>
      <c r="F113" s="186"/>
      <c r="G113" s="186"/>
      <c r="H113" s="186"/>
      <c r="I113" s="33"/>
      <c r="J113" s="5"/>
      <c r="K113" s="5"/>
      <c r="N113" s="171"/>
      <c r="O113" s="6"/>
      <c r="Q113" s="5"/>
    </row>
    <row r="114" spans="1:17" x14ac:dyDescent="0.2">
      <c r="A114" s="214" t="s">
        <v>209</v>
      </c>
      <c r="B114" s="215" t="s">
        <v>210</v>
      </c>
      <c r="C114" s="185">
        <f t="shared" si="1"/>
        <v>0</v>
      </c>
      <c r="D114" s="186"/>
      <c r="E114" s="186"/>
      <c r="F114" s="186"/>
      <c r="G114" s="186"/>
      <c r="H114" s="186"/>
      <c r="I114" s="33"/>
      <c r="J114" s="5"/>
      <c r="K114" s="5"/>
      <c r="N114" s="171"/>
      <c r="O114" s="6"/>
      <c r="Q114" s="5"/>
    </row>
    <row r="115" spans="1:17" x14ac:dyDescent="0.2">
      <c r="A115" s="214" t="s">
        <v>211</v>
      </c>
      <c r="B115" s="215" t="s">
        <v>212</v>
      </c>
      <c r="C115" s="185">
        <f t="shared" si="1"/>
        <v>0</v>
      </c>
      <c r="D115" s="186"/>
      <c r="E115" s="186"/>
      <c r="F115" s="186"/>
      <c r="G115" s="186"/>
      <c r="H115" s="186"/>
      <c r="I115" s="33"/>
      <c r="J115" s="5"/>
      <c r="K115" s="5"/>
      <c r="N115" s="171"/>
      <c r="O115" s="6"/>
      <c r="Q115" s="5"/>
    </row>
    <row r="116" spans="1:17" x14ac:dyDescent="0.2">
      <c r="A116" s="214" t="s">
        <v>213</v>
      </c>
      <c r="B116" s="215" t="s">
        <v>214</v>
      </c>
      <c r="C116" s="185">
        <f t="shared" si="1"/>
        <v>0</v>
      </c>
      <c r="D116" s="186"/>
      <c r="E116" s="186"/>
      <c r="F116" s="186"/>
      <c r="G116" s="186"/>
      <c r="H116" s="186"/>
      <c r="I116" s="33"/>
      <c r="J116" s="5"/>
      <c r="K116" s="5"/>
      <c r="N116" s="171"/>
      <c r="O116" s="6"/>
      <c r="Q116" s="5"/>
    </row>
    <row r="117" spans="1:17" x14ac:dyDescent="0.2">
      <c r="A117" s="214" t="s">
        <v>215</v>
      </c>
      <c r="B117" s="215" t="s">
        <v>216</v>
      </c>
      <c r="C117" s="185">
        <f t="shared" si="1"/>
        <v>0</v>
      </c>
      <c r="D117" s="186"/>
      <c r="E117" s="186"/>
      <c r="F117" s="186"/>
      <c r="G117" s="186"/>
      <c r="H117" s="186"/>
      <c r="I117" s="33"/>
      <c r="J117" s="5"/>
      <c r="K117" s="5"/>
      <c r="N117" s="171"/>
      <c r="O117" s="6"/>
      <c r="Q117" s="5"/>
    </row>
    <row r="118" spans="1:17" x14ac:dyDescent="0.2">
      <c r="A118" s="214" t="s">
        <v>217</v>
      </c>
      <c r="B118" s="215" t="s">
        <v>218</v>
      </c>
      <c r="C118" s="185">
        <f>+SUM(D118:F118)</f>
        <v>0</v>
      </c>
      <c r="D118" s="186"/>
      <c r="E118" s="186"/>
      <c r="F118" s="186"/>
      <c r="G118" s="186"/>
      <c r="H118" s="186"/>
      <c r="I118" s="33"/>
      <c r="J118" s="5"/>
      <c r="K118" s="5"/>
      <c r="N118" s="171"/>
      <c r="O118" s="6"/>
      <c r="Q118" s="5"/>
    </row>
    <row r="119" spans="1:17" x14ac:dyDescent="0.2">
      <c r="A119" s="214" t="s">
        <v>145</v>
      </c>
      <c r="B119" s="215" t="s">
        <v>219</v>
      </c>
      <c r="C119" s="185">
        <f>+SUM(D119:F119)</f>
        <v>0</v>
      </c>
      <c r="D119" s="186"/>
      <c r="E119" s="186"/>
      <c r="F119" s="186"/>
      <c r="G119" s="186"/>
      <c r="H119" s="186"/>
      <c r="I119" s="33"/>
      <c r="J119" s="5"/>
      <c r="K119" s="5"/>
      <c r="N119" s="171"/>
      <c r="O119" s="6"/>
      <c r="Q119" s="5"/>
    </row>
    <row r="120" spans="1:17" x14ac:dyDescent="0.2">
      <c r="A120" s="216" t="s">
        <v>145</v>
      </c>
      <c r="B120" s="217" t="s">
        <v>220</v>
      </c>
      <c r="C120" s="218">
        <f t="shared" si="1"/>
        <v>0</v>
      </c>
      <c r="D120" s="186"/>
      <c r="E120" s="186"/>
      <c r="F120" s="186"/>
      <c r="G120" s="186"/>
      <c r="H120" s="186"/>
      <c r="I120" s="33"/>
      <c r="J120" s="5"/>
      <c r="K120" s="5"/>
      <c r="N120" s="171"/>
      <c r="O120" s="6"/>
      <c r="Q120" s="5"/>
    </row>
    <row r="121" spans="1:17" x14ac:dyDescent="0.2">
      <c r="A121" s="174"/>
      <c r="B121" s="222"/>
      <c r="C121" s="69"/>
      <c r="D121" s="70"/>
      <c r="E121" s="70"/>
      <c r="F121" s="70"/>
      <c r="G121" s="70"/>
      <c r="H121" s="70"/>
      <c r="I121" s="33"/>
      <c r="J121" s="5"/>
      <c r="K121" s="5"/>
      <c r="N121" s="171"/>
      <c r="O121" s="6"/>
      <c r="Q121" s="5"/>
    </row>
    <row r="122" spans="1:17" x14ac:dyDescent="0.2">
      <c r="A122" s="289" t="s">
        <v>221</v>
      </c>
      <c r="B122" s="290"/>
      <c r="C122" s="178">
        <f t="shared" si="1"/>
        <v>312</v>
      </c>
      <c r="D122" s="223">
        <f>+SUM(D123:D162)</f>
        <v>3</v>
      </c>
      <c r="E122" s="227">
        <f>+SUM(E123:E162)</f>
        <v>300</v>
      </c>
      <c r="F122" s="228">
        <f>+SUM(F123:F162)</f>
        <v>9</v>
      </c>
      <c r="G122" s="228">
        <f>+SUM(G123:G162)</f>
        <v>0</v>
      </c>
      <c r="H122" s="228">
        <f>+SUM(H123:H162)</f>
        <v>0</v>
      </c>
      <c r="I122" s="33"/>
      <c r="J122" s="5"/>
      <c r="K122" s="5"/>
      <c r="N122" s="171"/>
      <c r="O122" s="6"/>
      <c r="Q122" s="5"/>
    </row>
    <row r="123" spans="1:17" x14ac:dyDescent="0.2">
      <c r="A123" s="211" t="s">
        <v>222</v>
      </c>
      <c r="B123" s="226" t="s">
        <v>223</v>
      </c>
      <c r="C123" s="203">
        <f t="shared" si="1"/>
        <v>0</v>
      </c>
      <c r="D123" s="188"/>
      <c r="E123" s="205"/>
      <c r="F123" s="206"/>
      <c r="G123" s="188"/>
      <c r="H123" s="206"/>
      <c r="I123" s="33"/>
      <c r="J123" s="5"/>
      <c r="K123" s="5"/>
      <c r="N123" s="171"/>
      <c r="O123" s="6"/>
      <c r="Q123" s="5"/>
    </row>
    <row r="124" spans="1:17" x14ac:dyDescent="0.2">
      <c r="A124" s="214" t="s">
        <v>224</v>
      </c>
      <c r="B124" s="215" t="s">
        <v>225</v>
      </c>
      <c r="C124" s="185">
        <f t="shared" si="1"/>
        <v>0</v>
      </c>
      <c r="D124" s="188"/>
      <c r="E124" s="187"/>
      <c r="F124" s="188"/>
      <c r="G124" s="188"/>
      <c r="H124" s="188"/>
      <c r="I124" s="33"/>
      <c r="J124" s="5"/>
      <c r="K124" s="5"/>
      <c r="N124" s="171"/>
      <c r="O124" s="6"/>
      <c r="Q124" s="5"/>
    </row>
    <row r="125" spans="1:17" x14ac:dyDescent="0.2">
      <c r="A125" s="214" t="s">
        <v>226</v>
      </c>
      <c r="B125" s="215" t="s">
        <v>227</v>
      </c>
      <c r="C125" s="185">
        <f t="shared" si="1"/>
        <v>9</v>
      </c>
      <c r="D125" s="188"/>
      <c r="E125" s="187">
        <v>9</v>
      </c>
      <c r="F125" s="188"/>
      <c r="G125" s="188"/>
      <c r="H125" s="188"/>
      <c r="I125" s="33"/>
      <c r="J125" s="5"/>
      <c r="K125" s="5"/>
      <c r="N125" s="171"/>
      <c r="O125" s="6"/>
      <c r="Q125" s="5"/>
    </row>
    <row r="126" spans="1:17" x14ac:dyDescent="0.2">
      <c r="A126" s="214" t="s">
        <v>228</v>
      </c>
      <c r="B126" s="215" t="s">
        <v>229</v>
      </c>
      <c r="C126" s="185">
        <f t="shared" si="1"/>
        <v>0</v>
      </c>
      <c r="D126" s="188"/>
      <c r="E126" s="187"/>
      <c r="F126" s="188"/>
      <c r="G126" s="188"/>
      <c r="H126" s="188"/>
      <c r="I126" s="33"/>
      <c r="J126" s="5"/>
      <c r="K126" s="5"/>
      <c r="N126" s="171"/>
      <c r="O126" s="6"/>
      <c r="Q126" s="5"/>
    </row>
    <row r="127" spans="1:17" x14ac:dyDescent="0.2">
      <c r="A127" s="214" t="s">
        <v>230</v>
      </c>
      <c r="B127" s="215" t="s">
        <v>231</v>
      </c>
      <c r="C127" s="185">
        <f t="shared" si="1"/>
        <v>0</v>
      </c>
      <c r="D127" s="188"/>
      <c r="E127" s="187"/>
      <c r="F127" s="188"/>
      <c r="G127" s="188"/>
      <c r="H127" s="188"/>
      <c r="I127" s="33"/>
      <c r="J127" s="5"/>
      <c r="K127" s="5"/>
      <c r="N127" s="171"/>
      <c r="O127" s="6"/>
      <c r="Q127" s="5"/>
    </row>
    <row r="128" spans="1:17" x14ac:dyDescent="0.2">
      <c r="A128" s="214" t="s">
        <v>232</v>
      </c>
      <c r="B128" s="215" t="s">
        <v>233</v>
      </c>
      <c r="C128" s="185">
        <f t="shared" si="1"/>
        <v>0</v>
      </c>
      <c r="D128" s="188"/>
      <c r="E128" s="187"/>
      <c r="F128" s="188"/>
      <c r="G128" s="188"/>
      <c r="H128" s="188"/>
      <c r="I128" s="33"/>
      <c r="J128" s="5"/>
      <c r="K128" s="5"/>
      <c r="N128" s="171"/>
      <c r="O128" s="6"/>
      <c r="Q128" s="5"/>
    </row>
    <row r="129" spans="1:17" x14ac:dyDescent="0.2">
      <c r="A129" s="214" t="s">
        <v>234</v>
      </c>
      <c r="B129" s="215" t="s">
        <v>235</v>
      </c>
      <c r="C129" s="185">
        <f t="shared" si="1"/>
        <v>0</v>
      </c>
      <c r="D129" s="188"/>
      <c r="E129" s="187"/>
      <c r="F129" s="188"/>
      <c r="G129" s="188"/>
      <c r="H129" s="188"/>
      <c r="I129" s="33"/>
      <c r="J129" s="5"/>
      <c r="K129" s="5"/>
      <c r="N129" s="171"/>
      <c r="O129" s="6"/>
      <c r="Q129" s="5"/>
    </row>
    <row r="130" spans="1:17" x14ac:dyDescent="0.2">
      <c r="A130" s="214" t="s">
        <v>236</v>
      </c>
      <c r="B130" s="215" t="s">
        <v>237</v>
      </c>
      <c r="C130" s="185">
        <f t="shared" si="1"/>
        <v>34</v>
      </c>
      <c r="D130" s="188"/>
      <c r="E130" s="187">
        <v>34</v>
      </c>
      <c r="F130" s="188"/>
      <c r="G130" s="188"/>
      <c r="H130" s="188"/>
      <c r="I130" s="33"/>
      <c r="J130" s="5"/>
      <c r="K130" s="5"/>
      <c r="N130" s="171"/>
      <c r="O130" s="6"/>
      <c r="Q130" s="5"/>
    </row>
    <row r="131" spans="1:17" x14ac:dyDescent="0.2">
      <c r="A131" s="214" t="s">
        <v>238</v>
      </c>
      <c r="B131" s="215" t="s">
        <v>239</v>
      </c>
      <c r="C131" s="185">
        <f t="shared" si="1"/>
        <v>179</v>
      </c>
      <c r="D131" s="188"/>
      <c r="E131" s="187">
        <v>179</v>
      </c>
      <c r="F131" s="188"/>
      <c r="G131" s="188"/>
      <c r="H131" s="188"/>
      <c r="I131" s="33"/>
      <c r="J131" s="5"/>
      <c r="K131" s="5"/>
      <c r="N131" s="171"/>
      <c r="O131" s="6"/>
      <c r="Q131" s="5"/>
    </row>
    <row r="132" spans="1:17" x14ac:dyDescent="0.2">
      <c r="A132" s="214" t="s">
        <v>240</v>
      </c>
      <c r="B132" s="215" t="s">
        <v>241</v>
      </c>
      <c r="C132" s="185">
        <f t="shared" si="1"/>
        <v>7</v>
      </c>
      <c r="D132" s="188"/>
      <c r="E132" s="187">
        <v>7</v>
      </c>
      <c r="F132" s="188"/>
      <c r="G132" s="188"/>
      <c r="H132" s="188"/>
      <c r="I132" s="33"/>
      <c r="J132" s="5"/>
      <c r="K132" s="5"/>
      <c r="N132" s="171"/>
      <c r="O132" s="6"/>
      <c r="Q132" s="5"/>
    </row>
    <row r="133" spans="1:17" x14ac:dyDescent="0.2">
      <c r="A133" s="214" t="s">
        <v>242</v>
      </c>
      <c r="B133" s="215" t="s">
        <v>243</v>
      </c>
      <c r="C133" s="185">
        <f t="shared" si="1"/>
        <v>5</v>
      </c>
      <c r="D133" s="188"/>
      <c r="E133" s="187">
        <v>5</v>
      </c>
      <c r="F133" s="188"/>
      <c r="G133" s="188"/>
      <c r="H133" s="188"/>
      <c r="I133" s="33"/>
      <c r="J133" s="5"/>
      <c r="K133" s="5"/>
      <c r="N133" s="171"/>
      <c r="O133" s="6"/>
      <c r="Q133" s="5"/>
    </row>
    <row r="134" spans="1:17" x14ac:dyDescent="0.2">
      <c r="A134" s="214" t="s">
        <v>244</v>
      </c>
      <c r="B134" s="215" t="s">
        <v>245</v>
      </c>
      <c r="C134" s="185">
        <f t="shared" si="1"/>
        <v>0</v>
      </c>
      <c r="D134" s="188"/>
      <c r="E134" s="187"/>
      <c r="F134" s="188"/>
      <c r="G134" s="188"/>
      <c r="H134" s="188"/>
      <c r="I134" s="33"/>
      <c r="J134" s="5"/>
      <c r="K134" s="5"/>
      <c r="N134" s="171"/>
      <c r="O134" s="6"/>
      <c r="Q134" s="5"/>
    </row>
    <row r="135" spans="1:17" x14ac:dyDescent="0.2">
      <c r="A135" s="214" t="s">
        <v>246</v>
      </c>
      <c r="B135" s="215" t="s">
        <v>247</v>
      </c>
      <c r="C135" s="185">
        <f t="shared" si="1"/>
        <v>0</v>
      </c>
      <c r="D135" s="188"/>
      <c r="E135" s="187"/>
      <c r="F135" s="188"/>
      <c r="G135" s="188"/>
      <c r="H135" s="188"/>
      <c r="I135" s="33"/>
      <c r="J135" s="5"/>
      <c r="K135" s="5"/>
      <c r="N135" s="171"/>
      <c r="O135" s="6"/>
      <c r="Q135" s="5"/>
    </row>
    <row r="136" spans="1:17" x14ac:dyDescent="0.2">
      <c r="A136" s="214" t="s">
        <v>248</v>
      </c>
      <c r="B136" s="215" t="s">
        <v>249</v>
      </c>
      <c r="C136" s="185">
        <f t="shared" si="1"/>
        <v>0</v>
      </c>
      <c r="D136" s="188"/>
      <c r="E136" s="187"/>
      <c r="F136" s="188"/>
      <c r="G136" s="188"/>
      <c r="H136" s="188"/>
      <c r="I136" s="33"/>
      <c r="J136" s="5"/>
      <c r="K136" s="5"/>
      <c r="N136" s="171"/>
      <c r="O136" s="6"/>
      <c r="Q136" s="5"/>
    </row>
    <row r="137" spans="1:17" x14ac:dyDescent="0.2">
      <c r="A137" s="214" t="s">
        <v>250</v>
      </c>
      <c r="B137" s="215" t="s">
        <v>251</v>
      </c>
      <c r="C137" s="185">
        <f t="shared" si="1"/>
        <v>0</v>
      </c>
      <c r="D137" s="188"/>
      <c r="E137" s="187"/>
      <c r="F137" s="188"/>
      <c r="G137" s="188"/>
      <c r="H137" s="188"/>
      <c r="I137" s="33"/>
      <c r="J137" s="5"/>
      <c r="K137" s="5"/>
      <c r="N137" s="171"/>
      <c r="O137" s="6"/>
      <c r="Q137" s="5"/>
    </row>
    <row r="138" spans="1:17" x14ac:dyDescent="0.2">
      <c r="A138" s="214" t="s">
        <v>252</v>
      </c>
      <c r="B138" s="215" t="s">
        <v>253</v>
      </c>
      <c r="C138" s="185">
        <f t="shared" si="1"/>
        <v>0</v>
      </c>
      <c r="D138" s="188"/>
      <c r="E138" s="187"/>
      <c r="F138" s="188"/>
      <c r="G138" s="188"/>
      <c r="H138" s="188"/>
      <c r="I138" s="33"/>
      <c r="J138" s="5"/>
      <c r="K138" s="5"/>
      <c r="N138" s="171"/>
      <c r="O138" s="6"/>
      <c r="Q138" s="5"/>
    </row>
    <row r="139" spans="1:17" x14ac:dyDescent="0.2">
      <c r="A139" s="214" t="s">
        <v>254</v>
      </c>
      <c r="B139" s="215" t="s">
        <v>255</v>
      </c>
      <c r="C139" s="185">
        <f t="shared" si="1"/>
        <v>0</v>
      </c>
      <c r="D139" s="188"/>
      <c r="E139" s="187"/>
      <c r="F139" s="188"/>
      <c r="G139" s="188"/>
      <c r="H139" s="188"/>
      <c r="I139" s="33"/>
      <c r="J139" s="5"/>
      <c r="K139" s="5"/>
      <c r="N139" s="171"/>
      <c r="O139" s="6"/>
      <c r="Q139" s="5"/>
    </row>
    <row r="140" spans="1:17" x14ac:dyDescent="0.2">
      <c r="A140" s="214" t="s">
        <v>256</v>
      </c>
      <c r="B140" s="215" t="s">
        <v>257</v>
      </c>
      <c r="C140" s="185">
        <f t="shared" si="1"/>
        <v>16</v>
      </c>
      <c r="D140" s="188"/>
      <c r="E140" s="187">
        <v>16</v>
      </c>
      <c r="F140" s="188"/>
      <c r="G140" s="188"/>
      <c r="H140" s="188"/>
      <c r="I140" s="33"/>
      <c r="J140" s="5"/>
      <c r="K140" s="5"/>
      <c r="N140" s="171"/>
      <c r="O140" s="6"/>
      <c r="Q140" s="5"/>
    </row>
    <row r="141" spans="1:17" x14ac:dyDescent="0.2">
      <c r="A141" s="214" t="s">
        <v>258</v>
      </c>
      <c r="B141" s="215" t="s">
        <v>259</v>
      </c>
      <c r="C141" s="185">
        <f t="shared" si="1"/>
        <v>0</v>
      </c>
      <c r="D141" s="188"/>
      <c r="E141" s="187"/>
      <c r="F141" s="188"/>
      <c r="G141" s="188"/>
      <c r="H141" s="188"/>
      <c r="I141" s="33"/>
      <c r="J141" s="5"/>
      <c r="K141" s="5"/>
      <c r="N141" s="171"/>
      <c r="O141" s="6"/>
      <c r="Q141" s="5"/>
    </row>
    <row r="142" spans="1:17" x14ac:dyDescent="0.2">
      <c r="A142" s="214" t="s">
        <v>260</v>
      </c>
      <c r="B142" s="215" t="s">
        <v>261</v>
      </c>
      <c r="C142" s="185">
        <f t="shared" si="1"/>
        <v>3</v>
      </c>
      <c r="D142" s="188">
        <v>1</v>
      </c>
      <c r="E142" s="187"/>
      <c r="F142" s="188">
        <v>2</v>
      </c>
      <c r="G142" s="188"/>
      <c r="H142" s="188"/>
      <c r="I142" s="33"/>
      <c r="J142" s="5"/>
      <c r="K142" s="5"/>
      <c r="N142" s="171"/>
      <c r="O142" s="6"/>
      <c r="Q142" s="5"/>
    </row>
    <row r="143" spans="1:17" x14ac:dyDescent="0.2">
      <c r="A143" s="214" t="s">
        <v>262</v>
      </c>
      <c r="B143" s="215" t="s">
        <v>263</v>
      </c>
      <c r="C143" s="185">
        <f t="shared" si="1"/>
        <v>1</v>
      </c>
      <c r="D143" s="188">
        <v>1</v>
      </c>
      <c r="E143" s="187"/>
      <c r="F143" s="188"/>
      <c r="G143" s="188"/>
      <c r="H143" s="188"/>
      <c r="I143" s="33"/>
      <c r="J143" s="5"/>
      <c r="K143" s="5"/>
      <c r="N143" s="171"/>
      <c r="O143" s="6"/>
      <c r="Q143" s="5"/>
    </row>
    <row r="144" spans="1:17" x14ac:dyDescent="0.2">
      <c r="A144" s="214" t="s">
        <v>264</v>
      </c>
      <c r="B144" s="215" t="s">
        <v>265</v>
      </c>
      <c r="C144" s="185">
        <f t="shared" si="1"/>
        <v>0</v>
      </c>
      <c r="D144" s="188"/>
      <c r="E144" s="187"/>
      <c r="F144" s="188"/>
      <c r="G144" s="188"/>
      <c r="H144" s="188"/>
      <c r="I144" s="33"/>
      <c r="J144" s="5"/>
      <c r="K144" s="5"/>
      <c r="N144" s="171"/>
      <c r="O144" s="6"/>
      <c r="Q144" s="5"/>
    </row>
    <row r="145" spans="1:17" x14ac:dyDescent="0.2">
      <c r="A145" s="214" t="s">
        <v>266</v>
      </c>
      <c r="B145" s="215" t="s">
        <v>267</v>
      </c>
      <c r="C145" s="185">
        <f t="shared" si="1"/>
        <v>2</v>
      </c>
      <c r="D145" s="188"/>
      <c r="E145" s="187">
        <v>2</v>
      </c>
      <c r="F145" s="188"/>
      <c r="G145" s="188"/>
      <c r="H145" s="188"/>
      <c r="I145" s="33"/>
      <c r="J145" s="5"/>
      <c r="K145" s="5"/>
      <c r="N145" s="171"/>
      <c r="O145" s="6"/>
      <c r="Q145" s="5"/>
    </row>
    <row r="146" spans="1:17" x14ac:dyDescent="0.2">
      <c r="A146" s="214" t="s">
        <v>268</v>
      </c>
      <c r="B146" s="215" t="s">
        <v>269</v>
      </c>
      <c r="C146" s="185">
        <f t="shared" ref="C146:C209" si="2">+SUM(D146:F146)</f>
        <v>1</v>
      </c>
      <c r="D146" s="188"/>
      <c r="E146" s="187"/>
      <c r="F146" s="188">
        <v>1</v>
      </c>
      <c r="G146" s="188"/>
      <c r="H146" s="188"/>
      <c r="I146" s="33"/>
      <c r="J146" s="5"/>
      <c r="K146" s="5"/>
      <c r="N146" s="171"/>
      <c r="O146" s="6"/>
      <c r="Q146" s="5"/>
    </row>
    <row r="147" spans="1:17" x14ac:dyDescent="0.2">
      <c r="A147" s="214" t="s">
        <v>270</v>
      </c>
      <c r="B147" s="215" t="s">
        <v>271</v>
      </c>
      <c r="C147" s="185">
        <f t="shared" si="2"/>
        <v>1</v>
      </c>
      <c r="D147" s="188"/>
      <c r="E147" s="187"/>
      <c r="F147" s="188">
        <v>1</v>
      </c>
      <c r="G147" s="188"/>
      <c r="H147" s="188"/>
      <c r="I147" s="33"/>
      <c r="J147" s="5"/>
      <c r="K147" s="5"/>
      <c r="N147" s="171"/>
      <c r="O147" s="6"/>
      <c r="Q147" s="5"/>
    </row>
    <row r="148" spans="1:17" x14ac:dyDescent="0.2">
      <c r="A148" s="214" t="s">
        <v>272</v>
      </c>
      <c r="B148" s="215" t="s">
        <v>273</v>
      </c>
      <c r="C148" s="185">
        <f t="shared" si="2"/>
        <v>0</v>
      </c>
      <c r="D148" s="188"/>
      <c r="E148" s="187"/>
      <c r="F148" s="188"/>
      <c r="G148" s="188"/>
      <c r="H148" s="188"/>
      <c r="I148" s="33"/>
      <c r="J148" s="5"/>
      <c r="K148" s="5"/>
      <c r="N148" s="171"/>
      <c r="O148" s="6"/>
      <c r="Q148" s="5"/>
    </row>
    <row r="149" spans="1:17" x14ac:dyDescent="0.2">
      <c r="A149" s="214" t="s">
        <v>274</v>
      </c>
      <c r="B149" s="215" t="s">
        <v>275</v>
      </c>
      <c r="C149" s="185">
        <f t="shared" si="2"/>
        <v>0</v>
      </c>
      <c r="D149" s="188"/>
      <c r="E149" s="187"/>
      <c r="F149" s="188"/>
      <c r="G149" s="188"/>
      <c r="H149" s="188"/>
      <c r="I149" s="33"/>
      <c r="J149" s="5"/>
      <c r="K149" s="5"/>
      <c r="N149" s="171"/>
      <c r="O149" s="6"/>
      <c r="Q149" s="5"/>
    </row>
    <row r="150" spans="1:17" x14ac:dyDescent="0.2">
      <c r="A150" s="214" t="s">
        <v>276</v>
      </c>
      <c r="B150" s="215" t="s">
        <v>277</v>
      </c>
      <c r="C150" s="185">
        <f t="shared" si="2"/>
        <v>0</v>
      </c>
      <c r="D150" s="188"/>
      <c r="E150" s="187"/>
      <c r="F150" s="188"/>
      <c r="G150" s="188"/>
      <c r="H150" s="188"/>
      <c r="I150" s="33"/>
      <c r="J150" s="5"/>
      <c r="K150" s="5"/>
      <c r="N150" s="171"/>
      <c r="O150" s="6"/>
      <c r="Q150" s="5"/>
    </row>
    <row r="151" spans="1:17" x14ac:dyDescent="0.2">
      <c r="A151" s="214" t="s">
        <v>278</v>
      </c>
      <c r="B151" s="215" t="s">
        <v>279</v>
      </c>
      <c r="C151" s="185">
        <f t="shared" si="2"/>
        <v>0</v>
      </c>
      <c r="D151" s="188"/>
      <c r="E151" s="187"/>
      <c r="F151" s="188"/>
      <c r="G151" s="188"/>
      <c r="H151" s="188"/>
      <c r="I151" s="33"/>
      <c r="J151" s="5"/>
      <c r="K151" s="5"/>
      <c r="N151" s="171"/>
      <c r="O151" s="6"/>
      <c r="Q151" s="5"/>
    </row>
    <row r="152" spans="1:17" x14ac:dyDescent="0.2">
      <c r="A152" s="214" t="s">
        <v>280</v>
      </c>
      <c r="B152" s="215" t="s">
        <v>281</v>
      </c>
      <c r="C152" s="185">
        <f t="shared" si="2"/>
        <v>0</v>
      </c>
      <c r="D152" s="188"/>
      <c r="E152" s="187"/>
      <c r="F152" s="188"/>
      <c r="G152" s="188"/>
      <c r="H152" s="188"/>
      <c r="I152" s="33"/>
      <c r="J152" s="5"/>
      <c r="K152" s="5"/>
      <c r="N152" s="171"/>
      <c r="O152" s="6"/>
      <c r="Q152" s="5"/>
    </row>
    <row r="153" spans="1:17" x14ac:dyDescent="0.2">
      <c r="A153" s="214" t="s">
        <v>282</v>
      </c>
      <c r="B153" s="215" t="s">
        <v>283</v>
      </c>
      <c r="C153" s="185">
        <f t="shared" si="2"/>
        <v>7</v>
      </c>
      <c r="D153" s="188"/>
      <c r="E153" s="187">
        <v>7</v>
      </c>
      <c r="F153" s="188"/>
      <c r="G153" s="188"/>
      <c r="H153" s="188"/>
      <c r="I153" s="33"/>
      <c r="J153" s="5"/>
      <c r="K153" s="5"/>
      <c r="N153" s="171"/>
      <c r="O153" s="6"/>
      <c r="Q153" s="5"/>
    </row>
    <row r="154" spans="1:17" x14ac:dyDescent="0.2">
      <c r="A154" s="214" t="s">
        <v>284</v>
      </c>
      <c r="B154" s="215" t="s">
        <v>285</v>
      </c>
      <c r="C154" s="185">
        <f t="shared" si="2"/>
        <v>0</v>
      </c>
      <c r="D154" s="188"/>
      <c r="E154" s="187"/>
      <c r="F154" s="188"/>
      <c r="G154" s="188"/>
      <c r="H154" s="188"/>
      <c r="I154" s="33"/>
      <c r="J154" s="5"/>
      <c r="K154" s="5"/>
      <c r="N154" s="171"/>
      <c r="O154" s="6"/>
      <c r="Q154" s="5"/>
    </row>
    <row r="155" spans="1:17" x14ac:dyDescent="0.2">
      <c r="A155" s="214" t="s">
        <v>286</v>
      </c>
      <c r="B155" s="215" t="s">
        <v>281</v>
      </c>
      <c r="C155" s="185">
        <f t="shared" si="2"/>
        <v>3</v>
      </c>
      <c r="D155" s="188"/>
      <c r="E155" s="187">
        <v>1</v>
      </c>
      <c r="F155" s="188">
        <v>2</v>
      </c>
      <c r="G155" s="188"/>
      <c r="H155" s="188"/>
      <c r="I155" s="33"/>
      <c r="J155" s="5"/>
      <c r="K155" s="5"/>
      <c r="N155" s="171"/>
      <c r="O155" s="6"/>
      <c r="Q155" s="5"/>
    </row>
    <row r="156" spans="1:17" x14ac:dyDescent="0.2">
      <c r="A156" s="214" t="s">
        <v>287</v>
      </c>
      <c r="B156" s="215" t="s">
        <v>279</v>
      </c>
      <c r="C156" s="185">
        <f t="shared" si="2"/>
        <v>5</v>
      </c>
      <c r="D156" s="188">
        <v>1</v>
      </c>
      <c r="E156" s="187">
        <v>1</v>
      </c>
      <c r="F156" s="188">
        <v>3</v>
      </c>
      <c r="G156" s="188"/>
      <c r="H156" s="188"/>
      <c r="I156" s="33"/>
      <c r="J156" s="5"/>
      <c r="K156" s="5"/>
      <c r="N156" s="171"/>
      <c r="O156" s="6"/>
      <c r="Q156" s="5"/>
    </row>
    <row r="157" spans="1:17" x14ac:dyDescent="0.2">
      <c r="A157" s="214" t="s">
        <v>288</v>
      </c>
      <c r="B157" s="215" t="s">
        <v>289</v>
      </c>
      <c r="C157" s="185">
        <f t="shared" si="2"/>
        <v>0</v>
      </c>
      <c r="D157" s="188"/>
      <c r="E157" s="187"/>
      <c r="F157" s="188"/>
      <c r="G157" s="188"/>
      <c r="H157" s="188"/>
      <c r="I157" s="33"/>
      <c r="J157" s="5"/>
      <c r="K157" s="5"/>
      <c r="N157" s="171"/>
      <c r="O157" s="6"/>
      <c r="Q157" s="5"/>
    </row>
    <row r="158" spans="1:17" x14ac:dyDescent="0.2">
      <c r="A158" s="214" t="s">
        <v>290</v>
      </c>
      <c r="B158" s="215" t="s">
        <v>291</v>
      </c>
      <c r="C158" s="185">
        <f t="shared" si="2"/>
        <v>0</v>
      </c>
      <c r="D158" s="188"/>
      <c r="E158" s="187"/>
      <c r="F158" s="188"/>
      <c r="G158" s="188"/>
      <c r="H158" s="188"/>
      <c r="I158" s="33"/>
      <c r="J158" s="5"/>
      <c r="K158" s="5"/>
      <c r="N158" s="171"/>
      <c r="O158" s="6"/>
      <c r="Q158" s="5"/>
    </row>
    <row r="159" spans="1:17" x14ac:dyDescent="0.2">
      <c r="A159" s="214" t="s">
        <v>292</v>
      </c>
      <c r="B159" s="215" t="s">
        <v>293</v>
      </c>
      <c r="C159" s="185">
        <f t="shared" si="2"/>
        <v>15</v>
      </c>
      <c r="D159" s="188"/>
      <c r="E159" s="187">
        <v>15</v>
      </c>
      <c r="F159" s="188"/>
      <c r="G159" s="188"/>
      <c r="H159" s="188"/>
      <c r="I159" s="33"/>
      <c r="J159" s="5"/>
      <c r="K159" s="5"/>
      <c r="N159" s="171"/>
      <c r="O159" s="6"/>
      <c r="Q159" s="5"/>
    </row>
    <row r="160" spans="1:17" x14ac:dyDescent="0.2">
      <c r="A160" s="214" t="s">
        <v>294</v>
      </c>
      <c r="B160" s="215" t="s">
        <v>295</v>
      </c>
      <c r="C160" s="185">
        <f t="shared" si="2"/>
        <v>17</v>
      </c>
      <c r="D160" s="188"/>
      <c r="E160" s="187">
        <v>17</v>
      </c>
      <c r="F160" s="188"/>
      <c r="G160" s="188"/>
      <c r="H160" s="188"/>
      <c r="I160" s="33"/>
      <c r="J160" s="5"/>
      <c r="K160" s="5"/>
      <c r="N160" s="171"/>
      <c r="O160" s="6"/>
      <c r="Q160" s="5"/>
    </row>
    <row r="161" spans="1:17" x14ac:dyDescent="0.2">
      <c r="A161" s="214" t="s">
        <v>296</v>
      </c>
      <c r="B161" s="208" t="s">
        <v>297</v>
      </c>
      <c r="C161" s="185">
        <f t="shared" si="2"/>
        <v>5</v>
      </c>
      <c r="D161" s="188"/>
      <c r="E161" s="187">
        <v>5</v>
      </c>
      <c r="F161" s="198"/>
      <c r="G161" s="188"/>
      <c r="H161" s="188"/>
      <c r="I161" s="33"/>
      <c r="J161" s="5"/>
      <c r="K161" s="5"/>
      <c r="N161" s="171"/>
      <c r="O161" s="6"/>
      <c r="Q161" s="5"/>
    </row>
    <row r="162" spans="1:17" x14ac:dyDescent="0.2">
      <c r="A162" s="216" t="s">
        <v>298</v>
      </c>
      <c r="B162" s="229" t="s">
        <v>299</v>
      </c>
      <c r="C162" s="218">
        <f t="shared" si="2"/>
        <v>2</v>
      </c>
      <c r="D162" s="219"/>
      <c r="E162" s="220">
        <v>2</v>
      </c>
      <c r="F162" s="221"/>
      <c r="G162" s="219"/>
      <c r="H162" s="221"/>
      <c r="I162" s="33"/>
      <c r="J162" s="5"/>
      <c r="K162" s="5"/>
      <c r="N162" s="171"/>
      <c r="O162" s="6"/>
      <c r="Q162" s="5"/>
    </row>
    <row r="163" spans="1:17" x14ac:dyDescent="0.2">
      <c r="A163" s="230"/>
      <c r="B163" s="231"/>
      <c r="C163" s="69"/>
      <c r="D163" s="70"/>
      <c r="E163" s="70"/>
      <c r="F163" s="70"/>
      <c r="G163" s="70"/>
      <c r="H163" s="70"/>
      <c r="I163" s="33"/>
      <c r="J163" s="5"/>
      <c r="K163" s="5"/>
      <c r="N163" s="171"/>
      <c r="O163" s="6"/>
      <c r="Q163" s="5"/>
    </row>
    <row r="164" spans="1:17" ht="15" customHeight="1" x14ac:dyDescent="0.2">
      <c r="A164" s="319" t="s">
        <v>300</v>
      </c>
      <c r="B164" s="320"/>
      <c r="C164" s="178">
        <f t="shared" si="2"/>
        <v>71</v>
      </c>
      <c r="D164" s="223">
        <f>+SUM(D165:D179)</f>
        <v>71</v>
      </c>
      <c r="E164" s="227">
        <f>+SUM(E165:E179)</f>
        <v>0</v>
      </c>
      <c r="F164" s="228">
        <f>+SUM(F165:F179)</f>
        <v>0</v>
      </c>
      <c r="G164" s="228">
        <f>+SUM(G165:G179)</f>
        <v>0</v>
      </c>
      <c r="H164" s="228">
        <f>+SUM(H165:H179)</f>
        <v>0</v>
      </c>
      <c r="I164" s="33"/>
      <c r="J164" s="5"/>
      <c r="K164" s="5"/>
      <c r="N164" s="171"/>
      <c r="O164" s="6"/>
      <c r="Q164" s="5"/>
    </row>
    <row r="165" spans="1:17" x14ac:dyDescent="0.2">
      <c r="A165" s="211" t="s">
        <v>301</v>
      </c>
      <c r="B165" s="226" t="s">
        <v>302</v>
      </c>
      <c r="C165" s="203">
        <f t="shared" si="2"/>
        <v>0</v>
      </c>
      <c r="D165" s="204"/>
      <c r="E165" s="205"/>
      <c r="F165" s="206"/>
      <c r="G165" s="232"/>
      <c r="H165" s="206"/>
      <c r="I165" s="33"/>
      <c r="J165" s="5"/>
      <c r="K165" s="5"/>
      <c r="N165" s="171"/>
      <c r="O165" s="6"/>
      <c r="Q165" s="5"/>
    </row>
    <row r="166" spans="1:17" x14ac:dyDescent="0.2">
      <c r="A166" s="214" t="s">
        <v>303</v>
      </c>
      <c r="B166" s="233" t="s">
        <v>304</v>
      </c>
      <c r="C166" s="185">
        <f t="shared" si="2"/>
        <v>0</v>
      </c>
      <c r="D166" s="186"/>
      <c r="E166" s="187"/>
      <c r="F166" s="188"/>
      <c r="G166" s="201"/>
      <c r="H166" s="188"/>
      <c r="I166" s="33"/>
      <c r="J166" s="5"/>
      <c r="K166" s="5"/>
      <c r="N166" s="171"/>
      <c r="O166" s="6"/>
      <c r="Q166" s="5"/>
    </row>
    <row r="167" spans="1:17" x14ac:dyDescent="0.2">
      <c r="A167" s="214" t="s">
        <v>305</v>
      </c>
      <c r="B167" s="208" t="s">
        <v>306</v>
      </c>
      <c r="C167" s="185">
        <f t="shared" si="2"/>
        <v>71</v>
      </c>
      <c r="D167" s="186">
        <v>71</v>
      </c>
      <c r="E167" s="187"/>
      <c r="F167" s="188"/>
      <c r="G167" s="201"/>
      <c r="H167" s="188"/>
      <c r="I167" s="33"/>
      <c r="J167" s="5"/>
      <c r="K167" s="5"/>
      <c r="N167" s="171"/>
      <c r="O167" s="6"/>
      <c r="Q167" s="5"/>
    </row>
    <row r="168" spans="1:17" x14ac:dyDescent="0.2">
      <c r="A168" s="234" t="s">
        <v>307</v>
      </c>
      <c r="B168" s="208" t="s">
        <v>308</v>
      </c>
      <c r="C168" s="185">
        <f t="shared" si="2"/>
        <v>0</v>
      </c>
      <c r="D168" s="186"/>
      <c r="E168" s="187"/>
      <c r="F168" s="188"/>
      <c r="G168" s="201"/>
      <c r="H168" s="188"/>
      <c r="I168" s="33"/>
      <c r="J168" s="5"/>
      <c r="K168" s="5"/>
      <c r="N168" s="171"/>
      <c r="O168" s="6"/>
      <c r="Q168" s="5"/>
    </row>
    <row r="169" spans="1:17" x14ac:dyDescent="0.2">
      <c r="A169" s="214" t="s">
        <v>309</v>
      </c>
      <c r="B169" s="215" t="s">
        <v>310</v>
      </c>
      <c r="C169" s="185">
        <f t="shared" si="2"/>
        <v>0</v>
      </c>
      <c r="D169" s="186"/>
      <c r="E169" s="187"/>
      <c r="F169" s="188"/>
      <c r="G169" s="201"/>
      <c r="H169" s="188"/>
      <c r="I169" s="33"/>
      <c r="J169" s="5"/>
      <c r="K169" s="5"/>
      <c r="N169" s="171"/>
      <c r="O169" s="6"/>
      <c r="Q169" s="5"/>
    </row>
    <row r="170" spans="1:17" x14ac:dyDescent="0.2">
      <c r="A170" s="214" t="s">
        <v>311</v>
      </c>
      <c r="B170" s="215" t="s">
        <v>312</v>
      </c>
      <c r="C170" s="185">
        <f t="shared" si="2"/>
        <v>0</v>
      </c>
      <c r="D170" s="186"/>
      <c r="E170" s="187"/>
      <c r="F170" s="188"/>
      <c r="G170" s="201"/>
      <c r="H170" s="188"/>
      <c r="I170" s="33"/>
      <c r="J170" s="5"/>
      <c r="K170" s="5"/>
      <c r="N170" s="171"/>
      <c r="O170" s="6"/>
      <c r="Q170" s="5"/>
    </row>
    <row r="171" spans="1:17" x14ac:dyDescent="0.2">
      <c r="A171" s="214" t="s">
        <v>313</v>
      </c>
      <c r="B171" s="215" t="s">
        <v>314</v>
      </c>
      <c r="C171" s="185">
        <f t="shared" si="2"/>
        <v>0</v>
      </c>
      <c r="D171" s="186"/>
      <c r="E171" s="187"/>
      <c r="F171" s="188"/>
      <c r="G171" s="201"/>
      <c r="H171" s="188"/>
      <c r="I171" s="33"/>
      <c r="J171" s="5"/>
      <c r="K171" s="5"/>
      <c r="N171" s="171"/>
      <c r="O171" s="6"/>
      <c r="Q171" s="5"/>
    </row>
    <row r="172" spans="1:17" x14ac:dyDescent="0.2">
      <c r="A172" s="214" t="s">
        <v>315</v>
      </c>
      <c r="B172" s="215" t="s">
        <v>316</v>
      </c>
      <c r="C172" s="185">
        <f t="shared" si="2"/>
        <v>0</v>
      </c>
      <c r="D172" s="186"/>
      <c r="E172" s="187"/>
      <c r="F172" s="188"/>
      <c r="G172" s="201"/>
      <c r="H172" s="188"/>
      <c r="I172" s="33"/>
      <c r="J172" s="5"/>
      <c r="K172" s="5"/>
      <c r="N172" s="171"/>
      <c r="O172" s="6"/>
      <c r="Q172" s="5"/>
    </row>
    <row r="173" spans="1:17" x14ac:dyDescent="0.2">
      <c r="A173" s="214" t="s">
        <v>317</v>
      </c>
      <c r="B173" s="215" t="s">
        <v>318</v>
      </c>
      <c r="C173" s="185">
        <f t="shared" si="2"/>
        <v>0</v>
      </c>
      <c r="D173" s="186"/>
      <c r="E173" s="187"/>
      <c r="F173" s="188"/>
      <c r="G173" s="201"/>
      <c r="H173" s="188"/>
      <c r="I173" s="33"/>
      <c r="J173" s="5"/>
      <c r="K173" s="5"/>
      <c r="N173" s="171"/>
      <c r="O173" s="6"/>
      <c r="Q173" s="5"/>
    </row>
    <row r="174" spans="1:17" x14ac:dyDescent="0.2">
      <c r="A174" s="214" t="s">
        <v>319</v>
      </c>
      <c r="B174" s="215" t="s">
        <v>320</v>
      </c>
      <c r="C174" s="185">
        <f t="shared" si="2"/>
        <v>0</v>
      </c>
      <c r="D174" s="186"/>
      <c r="E174" s="187"/>
      <c r="F174" s="188"/>
      <c r="G174" s="201"/>
      <c r="H174" s="188"/>
      <c r="I174" s="33"/>
      <c r="J174" s="5"/>
      <c r="K174" s="5"/>
      <c r="N174" s="171"/>
      <c r="O174" s="6"/>
      <c r="Q174" s="5"/>
    </row>
    <row r="175" spans="1:17" x14ac:dyDescent="0.2">
      <c r="A175" s="214" t="s">
        <v>321</v>
      </c>
      <c r="B175" s="215" t="s">
        <v>322</v>
      </c>
      <c r="C175" s="185">
        <f t="shared" si="2"/>
        <v>0</v>
      </c>
      <c r="D175" s="186"/>
      <c r="E175" s="187"/>
      <c r="F175" s="188"/>
      <c r="G175" s="201"/>
      <c r="H175" s="188"/>
      <c r="I175" s="33"/>
      <c r="J175" s="5"/>
      <c r="K175" s="5"/>
      <c r="N175" s="171"/>
      <c r="O175" s="6"/>
      <c r="Q175" s="5"/>
    </row>
    <row r="176" spans="1:17" x14ac:dyDescent="0.2">
      <c r="A176" s="214" t="s">
        <v>323</v>
      </c>
      <c r="B176" s="215" t="s">
        <v>324</v>
      </c>
      <c r="C176" s="185">
        <f t="shared" si="2"/>
        <v>0</v>
      </c>
      <c r="D176" s="186"/>
      <c r="E176" s="187"/>
      <c r="F176" s="188"/>
      <c r="G176" s="201"/>
      <c r="H176" s="188"/>
      <c r="I176" s="33"/>
      <c r="J176" s="5"/>
      <c r="K176" s="5"/>
      <c r="N176" s="171"/>
      <c r="O176" s="6"/>
      <c r="Q176" s="5"/>
    </row>
    <row r="177" spans="1:17" x14ac:dyDescent="0.2">
      <c r="A177" s="214" t="s">
        <v>325</v>
      </c>
      <c r="B177" s="215" t="s">
        <v>326</v>
      </c>
      <c r="C177" s="185">
        <f t="shared" si="2"/>
        <v>0</v>
      </c>
      <c r="D177" s="186"/>
      <c r="E177" s="187"/>
      <c r="F177" s="188"/>
      <c r="G177" s="201"/>
      <c r="H177" s="188"/>
      <c r="I177" s="33"/>
      <c r="J177" s="5"/>
      <c r="K177" s="5"/>
      <c r="N177" s="171"/>
      <c r="O177" s="6"/>
      <c r="Q177" s="5"/>
    </row>
    <row r="178" spans="1:17" x14ac:dyDescent="0.2">
      <c r="A178" s="214" t="s">
        <v>327</v>
      </c>
      <c r="B178" s="215" t="s">
        <v>328</v>
      </c>
      <c r="C178" s="185">
        <f t="shared" si="2"/>
        <v>0</v>
      </c>
      <c r="D178" s="186"/>
      <c r="E178" s="187"/>
      <c r="F178" s="188"/>
      <c r="G178" s="201"/>
      <c r="H178" s="188"/>
      <c r="I178" s="33"/>
      <c r="J178" s="5"/>
      <c r="K178" s="5"/>
      <c r="N178" s="171"/>
      <c r="O178" s="6"/>
      <c r="Q178" s="5"/>
    </row>
    <row r="179" spans="1:17" x14ac:dyDescent="0.2">
      <c r="A179" s="235" t="s">
        <v>329</v>
      </c>
      <c r="B179" s="236" t="s">
        <v>330</v>
      </c>
      <c r="C179" s="218">
        <f t="shared" si="2"/>
        <v>0</v>
      </c>
      <c r="D179" s="237"/>
      <c r="E179" s="220"/>
      <c r="F179" s="221"/>
      <c r="G179" s="219"/>
      <c r="H179" s="221"/>
      <c r="I179" s="33"/>
      <c r="J179" s="5"/>
      <c r="K179" s="5"/>
      <c r="N179" s="171"/>
      <c r="O179" s="6"/>
      <c r="Q179" s="5"/>
    </row>
    <row r="180" spans="1:17" x14ac:dyDescent="0.2">
      <c r="A180" s="174"/>
      <c r="B180" s="222"/>
      <c r="C180" s="69"/>
      <c r="D180" s="70"/>
      <c r="E180" s="70"/>
      <c r="F180" s="70"/>
      <c r="G180" s="70"/>
      <c r="H180" s="70"/>
      <c r="I180" s="33"/>
      <c r="J180" s="5"/>
      <c r="K180" s="5"/>
      <c r="N180" s="171"/>
      <c r="O180" s="6"/>
      <c r="Q180" s="5"/>
    </row>
    <row r="181" spans="1:17" x14ac:dyDescent="0.2">
      <c r="A181" s="289" t="s">
        <v>331</v>
      </c>
      <c r="B181" s="290"/>
      <c r="C181" s="178">
        <f t="shared" si="2"/>
        <v>17384</v>
      </c>
      <c r="D181" s="238">
        <f>+SUM(D182:D250)</f>
        <v>16823</v>
      </c>
      <c r="E181" s="180">
        <f>+SUM(E182:E250)</f>
        <v>165</v>
      </c>
      <c r="F181" s="239">
        <f>+SUM(F182:F250)</f>
        <v>396</v>
      </c>
      <c r="G181" s="178">
        <f>+SUM(G182:G250)</f>
        <v>0</v>
      </c>
      <c r="H181" s="178">
        <f>+SUM(H182:H250)</f>
        <v>0</v>
      </c>
      <c r="I181" s="33"/>
      <c r="J181" s="5"/>
      <c r="K181" s="5"/>
      <c r="N181" s="171"/>
      <c r="O181" s="6"/>
      <c r="Q181" s="5"/>
    </row>
    <row r="182" spans="1:17" x14ac:dyDescent="0.2">
      <c r="A182" s="214" t="s">
        <v>332</v>
      </c>
      <c r="B182" s="240" t="s">
        <v>333</v>
      </c>
      <c r="C182" s="185">
        <f t="shared" si="2"/>
        <v>0</v>
      </c>
      <c r="D182" s="186"/>
      <c r="E182" s="187"/>
      <c r="F182" s="188"/>
      <c r="G182" s="232"/>
      <c r="H182" s="188"/>
      <c r="I182" s="33"/>
      <c r="J182" s="5"/>
      <c r="K182" s="5"/>
      <c r="N182" s="171"/>
      <c r="O182" s="6"/>
      <c r="Q182" s="5"/>
    </row>
    <row r="183" spans="1:17" x14ac:dyDescent="0.2">
      <c r="A183" s="214" t="s">
        <v>334</v>
      </c>
      <c r="B183" s="241" t="s">
        <v>335</v>
      </c>
      <c r="C183" s="185">
        <f t="shared" si="2"/>
        <v>0</v>
      </c>
      <c r="D183" s="186"/>
      <c r="E183" s="187"/>
      <c r="F183" s="188"/>
      <c r="G183" s="201"/>
      <c r="H183" s="188"/>
      <c r="I183" s="33"/>
      <c r="J183" s="5"/>
      <c r="K183" s="5"/>
      <c r="N183" s="171"/>
      <c r="O183" s="6"/>
      <c r="Q183" s="5"/>
    </row>
    <row r="184" spans="1:17" x14ac:dyDescent="0.2">
      <c r="A184" s="214" t="s">
        <v>336</v>
      </c>
      <c r="B184" s="241" t="s">
        <v>337</v>
      </c>
      <c r="C184" s="185">
        <f t="shared" si="2"/>
        <v>0</v>
      </c>
      <c r="D184" s="186"/>
      <c r="E184" s="187"/>
      <c r="F184" s="188"/>
      <c r="G184" s="201"/>
      <c r="H184" s="188"/>
      <c r="I184" s="33"/>
      <c r="J184" s="5"/>
      <c r="K184" s="5"/>
      <c r="N184" s="171"/>
      <c r="O184" s="6"/>
      <c r="Q184" s="5"/>
    </row>
    <row r="185" spans="1:17" ht="13.5" customHeight="1" x14ac:dyDescent="0.2">
      <c r="A185" s="214" t="s">
        <v>338</v>
      </c>
      <c r="B185" s="241" t="s">
        <v>339</v>
      </c>
      <c r="C185" s="185">
        <f t="shared" si="2"/>
        <v>0</v>
      </c>
      <c r="D185" s="186"/>
      <c r="E185" s="187"/>
      <c r="F185" s="188"/>
      <c r="G185" s="201"/>
      <c r="H185" s="188"/>
      <c r="I185" s="33"/>
      <c r="J185" s="5"/>
      <c r="K185" s="5"/>
      <c r="N185" s="171"/>
      <c r="O185" s="6"/>
      <c r="Q185" s="5"/>
    </row>
    <row r="186" spans="1:17" x14ac:dyDescent="0.2">
      <c r="A186" s="214" t="s">
        <v>340</v>
      </c>
      <c r="B186" s="215" t="s">
        <v>341</v>
      </c>
      <c r="C186" s="185">
        <f t="shared" si="2"/>
        <v>2424</v>
      </c>
      <c r="D186" s="186">
        <v>2424</v>
      </c>
      <c r="E186" s="187"/>
      <c r="F186" s="188"/>
      <c r="G186" s="201"/>
      <c r="H186" s="188"/>
      <c r="I186" s="33"/>
      <c r="J186" s="5"/>
      <c r="K186" s="5"/>
      <c r="N186" s="171"/>
      <c r="O186" s="6"/>
      <c r="Q186" s="5"/>
    </row>
    <row r="187" spans="1:17" x14ac:dyDescent="0.2">
      <c r="A187" s="214" t="s">
        <v>342</v>
      </c>
      <c r="B187" s="215" t="s">
        <v>343</v>
      </c>
      <c r="C187" s="185">
        <f t="shared" si="2"/>
        <v>0</v>
      </c>
      <c r="D187" s="186"/>
      <c r="E187" s="187"/>
      <c r="F187" s="188"/>
      <c r="G187" s="201"/>
      <c r="H187" s="188"/>
      <c r="I187" s="33"/>
      <c r="J187" s="5"/>
      <c r="K187" s="5"/>
      <c r="N187" s="171"/>
      <c r="O187" s="6"/>
      <c r="Q187" s="5"/>
    </row>
    <row r="188" spans="1:17" x14ac:dyDescent="0.2">
      <c r="A188" s="214" t="s">
        <v>344</v>
      </c>
      <c r="B188" s="215" t="s">
        <v>345</v>
      </c>
      <c r="C188" s="185">
        <f t="shared" si="2"/>
        <v>1</v>
      </c>
      <c r="D188" s="186">
        <v>1</v>
      </c>
      <c r="E188" s="187"/>
      <c r="F188" s="188"/>
      <c r="G188" s="201"/>
      <c r="H188" s="188"/>
      <c r="I188" s="33"/>
      <c r="J188" s="5"/>
      <c r="K188" s="5"/>
      <c r="N188" s="171"/>
      <c r="O188" s="6"/>
      <c r="Q188" s="5"/>
    </row>
    <row r="189" spans="1:17" x14ac:dyDescent="0.2">
      <c r="A189" s="214" t="s">
        <v>346</v>
      </c>
      <c r="B189" s="215" t="s">
        <v>347</v>
      </c>
      <c r="C189" s="185">
        <f t="shared" si="2"/>
        <v>0</v>
      </c>
      <c r="D189" s="186"/>
      <c r="E189" s="187"/>
      <c r="F189" s="188"/>
      <c r="G189" s="201"/>
      <c r="H189" s="188"/>
      <c r="I189" s="33"/>
      <c r="J189" s="5"/>
      <c r="K189" s="5"/>
      <c r="N189" s="171"/>
      <c r="O189" s="6"/>
      <c r="Q189" s="5"/>
    </row>
    <row r="190" spans="1:17" x14ac:dyDescent="0.2">
      <c r="A190" s="214" t="s">
        <v>348</v>
      </c>
      <c r="B190" s="215" t="s">
        <v>349</v>
      </c>
      <c r="C190" s="185">
        <f t="shared" si="2"/>
        <v>0</v>
      </c>
      <c r="D190" s="186"/>
      <c r="E190" s="187"/>
      <c r="F190" s="188"/>
      <c r="G190" s="201"/>
      <c r="H190" s="188"/>
      <c r="I190" s="33"/>
      <c r="J190" s="5"/>
      <c r="K190" s="5"/>
      <c r="N190" s="171"/>
      <c r="O190" s="6"/>
      <c r="Q190" s="5"/>
    </row>
    <row r="191" spans="1:17" x14ac:dyDescent="0.2">
      <c r="A191" s="214" t="s">
        <v>350</v>
      </c>
      <c r="B191" s="215" t="s">
        <v>351</v>
      </c>
      <c r="C191" s="185">
        <f t="shared" si="2"/>
        <v>0</v>
      </c>
      <c r="D191" s="186"/>
      <c r="E191" s="187"/>
      <c r="F191" s="188"/>
      <c r="G191" s="201"/>
      <c r="H191" s="188"/>
      <c r="I191" s="33"/>
      <c r="J191" s="5"/>
      <c r="K191" s="5"/>
      <c r="N191" s="171"/>
      <c r="O191" s="6"/>
      <c r="Q191" s="5"/>
    </row>
    <row r="192" spans="1:17" x14ac:dyDescent="0.2">
      <c r="A192" s="214" t="s">
        <v>352</v>
      </c>
      <c r="B192" s="215" t="s">
        <v>353</v>
      </c>
      <c r="C192" s="185">
        <f t="shared" si="2"/>
        <v>0</v>
      </c>
      <c r="D192" s="186"/>
      <c r="E192" s="187"/>
      <c r="F192" s="188"/>
      <c r="G192" s="201"/>
      <c r="H192" s="188"/>
      <c r="I192" s="33"/>
      <c r="J192" s="5"/>
      <c r="K192" s="5"/>
      <c r="N192" s="171"/>
      <c r="O192" s="6"/>
      <c r="Q192" s="5"/>
    </row>
    <row r="193" spans="1:17" x14ac:dyDescent="0.2">
      <c r="A193" s="214" t="s">
        <v>354</v>
      </c>
      <c r="B193" s="215" t="s">
        <v>355</v>
      </c>
      <c r="C193" s="185">
        <f t="shared" si="2"/>
        <v>0</v>
      </c>
      <c r="D193" s="186"/>
      <c r="E193" s="187"/>
      <c r="F193" s="188"/>
      <c r="G193" s="201"/>
      <c r="H193" s="188"/>
      <c r="I193" s="33"/>
      <c r="J193" s="5"/>
      <c r="K193" s="5"/>
      <c r="N193" s="171"/>
      <c r="O193" s="6"/>
      <c r="Q193" s="5"/>
    </row>
    <row r="194" spans="1:17" x14ac:dyDescent="0.2">
      <c r="A194" s="214" t="s">
        <v>356</v>
      </c>
      <c r="B194" s="215" t="s">
        <v>357</v>
      </c>
      <c r="C194" s="185">
        <f t="shared" si="2"/>
        <v>0</v>
      </c>
      <c r="D194" s="186"/>
      <c r="E194" s="187"/>
      <c r="F194" s="188"/>
      <c r="G194" s="201"/>
      <c r="H194" s="188"/>
      <c r="I194" s="33"/>
      <c r="J194" s="5"/>
      <c r="K194" s="5"/>
      <c r="N194" s="171"/>
      <c r="O194" s="6"/>
      <c r="Q194" s="5"/>
    </row>
    <row r="195" spans="1:17" ht="23.25" x14ac:dyDescent="0.2">
      <c r="A195" s="214" t="s">
        <v>358</v>
      </c>
      <c r="B195" s="208" t="s">
        <v>359</v>
      </c>
      <c r="C195" s="185">
        <f t="shared" si="2"/>
        <v>0</v>
      </c>
      <c r="D195" s="186"/>
      <c r="E195" s="187"/>
      <c r="F195" s="188"/>
      <c r="G195" s="201"/>
      <c r="H195" s="188"/>
      <c r="I195" s="33"/>
      <c r="J195" s="5"/>
      <c r="K195" s="5"/>
      <c r="N195" s="171"/>
      <c r="O195" s="6"/>
      <c r="Q195" s="5"/>
    </row>
    <row r="196" spans="1:17" x14ac:dyDescent="0.2">
      <c r="A196" s="214" t="s">
        <v>360</v>
      </c>
      <c r="B196" s="208" t="s">
        <v>361</v>
      </c>
      <c r="C196" s="185">
        <f t="shared" si="2"/>
        <v>0</v>
      </c>
      <c r="D196" s="186"/>
      <c r="E196" s="187"/>
      <c r="F196" s="188"/>
      <c r="G196" s="201"/>
      <c r="H196" s="188"/>
      <c r="I196" s="33"/>
      <c r="J196" s="5"/>
      <c r="K196" s="5"/>
      <c r="N196" s="171"/>
      <c r="O196" s="6"/>
      <c r="Q196" s="5"/>
    </row>
    <row r="197" spans="1:17" x14ac:dyDescent="0.2">
      <c r="A197" s="214" t="s">
        <v>362</v>
      </c>
      <c r="B197" s="215" t="s">
        <v>363</v>
      </c>
      <c r="C197" s="185">
        <f t="shared" si="2"/>
        <v>0</v>
      </c>
      <c r="D197" s="186"/>
      <c r="E197" s="187"/>
      <c r="F197" s="188"/>
      <c r="G197" s="201"/>
      <c r="H197" s="188"/>
      <c r="I197" s="33"/>
      <c r="J197" s="5"/>
      <c r="K197" s="5"/>
      <c r="N197" s="171"/>
      <c r="O197" s="6"/>
      <c r="Q197" s="5"/>
    </row>
    <row r="198" spans="1:17" x14ac:dyDescent="0.2">
      <c r="A198" s="214" t="s">
        <v>364</v>
      </c>
      <c r="B198" s="215" t="s">
        <v>365</v>
      </c>
      <c r="C198" s="185">
        <f t="shared" si="2"/>
        <v>0</v>
      </c>
      <c r="D198" s="186"/>
      <c r="E198" s="187"/>
      <c r="F198" s="188"/>
      <c r="G198" s="201"/>
      <c r="H198" s="188"/>
      <c r="I198" s="33"/>
      <c r="J198" s="5"/>
      <c r="K198" s="5"/>
      <c r="N198" s="171"/>
      <c r="O198" s="6"/>
      <c r="Q198" s="5"/>
    </row>
    <row r="199" spans="1:17" x14ac:dyDescent="0.2">
      <c r="A199" s="214" t="s">
        <v>366</v>
      </c>
      <c r="B199" s="215" t="s">
        <v>367</v>
      </c>
      <c r="C199" s="185">
        <f t="shared" si="2"/>
        <v>7</v>
      </c>
      <c r="D199" s="186">
        <v>7</v>
      </c>
      <c r="E199" s="187"/>
      <c r="F199" s="188"/>
      <c r="G199" s="201"/>
      <c r="H199" s="188"/>
      <c r="I199" s="33"/>
      <c r="J199" s="5"/>
      <c r="K199" s="5"/>
      <c r="N199" s="171"/>
      <c r="O199" s="6"/>
      <c r="Q199" s="5"/>
    </row>
    <row r="200" spans="1:17" x14ac:dyDescent="0.2">
      <c r="A200" s="214" t="s">
        <v>368</v>
      </c>
      <c r="B200" s="215" t="s">
        <v>369</v>
      </c>
      <c r="C200" s="185">
        <f t="shared" si="2"/>
        <v>1</v>
      </c>
      <c r="D200" s="186">
        <v>1</v>
      </c>
      <c r="E200" s="187"/>
      <c r="F200" s="188"/>
      <c r="G200" s="201"/>
      <c r="H200" s="188"/>
      <c r="I200" s="33"/>
      <c r="J200" s="5"/>
      <c r="K200" s="5"/>
      <c r="N200" s="171"/>
      <c r="O200" s="6"/>
      <c r="Q200" s="5"/>
    </row>
    <row r="201" spans="1:17" x14ac:dyDescent="0.2">
      <c r="A201" s="214" t="s">
        <v>370</v>
      </c>
      <c r="B201" s="215" t="s">
        <v>371</v>
      </c>
      <c r="C201" s="185">
        <f t="shared" si="2"/>
        <v>28</v>
      </c>
      <c r="D201" s="186">
        <v>27</v>
      </c>
      <c r="E201" s="187"/>
      <c r="F201" s="188">
        <v>1</v>
      </c>
      <c r="G201" s="201"/>
      <c r="H201" s="188"/>
      <c r="I201" s="33"/>
      <c r="J201" s="5"/>
      <c r="K201" s="5"/>
      <c r="N201" s="171"/>
      <c r="O201" s="6"/>
      <c r="Q201" s="5"/>
    </row>
    <row r="202" spans="1:17" x14ac:dyDescent="0.2">
      <c r="A202" s="214" t="s">
        <v>372</v>
      </c>
      <c r="B202" s="215" t="s">
        <v>373</v>
      </c>
      <c r="C202" s="185">
        <f t="shared" si="2"/>
        <v>0</v>
      </c>
      <c r="D202" s="186"/>
      <c r="E202" s="187"/>
      <c r="F202" s="188"/>
      <c r="G202" s="201"/>
      <c r="H202" s="188"/>
      <c r="I202" s="33"/>
      <c r="J202" s="5"/>
      <c r="K202" s="5"/>
      <c r="N202" s="171"/>
      <c r="O202" s="6"/>
      <c r="Q202" s="5"/>
    </row>
    <row r="203" spans="1:17" x14ac:dyDescent="0.2">
      <c r="A203" s="214" t="s">
        <v>374</v>
      </c>
      <c r="B203" s="215" t="s">
        <v>375</v>
      </c>
      <c r="C203" s="185">
        <f t="shared" si="2"/>
        <v>0</v>
      </c>
      <c r="D203" s="186"/>
      <c r="E203" s="187"/>
      <c r="F203" s="188"/>
      <c r="G203" s="201"/>
      <c r="H203" s="188"/>
      <c r="I203" s="33"/>
      <c r="J203" s="5"/>
      <c r="K203" s="5"/>
      <c r="N203" s="171"/>
      <c r="O203" s="6"/>
      <c r="Q203" s="5"/>
    </row>
    <row r="204" spans="1:17" x14ac:dyDescent="0.2">
      <c r="A204" s="214" t="s">
        <v>376</v>
      </c>
      <c r="B204" s="215" t="s">
        <v>377</v>
      </c>
      <c r="C204" s="185">
        <f t="shared" si="2"/>
        <v>0</v>
      </c>
      <c r="D204" s="186"/>
      <c r="E204" s="187"/>
      <c r="F204" s="188"/>
      <c r="G204" s="201"/>
      <c r="H204" s="188"/>
      <c r="I204" s="33"/>
      <c r="J204" s="5"/>
      <c r="K204" s="5"/>
      <c r="N204" s="171"/>
      <c r="O204" s="6"/>
      <c r="Q204" s="5"/>
    </row>
    <row r="205" spans="1:17" x14ac:dyDescent="0.2">
      <c r="A205" s="214" t="s">
        <v>378</v>
      </c>
      <c r="B205" s="215" t="s">
        <v>379</v>
      </c>
      <c r="C205" s="185">
        <f t="shared" si="2"/>
        <v>0</v>
      </c>
      <c r="D205" s="186"/>
      <c r="E205" s="187"/>
      <c r="F205" s="188"/>
      <c r="G205" s="201"/>
      <c r="H205" s="188"/>
      <c r="I205" s="33"/>
      <c r="J205" s="5"/>
      <c r="K205" s="5"/>
      <c r="N205" s="171"/>
      <c r="O205" s="6"/>
      <c r="Q205" s="5"/>
    </row>
    <row r="206" spans="1:17" x14ac:dyDescent="0.2">
      <c r="A206" s="214" t="s">
        <v>380</v>
      </c>
      <c r="B206" s="215" t="s">
        <v>381</v>
      </c>
      <c r="C206" s="185">
        <f t="shared" si="2"/>
        <v>0</v>
      </c>
      <c r="D206" s="186"/>
      <c r="E206" s="187"/>
      <c r="F206" s="188"/>
      <c r="G206" s="201"/>
      <c r="H206" s="188"/>
      <c r="I206" s="33"/>
      <c r="J206" s="5"/>
      <c r="K206" s="5"/>
      <c r="N206" s="171"/>
      <c r="O206" s="6"/>
      <c r="Q206" s="5"/>
    </row>
    <row r="207" spans="1:17" x14ac:dyDescent="0.2">
      <c r="A207" s="214" t="s">
        <v>382</v>
      </c>
      <c r="B207" s="215" t="s">
        <v>383</v>
      </c>
      <c r="C207" s="185">
        <f t="shared" si="2"/>
        <v>0</v>
      </c>
      <c r="D207" s="186"/>
      <c r="E207" s="187"/>
      <c r="F207" s="188"/>
      <c r="G207" s="201"/>
      <c r="H207" s="188"/>
      <c r="I207" s="33"/>
      <c r="J207" s="5"/>
      <c r="K207" s="5"/>
      <c r="N207" s="171"/>
      <c r="O207" s="6"/>
      <c r="Q207" s="5"/>
    </row>
    <row r="208" spans="1:17" x14ac:dyDescent="0.2">
      <c r="A208" s="214" t="s">
        <v>384</v>
      </c>
      <c r="B208" s="208" t="s">
        <v>385</v>
      </c>
      <c r="C208" s="185">
        <f t="shared" si="2"/>
        <v>0</v>
      </c>
      <c r="D208" s="186"/>
      <c r="E208" s="187"/>
      <c r="F208" s="188"/>
      <c r="G208" s="201"/>
      <c r="H208" s="188"/>
      <c r="I208" s="33"/>
      <c r="J208" s="5"/>
      <c r="K208" s="5"/>
      <c r="N208" s="171"/>
      <c r="O208" s="6"/>
      <c r="Q208" s="5"/>
    </row>
    <row r="209" spans="1:17" x14ac:dyDescent="0.2">
      <c r="A209" s="214" t="s">
        <v>386</v>
      </c>
      <c r="B209" s="215" t="s">
        <v>387</v>
      </c>
      <c r="C209" s="185">
        <f t="shared" si="2"/>
        <v>28</v>
      </c>
      <c r="D209" s="186"/>
      <c r="E209" s="187">
        <v>28</v>
      </c>
      <c r="F209" s="188"/>
      <c r="G209" s="201"/>
      <c r="H209" s="188"/>
      <c r="I209" s="33"/>
      <c r="J209" s="5"/>
      <c r="K209" s="5"/>
      <c r="N209" s="171"/>
      <c r="O209" s="6"/>
      <c r="Q209" s="5"/>
    </row>
    <row r="210" spans="1:17" x14ac:dyDescent="0.2">
      <c r="A210" s="214" t="s">
        <v>388</v>
      </c>
      <c r="B210" s="215" t="s">
        <v>389</v>
      </c>
      <c r="C210" s="185">
        <f t="shared" ref="C210:C273" si="3">+SUM(D210:F210)</f>
        <v>0</v>
      </c>
      <c r="D210" s="186"/>
      <c r="E210" s="187"/>
      <c r="F210" s="188"/>
      <c r="G210" s="201"/>
      <c r="H210" s="188"/>
      <c r="I210" s="33"/>
      <c r="J210" s="5"/>
      <c r="K210" s="5"/>
      <c r="N210" s="171"/>
      <c r="O210" s="6"/>
      <c r="Q210" s="5"/>
    </row>
    <row r="211" spans="1:17" x14ac:dyDescent="0.2">
      <c r="A211" s="214" t="s">
        <v>390</v>
      </c>
      <c r="B211" s="215" t="s">
        <v>391</v>
      </c>
      <c r="C211" s="185">
        <f t="shared" si="3"/>
        <v>0</v>
      </c>
      <c r="D211" s="186"/>
      <c r="E211" s="187"/>
      <c r="F211" s="188"/>
      <c r="G211" s="201"/>
      <c r="H211" s="188"/>
      <c r="I211" s="33"/>
      <c r="J211" s="5"/>
      <c r="K211" s="5"/>
      <c r="N211" s="171"/>
      <c r="O211" s="6"/>
      <c r="Q211" s="5"/>
    </row>
    <row r="212" spans="1:17" x14ac:dyDescent="0.2">
      <c r="A212" s="214" t="s">
        <v>392</v>
      </c>
      <c r="B212" s="215" t="s">
        <v>393</v>
      </c>
      <c r="C212" s="185">
        <f t="shared" si="3"/>
        <v>0</v>
      </c>
      <c r="D212" s="186"/>
      <c r="E212" s="187"/>
      <c r="F212" s="188"/>
      <c r="G212" s="201"/>
      <c r="H212" s="188"/>
      <c r="I212" s="33"/>
      <c r="J212" s="5"/>
      <c r="K212" s="5"/>
      <c r="N212" s="171"/>
      <c r="O212" s="6"/>
      <c r="Q212" s="5"/>
    </row>
    <row r="213" spans="1:17" ht="23.25" x14ac:dyDescent="0.2">
      <c r="A213" s="214" t="s">
        <v>394</v>
      </c>
      <c r="B213" s="208" t="s">
        <v>395</v>
      </c>
      <c r="C213" s="185">
        <f t="shared" si="3"/>
        <v>0</v>
      </c>
      <c r="D213" s="186"/>
      <c r="E213" s="187"/>
      <c r="F213" s="188"/>
      <c r="G213" s="201"/>
      <c r="H213" s="188"/>
      <c r="I213" s="33"/>
      <c r="J213" s="5"/>
      <c r="K213" s="5"/>
      <c r="N213" s="171"/>
      <c r="O213" s="6"/>
      <c r="Q213" s="5"/>
    </row>
    <row r="214" spans="1:17" x14ac:dyDescent="0.2">
      <c r="A214" s="214" t="s">
        <v>396</v>
      </c>
      <c r="B214" s="215" t="s">
        <v>397</v>
      </c>
      <c r="C214" s="185">
        <f t="shared" si="3"/>
        <v>0</v>
      </c>
      <c r="D214" s="186"/>
      <c r="E214" s="187"/>
      <c r="F214" s="188"/>
      <c r="G214" s="201"/>
      <c r="H214" s="188"/>
      <c r="I214" s="33"/>
      <c r="J214" s="5"/>
      <c r="K214" s="5"/>
      <c r="N214" s="171"/>
      <c r="O214" s="6"/>
      <c r="Q214" s="5"/>
    </row>
    <row r="215" spans="1:17" x14ac:dyDescent="0.2">
      <c r="A215" s="214" t="s">
        <v>398</v>
      </c>
      <c r="B215" s="215" t="s">
        <v>399</v>
      </c>
      <c r="C215" s="185">
        <f t="shared" si="3"/>
        <v>0</v>
      </c>
      <c r="D215" s="186"/>
      <c r="E215" s="187"/>
      <c r="F215" s="188"/>
      <c r="G215" s="201"/>
      <c r="H215" s="188"/>
      <c r="I215" s="33"/>
      <c r="J215" s="5"/>
      <c r="K215" s="5"/>
      <c r="N215" s="171"/>
      <c r="O215" s="6"/>
      <c r="Q215" s="5"/>
    </row>
    <row r="216" spans="1:17" x14ac:dyDescent="0.2">
      <c r="A216" s="214" t="s">
        <v>400</v>
      </c>
      <c r="B216" s="215" t="s">
        <v>401</v>
      </c>
      <c r="C216" s="185">
        <f t="shared" si="3"/>
        <v>0</v>
      </c>
      <c r="D216" s="186"/>
      <c r="E216" s="187"/>
      <c r="F216" s="188"/>
      <c r="G216" s="201"/>
      <c r="H216" s="188"/>
      <c r="I216" s="33"/>
      <c r="J216" s="5"/>
      <c r="K216" s="5"/>
      <c r="N216" s="171"/>
      <c r="O216" s="6"/>
      <c r="Q216" s="5"/>
    </row>
    <row r="217" spans="1:17" x14ac:dyDescent="0.2">
      <c r="A217" s="214" t="s">
        <v>402</v>
      </c>
      <c r="B217" s="215" t="s">
        <v>403</v>
      </c>
      <c r="C217" s="185">
        <f t="shared" si="3"/>
        <v>0</v>
      </c>
      <c r="D217" s="186"/>
      <c r="E217" s="187"/>
      <c r="F217" s="188"/>
      <c r="G217" s="201"/>
      <c r="H217" s="188"/>
      <c r="I217" s="33"/>
      <c r="J217" s="5"/>
      <c r="K217" s="5"/>
      <c r="N217" s="171"/>
      <c r="O217" s="6"/>
      <c r="Q217" s="5"/>
    </row>
    <row r="218" spans="1:17" x14ac:dyDescent="0.2">
      <c r="A218" s="214" t="s">
        <v>404</v>
      </c>
      <c r="B218" s="215" t="s">
        <v>405</v>
      </c>
      <c r="C218" s="185">
        <f t="shared" si="3"/>
        <v>0</v>
      </c>
      <c r="D218" s="186"/>
      <c r="E218" s="187"/>
      <c r="F218" s="188"/>
      <c r="G218" s="201"/>
      <c r="H218" s="188"/>
      <c r="I218" s="33"/>
      <c r="J218" s="5"/>
      <c r="K218" s="5"/>
      <c r="N218" s="171"/>
      <c r="O218" s="6"/>
      <c r="Q218" s="5"/>
    </row>
    <row r="219" spans="1:17" x14ac:dyDescent="0.2">
      <c r="A219" s="214" t="s">
        <v>406</v>
      </c>
      <c r="B219" s="215" t="s">
        <v>407</v>
      </c>
      <c r="C219" s="185">
        <f t="shared" si="3"/>
        <v>0</v>
      </c>
      <c r="D219" s="186"/>
      <c r="E219" s="187"/>
      <c r="F219" s="188"/>
      <c r="G219" s="201"/>
      <c r="H219" s="188"/>
      <c r="I219" s="33"/>
      <c r="J219" s="5"/>
      <c r="K219" s="5"/>
      <c r="N219" s="171"/>
      <c r="O219" s="6"/>
      <c r="Q219" s="5"/>
    </row>
    <row r="220" spans="1:17" x14ac:dyDescent="0.2">
      <c r="A220" s="214" t="s">
        <v>408</v>
      </c>
      <c r="B220" s="215" t="s">
        <v>409</v>
      </c>
      <c r="C220" s="185">
        <f t="shared" si="3"/>
        <v>0</v>
      </c>
      <c r="D220" s="186"/>
      <c r="E220" s="187"/>
      <c r="F220" s="188"/>
      <c r="G220" s="201"/>
      <c r="H220" s="188"/>
      <c r="I220" s="33"/>
      <c r="J220" s="5"/>
      <c r="K220" s="5"/>
      <c r="N220" s="171"/>
      <c r="O220" s="6"/>
      <c r="Q220" s="5"/>
    </row>
    <row r="221" spans="1:17" x14ac:dyDescent="0.2">
      <c r="A221" s="214" t="s">
        <v>410</v>
      </c>
      <c r="B221" s="215" t="s">
        <v>411</v>
      </c>
      <c r="C221" s="185">
        <f t="shared" si="3"/>
        <v>0</v>
      </c>
      <c r="D221" s="186"/>
      <c r="E221" s="187"/>
      <c r="F221" s="188"/>
      <c r="G221" s="201"/>
      <c r="H221" s="188"/>
      <c r="I221" s="33"/>
      <c r="J221" s="5"/>
      <c r="K221" s="5"/>
      <c r="N221" s="171"/>
      <c r="O221" s="6"/>
      <c r="Q221" s="5"/>
    </row>
    <row r="222" spans="1:17" x14ac:dyDescent="0.2">
      <c r="A222" s="214" t="s">
        <v>412</v>
      </c>
      <c r="B222" s="215" t="s">
        <v>413</v>
      </c>
      <c r="C222" s="185">
        <f t="shared" si="3"/>
        <v>0</v>
      </c>
      <c r="D222" s="186"/>
      <c r="E222" s="187"/>
      <c r="F222" s="188"/>
      <c r="G222" s="201"/>
      <c r="H222" s="188"/>
      <c r="I222" s="33"/>
      <c r="J222" s="5"/>
      <c r="K222" s="5"/>
      <c r="N222" s="171"/>
      <c r="O222" s="6"/>
      <c r="Q222" s="5"/>
    </row>
    <row r="223" spans="1:17" x14ac:dyDescent="0.2">
      <c r="A223" s="214" t="s">
        <v>414</v>
      </c>
      <c r="B223" s="215" t="s">
        <v>415</v>
      </c>
      <c r="C223" s="185">
        <f t="shared" si="3"/>
        <v>0</v>
      </c>
      <c r="D223" s="186"/>
      <c r="E223" s="187"/>
      <c r="F223" s="188"/>
      <c r="G223" s="201"/>
      <c r="H223" s="188"/>
      <c r="I223" s="33"/>
      <c r="J223" s="5"/>
      <c r="K223" s="5"/>
      <c r="N223" s="171"/>
      <c r="O223" s="6"/>
      <c r="Q223" s="5"/>
    </row>
    <row r="224" spans="1:17" x14ac:dyDescent="0.2">
      <c r="A224" s="214" t="s">
        <v>416</v>
      </c>
      <c r="B224" s="215" t="s">
        <v>417</v>
      </c>
      <c r="C224" s="185">
        <f t="shared" si="3"/>
        <v>0</v>
      </c>
      <c r="D224" s="186"/>
      <c r="E224" s="187"/>
      <c r="F224" s="188"/>
      <c r="G224" s="201"/>
      <c r="H224" s="188"/>
      <c r="I224" s="33"/>
      <c r="J224" s="5"/>
      <c r="K224" s="5"/>
      <c r="N224" s="171"/>
      <c r="O224" s="6"/>
      <c r="Q224" s="5"/>
    </row>
    <row r="225" spans="1:17" x14ac:dyDescent="0.2">
      <c r="A225" s="214" t="s">
        <v>418</v>
      </c>
      <c r="B225" s="215" t="s">
        <v>419</v>
      </c>
      <c r="C225" s="185">
        <f t="shared" si="3"/>
        <v>0</v>
      </c>
      <c r="D225" s="186"/>
      <c r="E225" s="187"/>
      <c r="F225" s="188"/>
      <c r="G225" s="201"/>
      <c r="H225" s="188"/>
      <c r="I225" s="33"/>
      <c r="J225" s="5"/>
      <c r="K225" s="5"/>
      <c r="N225" s="171"/>
      <c r="O225" s="6"/>
      <c r="Q225" s="5"/>
    </row>
    <row r="226" spans="1:17" x14ac:dyDescent="0.2">
      <c r="A226" s="214" t="s">
        <v>420</v>
      </c>
      <c r="B226" s="215" t="s">
        <v>421</v>
      </c>
      <c r="C226" s="185">
        <f t="shared" si="3"/>
        <v>0</v>
      </c>
      <c r="D226" s="186"/>
      <c r="E226" s="187"/>
      <c r="F226" s="188"/>
      <c r="G226" s="201"/>
      <c r="H226" s="188"/>
      <c r="I226" s="33"/>
      <c r="J226" s="5"/>
      <c r="K226" s="5"/>
      <c r="N226" s="171"/>
      <c r="O226" s="6"/>
      <c r="Q226" s="5"/>
    </row>
    <row r="227" spans="1:17" x14ac:dyDescent="0.2">
      <c r="A227" s="214" t="s">
        <v>422</v>
      </c>
      <c r="B227" s="215" t="s">
        <v>423</v>
      </c>
      <c r="C227" s="185">
        <f t="shared" si="3"/>
        <v>0</v>
      </c>
      <c r="D227" s="186"/>
      <c r="E227" s="187"/>
      <c r="F227" s="188"/>
      <c r="G227" s="201"/>
      <c r="H227" s="188"/>
      <c r="I227" s="33"/>
      <c r="J227" s="5"/>
      <c r="K227" s="5"/>
      <c r="N227" s="171"/>
      <c r="O227" s="6"/>
      <c r="Q227" s="5"/>
    </row>
    <row r="228" spans="1:17" x14ac:dyDescent="0.2">
      <c r="A228" s="214" t="s">
        <v>424</v>
      </c>
      <c r="B228" s="215" t="s">
        <v>425</v>
      </c>
      <c r="C228" s="185">
        <f t="shared" si="3"/>
        <v>0</v>
      </c>
      <c r="D228" s="186"/>
      <c r="E228" s="187"/>
      <c r="F228" s="188"/>
      <c r="G228" s="201"/>
      <c r="H228" s="188"/>
      <c r="I228" s="33"/>
      <c r="J228" s="5"/>
      <c r="K228" s="5"/>
      <c r="N228" s="171"/>
      <c r="O228" s="6"/>
      <c r="Q228" s="5"/>
    </row>
    <row r="229" spans="1:17" x14ac:dyDescent="0.2">
      <c r="A229" s="214" t="s">
        <v>426</v>
      </c>
      <c r="B229" s="215" t="s">
        <v>427</v>
      </c>
      <c r="C229" s="185">
        <f t="shared" si="3"/>
        <v>0</v>
      </c>
      <c r="D229" s="186"/>
      <c r="E229" s="187"/>
      <c r="F229" s="188"/>
      <c r="G229" s="201"/>
      <c r="H229" s="188"/>
      <c r="I229" s="33"/>
      <c r="J229" s="5"/>
      <c r="K229" s="5"/>
      <c r="N229" s="171"/>
      <c r="O229" s="6"/>
      <c r="Q229" s="5"/>
    </row>
    <row r="230" spans="1:17" ht="23.25" x14ac:dyDescent="0.2">
      <c r="A230" s="214" t="s">
        <v>428</v>
      </c>
      <c r="B230" s="208" t="s">
        <v>429</v>
      </c>
      <c r="C230" s="185">
        <f t="shared" si="3"/>
        <v>0</v>
      </c>
      <c r="D230" s="186"/>
      <c r="E230" s="187"/>
      <c r="F230" s="188"/>
      <c r="G230" s="201"/>
      <c r="H230" s="188"/>
      <c r="I230" s="33"/>
      <c r="J230" s="5"/>
      <c r="K230" s="5"/>
      <c r="N230" s="171"/>
      <c r="O230" s="6"/>
      <c r="Q230" s="5"/>
    </row>
    <row r="231" spans="1:17" x14ac:dyDescent="0.2">
      <c r="A231" s="214" t="s">
        <v>430</v>
      </c>
      <c r="B231" s="215" t="s">
        <v>431</v>
      </c>
      <c r="C231" s="185">
        <f t="shared" si="3"/>
        <v>0</v>
      </c>
      <c r="D231" s="186"/>
      <c r="E231" s="187"/>
      <c r="F231" s="188"/>
      <c r="G231" s="201"/>
      <c r="H231" s="188"/>
      <c r="I231" s="33"/>
      <c r="J231" s="5"/>
      <c r="K231" s="5"/>
      <c r="N231" s="171"/>
      <c r="O231" s="6"/>
      <c r="Q231" s="5"/>
    </row>
    <row r="232" spans="1:17" x14ac:dyDescent="0.2">
      <c r="A232" s="214" t="s">
        <v>432</v>
      </c>
      <c r="B232" s="215" t="s">
        <v>433</v>
      </c>
      <c r="C232" s="185">
        <f t="shared" si="3"/>
        <v>0</v>
      </c>
      <c r="D232" s="186"/>
      <c r="E232" s="187"/>
      <c r="F232" s="188"/>
      <c r="G232" s="201"/>
      <c r="H232" s="188"/>
      <c r="I232" s="33"/>
      <c r="J232" s="5"/>
      <c r="K232" s="5"/>
      <c r="N232" s="171"/>
      <c r="O232" s="6"/>
      <c r="Q232" s="5"/>
    </row>
    <row r="233" spans="1:17" x14ac:dyDescent="0.2">
      <c r="A233" s="214" t="s">
        <v>434</v>
      </c>
      <c r="B233" s="215" t="s">
        <v>435</v>
      </c>
      <c r="C233" s="185">
        <f t="shared" si="3"/>
        <v>0</v>
      </c>
      <c r="D233" s="186"/>
      <c r="E233" s="187"/>
      <c r="F233" s="188"/>
      <c r="G233" s="201"/>
      <c r="H233" s="188"/>
      <c r="I233" s="33"/>
      <c r="J233" s="5"/>
      <c r="K233" s="5"/>
      <c r="N233" s="171"/>
      <c r="O233" s="6"/>
      <c r="Q233" s="5"/>
    </row>
    <row r="234" spans="1:17" x14ac:dyDescent="0.2">
      <c r="A234" s="214" t="s">
        <v>436</v>
      </c>
      <c r="B234" s="215" t="s">
        <v>437</v>
      </c>
      <c r="C234" s="185">
        <f t="shared" si="3"/>
        <v>0</v>
      </c>
      <c r="D234" s="186"/>
      <c r="E234" s="187"/>
      <c r="F234" s="188"/>
      <c r="G234" s="201"/>
      <c r="H234" s="188"/>
      <c r="I234" s="33"/>
      <c r="J234" s="5"/>
      <c r="K234" s="5"/>
      <c r="N234" s="171"/>
      <c r="O234" s="6"/>
      <c r="Q234" s="5"/>
    </row>
    <row r="235" spans="1:17" x14ac:dyDescent="0.2">
      <c r="A235" s="214" t="s">
        <v>438</v>
      </c>
      <c r="B235" s="215" t="s">
        <v>439</v>
      </c>
      <c r="C235" s="185">
        <f t="shared" si="3"/>
        <v>299</v>
      </c>
      <c r="D235" s="186">
        <v>299</v>
      </c>
      <c r="E235" s="187"/>
      <c r="F235" s="188"/>
      <c r="G235" s="201"/>
      <c r="H235" s="188"/>
      <c r="I235" s="33"/>
      <c r="J235" s="5"/>
      <c r="K235" s="5"/>
      <c r="N235" s="171"/>
      <c r="O235" s="6"/>
      <c r="Q235" s="5"/>
    </row>
    <row r="236" spans="1:17" x14ac:dyDescent="0.2">
      <c r="A236" s="214" t="s">
        <v>440</v>
      </c>
      <c r="B236" s="215" t="s">
        <v>441</v>
      </c>
      <c r="C236" s="185">
        <f t="shared" si="3"/>
        <v>0</v>
      </c>
      <c r="D236" s="186"/>
      <c r="E236" s="187"/>
      <c r="F236" s="188"/>
      <c r="G236" s="201"/>
      <c r="H236" s="188"/>
      <c r="I236" s="33"/>
      <c r="J236" s="5"/>
      <c r="K236" s="5"/>
      <c r="N236" s="171"/>
      <c r="O236" s="6"/>
      <c r="Q236" s="5"/>
    </row>
    <row r="237" spans="1:17" x14ac:dyDescent="0.2">
      <c r="A237" s="214" t="s">
        <v>442</v>
      </c>
      <c r="B237" s="215" t="s">
        <v>443</v>
      </c>
      <c r="C237" s="185">
        <f t="shared" si="3"/>
        <v>6528</v>
      </c>
      <c r="D237" s="186">
        <v>6391</v>
      </c>
      <c r="E237" s="187">
        <v>137</v>
      </c>
      <c r="F237" s="188"/>
      <c r="G237" s="201"/>
      <c r="H237" s="188"/>
      <c r="I237" s="33"/>
      <c r="J237" s="5"/>
      <c r="K237" s="5"/>
      <c r="N237" s="171"/>
      <c r="O237" s="6"/>
      <c r="Q237" s="5"/>
    </row>
    <row r="238" spans="1:17" x14ac:dyDescent="0.2">
      <c r="A238" s="214" t="s">
        <v>444</v>
      </c>
      <c r="B238" s="215" t="s">
        <v>445</v>
      </c>
      <c r="C238" s="185">
        <f t="shared" si="3"/>
        <v>3087</v>
      </c>
      <c r="D238" s="186">
        <v>3087</v>
      </c>
      <c r="E238" s="187"/>
      <c r="F238" s="188"/>
      <c r="G238" s="201"/>
      <c r="H238" s="188"/>
      <c r="I238" s="33"/>
      <c r="J238" s="5"/>
      <c r="K238" s="5"/>
      <c r="N238" s="171"/>
      <c r="O238" s="6"/>
      <c r="Q238" s="5"/>
    </row>
    <row r="239" spans="1:17" ht="23.25" x14ac:dyDescent="0.2">
      <c r="A239" s="214" t="s">
        <v>446</v>
      </c>
      <c r="B239" s="208" t="s">
        <v>447</v>
      </c>
      <c r="C239" s="185">
        <f t="shared" si="3"/>
        <v>1</v>
      </c>
      <c r="D239" s="186"/>
      <c r="E239" s="187"/>
      <c r="F239" s="188">
        <v>1</v>
      </c>
      <c r="G239" s="201"/>
      <c r="H239" s="188"/>
      <c r="I239" s="33"/>
      <c r="J239" s="5"/>
      <c r="K239" s="5"/>
      <c r="N239" s="171"/>
      <c r="O239" s="6"/>
      <c r="Q239" s="5"/>
    </row>
    <row r="240" spans="1:17" x14ac:dyDescent="0.2">
      <c r="A240" s="214" t="s">
        <v>448</v>
      </c>
      <c r="B240" s="215" t="s">
        <v>449</v>
      </c>
      <c r="C240" s="185">
        <f t="shared" si="3"/>
        <v>5</v>
      </c>
      <c r="D240" s="186">
        <v>4</v>
      </c>
      <c r="E240" s="187"/>
      <c r="F240" s="188">
        <v>1</v>
      </c>
      <c r="G240" s="201"/>
      <c r="H240" s="188"/>
      <c r="I240" s="33"/>
      <c r="J240" s="5"/>
      <c r="K240" s="5"/>
      <c r="N240" s="171"/>
      <c r="O240" s="6"/>
      <c r="Q240" s="5"/>
    </row>
    <row r="241" spans="1:17" x14ac:dyDescent="0.2">
      <c r="A241" s="214" t="s">
        <v>450</v>
      </c>
      <c r="B241" s="208" t="s">
        <v>451</v>
      </c>
      <c r="C241" s="185">
        <f t="shared" si="3"/>
        <v>4645</v>
      </c>
      <c r="D241" s="186">
        <v>4256</v>
      </c>
      <c r="E241" s="187"/>
      <c r="F241" s="188">
        <v>389</v>
      </c>
      <c r="G241" s="201"/>
      <c r="H241" s="188"/>
      <c r="I241" s="33"/>
      <c r="J241" s="5"/>
      <c r="K241" s="5"/>
      <c r="N241" s="171"/>
      <c r="O241" s="6"/>
      <c r="Q241" s="5"/>
    </row>
    <row r="242" spans="1:17" x14ac:dyDescent="0.2">
      <c r="A242" s="214" t="s">
        <v>452</v>
      </c>
      <c r="B242" s="215" t="s">
        <v>453</v>
      </c>
      <c r="C242" s="185">
        <f t="shared" si="3"/>
        <v>0</v>
      </c>
      <c r="D242" s="186"/>
      <c r="E242" s="187"/>
      <c r="F242" s="188"/>
      <c r="G242" s="201"/>
      <c r="H242" s="188"/>
      <c r="I242" s="33"/>
      <c r="J242" s="5"/>
      <c r="K242" s="5"/>
      <c r="N242" s="171"/>
      <c r="O242" s="6"/>
      <c r="Q242" s="5"/>
    </row>
    <row r="243" spans="1:17" x14ac:dyDescent="0.2">
      <c r="A243" s="214" t="s">
        <v>454</v>
      </c>
      <c r="B243" s="215" t="s">
        <v>455</v>
      </c>
      <c r="C243" s="185">
        <f t="shared" si="3"/>
        <v>0</v>
      </c>
      <c r="D243" s="186"/>
      <c r="E243" s="187"/>
      <c r="F243" s="188"/>
      <c r="G243" s="201"/>
      <c r="H243" s="188"/>
      <c r="I243" s="33"/>
      <c r="J243" s="5"/>
      <c r="K243" s="5"/>
      <c r="N243" s="171"/>
      <c r="O243" s="6"/>
      <c r="Q243" s="5"/>
    </row>
    <row r="244" spans="1:17" x14ac:dyDescent="0.2">
      <c r="A244" s="214" t="s">
        <v>456</v>
      </c>
      <c r="B244" s="215" t="s">
        <v>457</v>
      </c>
      <c r="C244" s="185">
        <f t="shared" si="3"/>
        <v>0</v>
      </c>
      <c r="D244" s="186"/>
      <c r="E244" s="187"/>
      <c r="F244" s="188"/>
      <c r="G244" s="201"/>
      <c r="H244" s="188"/>
      <c r="I244" s="33"/>
      <c r="J244" s="5"/>
      <c r="K244" s="5"/>
      <c r="N244" s="171"/>
      <c r="O244" s="6"/>
      <c r="Q244" s="5"/>
    </row>
    <row r="245" spans="1:17" x14ac:dyDescent="0.2">
      <c r="A245" s="214" t="s">
        <v>458</v>
      </c>
      <c r="B245" s="215" t="s">
        <v>459</v>
      </c>
      <c r="C245" s="185">
        <f t="shared" si="3"/>
        <v>0</v>
      </c>
      <c r="D245" s="186"/>
      <c r="E245" s="187"/>
      <c r="F245" s="188"/>
      <c r="G245" s="201"/>
      <c r="H245" s="188"/>
      <c r="I245" s="33"/>
      <c r="J245" s="5"/>
      <c r="K245" s="5"/>
      <c r="N245" s="171"/>
      <c r="O245" s="6"/>
      <c r="Q245" s="5"/>
    </row>
    <row r="246" spans="1:17" x14ac:dyDescent="0.2">
      <c r="A246" s="214" t="s">
        <v>460</v>
      </c>
      <c r="B246" s="215" t="s">
        <v>461</v>
      </c>
      <c r="C246" s="185">
        <f t="shared" si="3"/>
        <v>0</v>
      </c>
      <c r="D246" s="186"/>
      <c r="E246" s="187"/>
      <c r="F246" s="188"/>
      <c r="G246" s="201"/>
      <c r="H246" s="188"/>
      <c r="I246" s="33"/>
      <c r="J246" s="5"/>
      <c r="K246" s="5"/>
      <c r="N246" s="171"/>
      <c r="O246" s="6"/>
      <c r="Q246" s="5"/>
    </row>
    <row r="247" spans="1:17" x14ac:dyDescent="0.2">
      <c r="A247" s="214" t="s">
        <v>462</v>
      </c>
      <c r="B247" s="215" t="s">
        <v>463</v>
      </c>
      <c r="C247" s="185">
        <f t="shared" si="3"/>
        <v>23</v>
      </c>
      <c r="D247" s="186">
        <v>19</v>
      </c>
      <c r="E247" s="187"/>
      <c r="F247" s="188">
        <v>4</v>
      </c>
      <c r="G247" s="201"/>
      <c r="H247" s="188"/>
      <c r="I247" s="33"/>
      <c r="J247" s="5"/>
      <c r="K247" s="5"/>
      <c r="N247" s="171"/>
      <c r="O247" s="6"/>
      <c r="Q247" s="5"/>
    </row>
    <row r="248" spans="1:17" x14ac:dyDescent="0.2">
      <c r="A248" s="214" t="s">
        <v>464</v>
      </c>
      <c r="B248" s="215" t="s">
        <v>465</v>
      </c>
      <c r="C248" s="185">
        <f t="shared" si="3"/>
        <v>0</v>
      </c>
      <c r="D248" s="186"/>
      <c r="E248" s="187"/>
      <c r="F248" s="188"/>
      <c r="G248" s="201"/>
      <c r="H248" s="188"/>
      <c r="I248" s="33"/>
      <c r="J248" s="5"/>
      <c r="K248" s="5"/>
      <c r="N248" s="171"/>
      <c r="O248" s="6"/>
      <c r="Q248" s="5"/>
    </row>
    <row r="249" spans="1:17" x14ac:dyDescent="0.2">
      <c r="A249" s="214" t="s">
        <v>466</v>
      </c>
      <c r="B249" s="215" t="s">
        <v>467</v>
      </c>
      <c r="C249" s="185">
        <f t="shared" si="3"/>
        <v>307</v>
      </c>
      <c r="D249" s="186">
        <v>307</v>
      </c>
      <c r="E249" s="187"/>
      <c r="F249" s="188"/>
      <c r="G249" s="201"/>
      <c r="H249" s="188"/>
      <c r="I249" s="33"/>
      <c r="J249" s="5"/>
      <c r="K249" s="5"/>
      <c r="N249" s="171"/>
      <c r="O249" s="6"/>
      <c r="Q249" s="5"/>
    </row>
    <row r="250" spans="1:17" x14ac:dyDescent="0.2">
      <c r="A250" s="216" t="s">
        <v>468</v>
      </c>
      <c r="B250" s="229" t="s">
        <v>469</v>
      </c>
      <c r="C250" s="218">
        <f t="shared" si="3"/>
        <v>0</v>
      </c>
      <c r="D250" s="237"/>
      <c r="E250" s="220"/>
      <c r="F250" s="221"/>
      <c r="G250" s="219"/>
      <c r="H250" s="221"/>
      <c r="I250" s="33"/>
      <c r="J250" s="5"/>
      <c r="K250" s="5"/>
      <c r="N250" s="171"/>
      <c r="O250" s="6"/>
      <c r="Q250" s="5"/>
    </row>
    <row r="251" spans="1:17" x14ac:dyDescent="0.2">
      <c r="A251" s="242"/>
      <c r="B251" s="243"/>
      <c r="C251" s="244"/>
      <c r="D251" s="244"/>
      <c r="E251" s="244"/>
      <c r="F251" s="244"/>
      <c r="G251" s="244"/>
      <c r="H251" s="244"/>
      <c r="I251" s="33"/>
      <c r="J251" s="5"/>
      <c r="K251" s="5"/>
      <c r="N251" s="171"/>
      <c r="O251" s="6"/>
      <c r="Q251" s="5"/>
    </row>
    <row r="252" spans="1:17" x14ac:dyDescent="0.2">
      <c r="A252" s="317" t="s">
        <v>470</v>
      </c>
      <c r="B252" s="318"/>
      <c r="C252" s="178">
        <f t="shared" si="3"/>
        <v>262</v>
      </c>
      <c r="D252" s="238">
        <f>+SUM(D253:D290)</f>
        <v>211</v>
      </c>
      <c r="E252" s="180">
        <f>+SUM(E253:E290)</f>
        <v>42</v>
      </c>
      <c r="F252" s="239">
        <f>+SUM(F253:F290)</f>
        <v>9</v>
      </c>
      <c r="G252" s="178">
        <f>+SUM(G253:G290)</f>
        <v>0</v>
      </c>
      <c r="H252" s="178">
        <f>+SUM(H253:H290)</f>
        <v>0</v>
      </c>
      <c r="I252" s="33"/>
      <c r="J252" s="5"/>
      <c r="K252" s="5"/>
      <c r="N252" s="171"/>
      <c r="O252" s="6"/>
      <c r="Q252" s="5"/>
    </row>
    <row r="253" spans="1:17" x14ac:dyDescent="0.2">
      <c r="A253" s="211" t="s">
        <v>471</v>
      </c>
      <c r="B253" s="226" t="s">
        <v>472</v>
      </c>
      <c r="C253" s="185">
        <f t="shared" si="3"/>
        <v>0</v>
      </c>
      <c r="D253" s="186"/>
      <c r="E253" s="187"/>
      <c r="F253" s="188"/>
      <c r="G253" s="188"/>
      <c r="H253" s="188"/>
      <c r="I253" s="33"/>
      <c r="J253" s="5"/>
      <c r="K253" s="5"/>
      <c r="N253" s="171"/>
      <c r="O253" s="6"/>
      <c r="Q253" s="5"/>
    </row>
    <row r="254" spans="1:17" x14ac:dyDescent="0.2">
      <c r="A254" s="214" t="s">
        <v>473</v>
      </c>
      <c r="B254" s="215" t="s">
        <v>474</v>
      </c>
      <c r="C254" s="185">
        <f t="shared" si="3"/>
        <v>0</v>
      </c>
      <c r="D254" s="186"/>
      <c r="E254" s="187"/>
      <c r="F254" s="188"/>
      <c r="G254" s="188"/>
      <c r="H254" s="188"/>
      <c r="I254" s="33"/>
      <c r="J254" s="5"/>
      <c r="K254" s="5"/>
      <c r="N254" s="171"/>
      <c r="O254" s="6"/>
      <c r="Q254" s="5"/>
    </row>
    <row r="255" spans="1:17" x14ac:dyDescent="0.2">
      <c r="A255" s="214" t="s">
        <v>475</v>
      </c>
      <c r="B255" s="215" t="s">
        <v>476</v>
      </c>
      <c r="C255" s="185">
        <f t="shared" si="3"/>
        <v>33</v>
      </c>
      <c r="D255" s="186">
        <v>3</v>
      </c>
      <c r="E255" s="187">
        <v>30</v>
      </c>
      <c r="F255" s="188"/>
      <c r="G255" s="188"/>
      <c r="H255" s="188"/>
      <c r="I255" s="33"/>
      <c r="J255" s="5"/>
      <c r="K255" s="5"/>
      <c r="N255" s="171"/>
      <c r="O255" s="6"/>
      <c r="Q255" s="5"/>
    </row>
    <row r="256" spans="1:17" x14ac:dyDescent="0.2">
      <c r="A256" s="214" t="s">
        <v>477</v>
      </c>
      <c r="B256" s="215" t="s">
        <v>478</v>
      </c>
      <c r="C256" s="185">
        <f t="shared" si="3"/>
        <v>0</v>
      </c>
      <c r="D256" s="186"/>
      <c r="E256" s="187"/>
      <c r="F256" s="188"/>
      <c r="G256" s="188"/>
      <c r="H256" s="188"/>
      <c r="I256" s="33"/>
      <c r="J256" s="5"/>
      <c r="K256" s="5"/>
      <c r="N256" s="171"/>
      <c r="O256" s="6"/>
      <c r="Q256" s="5"/>
    </row>
    <row r="257" spans="1:17" x14ac:dyDescent="0.2">
      <c r="A257" s="214" t="s">
        <v>479</v>
      </c>
      <c r="B257" s="215" t="s">
        <v>480</v>
      </c>
      <c r="C257" s="185">
        <f t="shared" si="3"/>
        <v>0</v>
      </c>
      <c r="D257" s="186"/>
      <c r="E257" s="187"/>
      <c r="F257" s="188"/>
      <c r="G257" s="188"/>
      <c r="H257" s="188"/>
      <c r="I257" s="33"/>
      <c r="J257" s="5"/>
      <c r="K257" s="5"/>
      <c r="N257" s="171"/>
      <c r="O257" s="6"/>
      <c r="Q257" s="5"/>
    </row>
    <row r="258" spans="1:17" x14ac:dyDescent="0.2">
      <c r="A258" s="214" t="s">
        <v>481</v>
      </c>
      <c r="B258" s="215" t="s">
        <v>482</v>
      </c>
      <c r="C258" s="185">
        <f t="shared" si="3"/>
        <v>0</v>
      </c>
      <c r="D258" s="186"/>
      <c r="E258" s="187"/>
      <c r="F258" s="188"/>
      <c r="G258" s="188"/>
      <c r="H258" s="188"/>
      <c r="I258" s="33"/>
      <c r="J258" s="5"/>
      <c r="K258" s="5"/>
      <c r="N258" s="171"/>
      <c r="O258" s="6"/>
      <c r="Q258" s="5"/>
    </row>
    <row r="259" spans="1:17" x14ac:dyDescent="0.2">
      <c r="A259" s="214" t="s">
        <v>483</v>
      </c>
      <c r="B259" s="215" t="s">
        <v>484</v>
      </c>
      <c r="C259" s="185">
        <f t="shared" si="3"/>
        <v>0</v>
      </c>
      <c r="D259" s="186"/>
      <c r="E259" s="187"/>
      <c r="F259" s="188"/>
      <c r="G259" s="188"/>
      <c r="H259" s="188"/>
      <c r="I259" s="33"/>
      <c r="J259" s="5"/>
      <c r="K259" s="5"/>
      <c r="N259" s="171"/>
      <c r="O259" s="6"/>
      <c r="Q259" s="5"/>
    </row>
    <row r="260" spans="1:17" x14ac:dyDescent="0.2">
      <c r="A260" s="214" t="s">
        <v>485</v>
      </c>
      <c r="B260" s="215" t="s">
        <v>486</v>
      </c>
      <c r="C260" s="185">
        <f t="shared" si="3"/>
        <v>0</v>
      </c>
      <c r="D260" s="186"/>
      <c r="E260" s="187"/>
      <c r="F260" s="188"/>
      <c r="G260" s="188"/>
      <c r="H260" s="188"/>
      <c r="I260" s="33"/>
      <c r="J260" s="5"/>
      <c r="K260" s="5"/>
      <c r="N260" s="171"/>
      <c r="O260" s="6"/>
      <c r="Q260" s="5"/>
    </row>
    <row r="261" spans="1:17" x14ac:dyDescent="0.2">
      <c r="A261" s="214" t="s">
        <v>487</v>
      </c>
      <c r="B261" s="215" t="s">
        <v>488</v>
      </c>
      <c r="C261" s="185">
        <f t="shared" si="3"/>
        <v>0</v>
      </c>
      <c r="D261" s="186"/>
      <c r="E261" s="187"/>
      <c r="F261" s="188"/>
      <c r="G261" s="188"/>
      <c r="H261" s="188"/>
      <c r="I261" s="33"/>
      <c r="J261" s="5"/>
      <c r="K261" s="5"/>
      <c r="N261" s="171"/>
      <c r="O261" s="6"/>
      <c r="Q261" s="5"/>
    </row>
    <row r="262" spans="1:17" x14ac:dyDescent="0.2">
      <c r="A262" s="214" t="s">
        <v>489</v>
      </c>
      <c r="B262" s="215" t="s">
        <v>490</v>
      </c>
      <c r="C262" s="185">
        <f t="shared" si="3"/>
        <v>0</v>
      </c>
      <c r="D262" s="186"/>
      <c r="E262" s="187"/>
      <c r="F262" s="188"/>
      <c r="G262" s="188"/>
      <c r="H262" s="188"/>
      <c r="I262" s="33"/>
      <c r="J262" s="5"/>
      <c r="K262" s="5"/>
      <c r="N262" s="171"/>
      <c r="O262" s="6"/>
      <c r="Q262" s="5"/>
    </row>
    <row r="263" spans="1:17" x14ac:dyDescent="0.2">
      <c r="A263" s="214" t="s">
        <v>491</v>
      </c>
      <c r="B263" s="215" t="s">
        <v>492</v>
      </c>
      <c r="C263" s="185">
        <f t="shared" si="3"/>
        <v>0</v>
      </c>
      <c r="D263" s="186"/>
      <c r="E263" s="187"/>
      <c r="F263" s="188"/>
      <c r="G263" s="188"/>
      <c r="H263" s="188"/>
      <c r="I263" s="33"/>
      <c r="J263" s="5"/>
      <c r="K263" s="5"/>
      <c r="N263" s="171"/>
      <c r="O263" s="6"/>
      <c r="Q263" s="5"/>
    </row>
    <row r="264" spans="1:17" x14ac:dyDescent="0.2">
      <c r="A264" s="214" t="s">
        <v>493</v>
      </c>
      <c r="B264" s="215" t="s">
        <v>494</v>
      </c>
      <c r="C264" s="185">
        <f t="shared" si="3"/>
        <v>0</v>
      </c>
      <c r="D264" s="186"/>
      <c r="E264" s="187"/>
      <c r="F264" s="188"/>
      <c r="G264" s="188"/>
      <c r="H264" s="188"/>
      <c r="I264" s="33"/>
      <c r="J264" s="5"/>
      <c r="K264" s="5"/>
      <c r="N264" s="171"/>
      <c r="O264" s="6"/>
      <c r="Q264" s="5"/>
    </row>
    <row r="265" spans="1:17" x14ac:dyDescent="0.2">
      <c r="A265" s="214" t="s">
        <v>495</v>
      </c>
      <c r="B265" s="215" t="s">
        <v>496</v>
      </c>
      <c r="C265" s="185">
        <f t="shared" si="3"/>
        <v>13</v>
      </c>
      <c r="D265" s="186">
        <v>1</v>
      </c>
      <c r="E265" s="187">
        <v>12</v>
      </c>
      <c r="F265" s="188"/>
      <c r="G265" s="188"/>
      <c r="H265" s="188"/>
      <c r="I265" s="33"/>
      <c r="J265" s="5"/>
      <c r="K265" s="5"/>
      <c r="N265" s="171"/>
      <c r="O265" s="6"/>
      <c r="Q265" s="5"/>
    </row>
    <row r="266" spans="1:17" x14ac:dyDescent="0.2">
      <c r="A266" s="214" t="s">
        <v>497</v>
      </c>
      <c r="B266" s="215" t="s">
        <v>498</v>
      </c>
      <c r="C266" s="185">
        <f t="shared" si="3"/>
        <v>0</v>
      </c>
      <c r="D266" s="186"/>
      <c r="E266" s="187"/>
      <c r="F266" s="188"/>
      <c r="G266" s="188"/>
      <c r="H266" s="188"/>
      <c r="I266" s="33"/>
      <c r="J266" s="5"/>
      <c r="K266" s="5"/>
      <c r="N266" s="171"/>
      <c r="O266" s="6"/>
      <c r="Q266" s="5"/>
    </row>
    <row r="267" spans="1:17" ht="23.25" x14ac:dyDescent="0.2">
      <c r="A267" s="214" t="s">
        <v>499</v>
      </c>
      <c r="B267" s="208" t="s">
        <v>500</v>
      </c>
      <c r="C267" s="185">
        <f t="shared" si="3"/>
        <v>0</v>
      </c>
      <c r="D267" s="186"/>
      <c r="E267" s="187"/>
      <c r="F267" s="188"/>
      <c r="G267" s="188"/>
      <c r="H267" s="188"/>
      <c r="I267" s="33"/>
      <c r="J267" s="5"/>
      <c r="K267" s="5"/>
      <c r="N267" s="171"/>
      <c r="O267" s="6"/>
      <c r="Q267" s="5"/>
    </row>
    <row r="268" spans="1:17" x14ac:dyDescent="0.2">
      <c r="A268" s="214" t="s">
        <v>501</v>
      </c>
      <c r="B268" s="215" t="s">
        <v>502</v>
      </c>
      <c r="C268" s="185">
        <f t="shared" si="3"/>
        <v>0</v>
      </c>
      <c r="D268" s="186"/>
      <c r="E268" s="187"/>
      <c r="F268" s="188"/>
      <c r="G268" s="188"/>
      <c r="H268" s="188"/>
      <c r="I268" s="33"/>
      <c r="J268" s="5"/>
      <c r="K268" s="5"/>
      <c r="N268" s="171"/>
      <c r="O268" s="6"/>
      <c r="Q268" s="5"/>
    </row>
    <row r="269" spans="1:17" x14ac:dyDescent="0.2">
      <c r="A269" s="214" t="s">
        <v>503</v>
      </c>
      <c r="B269" s="215" t="s">
        <v>504</v>
      </c>
      <c r="C269" s="185">
        <f t="shared" si="3"/>
        <v>0</v>
      </c>
      <c r="D269" s="186"/>
      <c r="E269" s="187"/>
      <c r="F269" s="188"/>
      <c r="G269" s="188"/>
      <c r="H269" s="188"/>
      <c r="I269" s="33"/>
      <c r="J269" s="5"/>
      <c r="K269" s="5"/>
      <c r="N269" s="171"/>
      <c r="O269" s="6"/>
      <c r="Q269" s="5"/>
    </row>
    <row r="270" spans="1:17" x14ac:dyDescent="0.2">
      <c r="A270" s="214" t="s">
        <v>505</v>
      </c>
      <c r="B270" s="215" t="s">
        <v>506</v>
      </c>
      <c r="C270" s="185">
        <f t="shared" si="3"/>
        <v>0</v>
      </c>
      <c r="D270" s="186"/>
      <c r="E270" s="187"/>
      <c r="F270" s="188"/>
      <c r="G270" s="188"/>
      <c r="H270" s="188"/>
      <c r="I270" s="33"/>
      <c r="J270" s="5"/>
      <c r="K270" s="5"/>
      <c r="N270" s="171"/>
      <c r="O270" s="6"/>
      <c r="Q270" s="5"/>
    </row>
    <row r="271" spans="1:17" x14ac:dyDescent="0.2">
      <c r="A271" s="214" t="s">
        <v>507</v>
      </c>
      <c r="B271" s="215" t="s">
        <v>508</v>
      </c>
      <c r="C271" s="185">
        <f t="shared" si="3"/>
        <v>1</v>
      </c>
      <c r="D271" s="186">
        <v>1</v>
      </c>
      <c r="E271" s="187"/>
      <c r="F271" s="188"/>
      <c r="G271" s="188"/>
      <c r="H271" s="188"/>
      <c r="I271" s="33"/>
      <c r="J271" s="5"/>
      <c r="K271" s="5"/>
      <c r="N271" s="171"/>
      <c r="O271" s="6"/>
      <c r="Q271" s="5"/>
    </row>
    <row r="272" spans="1:17" x14ac:dyDescent="0.2">
      <c r="A272" s="214" t="s">
        <v>509</v>
      </c>
      <c r="B272" s="215" t="s">
        <v>510</v>
      </c>
      <c r="C272" s="185">
        <f t="shared" si="3"/>
        <v>191</v>
      </c>
      <c r="D272" s="186">
        <v>185</v>
      </c>
      <c r="E272" s="187"/>
      <c r="F272" s="188">
        <v>6</v>
      </c>
      <c r="G272" s="188"/>
      <c r="H272" s="188"/>
      <c r="I272" s="33"/>
      <c r="J272" s="5"/>
      <c r="K272" s="5"/>
      <c r="N272" s="171"/>
      <c r="O272" s="6"/>
      <c r="Q272" s="5"/>
    </row>
    <row r="273" spans="1:17" x14ac:dyDescent="0.2">
      <c r="A273" s="214" t="s">
        <v>511</v>
      </c>
      <c r="B273" s="215" t="s">
        <v>512</v>
      </c>
      <c r="C273" s="185">
        <f t="shared" si="3"/>
        <v>0</v>
      </c>
      <c r="D273" s="186"/>
      <c r="E273" s="187"/>
      <c r="F273" s="188"/>
      <c r="G273" s="188"/>
      <c r="H273" s="188"/>
      <c r="I273" s="33"/>
      <c r="J273" s="5"/>
      <c r="K273" s="5"/>
      <c r="N273" s="171"/>
      <c r="O273" s="6"/>
      <c r="Q273" s="5"/>
    </row>
    <row r="274" spans="1:17" x14ac:dyDescent="0.2">
      <c r="A274" s="214" t="s">
        <v>513</v>
      </c>
      <c r="B274" s="215" t="s">
        <v>514</v>
      </c>
      <c r="C274" s="185">
        <f t="shared" ref="C274:C337" si="4">+SUM(D274:F274)</f>
        <v>0</v>
      </c>
      <c r="D274" s="186"/>
      <c r="E274" s="187"/>
      <c r="F274" s="188"/>
      <c r="G274" s="188"/>
      <c r="H274" s="188"/>
      <c r="I274" s="33"/>
      <c r="J274" s="5"/>
      <c r="K274" s="5"/>
      <c r="N274" s="171"/>
      <c r="O274" s="6"/>
      <c r="Q274" s="5"/>
    </row>
    <row r="275" spans="1:17" x14ac:dyDescent="0.2">
      <c r="A275" s="214" t="s">
        <v>515</v>
      </c>
      <c r="B275" s="215" t="s">
        <v>516</v>
      </c>
      <c r="C275" s="185">
        <f t="shared" si="4"/>
        <v>0</v>
      </c>
      <c r="D275" s="186"/>
      <c r="E275" s="187"/>
      <c r="F275" s="188"/>
      <c r="G275" s="188"/>
      <c r="H275" s="188"/>
      <c r="I275" s="33"/>
      <c r="J275" s="5"/>
      <c r="K275" s="5"/>
      <c r="N275" s="171"/>
      <c r="O275" s="6"/>
      <c r="Q275" s="5"/>
    </row>
    <row r="276" spans="1:17" x14ac:dyDescent="0.2">
      <c r="A276" s="214" t="s">
        <v>517</v>
      </c>
      <c r="B276" s="215" t="s">
        <v>518</v>
      </c>
      <c r="C276" s="185">
        <f t="shared" si="4"/>
        <v>0</v>
      </c>
      <c r="D276" s="186"/>
      <c r="E276" s="187"/>
      <c r="F276" s="188"/>
      <c r="G276" s="188"/>
      <c r="H276" s="188"/>
      <c r="I276" s="33"/>
      <c r="J276" s="5"/>
      <c r="K276" s="5"/>
      <c r="N276" s="171"/>
      <c r="O276" s="6"/>
      <c r="Q276" s="5"/>
    </row>
    <row r="277" spans="1:17" x14ac:dyDescent="0.2">
      <c r="A277" s="214" t="s">
        <v>519</v>
      </c>
      <c r="B277" s="215" t="s">
        <v>520</v>
      </c>
      <c r="C277" s="185">
        <f t="shared" si="4"/>
        <v>0</v>
      </c>
      <c r="D277" s="186"/>
      <c r="E277" s="187"/>
      <c r="F277" s="188"/>
      <c r="G277" s="188"/>
      <c r="H277" s="188"/>
      <c r="I277" s="33"/>
      <c r="J277" s="5"/>
      <c r="K277" s="5"/>
      <c r="N277" s="171"/>
      <c r="O277" s="6"/>
      <c r="Q277" s="5"/>
    </row>
    <row r="278" spans="1:17" x14ac:dyDescent="0.2">
      <c r="A278" s="214" t="s">
        <v>521</v>
      </c>
      <c r="B278" s="208" t="s">
        <v>522</v>
      </c>
      <c r="C278" s="185">
        <f t="shared" si="4"/>
        <v>0</v>
      </c>
      <c r="D278" s="186"/>
      <c r="E278" s="187"/>
      <c r="F278" s="188"/>
      <c r="G278" s="188"/>
      <c r="H278" s="188"/>
      <c r="I278" s="33"/>
      <c r="J278" s="5"/>
      <c r="K278" s="5"/>
      <c r="N278" s="171"/>
      <c r="O278" s="6"/>
      <c r="Q278" s="5"/>
    </row>
    <row r="279" spans="1:17" x14ac:dyDescent="0.2">
      <c r="A279" s="214" t="s">
        <v>523</v>
      </c>
      <c r="B279" s="215" t="s">
        <v>524</v>
      </c>
      <c r="C279" s="185">
        <f t="shared" si="4"/>
        <v>0</v>
      </c>
      <c r="D279" s="186"/>
      <c r="E279" s="187"/>
      <c r="F279" s="188"/>
      <c r="G279" s="188"/>
      <c r="H279" s="188"/>
      <c r="I279" s="33"/>
      <c r="J279" s="5"/>
      <c r="K279" s="5"/>
      <c r="N279" s="171"/>
      <c r="O279" s="6"/>
      <c r="Q279" s="5"/>
    </row>
    <row r="280" spans="1:17" x14ac:dyDescent="0.2">
      <c r="A280" s="214" t="s">
        <v>525</v>
      </c>
      <c r="B280" s="215" t="s">
        <v>526</v>
      </c>
      <c r="C280" s="185">
        <f t="shared" si="4"/>
        <v>0</v>
      </c>
      <c r="D280" s="186"/>
      <c r="E280" s="187"/>
      <c r="F280" s="188"/>
      <c r="G280" s="188"/>
      <c r="H280" s="188"/>
      <c r="I280" s="33"/>
      <c r="J280" s="5"/>
      <c r="K280" s="5"/>
      <c r="N280" s="171"/>
      <c r="O280" s="6"/>
      <c r="Q280" s="5"/>
    </row>
    <row r="281" spans="1:17" x14ac:dyDescent="0.2">
      <c r="A281" s="214" t="s">
        <v>527</v>
      </c>
      <c r="B281" s="215" t="s">
        <v>528</v>
      </c>
      <c r="C281" s="185">
        <f t="shared" si="4"/>
        <v>0</v>
      </c>
      <c r="D281" s="186"/>
      <c r="E281" s="187"/>
      <c r="F281" s="188"/>
      <c r="G281" s="188"/>
      <c r="H281" s="188"/>
      <c r="I281" s="33"/>
      <c r="J281" s="5"/>
      <c r="K281" s="5"/>
      <c r="N281" s="171"/>
      <c r="O281" s="6"/>
      <c r="Q281" s="5"/>
    </row>
    <row r="282" spans="1:17" ht="23.25" x14ac:dyDescent="0.2">
      <c r="A282" s="214" t="s">
        <v>529</v>
      </c>
      <c r="B282" s="208" t="s">
        <v>530</v>
      </c>
      <c r="C282" s="185">
        <f t="shared" si="4"/>
        <v>0</v>
      </c>
      <c r="D282" s="186"/>
      <c r="E282" s="187"/>
      <c r="F282" s="188"/>
      <c r="G282" s="188"/>
      <c r="H282" s="188"/>
      <c r="I282" s="33"/>
      <c r="J282" s="5"/>
      <c r="K282" s="5"/>
      <c r="N282" s="171"/>
      <c r="O282" s="6"/>
      <c r="Q282" s="5"/>
    </row>
    <row r="283" spans="1:17" x14ac:dyDescent="0.2">
      <c r="A283" s="214" t="s">
        <v>531</v>
      </c>
      <c r="B283" s="215" t="s">
        <v>532</v>
      </c>
      <c r="C283" s="185">
        <f t="shared" si="4"/>
        <v>0</v>
      </c>
      <c r="D283" s="186"/>
      <c r="E283" s="187"/>
      <c r="F283" s="188"/>
      <c r="G283" s="188"/>
      <c r="H283" s="188"/>
      <c r="I283" s="33"/>
      <c r="J283" s="5"/>
      <c r="K283" s="5"/>
      <c r="N283" s="171"/>
      <c r="O283" s="6"/>
      <c r="Q283" s="5"/>
    </row>
    <row r="284" spans="1:17" x14ac:dyDescent="0.2">
      <c r="A284" s="214" t="s">
        <v>533</v>
      </c>
      <c r="B284" s="215" t="s">
        <v>534</v>
      </c>
      <c r="C284" s="185">
        <f t="shared" si="4"/>
        <v>0</v>
      </c>
      <c r="D284" s="186"/>
      <c r="E284" s="187"/>
      <c r="F284" s="188"/>
      <c r="G284" s="188"/>
      <c r="H284" s="188"/>
      <c r="I284" s="33"/>
      <c r="J284" s="5"/>
      <c r="K284" s="5"/>
      <c r="N284" s="171"/>
      <c r="O284" s="6"/>
      <c r="Q284" s="5"/>
    </row>
    <row r="285" spans="1:17" x14ac:dyDescent="0.2">
      <c r="A285" s="214" t="s">
        <v>535</v>
      </c>
      <c r="B285" s="215" t="s">
        <v>536</v>
      </c>
      <c r="C285" s="185">
        <f t="shared" si="4"/>
        <v>0</v>
      </c>
      <c r="D285" s="186"/>
      <c r="E285" s="187"/>
      <c r="F285" s="188"/>
      <c r="G285" s="188"/>
      <c r="H285" s="188"/>
      <c r="I285" s="33"/>
      <c r="J285" s="5"/>
      <c r="K285" s="5"/>
      <c r="N285" s="171"/>
      <c r="O285" s="6"/>
      <c r="Q285" s="5"/>
    </row>
    <row r="286" spans="1:17" x14ac:dyDescent="0.2">
      <c r="A286" s="214" t="s">
        <v>537</v>
      </c>
      <c r="B286" s="215" t="s">
        <v>538</v>
      </c>
      <c r="C286" s="185">
        <f t="shared" si="4"/>
        <v>0</v>
      </c>
      <c r="D286" s="186"/>
      <c r="E286" s="187"/>
      <c r="F286" s="188"/>
      <c r="G286" s="188"/>
      <c r="H286" s="188"/>
      <c r="I286" s="33"/>
      <c r="J286" s="5"/>
      <c r="K286" s="5"/>
      <c r="N286" s="171"/>
      <c r="O286" s="6"/>
      <c r="Q286" s="5"/>
    </row>
    <row r="287" spans="1:17" ht="23.25" x14ac:dyDescent="0.2">
      <c r="A287" s="214" t="s">
        <v>539</v>
      </c>
      <c r="B287" s="208" t="s">
        <v>540</v>
      </c>
      <c r="C287" s="185">
        <f t="shared" si="4"/>
        <v>0</v>
      </c>
      <c r="D287" s="186"/>
      <c r="E287" s="187"/>
      <c r="F287" s="188"/>
      <c r="G287" s="188"/>
      <c r="H287" s="188"/>
      <c r="I287" s="33"/>
      <c r="J287" s="5"/>
      <c r="K287" s="5"/>
      <c r="N287" s="171"/>
      <c r="O287" s="6"/>
      <c r="Q287" s="5"/>
    </row>
    <row r="288" spans="1:17" ht="34.5" x14ac:dyDescent="0.2">
      <c r="A288" s="214" t="s">
        <v>541</v>
      </c>
      <c r="B288" s="208" t="s">
        <v>542</v>
      </c>
      <c r="C288" s="185">
        <f t="shared" si="4"/>
        <v>0</v>
      </c>
      <c r="D288" s="186"/>
      <c r="E288" s="187"/>
      <c r="F288" s="188"/>
      <c r="G288" s="188"/>
      <c r="H288" s="188"/>
      <c r="I288" s="33"/>
      <c r="J288" s="5"/>
      <c r="K288" s="5"/>
      <c r="N288" s="171"/>
      <c r="O288" s="6"/>
      <c r="Q288" s="5"/>
    </row>
    <row r="289" spans="1:17" x14ac:dyDescent="0.2">
      <c r="A289" s="214" t="s">
        <v>543</v>
      </c>
      <c r="B289" s="215" t="s">
        <v>544</v>
      </c>
      <c r="C289" s="185">
        <f t="shared" si="4"/>
        <v>24</v>
      </c>
      <c r="D289" s="186">
        <v>21</v>
      </c>
      <c r="E289" s="187"/>
      <c r="F289" s="198">
        <v>3</v>
      </c>
      <c r="G289" s="188"/>
      <c r="H289" s="188"/>
      <c r="I289" s="33"/>
      <c r="J289" s="5"/>
      <c r="K289" s="5"/>
      <c r="N289" s="171"/>
      <c r="O289" s="6"/>
      <c r="Q289" s="5"/>
    </row>
    <row r="290" spans="1:17" x14ac:dyDescent="0.2">
      <c r="A290" s="216" t="s">
        <v>545</v>
      </c>
      <c r="B290" s="217" t="s">
        <v>546</v>
      </c>
      <c r="C290" s="218">
        <f t="shared" si="4"/>
        <v>0</v>
      </c>
      <c r="D290" s="196"/>
      <c r="E290" s="197"/>
      <c r="F290" s="198"/>
      <c r="G290" s="198"/>
      <c r="H290" s="198"/>
      <c r="I290" s="33"/>
      <c r="J290" s="5"/>
      <c r="K290" s="5"/>
      <c r="N290" s="171"/>
      <c r="O290" s="6"/>
      <c r="Q290" s="5"/>
    </row>
    <row r="291" spans="1:17" x14ac:dyDescent="0.2">
      <c r="A291" s="174"/>
      <c r="B291" s="222"/>
      <c r="C291" s="93"/>
      <c r="D291" s="94"/>
      <c r="E291" s="94"/>
      <c r="F291" s="94"/>
      <c r="G291" s="94"/>
      <c r="H291" s="94"/>
      <c r="I291" s="33"/>
      <c r="J291" s="5"/>
      <c r="K291" s="5"/>
      <c r="N291" s="171"/>
      <c r="O291" s="6"/>
      <c r="Q291" s="5"/>
    </row>
    <row r="292" spans="1:17" x14ac:dyDescent="0.2">
      <c r="A292" s="289" t="s">
        <v>547</v>
      </c>
      <c r="B292" s="290"/>
      <c r="C292" s="178">
        <f t="shared" si="4"/>
        <v>178</v>
      </c>
      <c r="D292" s="225">
        <f>+SUM(D293:D313)</f>
        <v>107</v>
      </c>
      <c r="E292" s="225">
        <f>+SUM(E293:E313)</f>
        <v>18</v>
      </c>
      <c r="F292" s="225">
        <f>+SUM(F293:F313)</f>
        <v>53</v>
      </c>
      <c r="G292" s="225">
        <f>+SUM(G293:G313)</f>
        <v>0</v>
      </c>
      <c r="H292" s="225">
        <f>+SUM(H293:H313)</f>
        <v>0</v>
      </c>
      <c r="I292" s="33"/>
      <c r="J292" s="5"/>
      <c r="K292" s="5"/>
      <c r="N292" s="171"/>
      <c r="O292" s="6"/>
      <c r="Q292" s="5"/>
    </row>
    <row r="293" spans="1:17" x14ac:dyDescent="0.2">
      <c r="A293" s="211" t="s">
        <v>548</v>
      </c>
      <c r="B293" s="226" t="s">
        <v>549</v>
      </c>
      <c r="C293" s="203">
        <f t="shared" si="4"/>
        <v>0</v>
      </c>
      <c r="D293" s="204"/>
      <c r="E293" s="205"/>
      <c r="F293" s="206"/>
      <c r="G293" s="206"/>
      <c r="H293" s="206"/>
      <c r="I293" s="33"/>
      <c r="J293" s="5"/>
      <c r="K293" s="5"/>
      <c r="N293" s="171"/>
      <c r="O293" s="6"/>
      <c r="Q293" s="5"/>
    </row>
    <row r="294" spans="1:17" x14ac:dyDescent="0.2">
      <c r="A294" s="214" t="s">
        <v>550</v>
      </c>
      <c r="B294" s="215" t="s">
        <v>551</v>
      </c>
      <c r="C294" s="185">
        <f t="shared" si="4"/>
        <v>0</v>
      </c>
      <c r="D294" s="186"/>
      <c r="E294" s="187"/>
      <c r="F294" s="188"/>
      <c r="G294" s="188"/>
      <c r="H294" s="188"/>
      <c r="I294" s="33"/>
      <c r="J294" s="5"/>
      <c r="K294" s="5"/>
      <c r="N294" s="171"/>
      <c r="O294" s="6"/>
      <c r="Q294" s="5"/>
    </row>
    <row r="295" spans="1:17" x14ac:dyDescent="0.2">
      <c r="A295" s="214" t="s">
        <v>552</v>
      </c>
      <c r="B295" s="215" t="s">
        <v>553</v>
      </c>
      <c r="C295" s="185">
        <f t="shared" si="4"/>
        <v>16</v>
      </c>
      <c r="D295" s="186">
        <v>1</v>
      </c>
      <c r="E295" s="187">
        <v>15</v>
      </c>
      <c r="F295" s="188"/>
      <c r="G295" s="188"/>
      <c r="H295" s="188"/>
      <c r="I295" s="33"/>
      <c r="J295" s="5"/>
      <c r="K295" s="5"/>
      <c r="N295" s="171"/>
      <c r="O295" s="6"/>
      <c r="Q295" s="5"/>
    </row>
    <row r="296" spans="1:17" x14ac:dyDescent="0.2">
      <c r="A296" s="214" t="s">
        <v>554</v>
      </c>
      <c r="B296" s="215" t="s">
        <v>555</v>
      </c>
      <c r="C296" s="185">
        <f t="shared" si="4"/>
        <v>0</v>
      </c>
      <c r="D296" s="186"/>
      <c r="E296" s="187"/>
      <c r="F296" s="188"/>
      <c r="G296" s="188"/>
      <c r="H296" s="188"/>
      <c r="I296" s="33"/>
      <c r="J296" s="5"/>
      <c r="K296" s="5"/>
      <c r="N296" s="171"/>
      <c r="O296" s="6"/>
      <c r="Q296" s="5"/>
    </row>
    <row r="297" spans="1:17" x14ac:dyDescent="0.2">
      <c r="A297" s="214" t="s">
        <v>556</v>
      </c>
      <c r="B297" s="215" t="s">
        <v>557</v>
      </c>
      <c r="C297" s="185">
        <f t="shared" si="4"/>
        <v>3</v>
      </c>
      <c r="D297" s="186">
        <v>2</v>
      </c>
      <c r="E297" s="187">
        <v>1</v>
      </c>
      <c r="F297" s="188"/>
      <c r="G297" s="188"/>
      <c r="H297" s="188"/>
      <c r="I297" s="33"/>
      <c r="J297" s="5"/>
      <c r="K297" s="5"/>
      <c r="N297" s="171"/>
      <c r="O297" s="6"/>
      <c r="Q297" s="5"/>
    </row>
    <row r="298" spans="1:17" x14ac:dyDescent="0.2">
      <c r="A298" s="214" t="s">
        <v>558</v>
      </c>
      <c r="B298" s="215" t="s">
        <v>559</v>
      </c>
      <c r="C298" s="185">
        <f t="shared" si="4"/>
        <v>0</v>
      </c>
      <c r="D298" s="186"/>
      <c r="E298" s="187"/>
      <c r="F298" s="188"/>
      <c r="G298" s="188"/>
      <c r="H298" s="188"/>
      <c r="I298" s="33"/>
      <c r="J298" s="5"/>
      <c r="K298" s="5"/>
      <c r="N298" s="171"/>
      <c r="O298" s="6"/>
      <c r="Q298" s="5"/>
    </row>
    <row r="299" spans="1:17" x14ac:dyDescent="0.2">
      <c r="A299" s="214" t="s">
        <v>560</v>
      </c>
      <c r="B299" s="215" t="s">
        <v>561</v>
      </c>
      <c r="C299" s="185">
        <f t="shared" si="4"/>
        <v>0</v>
      </c>
      <c r="D299" s="186"/>
      <c r="E299" s="187"/>
      <c r="F299" s="188"/>
      <c r="G299" s="188"/>
      <c r="H299" s="188"/>
      <c r="I299" s="33"/>
      <c r="J299" s="5"/>
      <c r="K299" s="5"/>
      <c r="N299" s="171"/>
      <c r="O299" s="6"/>
      <c r="Q299" s="5"/>
    </row>
    <row r="300" spans="1:17" x14ac:dyDescent="0.2">
      <c r="A300" s="214" t="s">
        <v>562</v>
      </c>
      <c r="B300" s="215" t="s">
        <v>563</v>
      </c>
      <c r="C300" s="185">
        <f t="shared" si="4"/>
        <v>0</v>
      </c>
      <c r="D300" s="186"/>
      <c r="E300" s="187"/>
      <c r="F300" s="188"/>
      <c r="G300" s="188"/>
      <c r="H300" s="188"/>
      <c r="I300" s="33"/>
      <c r="J300" s="5"/>
      <c r="K300" s="5"/>
      <c r="N300" s="171"/>
      <c r="O300" s="6"/>
      <c r="Q300" s="5"/>
    </row>
    <row r="301" spans="1:17" x14ac:dyDescent="0.2">
      <c r="A301" s="214" t="s">
        <v>564</v>
      </c>
      <c r="B301" s="215" t="s">
        <v>565</v>
      </c>
      <c r="C301" s="185">
        <f t="shared" si="4"/>
        <v>0</v>
      </c>
      <c r="D301" s="186"/>
      <c r="E301" s="187"/>
      <c r="F301" s="188"/>
      <c r="G301" s="188"/>
      <c r="H301" s="188"/>
      <c r="I301" s="33"/>
      <c r="J301" s="5"/>
      <c r="K301" s="5"/>
      <c r="N301" s="171"/>
      <c r="O301" s="6"/>
      <c r="Q301" s="5"/>
    </row>
    <row r="302" spans="1:17" x14ac:dyDescent="0.2">
      <c r="A302" s="214" t="s">
        <v>566</v>
      </c>
      <c r="B302" s="215" t="s">
        <v>567</v>
      </c>
      <c r="C302" s="185">
        <f t="shared" si="4"/>
        <v>0</v>
      </c>
      <c r="D302" s="186"/>
      <c r="E302" s="187"/>
      <c r="F302" s="188"/>
      <c r="G302" s="188"/>
      <c r="H302" s="188"/>
      <c r="I302" s="33"/>
      <c r="J302" s="5"/>
      <c r="K302" s="5"/>
      <c r="N302" s="171"/>
      <c r="O302" s="6"/>
      <c r="Q302" s="5"/>
    </row>
    <row r="303" spans="1:17" x14ac:dyDescent="0.2">
      <c r="A303" s="214" t="s">
        <v>568</v>
      </c>
      <c r="B303" s="215" t="s">
        <v>569</v>
      </c>
      <c r="C303" s="185">
        <f t="shared" si="4"/>
        <v>0</v>
      </c>
      <c r="D303" s="186"/>
      <c r="E303" s="187"/>
      <c r="F303" s="188"/>
      <c r="G303" s="188"/>
      <c r="H303" s="188"/>
      <c r="I303" s="33"/>
      <c r="J303" s="5"/>
      <c r="K303" s="5"/>
      <c r="N303" s="171"/>
      <c r="O303" s="6"/>
      <c r="Q303" s="5"/>
    </row>
    <row r="304" spans="1:17" x14ac:dyDescent="0.2">
      <c r="A304" s="214" t="s">
        <v>570</v>
      </c>
      <c r="B304" s="215" t="s">
        <v>571</v>
      </c>
      <c r="C304" s="185">
        <f t="shared" si="4"/>
        <v>0</v>
      </c>
      <c r="D304" s="186"/>
      <c r="E304" s="187"/>
      <c r="F304" s="188"/>
      <c r="G304" s="188"/>
      <c r="H304" s="188"/>
      <c r="I304" s="33"/>
      <c r="J304" s="5"/>
      <c r="K304" s="5"/>
      <c r="N304" s="171"/>
      <c r="O304" s="6"/>
      <c r="Q304" s="5"/>
    </row>
    <row r="305" spans="1:17" x14ac:dyDescent="0.2">
      <c r="A305" s="214" t="s">
        <v>572</v>
      </c>
      <c r="B305" s="215" t="s">
        <v>573</v>
      </c>
      <c r="C305" s="185">
        <f t="shared" si="4"/>
        <v>0</v>
      </c>
      <c r="D305" s="186"/>
      <c r="E305" s="187"/>
      <c r="F305" s="188"/>
      <c r="G305" s="188"/>
      <c r="H305" s="188"/>
      <c r="I305" s="33"/>
      <c r="J305" s="5"/>
      <c r="K305" s="5"/>
      <c r="N305" s="171"/>
      <c r="O305" s="6"/>
      <c r="Q305" s="5"/>
    </row>
    <row r="306" spans="1:17" x14ac:dyDescent="0.2">
      <c r="A306" s="214" t="s">
        <v>574</v>
      </c>
      <c r="B306" s="215" t="s">
        <v>575</v>
      </c>
      <c r="C306" s="185">
        <f t="shared" si="4"/>
        <v>0</v>
      </c>
      <c r="D306" s="186"/>
      <c r="E306" s="187"/>
      <c r="F306" s="188"/>
      <c r="G306" s="188"/>
      <c r="H306" s="188"/>
      <c r="I306" s="33"/>
      <c r="J306" s="5"/>
      <c r="K306" s="5"/>
      <c r="N306" s="171"/>
      <c r="O306" s="6"/>
      <c r="Q306" s="5"/>
    </row>
    <row r="307" spans="1:17" x14ac:dyDescent="0.2">
      <c r="A307" s="214" t="s">
        <v>576</v>
      </c>
      <c r="B307" s="215" t="s">
        <v>577</v>
      </c>
      <c r="C307" s="185">
        <f t="shared" si="4"/>
        <v>0</v>
      </c>
      <c r="D307" s="186"/>
      <c r="E307" s="187"/>
      <c r="F307" s="188"/>
      <c r="G307" s="188"/>
      <c r="H307" s="188"/>
      <c r="I307" s="33"/>
      <c r="J307" s="5"/>
      <c r="K307" s="5"/>
      <c r="N307" s="171"/>
      <c r="O307" s="6"/>
      <c r="Q307" s="5"/>
    </row>
    <row r="308" spans="1:17" x14ac:dyDescent="0.2">
      <c r="A308" s="214" t="s">
        <v>578</v>
      </c>
      <c r="B308" s="215" t="s">
        <v>579</v>
      </c>
      <c r="C308" s="185">
        <f t="shared" si="4"/>
        <v>0</v>
      </c>
      <c r="D308" s="186"/>
      <c r="E308" s="187"/>
      <c r="F308" s="188"/>
      <c r="G308" s="188"/>
      <c r="H308" s="188"/>
      <c r="I308" s="33"/>
      <c r="J308" s="5"/>
      <c r="K308" s="5"/>
      <c r="N308" s="171"/>
      <c r="O308" s="6"/>
      <c r="Q308" s="5"/>
    </row>
    <row r="309" spans="1:17" x14ac:dyDescent="0.2">
      <c r="A309" s="214" t="s">
        <v>580</v>
      </c>
      <c r="B309" s="215" t="s">
        <v>581</v>
      </c>
      <c r="C309" s="185">
        <f t="shared" si="4"/>
        <v>1</v>
      </c>
      <c r="D309" s="186"/>
      <c r="E309" s="187">
        <v>1</v>
      </c>
      <c r="F309" s="188"/>
      <c r="G309" s="188"/>
      <c r="H309" s="188"/>
      <c r="I309" s="33"/>
      <c r="J309" s="5"/>
      <c r="K309" s="5"/>
      <c r="N309" s="171"/>
      <c r="O309" s="6"/>
      <c r="Q309" s="5"/>
    </row>
    <row r="310" spans="1:17" x14ac:dyDescent="0.2">
      <c r="A310" s="214" t="s">
        <v>582</v>
      </c>
      <c r="B310" s="215" t="s">
        <v>583</v>
      </c>
      <c r="C310" s="185">
        <f t="shared" si="4"/>
        <v>13</v>
      </c>
      <c r="D310" s="186">
        <v>13</v>
      </c>
      <c r="E310" s="187"/>
      <c r="F310" s="188"/>
      <c r="G310" s="188"/>
      <c r="H310" s="188"/>
      <c r="I310" s="33"/>
      <c r="J310" s="5"/>
      <c r="K310" s="5"/>
      <c r="N310" s="171"/>
      <c r="O310" s="6"/>
      <c r="Q310" s="5"/>
    </row>
    <row r="311" spans="1:17" x14ac:dyDescent="0.2">
      <c r="A311" s="214" t="s">
        <v>584</v>
      </c>
      <c r="B311" s="215" t="s">
        <v>585</v>
      </c>
      <c r="C311" s="185">
        <f t="shared" si="4"/>
        <v>0</v>
      </c>
      <c r="D311" s="186"/>
      <c r="E311" s="187"/>
      <c r="F311" s="188"/>
      <c r="G311" s="188"/>
      <c r="H311" s="188"/>
      <c r="I311" s="33"/>
      <c r="J311" s="5"/>
      <c r="K311" s="5"/>
      <c r="N311" s="171"/>
      <c r="O311" s="6"/>
      <c r="Q311" s="5"/>
    </row>
    <row r="312" spans="1:17" x14ac:dyDescent="0.2">
      <c r="A312" s="214" t="s">
        <v>586</v>
      </c>
      <c r="B312" s="215" t="s">
        <v>587</v>
      </c>
      <c r="C312" s="185">
        <f t="shared" si="4"/>
        <v>8</v>
      </c>
      <c r="D312" s="186">
        <v>8</v>
      </c>
      <c r="E312" s="187"/>
      <c r="F312" s="188"/>
      <c r="G312" s="188"/>
      <c r="H312" s="188"/>
      <c r="I312" s="33"/>
      <c r="J312" s="5"/>
      <c r="K312" s="5"/>
      <c r="N312" s="171"/>
      <c r="O312" s="6"/>
      <c r="Q312" s="5"/>
    </row>
    <row r="313" spans="1:17" x14ac:dyDescent="0.2">
      <c r="A313" s="216" t="s">
        <v>588</v>
      </c>
      <c r="B313" s="217" t="s">
        <v>589</v>
      </c>
      <c r="C313" s="218">
        <f t="shared" si="4"/>
        <v>137</v>
      </c>
      <c r="D313" s="237">
        <v>83</v>
      </c>
      <c r="E313" s="220">
        <v>1</v>
      </c>
      <c r="F313" s="221">
        <v>53</v>
      </c>
      <c r="G313" s="221"/>
      <c r="H313" s="221"/>
      <c r="I313" s="33"/>
      <c r="J313" s="5"/>
      <c r="K313" s="5"/>
      <c r="N313" s="171"/>
      <c r="O313" s="6"/>
      <c r="Q313" s="5"/>
    </row>
    <row r="314" spans="1:17" x14ac:dyDescent="0.2">
      <c r="A314" s="245"/>
      <c r="B314" s="222"/>
      <c r="C314" s="246"/>
      <c r="D314" s="70"/>
      <c r="E314" s="70"/>
      <c r="F314" s="70"/>
      <c r="G314" s="70"/>
      <c r="H314" s="70"/>
      <c r="I314" s="33"/>
      <c r="J314" s="5"/>
      <c r="K314" s="5"/>
      <c r="N314" s="171"/>
      <c r="O314" s="6"/>
      <c r="Q314" s="5"/>
    </row>
    <row r="315" spans="1:17" x14ac:dyDescent="0.2">
      <c r="A315" s="289" t="s">
        <v>590</v>
      </c>
      <c r="B315" s="290"/>
      <c r="C315" s="178">
        <f t="shared" si="4"/>
        <v>137</v>
      </c>
      <c r="D315" s="238">
        <f>+SUM(D316:D331)</f>
        <v>19</v>
      </c>
      <c r="E315" s="180">
        <f>+SUM(E316:E331)</f>
        <v>117</v>
      </c>
      <c r="F315" s="239">
        <f>+SUM(F316:F331)</f>
        <v>1</v>
      </c>
      <c r="G315" s="178">
        <f>+SUM(G316:G331)</f>
        <v>0</v>
      </c>
      <c r="H315" s="178">
        <f>+SUM(H316:H331)</f>
        <v>0</v>
      </c>
      <c r="I315" s="33"/>
      <c r="J315" s="5"/>
      <c r="K315" s="5"/>
      <c r="N315" s="171"/>
      <c r="O315" s="6"/>
      <c r="Q315" s="5"/>
    </row>
    <row r="316" spans="1:17" x14ac:dyDescent="0.2">
      <c r="A316" s="247" t="s">
        <v>591</v>
      </c>
      <c r="B316" s="248" t="s">
        <v>592</v>
      </c>
      <c r="C316" s="203">
        <f t="shared" si="4"/>
        <v>37</v>
      </c>
      <c r="D316" s="186">
        <v>6</v>
      </c>
      <c r="E316" s="187">
        <v>30</v>
      </c>
      <c r="F316" s="188">
        <v>1</v>
      </c>
      <c r="G316" s="188"/>
      <c r="H316" s="188"/>
      <c r="I316" s="33"/>
      <c r="J316" s="5"/>
      <c r="K316" s="5"/>
      <c r="N316" s="171"/>
      <c r="O316" s="6"/>
      <c r="Q316" s="5"/>
    </row>
    <row r="317" spans="1:17" ht="23.25" x14ac:dyDescent="0.2">
      <c r="A317" s="214" t="s">
        <v>593</v>
      </c>
      <c r="B317" s="208" t="s">
        <v>594</v>
      </c>
      <c r="C317" s="185">
        <f t="shared" si="4"/>
        <v>0</v>
      </c>
      <c r="D317" s="186"/>
      <c r="E317" s="187"/>
      <c r="F317" s="188"/>
      <c r="G317" s="188"/>
      <c r="H317" s="188"/>
      <c r="I317" s="33"/>
      <c r="J317" s="5"/>
      <c r="K317" s="5"/>
      <c r="N317" s="171"/>
      <c r="O317" s="6"/>
      <c r="Q317" s="5"/>
    </row>
    <row r="318" spans="1:17" x14ac:dyDescent="0.2">
      <c r="A318" s="214" t="s">
        <v>595</v>
      </c>
      <c r="B318" s="215" t="s">
        <v>596</v>
      </c>
      <c r="C318" s="185">
        <f t="shared" si="4"/>
        <v>0</v>
      </c>
      <c r="D318" s="186"/>
      <c r="E318" s="187"/>
      <c r="F318" s="188"/>
      <c r="G318" s="188"/>
      <c r="H318" s="188"/>
      <c r="I318" s="33"/>
      <c r="J318" s="5"/>
      <c r="K318" s="5"/>
      <c r="N318" s="171"/>
      <c r="O318" s="6"/>
      <c r="Q318" s="5"/>
    </row>
    <row r="319" spans="1:17" x14ac:dyDescent="0.2">
      <c r="A319" s="214" t="s">
        <v>597</v>
      </c>
      <c r="B319" s="215" t="s">
        <v>598</v>
      </c>
      <c r="C319" s="185">
        <f t="shared" si="4"/>
        <v>0</v>
      </c>
      <c r="D319" s="186"/>
      <c r="E319" s="187"/>
      <c r="F319" s="188"/>
      <c r="G319" s="188"/>
      <c r="H319" s="188"/>
      <c r="I319" s="33"/>
      <c r="J319" s="5"/>
      <c r="K319" s="5"/>
      <c r="N319" s="171"/>
      <c r="O319" s="6"/>
      <c r="Q319" s="5"/>
    </row>
    <row r="320" spans="1:17" x14ac:dyDescent="0.2">
      <c r="A320" s="214" t="s">
        <v>599</v>
      </c>
      <c r="B320" s="215" t="s">
        <v>600</v>
      </c>
      <c r="C320" s="185">
        <f t="shared" si="4"/>
        <v>0</v>
      </c>
      <c r="D320" s="186"/>
      <c r="E320" s="187"/>
      <c r="F320" s="188"/>
      <c r="G320" s="188"/>
      <c r="H320" s="188"/>
      <c r="I320" s="33"/>
      <c r="J320" s="5"/>
      <c r="K320" s="5"/>
      <c r="N320" s="171"/>
      <c r="O320" s="6"/>
      <c r="Q320" s="5"/>
    </row>
    <row r="321" spans="1:17" x14ac:dyDescent="0.2">
      <c r="A321" s="214" t="s">
        <v>601</v>
      </c>
      <c r="B321" s="215" t="s">
        <v>602</v>
      </c>
      <c r="C321" s="185">
        <f t="shared" si="4"/>
        <v>0</v>
      </c>
      <c r="D321" s="186"/>
      <c r="E321" s="187"/>
      <c r="F321" s="188"/>
      <c r="G321" s="188"/>
      <c r="H321" s="188"/>
      <c r="I321" s="33"/>
      <c r="J321" s="5"/>
      <c r="K321" s="5"/>
      <c r="N321" s="171"/>
      <c r="O321" s="6"/>
      <c r="Q321" s="5"/>
    </row>
    <row r="322" spans="1:17" x14ac:dyDescent="0.2">
      <c r="A322" s="214" t="s">
        <v>603</v>
      </c>
      <c r="B322" s="215" t="s">
        <v>604</v>
      </c>
      <c r="C322" s="185">
        <f t="shared" si="4"/>
        <v>47</v>
      </c>
      <c r="D322" s="186">
        <v>13</v>
      </c>
      <c r="E322" s="187">
        <v>34</v>
      </c>
      <c r="F322" s="188"/>
      <c r="G322" s="188"/>
      <c r="H322" s="188"/>
      <c r="I322" s="33"/>
      <c r="J322" s="5"/>
      <c r="K322" s="5"/>
      <c r="N322" s="171"/>
      <c r="O322" s="6"/>
      <c r="Q322" s="5"/>
    </row>
    <row r="323" spans="1:17" x14ac:dyDescent="0.2">
      <c r="A323" s="214" t="s">
        <v>605</v>
      </c>
      <c r="B323" s="215" t="s">
        <v>606</v>
      </c>
      <c r="C323" s="185">
        <f t="shared" si="4"/>
        <v>1</v>
      </c>
      <c r="D323" s="186"/>
      <c r="E323" s="187">
        <v>1</v>
      </c>
      <c r="F323" s="188"/>
      <c r="G323" s="188"/>
      <c r="H323" s="188"/>
      <c r="I323" s="33"/>
      <c r="J323" s="5"/>
      <c r="K323" s="5"/>
      <c r="N323" s="171"/>
      <c r="O323" s="6"/>
      <c r="Q323" s="5"/>
    </row>
    <row r="324" spans="1:17" x14ac:dyDescent="0.2">
      <c r="A324" s="214" t="s">
        <v>607</v>
      </c>
      <c r="B324" s="215" t="s">
        <v>608</v>
      </c>
      <c r="C324" s="185">
        <f t="shared" si="4"/>
        <v>33</v>
      </c>
      <c r="D324" s="186"/>
      <c r="E324" s="187">
        <v>33</v>
      </c>
      <c r="F324" s="188"/>
      <c r="G324" s="188"/>
      <c r="H324" s="188"/>
      <c r="I324" s="33"/>
      <c r="J324" s="5"/>
      <c r="K324" s="5"/>
      <c r="N324" s="171"/>
      <c r="O324" s="6"/>
      <c r="Q324" s="5"/>
    </row>
    <row r="325" spans="1:17" x14ac:dyDescent="0.2">
      <c r="A325" s="214" t="s">
        <v>609</v>
      </c>
      <c r="B325" s="215" t="s">
        <v>610</v>
      </c>
      <c r="C325" s="185">
        <f t="shared" si="4"/>
        <v>14</v>
      </c>
      <c r="D325" s="186"/>
      <c r="E325" s="187">
        <v>14</v>
      </c>
      <c r="F325" s="188"/>
      <c r="G325" s="188"/>
      <c r="H325" s="188"/>
      <c r="I325" s="33"/>
      <c r="J325" s="5"/>
      <c r="K325" s="5"/>
      <c r="N325" s="171"/>
      <c r="O325" s="6"/>
      <c r="Q325" s="5"/>
    </row>
    <row r="326" spans="1:17" x14ac:dyDescent="0.2">
      <c r="A326" s="214" t="s">
        <v>611</v>
      </c>
      <c r="B326" s="215" t="s">
        <v>612</v>
      </c>
      <c r="C326" s="185">
        <f t="shared" si="4"/>
        <v>0</v>
      </c>
      <c r="D326" s="186"/>
      <c r="E326" s="187"/>
      <c r="F326" s="188"/>
      <c r="G326" s="188"/>
      <c r="H326" s="188"/>
      <c r="I326" s="33"/>
      <c r="J326" s="5"/>
      <c r="K326" s="5"/>
      <c r="N326" s="171"/>
      <c r="O326" s="6"/>
      <c r="Q326" s="5"/>
    </row>
    <row r="327" spans="1:17" x14ac:dyDescent="0.2">
      <c r="A327" s="214" t="s">
        <v>613</v>
      </c>
      <c r="B327" s="215" t="s">
        <v>614</v>
      </c>
      <c r="C327" s="185">
        <f t="shared" si="4"/>
        <v>0</v>
      </c>
      <c r="D327" s="186"/>
      <c r="E327" s="187"/>
      <c r="F327" s="188"/>
      <c r="G327" s="188"/>
      <c r="H327" s="188"/>
      <c r="I327" s="33"/>
      <c r="J327" s="5"/>
      <c r="K327" s="5"/>
      <c r="N327" s="171"/>
      <c r="O327" s="6"/>
      <c r="Q327" s="5"/>
    </row>
    <row r="328" spans="1:17" x14ac:dyDescent="0.2">
      <c r="A328" s="214" t="s">
        <v>615</v>
      </c>
      <c r="B328" s="215" t="s">
        <v>616</v>
      </c>
      <c r="C328" s="185">
        <f t="shared" si="4"/>
        <v>5</v>
      </c>
      <c r="D328" s="186"/>
      <c r="E328" s="187">
        <v>5</v>
      </c>
      <c r="F328" s="188"/>
      <c r="G328" s="188"/>
      <c r="H328" s="188"/>
      <c r="I328" s="33"/>
      <c r="J328" s="5"/>
      <c r="K328" s="5"/>
      <c r="N328" s="171"/>
      <c r="O328" s="6"/>
      <c r="Q328" s="5"/>
    </row>
    <row r="329" spans="1:17" x14ac:dyDescent="0.2">
      <c r="A329" s="214" t="s">
        <v>617</v>
      </c>
      <c r="B329" s="215" t="s">
        <v>618</v>
      </c>
      <c r="C329" s="185">
        <f t="shared" si="4"/>
        <v>0</v>
      </c>
      <c r="D329" s="186"/>
      <c r="E329" s="187"/>
      <c r="F329" s="188"/>
      <c r="G329" s="188"/>
      <c r="H329" s="188"/>
      <c r="I329" s="33"/>
      <c r="J329" s="5"/>
      <c r="K329" s="5"/>
      <c r="N329" s="171"/>
      <c r="O329" s="6"/>
      <c r="Q329" s="5"/>
    </row>
    <row r="330" spans="1:17" x14ac:dyDescent="0.2">
      <c r="A330" s="214" t="s">
        <v>619</v>
      </c>
      <c r="B330" s="215" t="s">
        <v>620</v>
      </c>
      <c r="C330" s="185">
        <f t="shared" si="4"/>
        <v>0</v>
      </c>
      <c r="D330" s="186"/>
      <c r="E330" s="187"/>
      <c r="F330" s="188"/>
      <c r="G330" s="188"/>
      <c r="H330" s="188"/>
      <c r="I330" s="33"/>
      <c r="J330" s="5"/>
      <c r="K330" s="5"/>
      <c r="N330" s="171"/>
      <c r="O330" s="6"/>
      <c r="Q330" s="5"/>
    </row>
    <row r="331" spans="1:17" x14ac:dyDescent="0.2">
      <c r="A331" s="235" t="s">
        <v>621</v>
      </c>
      <c r="B331" s="236" t="s">
        <v>622</v>
      </c>
      <c r="C331" s="218">
        <f t="shared" si="4"/>
        <v>0</v>
      </c>
      <c r="D331" s="237"/>
      <c r="E331" s="220"/>
      <c r="F331" s="221"/>
      <c r="G331" s="221"/>
      <c r="H331" s="221"/>
      <c r="I331" s="33"/>
      <c r="J331" s="5"/>
      <c r="K331" s="5"/>
      <c r="N331" s="171"/>
      <c r="O331" s="6"/>
      <c r="Q331" s="5"/>
    </row>
    <row r="332" spans="1:17" x14ac:dyDescent="0.2">
      <c r="A332" s="289" t="s">
        <v>623</v>
      </c>
      <c r="B332" s="290"/>
      <c r="C332" s="178">
        <f t="shared" si="4"/>
        <v>0</v>
      </c>
      <c r="D332" s="238">
        <f>+SUM(D333:D340)</f>
        <v>0</v>
      </c>
      <c r="E332" s="180">
        <f>+SUM(E333:E340)</f>
        <v>0</v>
      </c>
      <c r="F332" s="239">
        <f>+SUM(F333:F340)</f>
        <v>0</v>
      </c>
      <c r="G332" s="178">
        <f>+SUM(G333:G340)</f>
        <v>0</v>
      </c>
      <c r="H332" s="178">
        <f>+SUM(H333:H340)</f>
        <v>0</v>
      </c>
      <c r="I332" s="33"/>
      <c r="J332" s="5"/>
      <c r="K332" s="5"/>
      <c r="N332" s="171"/>
      <c r="O332" s="6"/>
      <c r="Q332" s="5"/>
    </row>
    <row r="333" spans="1:17" x14ac:dyDescent="0.2">
      <c r="A333" s="249" t="s">
        <v>624</v>
      </c>
      <c r="B333" s="209" t="s">
        <v>625</v>
      </c>
      <c r="C333" s="210">
        <f t="shared" si="4"/>
        <v>0</v>
      </c>
      <c r="D333" s="196"/>
      <c r="E333" s="197"/>
      <c r="F333" s="198"/>
      <c r="G333" s="198"/>
      <c r="H333" s="198"/>
      <c r="I333" s="33"/>
      <c r="J333" s="5"/>
      <c r="K333" s="5"/>
      <c r="N333" s="171"/>
      <c r="O333" s="6"/>
      <c r="Q333" s="5"/>
    </row>
    <row r="334" spans="1:17" x14ac:dyDescent="0.2">
      <c r="A334" s="249" t="s">
        <v>626</v>
      </c>
      <c r="B334" s="209" t="s">
        <v>627</v>
      </c>
      <c r="C334" s="210">
        <f t="shared" si="4"/>
        <v>0</v>
      </c>
      <c r="D334" s="196"/>
      <c r="E334" s="197"/>
      <c r="F334" s="198"/>
      <c r="G334" s="198"/>
      <c r="H334" s="198"/>
      <c r="I334" s="33"/>
      <c r="J334" s="5"/>
      <c r="K334" s="5"/>
      <c r="N334" s="171"/>
      <c r="O334" s="6"/>
      <c r="Q334" s="5"/>
    </row>
    <row r="335" spans="1:17" x14ac:dyDescent="0.2">
      <c r="A335" s="214" t="s">
        <v>628</v>
      </c>
      <c r="B335" s="208" t="s">
        <v>629</v>
      </c>
      <c r="C335" s="185">
        <f t="shared" si="4"/>
        <v>0</v>
      </c>
      <c r="D335" s="186"/>
      <c r="E335" s="187"/>
      <c r="F335" s="188"/>
      <c r="G335" s="188"/>
      <c r="H335" s="188"/>
      <c r="I335" s="33"/>
      <c r="J335" s="5"/>
      <c r="K335" s="5"/>
      <c r="N335" s="171"/>
      <c r="O335" s="6"/>
      <c r="Q335" s="5"/>
    </row>
    <row r="336" spans="1:17" x14ac:dyDescent="0.2">
      <c r="A336" s="250" t="s">
        <v>630</v>
      </c>
      <c r="B336" s="251" t="s">
        <v>631</v>
      </c>
      <c r="C336" s="203">
        <f t="shared" si="4"/>
        <v>0</v>
      </c>
      <c r="D336" s="204"/>
      <c r="E336" s="205"/>
      <c r="F336" s="206"/>
      <c r="G336" s="206"/>
      <c r="H336" s="206"/>
      <c r="I336" s="33"/>
      <c r="J336" s="5"/>
      <c r="K336" s="5"/>
      <c r="N336" s="171"/>
      <c r="O336" s="6"/>
      <c r="Q336" s="5"/>
    </row>
    <row r="337" spans="1:17" x14ac:dyDescent="0.2">
      <c r="A337" s="214" t="s">
        <v>632</v>
      </c>
      <c r="B337" s="208" t="s">
        <v>633</v>
      </c>
      <c r="C337" s="185">
        <f t="shared" si="4"/>
        <v>0</v>
      </c>
      <c r="D337" s="186"/>
      <c r="E337" s="187"/>
      <c r="F337" s="188"/>
      <c r="G337" s="188"/>
      <c r="H337" s="188"/>
      <c r="I337" s="33"/>
      <c r="J337" s="5"/>
      <c r="K337" s="5"/>
      <c r="N337" s="171"/>
      <c r="O337" s="6"/>
      <c r="Q337" s="5"/>
    </row>
    <row r="338" spans="1:17" x14ac:dyDescent="0.2">
      <c r="A338" s="214" t="s">
        <v>634</v>
      </c>
      <c r="B338" s="215" t="s">
        <v>635</v>
      </c>
      <c r="C338" s="185">
        <f t="shared" ref="C338:C401" si="5">+SUM(D338:F338)</f>
        <v>0</v>
      </c>
      <c r="D338" s="186"/>
      <c r="E338" s="187"/>
      <c r="F338" s="188"/>
      <c r="G338" s="188"/>
      <c r="H338" s="188"/>
      <c r="I338" s="33"/>
      <c r="J338" s="5"/>
      <c r="K338" s="5"/>
      <c r="N338" s="171"/>
      <c r="O338" s="6"/>
      <c r="Q338" s="5"/>
    </row>
    <row r="339" spans="1:17" x14ac:dyDescent="0.2">
      <c r="A339" s="214" t="s">
        <v>636</v>
      </c>
      <c r="B339" s="215" t="s">
        <v>637</v>
      </c>
      <c r="C339" s="185">
        <f t="shared" si="5"/>
        <v>0</v>
      </c>
      <c r="D339" s="186"/>
      <c r="E339" s="187"/>
      <c r="F339" s="188"/>
      <c r="G339" s="188"/>
      <c r="H339" s="188"/>
      <c r="I339" s="33"/>
      <c r="J339" s="5"/>
      <c r="K339" s="5"/>
      <c r="N339" s="171"/>
      <c r="O339" s="6"/>
      <c r="Q339" s="5"/>
    </row>
    <row r="340" spans="1:17" x14ac:dyDescent="0.2">
      <c r="A340" s="235" t="s">
        <v>638</v>
      </c>
      <c r="B340" s="236" t="s">
        <v>639</v>
      </c>
      <c r="C340" s="218">
        <f t="shared" si="5"/>
        <v>0</v>
      </c>
      <c r="D340" s="237"/>
      <c r="E340" s="220"/>
      <c r="F340" s="221"/>
      <c r="G340" s="221"/>
      <c r="H340" s="221"/>
      <c r="I340" s="33"/>
      <c r="J340" s="5"/>
      <c r="K340" s="5"/>
      <c r="N340" s="171"/>
      <c r="O340" s="6"/>
      <c r="Q340" s="5"/>
    </row>
    <row r="341" spans="1:17" x14ac:dyDescent="0.2">
      <c r="A341" s="252" t="s">
        <v>640</v>
      </c>
      <c r="B341" s="253"/>
      <c r="C341" s="178">
        <f t="shared" si="5"/>
        <v>11867</v>
      </c>
      <c r="D341" s="179">
        <f>+SUM(D342:D527)</f>
        <v>9392</v>
      </c>
      <c r="E341" s="238">
        <f>+SUM(E342:E527)</f>
        <v>1974</v>
      </c>
      <c r="F341" s="254">
        <f>+SUM(F342:F527)</f>
        <v>501</v>
      </c>
      <c r="G341" s="178">
        <f>+SUM(G342:G527)</f>
        <v>0</v>
      </c>
      <c r="H341" s="178">
        <f>+SUM(H342:H527)</f>
        <v>0</v>
      </c>
      <c r="I341" s="33"/>
      <c r="J341" s="5"/>
      <c r="K341" s="5"/>
      <c r="N341" s="171"/>
      <c r="O341" s="6"/>
      <c r="Q341" s="5"/>
    </row>
    <row r="342" spans="1:17" x14ac:dyDescent="0.2">
      <c r="A342" s="247" t="s">
        <v>641</v>
      </c>
      <c r="B342" s="251" t="s">
        <v>642</v>
      </c>
      <c r="C342" s="185">
        <f t="shared" si="5"/>
        <v>5432</v>
      </c>
      <c r="D342" s="186">
        <v>3893</v>
      </c>
      <c r="E342" s="187">
        <v>1414</v>
      </c>
      <c r="F342" s="188">
        <v>125</v>
      </c>
      <c r="G342" s="188"/>
      <c r="H342" s="188"/>
      <c r="I342" s="33"/>
      <c r="J342" s="5"/>
      <c r="K342" s="5"/>
      <c r="N342" s="171"/>
      <c r="O342" s="6"/>
      <c r="Q342" s="5"/>
    </row>
    <row r="343" spans="1:17" x14ac:dyDescent="0.2">
      <c r="A343" s="250" t="s">
        <v>643</v>
      </c>
      <c r="B343" s="251" t="s">
        <v>644</v>
      </c>
      <c r="C343" s="185">
        <f t="shared" si="5"/>
        <v>558</v>
      </c>
      <c r="D343" s="186">
        <v>330</v>
      </c>
      <c r="E343" s="187">
        <v>179</v>
      </c>
      <c r="F343" s="188">
        <v>49</v>
      </c>
      <c r="G343" s="188"/>
      <c r="H343" s="188"/>
      <c r="I343" s="33"/>
      <c r="J343" s="5"/>
      <c r="K343" s="5"/>
      <c r="N343" s="171"/>
      <c r="O343" s="6"/>
      <c r="Q343" s="5"/>
    </row>
    <row r="344" spans="1:17" x14ac:dyDescent="0.2">
      <c r="A344" s="250" t="s">
        <v>645</v>
      </c>
      <c r="B344" s="255" t="s">
        <v>646</v>
      </c>
      <c r="C344" s="185">
        <f t="shared" si="5"/>
        <v>47</v>
      </c>
      <c r="D344" s="186"/>
      <c r="E344" s="187">
        <v>47</v>
      </c>
      <c r="F344" s="188"/>
      <c r="G344" s="188"/>
      <c r="H344" s="188"/>
      <c r="I344" s="33"/>
      <c r="J344" s="5"/>
      <c r="K344" s="5"/>
      <c r="N344" s="171"/>
      <c r="O344" s="6"/>
      <c r="Q344" s="5"/>
    </row>
    <row r="345" spans="1:17" x14ac:dyDescent="0.2">
      <c r="A345" s="214" t="s">
        <v>647</v>
      </c>
      <c r="B345" s="256" t="s">
        <v>648</v>
      </c>
      <c r="C345" s="185">
        <f t="shared" si="5"/>
        <v>0</v>
      </c>
      <c r="D345" s="186"/>
      <c r="E345" s="187"/>
      <c r="F345" s="188"/>
      <c r="G345" s="188"/>
      <c r="H345" s="188"/>
      <c r="I345" s="33"/>
      <c r="J345" s="5"/>
      <c r="K345" s="5"/>
      <c r="N345" s="171"/>
      <c r="O345" s="6"/>
      <c r="Q345" s="5"/>
    </row>
    <row r="346" spans="1:17" x14ac:dyDescent="0.2">
      <c r="A346" s="214" t="s">
        <v>649</v>
      </c>
      <c r="B346" s="215" t="s">
        <v>650</v>
      </c>
      <c r="C346" s="185">
        <f t="shared" si="5"/>
        <v>0</v>
      </c>
      <c r="D346" s="186"/>
      <c r="E346" s="187"/>
      <c r="F346" s="188"/>
      <c r="G346" s="188"/>
      <c r="H346" s="188"/>
      <c r="I346" s="33"/>
      <c r="J346" s="5"/>
      <c r="K346" s="5"/>
      <c r="N346" s="171"/>
      <c r="O346" s="6"/>
      <c r="Q346" s="5"/>
    </row>
    <row r="347" spans="1:17" x14ac:dyDescent="0.2">
      <c r="A347" s="214" t="s">
        <v>651</v>
      </c>
      <c r="B347" s="215" t="s">
        <v>652</v>
      </c>
      <c r="C347" s="185">
        <f t="shared" si="5"/>
        <v>0</v>
      </c>
      <c r="D347" s="186"/>
      <c r="E347" s="187"/>
      <c r="F347" s="188"/>
      <c r="G347" s="188"/>
      <c r="H347" s="188"/>
      <c r="I347" s="33"/>
      <c r="J347" s="5"/>
      <c r="K347" s="5"/>
      <c r="N347" s="171"/>
      <c r="O347" s="6"/>
      <c r="Q347" s="5"/>
    </row>
    <row r="348" spans="1:17" x14ac:dyDescent="0.2">
      <c r="A348" s="214" t="s">
        <v>653</v>
      </c>
      <c r="B348" s="215" t="s">
        <v>654</v>
      </c>
      <c r="C348" s="185">
        <f t="shared" si="5"/>
        <v>0</v>
      </c>
      <c r="D348" s="186"/>
      <c r="E348" s="187"/>
      <c r="F348" s="188"/>
      <c r="G348" s="188"/>
      <c r="H348" s="188"/>
      <c r="I348" s="33"/>
      <c r="J348" s="5"/>
      <c r="K348" s="5"/>
      <c r="N348" s="171"/>
      <c r="O348" s="6"/>
      <c r="Q348" s="5"/>
    </row>
    <row r="349" spans="1:17" x14ac:dyDescent="0.2">
      <c r="A349" s="214" t="s">
        <v>655</v>
      </c>
      <c r="B349" s="215" t="s">
        <v>656</v>
      </c>
      <c r="C349" s="185">
        <f t="shared" si="5"/>
        <v>0</v>
      </c>
      <c r="D349" s="186"/>
      <c r="E349" s="187"/>
      <c r="F349" s="188"/>
      <c r="G349" s="188"/>
      <c r="H349" s="188"/>
      <c r="I349" s="33"/>
      <c r="J349" s="5"/>
      <c r="K349" s="5"/>
      <c r="N349" s="171"/>
      <c r="O349" s="6"/>
      <c r="Q349" s="5"/>
    </row>
    <row r="350" spans="1:17" x14ac:dyDescent="0.2">
      <c r="A350" s="249" t="s">
        <v>657</v>
      </c>
      <c r="B350" s="257" t="s">
        <v>658</v>
      </c>
      <c r="C350" s="210">
        <f t="shared" si="5"/>
        <v>0</v>
      </c>
      <c r="D350" s="196"/>
      <c r="E350" s="197"/>
      <c r="F350" s="198"/>
      <c r="G350" s="198"/>
      <c r="H350" s="198"/>
      <c r="I350" s="33"/>
      <c r="J350" s="5"/>
      <c r="K350" s="5"/>
      <c r="N350" s="171"/>
      <c r="O350" s="6"/>
      <c r="Q350" s="5"/>
    </row>
    <row r="351" spans="1:17" x14ac:dyDescent="0.2">
      <c r="A351" s="214" t="s">
        <v>659</v>
      </c>
      <c r="B351" s="257" t="s">
        <v>660</v>
      </c>
      <c r="C351" s="210">
        <f t="shared" si="5"/>
        <v>0</v>
      </c>
      <c r="D351" s="196"/>
      <c r="E351" s="197"/>
      <c r="F351" s="198"/>
      <c r="G351" s="198"/>
      <c r="H351" s="198"/>
      <c r="I351" s="33"/>
      <c r="J351" s="5"/>
      <c r="K351" s="5"/>
      <c r="N351" s="171"/>
      <c r="O351" s="6"/>
      <c r="Q351" s="5"/>
    </row>
    <row r="352" spans="1:17" x14ac:dyDescent="0.2">
      <c r="A352" s="214" t="s">
        <v>661</v>
      </c>
      <c r="B352" s="258" t="s">
        <v>662</v>
      </c>
      <c r="C352" s="185">
        <f t="shared" si="5"/>
        <v>0</v>
      </c>
      <c r="D352" s="186"/>
      <c r="E352" s="187"/>
      <c r="F352" s="188"/>
      <c r="G352" s="188"/>
      <c r="H352" s="188"/>
      <c r="I352" s="33"/>
      <c r="J352" s="5"/>
      <c r="K352" s="5"/>
      <c r="N352" s="171"/>
      <c r="O352" s="6"/>
      <c r="Q352" s="5"/>
    </row>
    <row r="353" spans="1:17" x14ac:dyDescent="0.2">
      <c r="A353" s="214" t="s">
        <v>663</v>
      </c>
      <c r="B353" s="258" t="s">
        <v>664</v>
      </c>
      <c r="C353" s="185">
        <f t="shared" si="5"/>
        <v>0</v>
      </c>
      <c r="D353" s="186"/>
      <c r="E353" s="187"/>
      <c r="F353" s="188"/>
      <c r="G353" s="188"/>
      <c r="H353" s="188"/>
      <c r="I353" s="33"/>
      <c r="J353" s="5"/>
      <c r="K353" s="5"/>
      <c r="N353" s="171"/>
      <c r="O353" s="6"/>
      <c r="Q353" s="5"/>
    </row>
    <row r="354" spans="1:17" x14ac:dyDescent="0.2">
      <c r="A354" s="214" t="s">
        <v>665</v>
      </c>
      <c r="B354" s="258" t="s">
        <v>666</v>
      </c>
      <c r="C354" s="185">
        <f t="shared" si="5"/>
        <v>0</v>
      </c>
      <c r="D354" s="186"/>
      <c r="E354" s="187"/>
      <c r="F354" s="188"/>
      <c r="G354" s="188"/>
      <c r="H354" s="188"/>
      <c r="I354" s="33"/>
      <c r="J354" s="5"/>
      <c r="K354" s="5"/>
      <c r="N354" s="171"/>
      <c r="O354" s="6"/>
      <c r="Q354" s="5"/>
    </row>
    <row r="355" spans="1:17" x14ac:dyDescent="0.2">
      <c r="A355" s="214" t="s">
        <v>667</v>
      </c>
      <c r="B355" s="258" t="s">
        <v>668</v>
      </c>
      <c r="C355" s="185">
        <f t="shared" si="5"/>
        <v>0</v>
      </c>
      <c r="D355" s="186"/>
      <c r="E355" s="187"/>
      <c r="F355" s="188"/>
      <c r="G355" s="188"/>
      <c r="H355" s="188"/>
      <c r="I355" s="33"/>
      <c r="J355" s="5"/>
      <c r="K355" s="5"/>
      <c r="N355" s="171"/>
      <c r="O355" s="6"/>
      <c r="Q355" s="5"/>
    </row>
    <row r="356" spans="1:17" x14ac:dyDescent="0.2">
      <c r="A356" s="214" t="s">
        <v>669</v>
      </c>
      <c r="B356" s="258" t="s">
        <v>670</v>
      </c>
      <c r="C356" s="185">
        <f t="shared" si="5"/>
        <v>0</v>
      </c>
      <c r="D356" s="186"/>
      <c r="E356" s="187"/>
      <c r="F356" s="188"/>
      <c r="G356" s="188"/>
      <c r="H356" s="188"/>
      <c r="I356" s="33"/>
      <c r="J356" s="5"/>
      <c r="K356" s="5"/>
      <c r="N356" s="171"/>
      <c r="O356" s="6"/>
      <c r="Q356" s="5"/>
    </row>
    <row r="357" spans="1:17" x14ac:dyDescent="0.2">
      <c r="A357" s="214" t="s">
        <v>671</v>
      </c>
      <c r="B357" s="258" t="s">
        <v>672</v>
      </c>
      <c r="C357" s="185">
        <f t="shared" si="5"/>
        <v>0</v>
      </c>
      <c r="D357" s="186"/>
      <c r="E357" s="187"/>
      <c r="F357" s="188"/>
      <c r="G357" s="188"/>
      <c r="H357" s="188"/>
      <c r="I357" s="33"/>
      <c r="J357" s="5"/>
      <c r="K357" s="5"/>
      <c r="N357" s="171"/>
      <c r="O357" s="6"/>
      <c r="Q357" s="5"/>
    </row>
    <row r="358" spans="1:17" x14ac:dyDescent="0.2">
      <c r="A358" s="214" t="s">
        <v>673</v>
      </c>
      <c r="B358" s="258" t="s">
        <v>674</v>
      </c>
      <c r="C358" s="185">
        <f t="shared" si="5"/>
        <v>0</v>
      </c>
      <c r="D358" s="186"/>
      <c r="E358" s="187"/>
      <c r="F358" s="188"/>
      <c r="G358" s="188"/>
      <c r="H358" s="188"/>
      <c r="I358" s="33"/>
      <c r="J358" s="5"/>
      <c r="K358" s="5"/>
      <c r="N358" s="171"/>
      <c r="O358" s="6"/>
      <c r="Q358" s="5"/>
    </row>
    <row r="359" spans="1:17" x14ac:dyDescent="0.2">
      <c r="A359" s="214" t="s">
        <v>675</v>
      </c>
      <c r="B359" s="258" t="s">
        <v>676</v>
      </c>
      <c r="C359" s="185">
        <f t="shared" si="5"/>
        <v>0</v>
      </c>
      <c r="D359" s="186"/>
      <c r="E359" s="187"/>
      <c r="F359" s="188"/>
      <c r="G359" s="188"/>
      <c r="H359" s="188"/>
      <c r="I359" s="33"/>
      <c r="J359" s="5"/>
      <c r="K359" s="5"/>
      <c r="N359" s="171"/>
      <c r="O359" s="6"/>
      <c r="Q359" s="5"/>
    </row>
    <row r="360" spans="1:17" x14ac:dyDescent="0.2">
      <c r="A360" s="214" t="s">
        <v>677</v>
      </c>
      <c r="B360" s="258" t="s">
        <v>678</v>
      </c>
      <c r="C360" s="185">
        <f t="shared" si="5"/>
        <v>0</v>
      </c>
      <c r="D360" s="186"/>
      <c r="E360" s="187"/>
      <c r="F360" s="188"/>
      <c r="G360" s="188"/>
      <c r="H360" s="188"/>
      <c r="I360" s="33"/>
      <c r="J360" s="5"/>
      <c r="K360" s="5"/>
      <c r="N360" s="171"/>
      <c r="O360" s="6"/>
      <c r="Q360" s="5"/>
    </row>
    <row r="361" spans="1:17" x14ac:dyDescent="0.2">
      <c r="A361" s="214" t="s">
        <v>679</v>
      </c>
      <c r="B361" s="258" t="s">
        <v>680</v>
      </c>
      <c r="C361" s="185">
        <f t="shared" si="5"/>
        <v>0</v>
      </c>
      <c r="D361" s="186"/>
      <c r="E361" s="187"/>
      <c r="F361" s="188"/>
      <c r="G361" s="188"/>
      <c r="H361" s="188"/>
      <c r="I361" s="33"/>
      <c r="J361" s="5"/>
      <c r="K361" s="5"/>
      <c r="N361" s="171"/>
      <c r="O361" s="6"/>
      <c r="Q361" s="5"/>
    </row>
    <row r="362" spans="1:17" s="6" customFormat="1" x14ac:dyDescent="0.2">
      <c r="A362" s="214" t="s">
        <v>681</v>
      </c>
      <c r="B362" s="215" t="s">
        <v>682</v>
      </c>
      <c r="C362" s="185">
        <f t="shared" si="5"/>
        <v>0</v>
      </c>
      <c r="D362" s="186"/>
      <c r="E362" s="187"/>
      <c r="F362" s="188"/>
      <c r="G362" s="188"/>
      <c r="H362" s="201"/>
      <c r="I362" s="47"/>
      <c r="N362" s="202"/>
    </row>
    <row r="363" spans="1:17" x14ac:dyDescent="0.2">
      <c r="A363" s="249" t="s">
        <v>683</v>
      </c>
      <c r="B363" s="215" t="s">
        <v>684</v>
      </c>
      <c r="C363" s="203">
        <f t="shared" si="5"/>
        <v>0</v>
      </c>
      <c r="D363" s="204"/>
      <c r="E363" s="205"/>
      <c r="F363" s="206"/>
      <c r="G363" s="206"/>
      <c r="H363" s="206"/>
      <c r="I363" s="33"/>
      <c r="J363" s="5"/>
      <c r="K363" s="5"/>
      <c r="N363" s="171"/>
      <c r="O363" s="6"/>
      <c r="Q363" s="5"/>
    </row>
    <row r="364" spans="1:17" x14ac:dyDescent="0.2">
      <c r="A364" s="214" t="s">
        <v>685</v>
      </c>
      <c r="B364" s="215" t="s">
        <v>686</v>
      </c>
      <c r="C364" s="185">
        <f t="shared" si="5"/>
        <v>0</v>
      </c>
      <c r="D364" s="186"/>
      <c r="E364" s="187"/>
      <c r="F364" s="188"/>
      <c r="G364" s="188"/>
      <c r="H364" s="188"/>
      <c r="I364" s="33"/>
      <c r="J364" s="5"/>
      <c r="K364" s="5"/>
      <c r="N364" s="171"/>
      <c r="O364" s="6"/>
      <c r="Q364" s="5"/>
    </row>
    <row r="365" spans="1:17" x14ac:dyDescent="0.2">
      <c r="A365" s="249" t="s">
        <v>687</v>
      </c>
      <c r="B365" s="215" t="s">
        <v>688</v>
      </c>
      <c r="C365" s="185">
        <f t="shared" si="5"/>
        <v>0</v>
      </c>
      <c r="D365" s="186"/>
      <c r="E365" s="187"/>
      <c r="F365" s="188"/>
      <c r="G365" s="188"/>
      <c r="H365" s="188"/>
      <c r="I365" s="33"/>
      <c r="J365" s="5"/>
      <c r="K365" s="5"/>
      <c r="N365" s="171"/>
      <c r="O365" s="6"/>
      <c r="Q365" s="5"/>
    </row>
    <row r="366" spans="1:17" x14ac:dyDescent="0.2">
      <c r="A366" s="214" t="s">
        <v>689</v>
      </c>
      <c r="B366" s="258" t="s">
        <v>690</v>
      </c>
      <c r="C366" s="185">
        <f t="shared" si="5"/>
        <v>0</v>
      </c>
      <c r="D366" s="186"/>
      <c r="E366" s="187"/>
      <c r="F366" s="188"/>
      <c r="G366" s="188"/>
      <c r="H366" s="188"/>
      <c r="I366" s="33"/>
      <c r="J366" s="5"/>
      <c r="K366" s="5"/>
      <c r="N366" s="171"/>
      <c r="O366" s="6"/>
      <c r="Q366" s="5"/>
    </row>
    <row r="367" spans="1:17" x14ac:dyDescent="0.2">
      <c r="A367" s="214" t="s">
        <v>691</v>
      </c>
      <c r="B367" s="258" t="s">
        <v>692</v>
      </c>
      <c r="C367" s="185">
        <f t="shared" si="5"/>
        <v>0</v>
      </c>
      <c r="D367" s="186"/>
      <c r="E367" s="187"/>
      <c r="F367" s="188"/>
      <c r="G367" s="188"/>
      <c r="H367" s="188"/>
      <c r="I367" s="33"/>
      <c r="J367" s="5"/>
      <c r="K367" s="5"/>
      <c r="N367" s="171"/>
      <c r="O367" s="6"/>
      <c r="Q367" s="5"/>
    </row>
    <row r="368" spans="1:17" x14ac:dyDescent="0.2">
      <c r="A368" s="214" t="s">
        <v>693</v>
      </c>
      <c r="B368" s="258" t="s">
        <v>694</v>
      </c>
      <c r="C368" s="185">
        <f t="shared" si="5"/>
        <v>0</v>
      </c>
      <c r="D368" s="186"/>
      <c r="E368" s="187"/>
      <c r="F368" s="188"/>
      <c r="G368" s="188"/>
      <c r="H368" s="188"/>
      <c r="I368" s="33"/>
      <c r="J368" s="5"/>
      <c r="K368" s="5"/>
      <c r="N368" s="171"/>
      <c r="O368" s="6"/>
      <c r="Q368" s="5"/>
    </row>
    <row r="369" spans="1:17" x14ac:dyDescent="0.2">
      <c r="A369" s="214" t="s">
        <v>695</v>
      </c>
      <c r="B369" s="258" t="s">
        <v>696</v>
      </c>
      <c r="C369" s="185">
        <f t="shared" si="5"/>
        <v>0</v>
      </c>
      <c r="D369" s="186"/>
      <c r="E369" s="187"/>
      <c r="F369" s="188"/>
      <c r="G369" s="188"/>
      <c r="H369" s="188"/>
      <c r="I369" s="33"/>
      <c r="J369" s="5"/>
      <c r="K369" s="5"/>
      <c r="N369" s="171"/>
      <c r="O369" s="6"/>
      <c r="Q369" s="5"/>
    </row>
    <row r="370" spans="1:17" x14ac:dyDescent="0.2">
      <c r="A370" s="214" t="s">
        <v>697</v>
      </c>
      <c r="B370" s="258" t="s">
        <v>698</v>
      </c>
      <c r="C370" s="185">
        <f t="shared" si="5"/>
        <v>0</v>
      </c>
      <c r="D370" s="186"/>
      <c r="E370" s="187"/>
      <c r="F370" s="188"/>
      <c r="G370" s="188"/>
      <c r="H370" s="188"/>
      <c r="I370" s="33"/>
      <c r="J370" s="5"/>
      <c r="K370" s="5"/>
      <c r="N370" s="171"/>
      <c r="O370" s="6"/>
      <c r="Q370" s="5"/>
    </row>
    <row r="371" spans="1:17" x14ac:dyDescent="0.2">
      <c r="A371" s="214" t="s">
        <v>699</v>
      </c>
      <c r="B371" s="258" t="s">
        <v>700</v>
      </c>
      <c r="C371" s="185">
        <f t="shared" si="5"/>
        <v>0</v>
      </c>
      <c r="D371" s="186"/>
      <c r="E371" s="187"/>
      <c r="F371" s="188"/>
      <c r="G371" s="188"/>
      <c r="H371" s="188"/>
      <c r="I371" s="33"/>
      <c r="J371" s="5"/>
      <c r="K371" s="5"/>
      <c r="N371" s="171"/>
      <c r="O371" s="6"/>
      <c r="Q371" s="5"/>
    </row>
    <row r="372" spans="1:17" x14ac:dyDescent="0.2">
      <c r="A372" s="214" t="s">
        <v>701</v>
      </c>
      <c r="B372" s="258" t="s">
        <v>702</v>
      </c>
      <c r="C372" s="185">
        <f t="shared" si="5"/>
        <v>0</v>
      </c>
      <c r="D372" s="186"/>
      <c r="E372" s="187"/>
      <c r="F372" s="188"/>
      <c r="G372" s="188"/>
      <c r="H372" s="188"/>
      <c r="I372" s="33"/>
      <c r="J372" s="5"/>
      <c r="K372" s="5"/>
      <c r="N372" s="171"/>
      <c r="O372" s="6"/>
      <c r="Q372" s="5"/>
    </row>
    <row r="373" spans="1:17" x14ac:dyDescent="0.2">
      <c r="A373" s="214" t="s">
        <v>703</v>
      </c>
      <c r="B373" s="258" t="s">
        <v>704</v>
      </c>
      <c r="C373" s="185">
        <f t="shared" si="5"/>
        <v>0</v>
      </c>
      <c r="D373" s="186"/>
      <c r="E373" s="187"/>
      <c r="F373" s="188"/>
      <c r="G373" s="188"/>
      <c r="H373" s="188"/>
      <c r="I373" s="33"/>
      <c r="J373" s="5"/>
      <c r="K373" s="5"/>
      <c r="N373" s="171"/>
      <c r="O373" s="6"/>
      <c r="Q373" s="5"/>
    </row>
    <row r="374" spans="1:17" x14ac:dyDescent="0.2">
      <c r="A374" s="214" t="s">
        <v>705</v>
      </c>
      <c r="B374" s="258" t="s">
        <v>706</v>
      </c>
      <c r="C374" s="185">
        <f t="shared" si="5"/>
        <v>0</v>
      </c>
      <c r="D374" s="186"/>
      <c r="E374" s="187"/>
      <c r="F374" s="188"/>
      <c r="G374" s="188"/>
      <c r="H374" s="188"/>
      <c r="I374" s="33"/>
      <c r="J374" s="5"/>
      <c r="K374" s="5"/>
      <c r="N374" s="171"/>
      <c r="O374" s="6"/>
      <c r="Q374" s="5"/>
    </row>
    <row r="375" spans="1:17" x14ac:dyDescent="0.2">
      <c r="A375" s="214" t="s">
        <v>707</v>
      </c>
      <c r="B375" s="258" t="s">
        <v>708</v>
      </c>
      <c r="C375" s="185">
        <f t="shared" si="5"/>
        <v>0</v>
      </c>
      <c r="D375" s="186"/>
      <c r="E375" s="187"/>
      <c r="F375" s="188"/>
      <c r="G375" s="188"/>
      <c r="H375" s="188"/>
      <c r="I375" s="33"/>
      <c r="J375" s="5"/>
      <c r="K375" s="5"/>
      <c r="N375" s="171"/>
      <c r="O375" s="6"/>
      <c r="Q375" s="5"/>
    </row>
    <row r="376" spans="1:17" x14ac:dyDescent="0.2">
      <c r="A376" s="214" t="s">
        <v>709</v>
      </c>
      <c r="B376" s="258" t="s">
        <v>710</v>
      </c>
      <c r="C376" s="185">
        <f t="shared" si="5"/>
        <v>0</v>
      </c>
      <c r="D376" s="186"/>
      <c r="E376" s="187"/>
      <c r="F376" s="188"/>
      <c r="G376" s="188"/>
      <c r="H376" s="188"/>
      <c r="I376" s="33"/>
      <c r="J376" s="5"/>
      <c r="K376" s="5"/>
      <c r="N376" s="171"/>
      <c r="O376" s="6"/>
      <c r="Q376" s="5"/>
    </row>
    <row r="377" spans="1:17" x14ac:dyDescent="0.2">
      <c r="A377" s="214" t="s">
        <v>711</v>
      </c>
      <c r="B377" s="258" t="s">
        <v>712</v>
      </c>
      <c r="C377" s="185">
        <f t="shared" si="5"/>
        <v>0</v>
      </c>
      <c r="D377" s="186"/>
      <c r="E377" s="187"/>
      <c r="F377" s="188"/>
      <c r="G377" s="188"/>
      <c r="H377" s="188"/>
      <c r="I377" s="33"/>
      <c r="J377" s="5"/>
      <c r="K377" s="5"/>
      <c r="N377" s="171"/>
      <c r="O377" s="6"/>
      <c r="Q377" s="5"/>
    </row>
    <row r="378" spans="1:17" x14ac:dyDescent="0.2">
      <c r="A378" s="214" t="s">
        <v>713</v>
      </c>
      <c r="B378" s="258" t="s">
        <v>714</v>
      </c>
      <c r="C378" s="185">
        <f t="shared" si="5"/>
        <v>0</v>
      </c>
      <c r="D378" s="186"/>
      <c r="E378" s="187"/>
      <c r="F378" s="188"/>
      <c r="G378" s="188"/>
      <c r="H378" s="188"/>
      <c r="I378" s="33"/>
      <c r="J378" s="5"/>
      <c r="K378" s="5"/>
      <c r="N378" s="171"/>
      <c r="O378" s="6"/>
      <c r="Q378" s="5"/>
    </row>
    <row r="379" spans="1:17" x14ac:dyDescent="0.2">
      <c r="A379" s="214" t="s">
        <v>715</v>
      </c>
      <c r="B379" s="258" t="s">
        <v>716</v>
      </c>
      <c r="C379" s="185">
        <f t="shared" si="5"/>
        <v>0</v>
      </c>
      <c r="D379" s="186"/>
      <c r="E379" s="187"/>
      <c r="F379" s="188"/>
      <c r="G379" s="188"/>
      <c r="H379" s="188"/>
      <c r="I379" s="33"/>
      <c r="J379" s="5"/>
      <c r="K379" s="5"/>
      <c r="N379" s="171"/>
      <c r="O379" s="6"/>
      <c r="Q379" s="5"/>
    </row>
    <row r="380" spans="1:17" x14ac:dyDescent="0.2">
      <c r="A380" s="214" t="s">
        <v>717</v>
      </c>
      <c r="B380" s="258" t="s">
        <v>718</v>
      </c>
      <c r="C380" s="185">
        <f t="shared" si="5"/>
        <v>0</v>
      </c>
      <c r="D380" s="186"/>
      <c r="E380" s="187"/>
      <c r="F380" s="188"/>
      <c r="G380" s="188"/>
      <c r="H380" s="188"/>
      <c r="I380" s="33"/>
      <c r="J380" s="5"/>
      <c r="K380" s="5"/>
      <c r="N380" s="171"/>
      <c r="O380" s="6"/>
      <c r="Q380" s="5"/>
    </row>
    <row r="381" spans="1:17" x14ac:dyDescent="0.2">
      <c r="A381" s="214" t="s">
        <v>719</v>
      </c>
      <c r="B381" s="258" t="s">
        <v>720</v>
      </c>
      <c r="C381" s="185">
        <f t="shared" si="5"/>
        <v>0</v>
      </c>
      <c r="D381" s="186"/>
      <c r="E381" s="187"/>
      <c r="F381" s="188"/>
      <c r="G381" s="188"/>
      <c r="H381" s="188"/>
      <c r="I381" s="33"/>
      <c r="J381" s="5"/>
      <c r="K381" s="5"/>
      <c r="N381" s="171"/>
      <c r="O381" s="6"/>
      <c r="Q381" s="5"/>
    </row>
    <row r="382" spans="1:17" x14ac:dyDescent="0.2">
      <c r="A382" s="214" t="s">
        <v>721</v>
      </c>
      <c r="B382" s="258" t="s">
        <v>722</v>
      </c>
      <c r="C382" s="185">
        <f t="shared" si="5"/>
        <v>0</v>
      </c>
      <c r="D382" s="186"/>
      <c r="E382" s="187"/>
      <c r="F382" s="188"/>
      <c r="G382" s="188"/>
      <c r="H382" s="188"/>
      <c r="I382" s="33"/>
      <c r="J382" s="5"/>
      <c r="K382" s="5"/>
      <c r="N382" s="171"/>
      <c r="O382" s="6"/>
      <c r="Q382" s="5"/>
    </row>
    <row r="383" spans="1:17" x14ac:dyDescent="0.2">
      <c r="A383" s="214" t="s">
        <v>723</v>
      </c>
      <c r="B383" s="258" t="s">
        <v>724</v>
      </c>
      <c r="C383" s="185">
        <f t="shared" si="5"/>
        <v>0</v>
      </c>
      <c r="D383" s="186"/>
      <c r="E383" s="187"/>
      <c r="F383" s="188"/>
      <c r="G383" s="188"/>
      <c r="H383" s="188"/>
      <c r="I383" s="33"/>
      <c r="J383" s="5"/>
      <c r="K383" s="5"/>
      <c r="N383" s="171"/>
      <c r="O383" s="6"/>
      <c r="Q383" s="5"/>
    </row>
    <row r="384" spans="1:17" x14ac:dyDescent="0.2">
      <c r="A384" s="214" t="s">
        <v>725</v>
      </c>
      <c r="B384" s="258" t="s">
        <v>726</v>
      </c>
      <c r="C384" s="185">
        <f t="shared" si="5"/>
        <v>0</v>
      </c>
      <c r="D384" s="186"/>
      <c r="E384" s="187"/>
      <c r="F384" s="188"/>
      <c r="G384" s="188"/>
      <c r="H384" s="188"/>
      <c r="I384" s="33"/>
      <c r="J384" s="5"/>
      <c r="K384" s="5"/>
      <c r="N384" s="171"/>
      <c r="O384" s="6"/>
      <c r="Q384" s="5"/>
    </row>
    <row r="385" spans="1:17" x14ac:dyDescent="0.2">
      <c r="A385" s="214" t="s">
        <v>727</v>
      </c>
      <c r="B385" s="258" t="s">
        <v>728</v>
      </c>
      <c r="C385" s="185">
        <f t="shared" si="5"/>
        <v>0</v>
      </c>
      <c r="D385" s="186"/>
      <c r="E385" s="187"/>
      <c r="F385" s="188"/>
      <c r="G385" s="188"/>
      <c r="H385" s="188"/>
      <c r="I385" s="33"/>
      <c r="J385" s="5"/>
      <c r="K385" s="5"/>
      <c r="N385" s="171"/>
      <c r="O385" s="6"/>
      <c r="Q385" s="5"/>
    </row>
    <row r="386" spans="1:17" x14ac:dyDescent="0.2">
      <c r="A386" s="214" t="s">
        <v>729</v>
      </c>
      <c r="B386" s="258" t="s">
        <v>730</v>
      </c>
      <c r="C386" s="185">
        <f t="shared" si="5"/>
        <v>0</v>
      </c>
      <c r="D386" s="186"/>
      <c r="E386" s="187"/>
      <c r="F386" s="188"/>
      <c r="G386" s="188"/>
      <c r="H386" s="188"/>
      <c r="I386" s="33"/>
      <c r="J386" s="5"/>
      <c r="K386" s="5"/>
      <c r="N386" s="171"/>
      <c r="O386" s="6"/>
      <c r="Q386" s="5"/>
    </row>
    <row r="387" spans="1:17" x14ac:dyDescent="0.2">
      <c r="A387" s="214" t="s">
        <v>731</v>
      </c>
      <c r="B387" s="258" t="s">
        <v>732</v>
      </c>
      <c r="C387" s="185">
        <f t="shared" si="5"/>
        <v>0</v>
      </c>
      <c r="D387" s="186"/>
      <c r="E387" s="187"/>
      <c r="F387" s="188"/>
      <c r="G387" s="188"/>
      <c r="H387" s="188"/>
      <c r="I387" s="33"/>
      <c r="J387" s="5"/>
      <c r="K387" s="5"/>
      <c r="N387" s="171"/>
      <c r="O387" s="6"/>
      <c r="Q387" s="5"/>
    </row>
    <row r="388" spans="1:17" x14ac:dyDescent="0.2">
      <c r="A388" s="214" t="s">
        <v>733</v>
      </c>
      <c r="B388" s="258" t="s">
        <v>734</v>
      </c>
      <c r="C388" s="185">
        <f t="shared" si="5"/>
        <v>0</v>
      </c>
      <c r="D388" s="186"/>
      <c r="E388" s="187"/>
      <c r="F388" s="188"/>
      <c r="G388" s="188"/>
      <c r="H388" s="188"/>
      <c r="I388" s="33"/>
      <c r="J388" s="5"/>
      <c r="K388" s="5"/>
      <c r="N388" s="171"/>
      <c r="O388" s="6"/>
      <c r="Q388" s="5"/>
    </row>
    <row r="389" spans="1:17" x14ac:dyDescent="0.2">
      <c r="A389" s="214" t="s">
        <v>735</v>
      </c>
      <c r="B389" s="258" t="s">
        <v>736</v>
      </c>
      <c r="C389" s="185">
        <f t="shared" si="5"/>
        <v>0</v>
      </c>
      <c r="D389" s="186"/>
      <c r="E389" s="187"/>
      <c r="F389" s="188"/>
      <c r="G389" s="188"/>
      <c r="H389" s="188"/>
      <c r="I389" s="33"/>
      <c r="J389" s="5"/>
      <c r="K389" s="5"/>
      <c r="N389" s="171"/>
      <c r="O389" s="6"/>
      <c r="Q389" s="5"/>
    </row>
    <row r="390" spans="1:17" x14ac:dyDescent="0.2">
      <c r="A390" s="214" t="s">
        <v>737</v>
      </c>
      <c r="B390" s="258" t="s">
        <v>738</v>
      </c>
      <c r="C390" s="185">
        <f t="shared" si="5"/>
        <v>0</v>
      </c>
      <c r="D390" s="186"/>
      <c r="E390" s="187"/>
      <c r="F390" s="188"/>
      <c r="G390" s="188"/>
      <c r="H390" s="188"/>
      <c r="I390" s="33"/>
      <c r="J390" s="5"/>
      <c r="K390" s="5"/>
      <c r="N390" s="171"/>
      <c r="O390" s="6"/>
      <c r="Q390" s="5"/>
    </row>
    <row r="391" spans="1:17" x14ac:dyDescent="0.2">
      <c r="A391" s="214" t="s">
        <v>739</v>
      </c>
      <c r="B391" s="258" t="s">
        <v>740</v>
      </c>
      <c r="C391" s="185">
        <f t="shared" si="5"/>
        <v>0</v>
      </c>
      <c r="D391" s="186"/>
      <c r="E391" s="187"/>
      <c r="F391" s="188"/>
      <c r="G391" s="188"/>
      <c r="H391" s="188"/>
      <c r="I391" s="33"/>
      <c r="J391" s="5"/>
      <c r="K391" s="5"/>
      <c r="N391" s="171"/>
      <c r="O391" s="6"/>
      <c r="Q391" s="5"/>
    </row>
    <row r="392" spans="1:17" x14ac:dyDescent="0.2">
      <c r="A392" s="214" t="s">
        <v>741</v>
      </c>
      <c r="B392" s="258" t="s">
        <v>742</v>
      </c>
      <c r="C392" s="185">
        <f t="shared" si="5"/>
        <v>0</v>
      </c>
      <c r="D392" s="186"/>
      <c r="E392" s="187"/>
      <c r="F392" s="188"/>
      <c r="G392" s="188"/>
      <c r="H392" s="188"/>
      <c r="I392" s="33"/>
      <c r="J392" s="5"/>
      <c r="K392" s="5"/>
      <c r="N392" s="171"/>
      <c r="O392" s="6"/>
      <c r="Q392" s="5"/>
    </row>
    <row r="393" spans="1:17" x14ac:dyDescent="0.2">
      <c r="A393" s="214" t="s">
        <v>743</v>
      </c>
      <c r="B393" s="258" t="s">
        <v>744</v>
      </c>
      <c r="C393" s="185">
        <f t="shared" si="5"/>
        <v>0</v>
      </c>
      <c r="D393" s="186"/>
      <c r="E393" s="187"/>
      <c r="F393" s="188"/>
      <c r="G393" s="188"/>
      <c r="H393" s="188"/>
      <c r="I393" s="33"/>
      <c r="J393" s="5"/>
      <c r="K393" s="5"/>
      <c r="N393" s="171"/>
      <c r="O393" s="6"/>
      <c r="Q393" s="5"/>
    </row>
    <row r="394" spans="1:17" x14ac:dyDescent="0.2">
      <c r="A394" s="214" t="s">
        <v>745</v>
      </c>
      <c r="B394" s="258" t="s">
        <v>746</v>
      </c>
      <c r="C394" s="185">
        <f t="shared" si="5"/>
        <v>0</v>
      </c>
      <c r="D394" s="186"/>
      <c r="E394" s="187"/>
      <c r="F394" s="188"/>
      <c r="G394" s="188"/>
      <c r="H394" s="188"/>
      <c r="I394" s="33"/>
      <c r="J394" s="5"/>
      <c r="K394" s="5"/>
      <c r="N394" s="171"/>
      <c r="O394" s="6"/>
      <c r="Q394" s="5"/>
    </row>
    <row r="395" spans="1:17" x14ac:dyDescent="0.2">
      <c r="A395" s="214" t="s">
        <v>747</v>
      </c>
      <c r="B395" s="258" t="s">
        <v>748</v>
      </c>
      <c r="C395" s="185">
        <f t="shared" si="5"/>
        <v>0</v>
      </c>
      <c r="D395" s="186"/>
      <c r="E395" s="187"/>
      <c r="F395" s="188"/>
      <c r="G395" s="188"/>
      <c r="H395" s="188"/>
      <c r="I395" s="33"/>
      <c r="J395" s="5"/>
      <c r="K395" s="5"/>
      <c r="N395" s="171"/>
      <c r="O395" s="6"/>
      <c r="Q395" s="5"/>
    </row>
    <row r="396" spans="1:17" x14ac:dyDescent="0.2">
      <c r="A396" s="214" t="s">
        <v>749</v>
      </c>
      <c r="B396" s="215" t="s">
        <v>750</v>
      </c>
      <c r="C396" s="185">
        <f t="shared" si="5"/>
        <v>0</v>
      </c>
      <c r="D396" s="186"/>
      <c r="E396" s="187"/>
      <c r="F396" s="188"/>
      <c r="G396" s="188"/>
      <c r="H396" s="188"/>
      <c r="I396" s="33"/>
      <c r="J396" s="5"/>
      <c r="K396" s="5"/>
      <c r="N396" s="171"/>
      <c r="O396" s="6"/>
      <c r="Q396" s="5"/>
    </row>
    <row r="397" spans="1:17" x14ac:dyDescent="0.2">
      <c r="A397" s="249" t="s">
        <v>751</v>
      </c>
      <c r="B397" s="215" t="s">
        <v>752</v>
      </c>
      <c r="C397" s="185">
        <f t="shared" si="5"/>
        <v>0</v>
      </c>
      <c r="D397" s="186"/>
      <c r="E397" s="187"/>
      <c r="F397" s="188"/>
      <c r="G397" s="188"/>
      <c r="H397" s="188"/>
      <c r="I397" s="33"/>
      <c r="J397" s="5"/>
      <c r="K397" s="5"/>
      <c r="N397" s="171"/>
      <c r="O397" s="6"/>
      <c r="Q397" s="5"/>
    </row>
    <row r="398" spans="1:17" x14ac:dyDescent="0.2">
      <c r="A398" s="214" t="s">
        <v>753</v>
      </c>
      <c r="B398" s="215" t="s">
        <v>754</v>
      </c>
      <c r="C398" s="185">
        <f t="shared" si="5"/>
        <v>167</v>
      </c>
      <c r="D398" s="186"/>
      <c r="E398" s="187">
        <v>167</v>
      </c>
      <c r="F398" s="188"/>
      <c r="G398" s="188"/>
      <c r="H398" s="188"/>
      <c r="I398" s="33"/>
      <c r="J398" s="5"/>
      <c r="K398" s="5"/>
      <c r="N398" s="171"/>
      <c r="O398" s="6"/>
      <c r="Q398" s="5"/>
    </row>
    <row r="399" spans="1:17" x14ac:dyDescent="0.2">
      <c r="A399" s="249" t="s">
        <v>755</v>
      </c>
      <c r="B399" s="215" t="s">
        <v>756</v>
      </c>
      <c r="C399" s="210">
        <f t="shared" si="5"/>
        <v>167</v>
      </c>
      <c r="D399" s="196"/>
      <c r="E399" s="197">
        <v>167</v>
      </c>
      <c r="F399" s="198"/>
      <c r="G399" s="198"/>
      <c r="H399" s="198"/>
      <c r="I399" s="33"/>
      <c r="J399" s="5"/>
      <c r="K399" s="5"/>
      <c r="N399" s="171"/>
      <c r="O399" s="6"/>
      <c r="Q399" s="5"/>
    </row>
    <row r="400" spans="1:17" x14ac:dyDescent="0.2">
      <c r="A400" s="214" t="s">
        <v>757</v>
      </c>
      <c r="B400" s="215" t="s">
        <v>758</v>
      </c>
      <c r="C400" s="210">
        <f t="shared" si="5"/>
        <v>0</v>
      </c>
      <c r="D400" s="196"/>
      <c r="E400" s="197"/>
      <c r="F400" s="198"/>
      <c r="G400" s="198"/>
      <c r="H400" s="198"/>
      <c r="I400" s="33"/>
      <c r="J400" s="5"/>
      <c r="K400" s="5"/>
      <c r="N400" s="171"/>
      <c r="O400" s="6"/>
      <c r="Q400" s="5"/>
    </row>
    <row r="401" spans="1:17" x14ac:dyDescent="0.2">
      <c r="A401" s="214" t="s">
        <v>759</v>
      </c>
      <c r="B401" s="258" t="s">
        <v>760</v>
      </c>
      <c r="C401" s="185">
        <f t="shared" si="5"/>
        <v>0</v>
      </c>
      <c r="D401" s="186"/>
      <c r="E401" s="187"/>
      <c r="F401" s="188"/>
      <c r="G401" s="188"/>
      <c r="H401" s="188"/>
      <c r="I401" s="33"/>
      <c r="J401" s="5"/>
      <c r="K401" s="5"/>
      <c r="N401" s="171"/>
      <c r="O401" s="6"/>
      <c r="Q401" s="5"/>
    </row>
    <row r="402" spans="1:17" x14ac:dyDescent="0.2">
      <c r="A402" s="214" t="s">
        <v>761</v>
      </c>
      <c r="B402" s="258" t="s">
        <v>762</v>
      </c>
      <c r="C402" s="185">
        <f t="shared" ref="C402:C465" si="6">+SUM(D402:F402)</f>
        <v>0</v>
      </c>
      <c r="D402" s="186"/>
      <c r="E402" s="187"/>
      <c r="F402" s="188"/>
      <c r="G402" s="188"/>
      <c r="H402" s="188"/>
      <c r="I402" s="33"/>
      <c r="J402" s="5"/>
      <c r="K402" s="5"/>
      <c r="N402" s="171"/>
      <c r="O402" s="6"/>
      <c r="Q402" s="5"/>
    </row>
    <row r="403" spans="1:17" x14ac:dyDescent="0.2">
      <c r="A403" s="214" t="s">
        <v>763</v>
      </c>
      <c r="B403" s="258" t="s">
        <v>764</v>
      </c>
      <c r="C403" s="185">
        <f t="shared" si="6"/>
        <v>0</v>
      </c>
      <c r="D403" s="186"/>
      <c r="E403" s="187"/>
      <c r="F403" s="188"/>
      <c r="G403" s="188"/>
      <c r="H403" s="188"/>
      <c r="I403" s="33"/>
      <c r="J403" s="5"/>
      <c r="K403" s="5"/>
      <c r="N403" s="171"/>
      <c r="O403" s="6"/>
      <c r="Q403" s="5"/>
    </row>
    <row r="404" spans="1:17" x14ac:dyDescent="0.2">
      <c r="A404" s="214" t="s">
        <v>765</v>
      </c>
      <c r="B404" s="258" t="s">
        <v>766</v>
      </c>
      <c r="C404" s="185">
        <f t="shared" si="6"/>
        <v>0</v>
      </c>
      <c r="D404" s="186"/>
      <c r="E404" s="187"/>
      <c r="F404" s="188"/>
      <c r="G404" s="188"/>
      <c r="H404" s="188"/>
      <c r="I404" s="33"/>
      <c r="J404" s="5"/>
      <c r="K404" s="5"/>
      <c r="N404" s="171"/>
      <c r="O404" s="6"/>
      <c r="Q404" s="5"/>
    </row>
    <row r="405" spans="1:17" x14ac:dyDescent="0.2">
      <c r="A405" s="249" t="s">
        <v>767</v>
      </c>
      <c r="B405" s="215" t="s">
        <v>768</v>
      </c>
      <c r="C405" s="210">
        <f t="shared" si="6"/>
        <v>0</v>
      </c>
      <c r="D405" s="196"/>
      <c r="E405" s="197"/>
      <c r="F405" s="198"/>
      <c r="G405" s="198"/>
      <c r="H405" s="198"/>
      <c r="I405" s="33"/>
      <c r="J405" s="5"/>
      <c r="K405" s="5"/>
      <c r="N405" s="171"/>
      <c r="O405" s="6"/>
      <c r="Q405" s="5"/>
    </row>
    <row r="406" spans="1:17" x14ac:dyDescent="0.2">
      <c r="A406" s="214" t="s">
        <v>769</v>
      </c>
      <c r="B406" s="258" t="s">
        <v>770</v>
      </c>
      <c r="C406" s="185">
        <f t="shared" si="6"/>
        <v>0</v>
      </c>
      <c r="D406" s="186"/>
      <c r="E406" s="187"/>
      <c r="F406" s="188"/>
      <c r="G406" s="188"/>
      <c r="H406" s="188"/>
      <c r="I406" s="33"/>
      <c r="J406" s="5"/>
      <c r="K406" s="5"/>
      <c r="N406" s="171"/>
      <c r="O406" s="6"/>
      <c r="Q406" s="5"/>
    </row>
    <row r="407" spans="1:17" x14ac:dyDescent="0.2">
      <c r="A407" s="214" t="s">
        <v>771</v>
      </c>
      <c r="B407" s="257" t="s">
        <v>772</v>
      </c>
      <c r="C407" s="210">
        <f t="shared" si="6"/>
        <v>0</v>
      </c>
      <c r="D407" s="196"/>
      <c r="E407" s="197"/>
      <c r="F407" s="198"/>
      <c r="G407" s="198"/>
      <c r="H407" s="198"/>
      <c r="I407" s="33"/>
      <c r="J407" s="5"/>
      <c r="K407" s="5"/>
      <c r="N407" s="171"/>
      <c r="O407" s="6"/>
      <c r="Q407" s="5"/>
    </row>
    <row r="408" spans="1:17" x14ac:dyDescent="0.2">
      <c r="A408" s="249" t="s">
        <v>773</v>
      </c>
      <c r="B408" s="257" t="s">
        <v>774</v>
      </c>
      <c r="C408" s="210">
        <f t="shared" si="6"/>
        <v>0</v>
      </c>
      <c r="D408" s="196"/>
      <c r="E408" s="197"/>
      <c r="F408" s="198"/>
      <c r="G408" s="198"/>
      <c r="H408" s="198"/>
      <c r="I408" s="33"/>
      <c r="J408" s="5"/>
      <c r="K408" s="5"/>
      <c r="N408" s="171"/>
      <c r="O408" s="6"/>
      <c r="Q408" s="5"/>
    </row>
    <row r="409" spans="1:17" x14ac:dyDescent="0.2">
      <c r="A409" s="214" t="s">
        <v>775</v>
      </c>
      <c r="B409" s="258" t="s">
        <v>776</v>
      </c>
      <c r="C409" s="185">
        <f t="shared" si="6"/>
        <v>3</v>
      </c>
      <c r="D409" s="186">
        <v>3</v>
      </c>
      <c r="E409" s="187"/>
      <c r="F409" s="188"/>
      <c r="G409" s="188"/>
      <c r="H409" s="188"/>
      <c r="I409" s="33"/>
      <c r="J409" s="5"/>
      <c r="K409" s="5"/>
      <c r="N409" s="171"/>
      <c r="O409" s="6"/>
      <c r="Q409" s="5"/>
    </row>
    <row r="410" spans="1:17" x14ac:dyDescent="0.2">
      <c r="A410" s="249" t="s">
        <v>777</v>
      </c>
      <c r="B410" s="257" t="s">
        <v>778</v>
      </c>
      <c r="C410" s="210">
        <f t="shared" si="6"/>
        <v>0</v>
      </c>
      <c r="D410" s="196"/>
      <c r="E410" s="197"/>
      <c r="F410" s="198"/>
      <c r="G410" s="198"/>
      <c r="H410" s="198"/>
      <c r="I410" s="33"/>
      <c r="J410" s="5"/>
      <c r="K410" s="5"/>
      <c r="N410" s="171"/>
      <c r="O410" s="6"/>
      <c r="Q410" s="5"/>
    </row>
    <row r="411" spans="1:17" x14ac:dyDescent="0.2">
      <c r="A411" s="214" t="s">
        <v>779</v>
      </c>
      <c r="B411" s="258" t="s">
        <v>780</v>
      </c>
      <c r="C411" s="185">
        <f t="shared" si="6"/>
        <v>136</v>
      </c>
      <c r="D411" s="186">
        <v>136</v>
      </c>
      <c r="E411" s="187"/>
      <c r="F411" s="188"/>
      <c r="G411" s="188"/>
      <c r="H411" s="188"/>
      <c r="I411" s="33"/>
      <c r="J411" s="5"/>
      <c r="K411" s="5"/>
      <c r="N411" s="171"/>
      <c r="O411" s="6"/>
      <c r="Q411" s="5"/>
    </row>
    <row r="412" spans="1:17" x14ac:dyDescent="0.2">
      <c r="A412" s="214" t="s">
        <v>781</v>
      </c>
      <c r="B412" s="257" t="s">
        <v>782</v>
      </c>
      <c r="C412" s="210">
        <f t="shared" si="6"/>
        <v>0</v>
      </c>
      <c r="D412" s="196"/>
      <c r="E412" s="197"/>
      <c r="F412" s="198"/>
      <c r="G412" s="198"/>
      <c r="H412" s="198"/>
      <c r="I412" s="33"/>
      <c r="J412" s="5"/>
      <c r="K412" s="5"/>
      <c r="N412" s="171"/>
      <c r="O412" s="6"/>
      <c r="Q412" s="5"/>
    </row>
    <row r="413" spans="1:17" x14ac:dyDescent="0.2">
      <c r="A413" s="249" t="s">
        <v>783</v>
      </c>
      <c r="B413" s="257" t="s">
        <v>784</v>
      </c>
      <c r="C413" s="210">
        <f t="shared" si="6"/>
        <v>0</v>
      </c>
      <c r="D413" s="196"/>
      <c r="E413" s="197"/>
      <c r="F413" s="198"/>
      <c r="G413" s="198"/>
      <c r="H413" s="198"/>
      <c r="I413" s="33"/>
      <c r="J413" s="5"/>
      <c r="K413" s="5"/>
      <c r="N413" s="171"/>
      <c r="O413" s="6"/>
      <c r="Q413" s="5"/>
    </row>
    <row r="414" spans="1:17" x14ac:dyDescent="0.2">
      <c r="A414" s="214" t="s">
        <v>785</v>
      </c>
      <c r="B414" s="257" t="s">
        <v>786</v>
      </c>
      <c r="C414" s="210">
        <f t="shared" si="6"/>
        <v>0</v>
      </c>
      <c r="D414" s="196"/>
      <c r="E414" s="197"/>
      <c r="F414" s="198"/>
      <c r="G414" s="198"/>
      <c r="H414" s="198"/>
      <c r="I414" s="33"/>
      <c r="J414" s="5"/>
      <c r="K414" s="5"/>
      <c r="N414" s="171"/>
      <c r="O414" s="6"/>
      <c r="Q414" s="5"/>
    </row>
    <row r="415" spans="1:17" x14ac:dyDescent="0.2">
      <c r="A415" s="249" t="s">
        <v>787</v>
      </c>
      <c r="B415" s="257" t="s">
        <v>788</v>
      </c>
      <c r="C415" s="210">
        <f t="shared" si="6"/>
        <v>0</v>
      </c>
      <c r="D415" s="196"/>
      <c r="E415" s="197"/>
      <c r="F415" s="198"/>
      <c r="G415" s="198"/>
      <c r="H415" s="198"/>
      <c r="I415" s="33"/>
      <c r="J415" s="5"/>
      <c r="K415" s="5"/>
      <c r="N415" s="171"/>
      <c r="O415" s="6"/>
      <c r="Q415" s="5"/>
    </row>
    <row r="416" spans="1:17" x14ac:dyDescent="0.2">
      <c r="A416" s="214" t="s">
        <v>789</v>
      </c>
      <c r="B416" s="257" t="s">
        <v>790</v>
      </c>
      <c r="C416" s="210">
        <f t="shared" si="6"/>
        <v>0</v>
      </c>
      <c r="D416" s="196"/>
      <c r="E416" s="197"/>
      <c r="F416" s="198"/>
      <c r="G416" s="198"/>
      <c r="H416" s="198"/>
      <c r="I416" s="33"/>
      <c r="J416" s="5"/>
      <c r="K416" s="5"/>
      <c r="N416" s="171"/>
      <c r="O416" s="6"/>
      <c r="Q416" s="5"/>
    </row>
    <row r="417" spans="1:17" x14ac:dyDescent="0.2">
      <c r="A417" s="214" t="s">
        <v>791</v>
      </c>
      <c r="B417" s="209" t="s">
        <v>792</v>
      </c>
      <c r="C417" s="210">
        <f t="shared" si="6"/>
        <v>0</v>
      </c>
      <c r="D417" s="196"/>
      <c r="E417" s="197"/>
      <c r="F417" s="198"/>
      <c r="G417" s="198"/>
      <c r="H417" s="198"/>
      <c r="I417" s="33"/>
      <c r="J417" s="5"/>
      <c r="K417" s="5"/>
      <c r="N417" s="171"/>
      <c r="O417" s="6"/>
      <c r="Q417" s="5"/>
    </row>
    <row r="418" spans="1:17" ht="17.25" customHeight="1" x14ac:dyDescent="0.2">
      <c r="A418" s="249" t="s">
        <v>793</v>
      </c>
      <c r="B418" s="209" t="s">
        <v>794</v>
      </c>
      <c r="C418" s="210">
        <f t="shared" si="6"/>
        <v>0</v>
      </c>
      <c r="D418" s="196"/>
      <c r="E418" s="197"/>
      <c r="F418" s="198"/>
      <c r="G418" s="198"/>
      <c r="H418" s="198"/>
      <c r="I418" s="33"/>
      <c r="J418" s="5"/>
      <c r="K418" s="5"/>
      <c r="N418" s="171"/>
      <c r="O418" s="6"/>
      <c r="Q418" s="5"/>
    </row>
    <row r="419" spans="1:17" x14ac:dyDescent="0.2">
      <c r="A419" s="214" t="s">
        <v>795</v>
      </c>
      <c r="B419" s="209" t="s">
        <v>796</v>
      </c>
      <c r="C419" s="210">
        <f t="shared" si="6"/>
        <v>0</v>
      </c>
      <c r="D419" s="196"/>
      <c r="E419" s="197"/>
      <c r="F419" s="198"/>
      <c r="G419" s="198"/>
      <c r="H419" s="198"/>
      <c r="I419" s="33"/>
      <c r="J419" s="5"/>
      <c r="K419" s="5"/>
      <c r="N419" s="171"/>
      <c r="O419" s="6"/>
      <c r="Q419" s="5"/>
    </row>
    <row r="420" spans="1:17" x14ac:dyDescent="0.2">
      <c r="A420" s="249" t="s">
        <v>797</v>
      </c>
      <c r="B420" s="209" t="s">
        <v>798</v>
      </c>
      <c r="C420" s="210">
        <f t="shared" si="6"/>
        <v>0</v>
      </c>
      <c r="D420" s="196"/>
      <c r="E420" s="197"/>
      <c r="F420" s="198"/>
      <c r="G420" s="198"/>
      <c r="H420" s="198"/>
      <c r="I420" s="33"/>
      <c r="J420" s="5"/>
      <c r="K420" s="5"/>
      <c r="N420" s="171"/>
      <c r="O420" s="6"/>
      <c r="Q420" s="5"/>
    </row>
    <row r="421" spans="1:17" x14ac:dyDescent="0.2">
      <c r="A421" s="214" t="s">
        <v>799</v>
      </c>
      <c r="B421" s="257" t="s">
        <v>800</v>
      </c>
      <c r="C421" s="210">
        <f t="shared" si="6"/>
        <v>0</v>
      </c>
      <c r="D421" s="196"/>
      <c r="E421" s="197"/>
      <c r="F421" s="198"/>
      <c r="G421" s="198"/>
      <c r="H421" s="198"/>
      <c r="I421" s="33"/>
      <c r="J421" s="5"/>
      <c r="K421" s="5"/>
      <c r="N421" s="171"/>
      <c r="O421" s="6"/>
      <c r="Q421" s="5"/>
    </row>
    <row r="422" spans="1:17" x14ac:dyDescent="0.2">
      <c r="A422" s="249" t="s">
        <v>801</v>
      </c>
      <c r="B422" s="257" t="s">
        <v>802</v>
      </c>
      <c r="C422" s="210">
        <f t="shared" si="6"/>
        <v>0</v>
      </c>
      <c r="D422" s="196"/>
      <c r="E422" s="197"/>
      <c r="F422" s="198"/>
      <c r="G422" s="198"/>
      <c r="H422" s="198"/>
      <c r="I422" s="33"/>
      <c r="J422" s="5"/>
      <c r="K422" s="5"/>
      <c r="N422" s="171"/>
      <c r="O422" s="6"/>
      <c r="Q422" s="5"/>
    </row>
    <row r="423" spans="1:17" x14ac:dyDescent="0.2">
      <c r="A423" s="214" t="s">
        <v>803</v>
      </c>
      <c r="B423" s="209" t="s">
        <v>804</v>
      </c>
      <c r="C423" s="210">
        <f t="shared" si="6"/>
        <v>0</v>
      </c>
      <c r="D423" s="196"/>
      <c r="E423" s="197"/>
      <c r="F423" s="198"/>
      <c r="G423" s="198"/>
      <c r="H423" s="198"/>
      <c r="I423" s="33"/>
      <c r="J423" s="5"/>
      <c r="K423" s="5"/>
      <c r="N423" s="171"/>
      <c r="O423" s="6"/>
      <c r="Q423" s="5"/>
    </row>
    <row r="424" spans="1:17" x14ac:dyDescent="0.2">
      <c r="A424" s="249" t="s">
        <v>805</v>
      </c>
      <c r="B424" s="209" t="s">
        <v>806</v>
      </c>
      <c r="C424" s="210">
        <f t="shared" si="6"/>
        <v>0</v>
      </c>
      <c r="D424" s="196"/>
      <c r="E424" s="197"/>
      <c r="F424" s="198"/>
      <c r="G424" s="198"/>
      <c r="H424" s="198"/>
      <c r="I424" s="33"/>
      <c r="J424" s="5"/>
      <c r="K424" s="5"/>
      <c r="N424" s="171"/>
      <c r="O424" s="6"/>
      <c r="Q424" s="5"/>
    </row>
    <row r="425" spans="1:17" x14ac:dyDescent="0.2">
      <c r="A425" s="214" t="s">
        <v>807</v>
      </c>
      <c r="B425" s="209" t="s">
        <v>808</v>
      </c>
      <c r="C425" s="210">
        <f t="shared" si="6"/>
        <v>0</v>
      </c>
      <c r="D425" s="196"/>
      <c r="E425" s="197"/>
      <c r="F425" s="198"/>
      <c r="G425" s="198"/>
      <c r="H425" s="198"/>
      <c r="I425" s="33"/>
      <c r="J425" s="5"/>
      <c r="K425" s="5"/>
      <c r="N425" s="171"/>
      <c r="O425" s="6"/>
      <c r="Q425" s="5"/>
    </row>
    <row r="426" spans="1:17" x14ac:dyDescent="0.2">
      <c r="A426" s="249" t="s">
        <v>809</v>
      </c>
      <c r="B426" s="209" t="s">
        <v>810</v>
      </c>
      <c r="C426" s="210">
        <f t="shared" si="6"/>
        <v>0</v>
      </c>
      <c r="D426" s="196"/>
      <c r="E426" s="197"/>
      <c r="F426" s="198"/>
      <c r="G426" s="198"/>
      <c r="H426" s="198"/>
      <c r="I426" s="33"/>
      <c r="J426" s="5"/>
      <c r="K426" s="5"/>
      <c r="N426" s="171"/>
      <c r="O426" s="6"/>
      <c r="Q426" s="5"/>
    </row>
    <row r="427" spans="1:17" x14ac:dyDescent="0.2">
      <c r="A427" s="214" t="s">
        <v>811</v>
      </c>
      <c r="B427" s="209" t="s">
        <v>812</v>
      </c>
      <c r="C427" s="210">
        <f t="shared" si="6"/>
        <v>0</v>
      </c>
      <c r="D427" s="196"/>
      <c r="E427" s="197"/>
      <c r="F427" s="198"/>
      <c r="G427" s="198"/>
      <c r="H427" s="198"/>
      <c r="I427" s="33"/>
      <c r="J427" s="5"/>
      <c r="K427" s="5"/>
      <c r="N427" s="171"/>
      <c r="O427" s="6"/>
      <c r="Q427" s="5"/>
    </row>
    <row r="428" spans="1:17" ht="12.75" customHeight="1" x14ac:dyDescent="0.2">
      <c r="A428" s="249" t="s">
        <v>813</v>
      </c>
      <c r="B428" s="209" t="s">
        <v>814</v>
      </c>
      <c r="C428" s="210">
        <f t="shared" si="6"/>
        <v>0</v>
      </c>
      <c r="D428" s="196"/>
      <c r="E428" s="197"/>
      <c r="F428" s="198"/>
      <c r="G428" s="198"/>
      <c r="H428" s="198"/>
      <c r="I428" s="33"/>
      <c r="J428" s="5"/>
      <c r="K428" s="5"/>
      <c r="N428" s="171"/>
      <c r="O428" s="6"/>
      <c r="Q428" s="5"/>
    </row>
    <row r="429" spans="1:17" x14ac:dyDescent="0.2">
      <c r="A429" s="249" t="s">
        <v>815</v>
      </c>
      <c r="B429" s="257" t="s">
        <v>816</v>
      </c>
      <c r="C429" s="210">
        <f t="shared" si="6"/>
        <v>0</v>
      </c>
      <c r="D429" s="196"/>
      <c r="E429" s="197"/>
      <c r="F429" s="198"/>
      <c r="G429" s="198"/>
      <c r="H429" s="198"/>
      <c r="I429" s="33"/>
      <c r="J429" s="5"/>
      <c r="K429" s="5"/>
      <c r="N429" s="171"/>
      <c r="O429" s="6"/>
      <c r="Q429" s="5"/>
    </row>
    <row r="430" spans="1:17" x14ac:dyDescent="0.2">
      <c r="A430" s="214" t="s">
        <v>817</v>
      </c>
      <c r="B430" s="257" t="s">
        <v>818</v>
      </c>
      <c r="C430" s="210">
        <f t="shared" si="6"/>
        <v>0</v>
      </c>
      <c r="D430" s="196"/>
      <c r="E430" s="197"/>
      <c r="F430" s="198"/>
      <c r="G430" s="198"/>
      <c r="H430" s="198"/>
      <c r="I430" s="33"/>
      <c r="J430" s="5"/>
      <c r="K430" s="5"/>
      <c r="N430" s="171"/>
      <c r="O430" s="6"/>
      <c r="Q430" s="5"/>
    </row>
    <row r="431" spans="1:17" x14ac:dyDescent="0.2">
      <c r="A431" s="249" t="s">
        <v>819</v>
      </c>
      <c r="B431" s="257" t="s">
        <v>820</v>
      </c>
      <c r="C431" s="210">
        <f t="shared" si="6"/>
        <v>0</v>
      </c>
      <c r="D431" s="196"/>
      <c r="E431" s="197"/>
      <c r="F431" s="198"/>
      <c r="G431" s="198"/>
      <c r="H431" s="198"/>
      <c r="I431" s="33"/>
      <c r="J431" s="5"/>
      <c r="K431" s="5"/>
      <c r="N431" s="171"/>
      <c r="O431" s="6"/>
      <c r="Q431" s="5"/>
    </row>
    <row r="432" spans="1:17" x14ac:dyDescent="0.2">
      <c r="A432" s="214" t="s">
        <v>821</v>
      </c>
      <c r="B432" s="258" t="s">
        <v>822</v>
      </c>
      <c r="C432" s="185">
        <f t="shared" si="6"/>
        <v>0</v>
      </c>
      <c r="D432" s="186"/>
      <c r="E432" s="187"/>
      <c r="F432" s="188"/>
      <c r="G432" s="188"/>
      <c r="H432" s="188"/>
      <c r="I432" s="33"/>
      <c r="J432" s="5"/>
      <c r="K432" s="5"/>
      <c r="N432" s="171"/>
      <c r="O432" s="6"/>
      <c r="Q432" s="5"/>
    </row>
    <row r="433" spans="1:17" x14ac:dyDescent="0.2">
      <c r="A433" s="214" t="s">
        <v>823</v>
      </c>
      <c r="B433" s="258" t="s">
        <v>824</v>
      </c>
      <c r="C433" s="185">
        <f t="shared" si="6"/>
        <v>0</v>
      </c>
      <c r="D433" s="186"/>
      <c r="E433" s="187"/>
      <c r="F433" s="188"/>
      <c r="G433" s="188"/>
      <c r="H433" s="188"/>
      <c r="I433" s="33"/>
      <c r="J433" s="5"/>
      <c r="K433" s="5"/>
      <c r="N433" s="171"/>
      <c r="O433" s="6"/>
      <c r="Q433" s="5"/>
    </row>
    <row r="434" spans="1:17" x14ac:dyDescent="0.2">
      <c r="A434" s="214" t="s">
        <v>825</v>
      </c>
      <c r="B434" s="258" t="s">
        <v>826</v>
      </c>
      <c r="C434" s="185">
        <f t="shared" si="6"/>
        <v>0</v>
      </c>
      <c r="D434" s="186"/>
      <c r="E434" s="187"/>
      <c r="F434" s="188"/>
      <c r="G434" s="188"/>
      <c r="H434" s="188"/>
      <c r="I434" s="33"/>
      <c r="J434" s="5"/>
      <c r="K434" s="5"/>
      <c r="N434" s="171"/>
      <c r="O434" s="6"/>
      <c r="Q434" s="5"/>
    </row>
    <row r="435" spans="1:17" x14ac:dyDescent="0.2">
      <c r="A435" s="214" t="s">
        <v>827</v>
      </c>
      <c r="B435" s="258" t="s">
        <v>828</v>
      </c>
      <c r="C435" s="185">
        <f t="shared" si="6"/>
        <v>0</v>
      </c>
      <c r="D435" s="186"/>
      <c r="E435" s="187"/>
      <c r="F435" s="188"/>
      <c r="G435" s="188"/>
      <c r="H435" s="188"/>
      <c r="I435" s="33"/>
      <c r="J435" s="5"/>
      <c r="K435" s="5"/>
      <c r="N435" s="171"/>
      <c r="O435" s="6"/>
      <c r="Q435" s="5"/>
    </row>
    <row r="436" spans="1:17" x14ac:dyDescent="0.2">
      <c r="A436" s="214" t="s">
        <v>829</v>
      </c>
      <c r="B436" s="258" t="s">
        <v>830</v>
      </c>
      <c r="C436" s="185">
        <f t="shared" si="6"/>
        <v>0</v>
      </c>
      <c r="D436" s="186"/>
      <c r="E436" s="187"/>
      <c r="F436" s="188"/>
      <c r="G436" s="188"/>
      <c r="H436" s="188"/>
      <c r="I436" s="33"/>
      <c r="J436" s="5"/>
      <c r="K436" s="5"/>
      <c r="N436" s="171"/>
      <c r="O436" s="6"/>
      <c r="Q436" s="5"/>
    </row>
    <row r="437" spans="1:17" x14ac:dyDescent="0.2">
      <c r="A437" s="249" t="s">
        <v>831</v>
      </c>
      <c r="B437" s="257" t="s">
        <v>832</v>
      </c>
      <c r="C437" s="210">
        <f t="shared" si="6"/>
        <v>0</v>
      </c>
      <c r="D437" s="196"/>
      <c r="E437" s="197"/>
      <c r="F437" s="198"/>
      <c r="G437" s="198"/>
      <c r="H437" s="198"/>
      <c r="I437" s="33"/>
      <c r="J437" s="5"/>
      <c r="K437" s="5"/>
      <c r="N437" s="171"/>
      <c r="O437" s="6"/>
      <c r="Q437" s="5"/>
    </row>
    <row r="438" spans="1:17" x14ac:dyDescent="0.2">
      <c r="A438" s="214" t="s">
        <v>833</v>
      </c>
      <c r="B438" s="257" t="s">
        <v>834</v>
      </c>
      <c r="C438" s="210">
        <f t="shared" si="6"/>
        <v>0</v>
      </c>
      <c r="D438" s="196"/>
      <c r="E438" s="197"/>
      <c r="F438" s="198"/>
      <c r="G438" s="198"/>
      <c r="H438" s="198"/>
      <c r="I438" s="33"/>
      <c r="J438" s="5"/>
      <c r="K438" s="5"/>
      <c r="N438" s="171"/>
      <c r="O438" s="6"/>
      <c r="Q438" s="5"/>
    </row>
    <row r="439" spans="1:17" x14ac:dyDescent="0.2">
      <c r="A439" s="259" t="s">
        <v>835</v>
      </c>
      <c r="B439" s="260" t="s">
        <v>836</v>
      </c>
      <c r="C439" s="210">
        <f t="shared" si="6"/>
        <v>0</v>
      </c>
      <c r="D439" s="196"/>
      <c r="E439" s="197"/>
      <c r="F439" s="198"/>
      <c r="G439" s="198"/>
      <c r="H439" s="198"/>
      <c r="I439" s="33"/>
      <c r="J439" s="5"/>
      <c r="K439" s="5"/>
      <c r="N439" s="171"/>
      <c r="O439" s="6"/>
      <c r="Q439" s="5"/>
    </row>
    <row r="440" spans="1:17" x14ac:dyDescent="0.2">
      <c r="A440" s="214" t="s">
        <v>837</v>
      </c>
      <c r="B440" s="258" t="s">
        <v>838</v>
      </c>
      <c r="C440" s="210">
        <f t="shared" si="6"/>
        <v>4947</v>
      </c>
      <c r="D440" s="196">
        <v>4620</v>
      </c>
      <c r="E440" s="197"/>
      <c r="F440" s="198">
        <v>327</v>
      </c>
      <c r="G440" s="198"/>
      <c r="H440" s="198"/>
      <c r="I440" s="33"/>
      <c r="J440" s="5"/>
      <c r="K440" s="5"/>
      <c r="N440" s="171"/>
      <c r="O440" s="6"/>
      <c r="Q440" s="5"/>
    </row>
    <row r="441" spans="1:17" x14ac:dyDescent="0.2">
      <c r="A441" s="214" t="s">
        <v>839</v>
      </c>
      <c r="B441" s="258" t="s">
        <v>840</v>
      </c>
      <c r="C441" s="210">
        <f t="shared" si="6"/>
        <v>0</v>
      </c>
      <c r="D441" s="196"/>
      <c r="E441" s="197"/>
      <c r="F441" s="198"/>
      <c r="G441" s="198"/>
      <c r="H441" s="198"/>
      <c r="I441" s="33"/>
      <c r="J441" s="5"/>
      <c r="K441" s="5"/>
      <c r="N441" s="171"/>
      <c r="O441" s="6"/>
      <c r="Q441" s="5"/>
    </row>
    <row r="442" spans="1:17" x14ac:dyDescent="0.2">
      <c r="A442" s="214" t="s">
        <v>841</v>
      </c>
      <c r="B442" s="258" t="s">
        <v>842</v>
      </c>
      <c r="C442" s="210">
        <f t="shared" si="6"/>
        <v>0</v>
      </c>
      <c r="D442" s="196"/>
      <c r="E442" s="197"/>
      <c r="F442" s="198"/>
      <c r="G442" s="198"/>
      <c r="H442" s="198"/>
      <c r="I442" s="33"/>
      <c r="J442" s="5"/>
      <c r="K442" s="5"/>
      <c r="N442" s="171"/>
      <c r="O442" s="6"/>
      <c r="Q442" s="5"/>
    </row>
    <row r="443" spans="1:17" x14ac:dyDescent="0.2">
      <c r="A443" s="214" t="s">
        <v>843</v>
      </c>
      <c r="B443" s="258" t="s">
        <v>844</v>
      </c>
      <c r="C443" s="210">
        <f t="shared" si="6"/>
        <v>0</v>
      </c>
      <c r="D443" s="196"/>
      <c r="E443" s="197"/>
      <c r="F443" s="198"/>
      <c r="G443" s="198"/>
      <c r="H443" s="198"/>
      <c r="I443" s="33"/>
      <c r="J443" s="5"/>
      <c r="K443" s="5"/>
      <c r="N443" s="171"/>
      <c r="O443" s="6"/>
      <c r="Q443" s="5"/>
    </row>
    <row r="444" spans="1:17" x14ac:dyDescent="0.2">
      <c r="A444" s="214" t="s">
        <v>845</v>
      </c>
      <c r="B444" s="258" t="s">
        <v>846</v>
      </c>
      <c r="C444" s="210">
        <f t="shared" si="6"/>
        <v>0</v>
      </c>
      <c r="D444" s="196"/>
      <c r="E444" s="197"/>
      <c r="F444" s="198"/>
      <c r="G444" s="198"/>
      <c r="H444" s="198"/>
      <c r="I444" s="33"/>
      <c r="J444" s="5"/>
      <c r="K444" s="5"/>
      <c r="N444" s="171"/>
      <c r="O444" s="6"/>
      <c r="Q444" s="5"/>
    </row>
    <row r="445" spans="1:17" x14ac:dyDescent="0.2">
      <c r="A445" s="214" t="s">
        <v>847</v>
      </c>
      <c r="B445" s="258" t="s">
        <v>848</v>
      </c>
      <c r="C445" s="210">
        <f t="shared" si="6"/>
        <v>5</v>
      </c>
      <c r="D445" s="196">
        <v>5</v>
      </c>
      <c r="E445" s="197"/>
      <c r="F445" s="198"/>
      <c r="G445" s="198"/>
      <c r="H445" s="198"/>
      <c r="I445" s="33"/>
      <c r="J445" s="5"/>
      <c r="K445" s="5"/>
      <c r="N445" s="171"/>
      <c r="O445" s="6"/>
      <c r="Q445" s="5"/>
    </row>
    <row r="446" spans="1:17" x14ac:dyDescent="0.2">
      <c r="A446" s="214" t="s">
        <v>849</v>
      </c>
      <c r="B446" s="258" t="s">
        <v>850</v>
      </c>
      <c r="C446" s="210">
        <f t="shared" si="6"/>
        <v>0</v>
      </c>
      <c r="D446" s="196"/>
      <c r="E446" s="197"/>
      <c r="F446" s="198"/>
      <c r="G446" s="198"/>
      <c r="H446" s="198"/>
      <c r="I446" s="33"/>
      <c r="J446" s="5"/>
      <c r="K446" s="5"/>
      <c r="N446" s="171"/>
      <c r="O446" s="6"/>
      <c r="Q446" s="5"/>
    </row>
    <row r="447" spans="1:17" x14ac:dyDescent="0.2">
      <c r="A447" s="214" t="s">
        <v>851</v>
      </c>
      <c r="B447" s="258" t="s">
        <v>852</v>
      </c>
      <c r="C447" s="210">
        <f t="shared" si="6"/>
        <v>0</v>
      </c>
      <c r="D447" s="196"/>
      <c r="E447" s="197"/>
      <c r="F447" s="198"/>
      <c r="G447" s="198"/>
      <c r="H447" s="198"/>
      <c r="I447" s="33"/>
      <c r="J447" s="5"/>
      <c r="K447" s="5"/>
      <c r="N447" s="171"/>
      <c r="O447" s="6"/>
      <c r="Q447" s="5"/>
    </row>
    <row r="448" spans="1:17" x14ac:dyDescent="0.2">
      <c r="A448" s="214" t="s">
        <v>853</v>
      </c>
      <c r="B448" s="258" t="s">
        <v>854</v>
      </c>
      <c r="C448" s="210">
        <f t="shared" si="6"/>
        <v>0</v>
      </c>
      <c r="D448" s="196"/>
      <c r="E448" s="197"/>
      <c r="F448" s="198"/>
      <c r="G448" s="198"/>
      <c r="H448" s="198"/>
      <c r="I448" s="33"/>
      <c r="J448" s="5"/>
      <c r="K448" s="5"/>
      <c r="N448" s="171"/>
      <c r="O448" s="6"/>
      <c r="Q448" s="5"/>
    </row>
    <row r="449" spans="1:17" x14ac:dyDescent="0.2">
      <c r="A449" s="214" t="s">
        <v>855</v>
      </c>
      <c r="B449" s="258" t="s">
        <v>856</v>
      </c>
      <c r="C449" s="210">
        <f t="shared" si="6"/>
        <v>405</v>
      </c>
      <c r="D449" s="196">
        <v>405</v>
      </c>
      <c r="E449" s="197"/>
      <c r="F449" s="198"/>
      <c r="G449" s="198"/>
      <c r="H449" s="198"/>
      <c r="I449" s="33"/>
      <c r="J449" s="5"/>
      <c r="K449" s="5"/>
      <c r="N449" s="171"/>
      <c r="O449" s="6"/>
      <c r="Q449" s="5"/>
    </row>
    <row r="450" spans="1:17" x14ac:dyDescent="0.2">
      <c r="A450" s="214" t="s">
        <v>857</v>
      </c>
      <c r="B450" s="258" t="s">
        <v>858</v>
      </c>
      <c r="C450" s="210">
        <f t="shared" si="6"/>
        <v>0</v>
      </c>
      <c r="D450" s="196"/>
      <c r="E450" s="197"/>
      <c r="F450" s="198"/>
      <c r="G450" s="198"/>
      <c r="H450" s="198"/>
      <c r="I450" s="33"/>
      <c r="J450" s="5"/>
      <c r="K450" s="5"/>
      <c r="N450" s="171"/>
      <c r="O450" s="6"/>
      <c r="Q450" s="5"/>
    </row>
    <row r="451" spans="1:17" x14ac:dyDescent="0.2">
      <c r="A451" s="214" t="s">
        <v>859</v>
      </c>
      <c r="B451" s="258" t="s">
        <v>860</v>
      </c>
      <c r="C451" s="210">
        <f t="shared" si="6"/>
        <v>0</v>
      </c>
      <c r="D451" s="196"/>
      <c r="E451" s="197"/>
      <c r="F451" s="198"/>
      <c r="G451" s="198"/>
      <c r="H451" s="198"/>
      <c r="I451" s="33"/>
      <c r="J451" s="5"/>
      <c r="K451" s="5"/>
      <c r="N451" s="171"/>
      <c r="O451" s="6"/>
      <c r="Q451" s="5"/>
    </row>
    <row r="452" spans="1:17" ht="15" customHeight="1" x14ac:dyDescent="0.2">
      <c r="A452" s="214" t="s">
        <v>861</v>
      </c>
      <c r="B452" s="258" t="s">
        <v>862</v>
      </c>
      <c r="C452" s="210">
        <f t="shared" si="6"/>
        <v>0</v>
      </c>
      <c r="D452" s="196"/>
      <c r="E452" s="197"/>
      <c r="F452" s="198"/>
      <c r="G452" s="198"/>
      <c r="H452" s="198"/>
      <c r="I452" s="33"/>
      <c r="J452" s="5"/>
      <c r="K452" s="5"/>
      <c r="N452" s="171"/>
      <c r="O452" s="6"/>
      <c r="Q452" s="5"/>
    </row>
    <row r="453" spans="1:17" ht="16.5" customHeight="1" x14ac:dyDescent="0.2">
      <c r="A453" s="249" t="s">
        <v>863</v>
      </c>
      <c r="B453" s="261" t="s">
        <v>864</v>
      </c>
      <c r="C453" s="210">
        <f t="shared" si="6"/>
        <v>0</v>
      </c>
      <c r="D453" s="196"/>
      <c r="E453" s="197"/>
      <c r="F453" s="198"/>
      <c r="G453" s="198"/>
      <c r="H453" s="198"/>
      <c r="I453" s="33"/>
      <c r="J453" s="5"/>
      <c r="K453" s="5"/>
      <c r="N453" s="171"/>
      <c r="O453" s="6"/>
      <c r="Q453" s="5"/>
    </row>
    <row r="454" spans="1:17" x14ac:dyDescent="0.2">
      <c r="A454" s="259" t="s">
        <v>865</v>
      </c>
      <c r="B454" s="262" t="s">
        <v>866</v>
      </c>
      <c r="C454" s="210">
        <f t="shared" si="6"/>
        <v>0</v>
      </c>
      <c r="D454" s="196"/>
      <c r="E454" s="197"/>
      <c r="F454" s="198"/>
      <c r="G454" s="198"/>
      <c r="H454" s="198"/>
      <c r="I454" s="33"/>
      <c r="J454" s="5"/>
      <c r="K454" s="5"/>
      <c r="N454" s="171"/>
      <c r="O454" s="6"/>
      <c r="Q454" s="5"/>
    </row>
    <row r="455" spans="1:17" x14ac:dyDescent="0.2">
      <c r="A455" s="214" t="s">
        <v>867</v>
      </c>
      <c r="B455" s="262" t="s">
        <v>868</v>
      </c>
      <c r="C455" s="210">
        <f t="shared" si="6"/>
        <v>0</v>
      </c>
      <c r="D455" s="196"/>
      <c r="E455" s="197"/>
      <c r="F455" s="198"/>
      <c r="G455" s="198"/>
      <c r="H455" s="198"/>
      <c r="I455" s="33"/>
      <c r="J455" s="5"/>
      <c r="K455" s="5"/>
      <c r="N455" s="171"/>
      <c r="O455" s="6"/>
      <c r="Q455" s="5"/>
    </row>
    <row r="456" spans="1:17" x14ac:dyDescent="0.2">
      <c r="A456" s="249" t="s">
        <v>869</v>
      </c>
      <c r="B456" s="262" t="s">
        <v>870</v>
      </c>
      <c r="C456" s="210">
        <f t="shared" si="6"/>
        <v>0</v>
      </c>
      <c r="D456" s="196"/>
      <c r="E456" s="197"/>
      <c r="F456" s="198"/>
      <c r="G456" s="198"/>
      <c r="H456" s="198"/>
      <c r="I456" s="33"/>
      <c r="J456" s="5"/>
      <c r="K456" s="5"/>
      <c r="N456" s="171"/>
      <c r="O456" s="6"/>
      <c r="Q456" s="5"/>
    </row>
    <row r="457" spans="1:17" x14ac:dyDescent="0.2">
      <c r="A457" s="259" t="s">
        <v>871</v>
      </c>
      <c r="B457" s="262" t="s">
        <v>872</v>
      </c>
      <c r="C457" s="210">
        <f t="shared" si="6"/>
        <v>0</v>
      </c>
      <c r="D457" s="196"/>
      <c r="E457" s="197"/>
      <c r="F457" s="198"/>
      <c r="G457" s="198"/>
      <c r="H457" s="198"/>
      <c r="I457" s="33"/>
      <c r="J457" s="5"/>
      <c r="K457" s="5"/>
      <c r="N457" s="171"/>
      <c r="O457" s="6"/>
      <c r="Q457" s="5"/>
    </row>
    <row r="458" spans="1:17" x14ac:dyDescent="0.2">
      <c r="A458" s="214" t="s">
        <v>873</v>
      </c>
      <c r="B458" s="262" t="s">
        <v>874</v>
      </c>
      <c r="C458" s="210">
        <f t="shared" si="6"/>
        <v>0</v>
      </c>
      <c r="D458" s="196"/>
      <c r="E458" s="197"/>
      <c r="F458" s="198"/>
      <c r="G458" s="198"/>
      <c r="H458" s="198"/>
      <c r="I458" s="33"/>
      <c r="J458" s="5"/>
      <c r="K458" s="5"/>
      <c r="N458" s="171"/>
      <c r="O458" s="6"/>
      <c r="Q458" s="5"/>
    </row>
    <row r="459" spans="1:17" x14ac:dyDescent="0.2">
      <c r="A459" s="249" t="s">
        <v>875</v>
      </c>
      <c r="B459" s="262" t="s">
        <v>876</v>
      </c>
      <c r="C459" s="210">
        <f t="shared" si="6"/>
        <v>0</v>
      </c>
      <c r="D459" s="196"/>
      <c r="E459" s="197"/>
      <c r="F459" s="198"/>
      <c r="G459" s="198"/>
      <c r="H459" s="198"/>
      <c r="I459" s="33"/>
      <c r="J459" s="5"/>
      <c r="K459" s="5"/>
      <c r="N459" s="171"/>
      <c r="O459" s="6"/>
      <c r="Q459" s="5"/>
    </row>
    <row r="460" spans="1:17" x14ac:dyDescent="0.2">
      <c r="A460" s="259" t="s">
        <v>877</v>
      </c>
      <c r="B460" s="262" t="s">
        <v>878</v>
      </c>
      <c r="C460" s="210">
        <f t="shared" si="6"/>
        <v>0</v>
      </c>
      <c r="D460" s="196"/>
      <c r="E460" s="197"/>
      <c r="F460" s="198"/>
      <c r="G460" s="198"/>
      <c r="H460" s="198"/>
      <c r="I460" s="33"/>
      <c r="J460" s="5"/>
      <c r="K460" s="5"/>
      <c r="N460" s="171"/>
      <c r="O460" s="6"/>
      <c r="Q460" s="5"/>
    </row>
    <row r="461" spans="1:17" x14ac:dyDescent="0.2">
      <c r="A461" s="214" t="s">
        <v>879</v>
      </c>
      <c r="B461" s="262" t="s">
        <v>880</v>
      </c>
      <c r="C461" s="210">
        <f t="shared" si="6"/>
        <v>0</v>
      </c>
      <c r="D461" s="196"/>
      <c r="E461" s="197"/>
      <c r="F461" s="198"/>
      <c r="G461" s="198"/>
      <c r="H461" s="198"/>
      <c r="I461" s="33"/>
      <c r="J461" s="5"/>
      <c r="K461" s="5"/>
      <c r="N461" s="171"/>
      <c r="O461" s="6"/>
      <c r="Q461" s="5"/>
    </row>
    <row r="462" spans="1:17" x14ac:dyDescent="0.2">
      <c r="A462" s="249" t="s">
        <v>881</v>
      </c>
      <c r="B462" s="262" t="s">
        <v>882</v>
      </c>
      <c r="C462" s="210">
        <f t="shared" si="6"/>
        <v>0</v>
      </c>
      <c r="D462" s="196"/>
      <c r="E462" s="197"/>
      <c r="F462" s="198"/>
      <c r="G462" s="198"/>
      <c r="H462" s="198"/>
      <c r="I462" s="33"/>
      <c r="J462" s="5"/>
      <c r="K462" s="5"/>
      <c r="N462" s="171"/>
      <c r="O462" s="6"/>
      <c r="Q462" s="5"/>
    </row>
    <row r="463" spans="1:17" x14ac:dyDescent="0.2">
      <c r="A463" s="259" t="s">
        <v>883</v>
      </c>
      <c r="B463" s="262" t="s">
        <v>884</v>
      </c>
      <c r="C463" s="210">
        <f t="shared" si="6"/>
        <v>0</v>
      </c>
      <c r="D463" s="196"/>
      <c r="E463" s="197"/>
      <c r="F463" s="198"/>
      <c r="G463" s="198"/>
      <c r="H463" s="198"/>
      <c r="I463" s="33"/>
      <c r="J463" s="5"/>
      <c r="K463" s="5"/>
      <c r="N463" s="171"/>
      <c r="O463" s="6"/>
      <c r="Q463" s="5"/>
    </row>
    <row r="464" spans="1:17" x14ac:dyDescent="0.2">
      <c r="A464" s="214" t="s">
        <v>885</v>
      </c>
      <c r="B464" s="262" t="s">
        <v>886</v>
      </c>
      <c r="C464" s="210">
        <f t="shared" si="6"/>
        <v>0</v>
      </c>
      <c r="D464" s="196"/>
      <c r="E464" s="197"/>
      <c r="F464" s="198"/>
      <c r="G464" s="198"/>
      <c r="H464" s="198"/>
      <c r="I464" s="33"/>
      <c r="J464" s="5"/>
      <c r="K464" s="5"/>
      <c r="N464" s="171"/>
      <c r="O464" s="6"/>
      <c r="Q464" s="5"/>
    </row>
    <row r="465" spans="1:17" ht="23.25" x14ac:dyDescent="0.2">
      <c r="A465" s="249" t="s">
        <v>887</v>
      </c>
      <c r="B465" s="262" t="s">
        <v>888</v>
      </c>
      <c r="C465" s="210">
        <f t="shared" si="6"/>
        <v>0</v>
      </c>
      <c r="D465" s="196"/>
      <c r="E465" s="197"/>
      <c r="F465" s="198"/>
      <c r="G465" s="198"/>
      <c r="H465" s="198"/>
      <c r="I465" s="33"/>
      <c r="J465" s="5"/>
      <c r="K465" s="5"/>
      <c r="N465" s="171"/>
      <c r="O465" s="6"/>
      <c r="Q465" s="5"/>
    </row>
    <row r="466" spans="1:17" x14ac:dyDescent="0.2">
      <c r="A466" s="259" t="s">
        <v>889</v>
      </c>
      <c r="B466" s="262" t="s">
        <v>890</v>
      </c>
      <c r="C466" s="210">
        <f t="shared" ref="C466:C527" si="7">+SUM(D466:F466)</f>
        <v>0</v>
      </c>
      <c r="D466" s="196"/>
      <c r="E466" s="197"/>
      <c r="F466" s="198"/>
      <c r="G466" s="198"/>
      <c r="H466" s="198"/>
      <c r="I466" s="33"/>
      <c r="J466" s="5"/>
      <c r="K466" s="5"/>
      <c r="N466" s="171"/>
      <c r="O466" s="6"/>
      <c r="Q466" s="5"/>
    </row>
    <row r="467" spans="1:17" x14ac:dyDescent="0.2">
      <c r="A467" s="214" t="s">
        <v>891</v>
      </c>
      <c r="B467" s="262" t="s">
        <v>892</v>
      </c>
      <c r="C467" s="210">
        <f t="shared" si="7"/>
        <v>0</v>
      </c>
      <c r="D467" s="196"/>
      <c r="E467" s="197"/>
      <c r="F467" s="198"/>
      <c r="G467" s="198"/>
      <c r="H467" s="198"/>
      <c r="I467" s="33"/>
      <c r="J467" s="5"/>
      <c r="K467" s="5"/>
      <c r="N467" s="171"/>
      <c r="O467" s="6"/>
      <c r="Q467" s="5"/>
    </row>
    <row r="468" spans="1:17" x14ac:dyDescent="0.2">
      <c r="A468" s="249" t="s">
        <v>893</v>
      </c>
      <c r="B468" s="262" t="s">
        <v>894</v>
      </c>
      <c r="C468" s="210">
        <f t="shared" si="7"/>
        <v>0</v>
      </c>
      <c r="D468" s="196"/>
      <c r="E468" s="197"/>
      <c r="F468" s="198"/>
      <c r="G468" s="198"/>
      <c r="H468" s="198"/>
      <c r="I468" s="33"/>
      <c r="J468" s="5"/>
      <c r="K468" s="5"/>
      <c r="N468" s="171"/>
      <c r="O468" s="6"/>
      <c r="Q468" s="5"/>
    </row>
    <row r="469" spans="1:17" x14ac:dyDescent="0.2">
      <c r="A469" s="259" t="s">
        <v>895</v>
      </c>
      <c r="B469" s="262" t="s">
        <v>896</v>
      </c>
      <c r="C469" s="210">
        <f t="shared" si="7"/>
        <v>0</v>
      </c>
      <c r="D469" s="196"/>
      <c r="E469" s="197"/>
      <c r="F469" s="198"/>
      <c r="G469" s="198"/>
      <c r="H469" s="198"/>
      <c r="I469" s="33"/>
      <c r="J469" s="5"/>
      <c r="K469" s="5"/>
      <c r="N469" s="171"/>
      <c r="O469" s="6"/>
      <c r="Q469" s="5"/>
    </row>
    <row r="470" spans="1:17" x14ac:dyDescent="0.2">
      <c r="A470" s="214" t="s">
        <v>897</v>
      </c>
      <c r="B470" s="262" t="s">
        <v>898</v>
      </c>
      <c r="C470" s="210">
        <f t="shared" si="7"/>
        <v>0</v>
      </c>
      <c r="D470" s="196"/>
      <c r="E470" s="197"/>
      <c r="F470" s="198"/>
      <c r="G470" s="198"/>
      <c r="H470" s="198"/>
      <c r="I470" s="33"/>
      <c r="J470" s="5"/>
      <c r="K470" s="5"/>
      <c r="N470" s="171"/>
      <c r="O470" s="6"/>
      <c r="Q470" s="5"/>
    </row>
    <row r="471" spans="1:17" x14ac:dyDescent="0.2">
      <c r="A471" s="249" t="s">
        <v>899</v>
      </c>
      <c r="B471" s="262" t="s">
        <v>900</v>
      </c>
      <c r="C471" s="210">
        <f t="shared" si="7"/>
        <v>0</v>
      </c>
      <c r="D471" s="196"/>
      <c r="E471" s="197"/>
      <c r="F471" s="198"/>
      <c r="G471" s="198"/>
      <c r="H471" s="198"/>
      <c r="I471" s="33"/>
      <c r="J471" s="5"/>
      <c r="K471" s="5"/>
      <c r="N471" s="171"/>
      <c r="O471" s="6"/>
      <c r="Q471" s="5"/>
    </row>
    <row r="472" spans="1:17" x14ac:dyDescent="0.2">
      <c r="A472" s="259" t="s">
        <v>901</v>
      </c>
      <c r="B472" s="262" t="s">
        <v>902</v>
      </c>
      <c r="C472" s="210">
        <f t="shared" si="7"/>
        <v>0</v>
      </c>
      <c r="D472" s="196"/>
      <c r="E472" s="197"/>
      <c r="F472" s="198"/>
      <c r="G472" s="198"/>
      <c r="H472" s="198"/>
      <c r="I472" s="33"/>
      <c r="J472" s="5"/>
      <c r="K472" s="5"/>
      <c r="N472" s="171"/>
      <c r="O472" s="6"/>
      <c r="Q472" s="5"/>
    </row>
    <row r="473" spans="1:17" x14ac:dyDescent="0.2">
      <c r="A473" s="214" t="s">
        <v>903</v>
      </c>
      <c r="B473" s="262" t="s">
        <v>904</v>
      </c>
      <c r="C473" s="210">
        <f t="shared" si="7"/>
        <v>0</v>
      </c>
      <c r="D473" s="196"/>
      <c r="E473" s="197"/>
      <c r="F473" s="198"/>
      <c r="G473" s="198"/>
      <c r="H473" s="198"/>
      <c r="I473" s="33"/>
      <c r="J473" s="5"/>
      <c r="K473" s="5"/>
      <c r="N473" s="171"/>
      <c r="O473" s="6"/>
      <c r="Q473" s="5"/>
    </row>
    <row r="474" spans="1:17" x14ac:dyDescent="0.2">
      <c r="A474" s="249" t="s">
        <v>905</v>
      </c>
      <c r="B474" s="262" t="s">
        <v>906</v>
      </c>
      <c r="C474" s="210">
        <f t="shared" si="7"/>
        <v>0</v>
      </c>
      <c r="D474" s="196"/>
      <c r="E474" s="197"/>
      <c r="F474" s="198"/>
      <c r="G474" s="198"/>
      <c r="H474" s="198"/>
      <c r="I474" s="33"/>
      <c r="J474" s="5"/>
      <c r="K474" s="5"/>
      <c r="N474" s="171"/>
      <c r="O474" s="6"/>
      <c r="Q474" s="5"/>
    </row>
    <row r="475" spans="1:17" x14ac:dyDescent="0.2">
      <c r="A475" s="259" t="s">
        <v>907</v>
      </c>
      <c r="B475" s="262" t="s">
        <v>908</v>
      </c>
      <c r="C475" s="210">
        <f t="shared" si="7"/>
        <v>0</v>
      </c>
      <c r="D475" s="196"/>
      <c r="E475" s="197"/>
      <c r="F475" s="198"/>
      <c r="G475" s="198"/>
      <c r="H475" s="198"/>
      <c r="I475" s="33"/>
      <c r="J475" s="5"/>
      <c r="K475" s="5"/>
      <c r="N475" s="171"/>
      <c r="O475" s="6"/>
      <c r="Q475" s="5"/>
    </row>
    <row r="476" spans="1:17" x14ac:dyDescent="0.2">
      <c r="A476" s="214" t="s">
        <v>909</v>
      </c>
      <c r="B476" s="262" t="s">
        <v>910</v>
      </c>
      <c r="C476" s="210">
        <f t="shared" si="7"/>
        <v>0</v>
      </c>
      <c r="D476" s="196"/>
      <c r="E476" s="197"/>
      <c r="F476" s="198"/>
      <c r="G476" s="198"/>
      <c r="H476" s="198"/>
      <c r="I476" s="33"/>
      <c r="J476" s="5"/>
      <c r="K476" s="5"/>
      <c r="N476" s="171"/>
      <c r="O476" s="6"/>
      <c r="Q476" s="5"/>
    </row>
    <row r="477" spans="1:17" x14ac:dyDescent="0.2">
      <c r="A477" s="249" t="s">
        <v>911</v>
      </c>
      <c r="B477" s="262" t="s">
        <v>912</v>
      </c>
      <c r="C477" s="210">
        <f t="shared" si="7"/>
        <v>0</v>
      </c>
      <c r="D477" s="196"/>
      <c r="E477" s="197"/>
      <c r="F477" s="198"/>
      <c r="G477" s="198"/>
      <c r="H477" s="198"/>
      <c r="I477" s="33"/>
      <c r="J477" s="5"/>
      <c r="K477" s="5"/>
      <c r="N477" s="171"/>
      <c r="O477" s="6"/>
      <c r="Q477" s="5"/>
    </row>
    <row r="478" spans="1:17" x14ac:dyDescent="0.2">
      <c r="A478" s="259" t="s">
        <v>913</v>
      </c>
      <c r="B478" s="262" t="s">
        <v>914</v>
      </c>
      <c r="C478" s="210">
        <f t="shared" si="7"/>
        <v>0</v>
      </c>
      <c r="D478" s="196"/>
      <c r="E478" s="197"/>
      <c r="F478" s="198"/>
      <c r="G478" s="198"/>
      <c r="H478" s="198"/>
      <c r="I478" s="33"/>
      <c r="J478" s="5"/>
      <c r="K478" s="5"/>
      <c r="N478" s="171"/>
      <c r="O478" s="6"/>
      <c r="Q478" s="5"/>
    </row>
    <row r="479" spans="1:17" x14ac:dyDescent="0.2">
      <c r="A479" s="214" t="s">
        <v>915</v>
      </c>
      <c r="B479" s="262" t="s">
        <v>916</v>
      </c>
      <c r="C479" s="210">
        <f t="shared" si="7"/>
        <v>0</v>
      </c>
      <c r="D479" s="196"/>
      <c r="E479" s="197"/>
      <c r="F479" s="198"/>
      <c r="G479" s="198"/>
      <c r="H479" s="198"/>
      <c r="I479" s="33"/>
      <c r="J479" s="5"/>
      <c r="K479" s="5"/>
      <c r="N479" s="171"/>
      <c r="O479" s="6"/>
      <c r="Q479" s="5"/>
    </row>
    <row r="480" spans="1:17" x14ac:dyDescent="0.2">
      <c r="A480" s="249" t="s">
        <v>917</v>
      </c>
      <c r="B480" s="262" t="s">
        <v>918</v>
      </c>
      <c r="C480" s="210">
        <f t="shared" si="7"/>
        <v>0</v>
      </c>
      <c r="D480" s="196"/>
      <c r="E480" s="197"/>
      <c r="F480" s="198"/>
      <c r="G480" s="198"/>
      <c r="H480" s="198"/>
      <c r="I480" s="33"/>
      <c r="J480" s="5"/>
      <c r="K480" s="5"/>
      <c r="N480" s="171"/>
      <c r="O480" s="6"/>
      <c r="Q480" s="5"/>
    </row>
    <row r="481" spans="1:17" x14ac:dyDescent="0.2">
      <c r="A481" s="259" t="s">
        <v>919</v>
      </c>
      <c r="B481" s="262" t="s">
        <v>920</v>
      </c>
      <c r="C481" s="210">
        <f t="shared" si="7"/>
        <v>0</v>
      </c>
      <c r="D481" s="196"/>
      <c r="E481" s="197"/>
      <c r="F481" s="198"/>
      <c r="G481" s="198"/>
      <c r="H481" s="198"/>
      <c r="I481" s="33"/>
      <c r="J481" s="5"/>
      <c r="K481" s="5"/>
      <c r="N481" s="171"/>
      <c r="O481" s="6"/>
      <c r="Q481" s="5"/>
    </row>
    <row r="482" spans="1:17" x14ac:dyDescent="0.2">
      <c r="A482" s="214" t="s">
        <v>921</v>
      </c>
      <c r="B482" s="262" t="s">
        <v>922</v>
      </c>
      <c r="C482" s="210">
        <f t="shared" si="7"/>
        <v>0</v>
      </c>
      <c r="D482" s="196"/>
      <c r="E482" s="197"/>
      <c r="F482" s="198"/>
      <c r="G482" s="198"/>
      <c r="H482" s="198"/>
      <c r="I482" s="33"/>
      <c r="J482" s="5"/>
      <c r="K482" s="5"/>
      <c r="N482" s="171"/>
      <c r="O482" s="6"/>
      <c r="Q482" s="5"/>
    </row>
    <row r="483" spans="1:17" x14ac:dyDescent="0.2">
      <c r="A483" s="249" t="s">
        <v>923</v>
      </c>
      <c r="B483" s="262" t="s">
        <v>924</v>
      </c>
      <c r="C483" s="210">
        <f t="shared" si="7"/>
        <v>0</v>
      </c>
      <c r="D483" s="196"/>
      <c r="E483" s="197"/>
      <c r="F483" s="198"/>
      <c r="G483" s="198"/>
      <c r="H483" s="198"/>
      <c r="I483" s="33"/>
      <c r="J483" s="5"/>
      <c r="K483" s="5"/>
      <c r="N483" s="171"/>
      <c r="O483" s="6"/>
      <c r="Q483" s="5"/>
    </row>
    <row r="484" spans="1:17" x14ac:dyDescent="0.2">
      <c r="A484" s="259" t="s">
        <v>925</v>
      </c>
      <c r="B484" s="262" t="s">
        <v>926</v>
      </c>
      <c r="C484" s="210">
        <f t="shared" si="7"/>
        <v>0</v>
      </c>
      <c r="D484" s="196"/>
      <c r="E484" s="197"/>
      <c r="F484" s="198"/>
      <c r="G484" s="198"/>
      <c r="H484" s="198"/>
      <c r="I484" s="33"/>
      <c r="J484" s="5"/>
      <c r="K484" s="5"/>
      <c r="N484" s="171"/>
      <c r="O484" s="6"/>
      <c r="Q484" s="5"/>
    </row>
    <row r="485" spans="1:17" x14ac:dyDescent="0.2">
      <c r="A485" s="214" t="s">
        <v>927</v>
      </c>
      <c r="B485" s="262" t="s">
        <v>928</v>
      </c>
      <c r="C485" s="210">
        <f t="shared" si="7"/>
        <v>0</v>
      </c>
      <c r="D485" s="196"/>
      <c r="E485" s="197"/>
      <c r="F485" s="198"/>
      <c r="G485" s="198"/>
      <c r="H485" s="198"/>
      <c r="I485" s="33"/>
      <c r="J485" s="5"/>
      <c r="K485" s="5"/>
      <c r="N485" s="171"/>
      <c r="O485" s="6"/>
      <c r="Q485" s="5"/>
    </row>
    <row r="486" spans="1:17" x14ac:dyDescent="0.2">
      <c r="A486" s="249" t="s">
        <v>929</v>
      </c>
      <c r="B486" s="262" t="s">
        <v>930</v>
      </c>
      <c r="C486" s="210">
        <f t="shared" si="7"/>
        <v>0</v>
      </c>
      <c r="D486" s="196"/>
      <c r="E486" s="197"/>
      <c r="F486" s="198"/>
      <c r="G486" s="198"/>
      <c r="H486" s="198"/>
      <c r="I486" s="33"/>
      <c r="J486" s="5"/>
      <c r="K486" s="5"/>
      <c r="N486" s="171"/>
      <c r="O486" s="6"/>
      <c r="Q486" s="5"/>
    </row>
    <row r="487" spans="1:17" x14ac:dyDescent="0.2">
      <c r="A487" s="259" t="s">
        <v>931</v>
      </c>
      <c r="B487" s="262" t="s">
        <v>932</v>
      </c>
      <c r="C487" s="210">
        <f t="shared" si="7"/>
        <v>0</v>
      </c>
      <c r="D487" s="196"/>
      <c r="E487" s="197"/>
      <c r="F487" s="198"/>
      <c r="G487" s="198"/>
      <c r="H487" s="198"/>
      <c r="I487" s="33"/>
      <c r="J487" s="5"/>
      <c r="K487" s="5"/>
      <c r="N487" s="171"/>
      <c r="O487" s="6"/>
      <c r="Q487" s="5"/>
    </row>
    <row r="488" spans="1:17" x14ac:dyDescent="0.2">
      <c r="A488" s="214" t="s">
        <v>933</v>
      </c>
      <c r="B488" s="262" t="s">
        <v>934</v>
      </c>
      <c r="C488" s="210">
        <f t="shared" si="7"/>
        <v>0</v>
      </c>
      <c r="D488" s="196"/>
      <c r="E488" s="197"/>
      <c r="F488" s="198"/>
      <c r="G488" s="198"/>
      <c r="H488" s="198"/>
      <c r="I488" s="33"/>
      <c r="J488" s="5"/>
      <c r="K488" s="5"/>
      <c r="N488" s="171"/>
      <c r="O488" s="6"/>
      <c r="Q488" s="5"/>
    </row>
    <row r="489" spans="1:17" x14ac:dyDescent="0.2">
      <c r="A489" s="249" t="s">
        <v>935</v>
      </c>
      <c r="B489" s="262" t="s">
        <v>936</v>
      </c>
      <c r="C489" s="210">
        <f t="shared" si="7"/>
        <v>0</v>
      </c>
      <c r="D489" s="196"/>
      <c r="E489" s="197"/>
      <c r="F489" s="198"/>
      <c r="G489" s="198"/>
      <c r="H489" s="198"/>
      <c r="I489" s="33"/>
      <c r="J489" s="5"/>
      <c r="K489" s="5"/>
      <c r="N489" s="171"/>
      <c r="O489" s="6"/>
      <c r="Q489" s="5"/>
    </row>
    <row r="490" spans="1:17" x14ac:dyDescent="0.2">
      <c r="A490" s="259" t="s">
        <v>937</v>
      </c>
      <c r="B490" s="262" t="s">
        <v>938</v>
      </c>
      <c r="C490" s="210">
        <f t="shared" si="7"/>
        <v>0</v>
      </c>
      <c r="D490" s="196"/>
      <c r="E490" s="197"/>
      <c r="F490" s="198"/>
      <c r="G490" s="198"/>
      <c r="H490" s="198"/>
      <c r="I490" s="33"/>
      <c r="J490" s="5"/>
      <c r="K490" s="5"/>
      <c r="N490" s="171"/>
      <c r="O490" s="6"/>
      <c r="Q490" s="5"/>
    </row>
    <row r="491" spans="1:17" x14ac:dyDescent="0.2">
      <c r="A491" s="214" t="s">
        <v>939</v>
      </c>
      <c r="B491" s="262" t="s">
        <v>940</v>
      </c>
      <c r="C491" s="210">
        <f t="shared" si="7"/>
        <v>0</v>
      </c>
      <c r="D491" s="196"/>
      <c r="E491" s="197"/>
      <c r="F491" s="198"/>
      <c r="G491" s="198"/>
      <c r="H491" s="198"/>
      <c r="I491" s="33"/>
      <c r="J491" s="5"/>
      <c r="K491" s="5"/>
      <c r="N491" s="171"/>
      <c r="O491" s="6"/>
      <c r="Q491" s="5"/>
    </row>
    <row r="492" spans="1:17" x14ac:dyDescent="0.2">
      <c r="A492" s="249" t="s">
        <v>941</v>
      </c>
      <c r="B492" s="262" t="s">
        <v>942</v>
      </c>
      <c r="C492" s="210">
        <f t="shared" si="7"/>
        <v>0</v>
      </c>
      <c r="D492" s="196"/>
      <c r="E492" s="197"/>
      <c r="F492" s="198"/>
      <c r="G492" s="198"/>
      <c r="H492" s="198"/>
      <c r="I492" s="33"/>
      <c r="J492" s="5"/>
      <c r="K492" s="5"/>
      <c r="N492" s="171"/>
      <c r="O492" s="6"/>
      <c r="Q492" s="5"/>
    </row>
    <row r="493" spans="1:17" x14ac:dyDescent="0.2">
      <c r="A493" s="259" t="s">
        <v>943</v>
      </c>
      <c r="B493" s="262" t="s">
        <v>944</v>
      </c>
      <c r="C493" s="210">
        <f t="shared" si="7"/>
        <v>0</v>
      </c>
      <c r="D493" s="196"/>
      <c r="E493" s="197"/>
      <c r="F493" s="198"/>
      <c r="G493" s="198"/>
      <c r="H493" s="198"/>
      <c r="I493" s="33"/>
      <c r="J493" s="5"/>
      <c r="K493" s="5"/>
      <c r="N493" s="171"/>
      <c r="O493" s="6"/>
      <c r="Q493" s="5"/>
    </row>
    <row r="494" spans="1:17" x14ac:dyDescent="0.2">
      <c r="A494" s="214" t="s">
        <v>945</v>
      </c>
      <c r="B494" s="262" t="s">
        <v>946</v>
      </c>
      <c r="C494" s="210">
        <f t="shared" si="7"/>
        <v>0</v>
      </c>
      <c r="D494" s="196"/>
      <c r="E494" s="197"/>
      <c r="F494" s="198"/>
      <c r="G494" s="198"/>
      <c r="H494" s="198"/>
      <c r="I494" s="33"/>
      <c r="J494" s="5"/>
      <c r="K494" s="5"/>
      <c r="N494" s="171"/>
      <c r="O494" s="6"/>
      <c r="Q494" s="5"/>
    </row>
    <row r="495" spans="1:17" x14ac:dyDescent="0.2">
      <c r="A495" s="249" t="s">
        <v>947</v>
      </c>
      <c r="B495" s="262" t="s">
        <v>948</v>
      </c>
      <c r="C495" s="210">
        <f t="shared" si="7"/>
        <v>0</v>
      </c>
      <c r="D495" s="196"/>
      <c r="E495" s="197"/>
      <c r="F495" s="198"/>
      <c r="G495" s="198"/>
      <c r="H495" s="198"/>
      <c r="I495" s="33"/>
      <c r="J495" s="5"/>
      <c r="K495" s="5"/>
      <c r="N495" s="171"/>
      <c r="O495" s="6"/>
      <c r="Q495" s="5"/>
    </row>
    <row r="496" spans="1:17" x14ac:dyDescent="0.2">
      <c r="A496" s="259" t="s">
        <v>949</v>
      </c>
      <c r="B496" s="262" t="s">
        <v>950</v>
      </c>
      <c r="C496" s="210">
        <f t="shared" si="7"/>
        <v>0</v>
      </c>
      <c r="D496" s="196"/>
      <c r="E496" s="197"/>
      <c r="F496" s="198"/>
      <c r="G496" s="198"/>
      <c r="H496" s="198"/>
      <c r="I496" s="33"/>
      <c r="J496" s="5"/>
      <c r="K496" s="5"/>
      <c r="N496" s="171"/>
      <c r="O496" s="6"/>
      <c r="Q496" s="5"/>
    </row>
    <row r="497" spans="1:17" x14ac:dyDescent="0.2">
      <c r="A497" s="214" t="s">
        <v>951</v>
      </c>
      <c r="B497" s="262" t="s">
        <v>952</v>
      </c>
      <c r="C497" s="210">
        <f t="shared" si="7"/>
        <v>0</v>
      </c>
      <c r="D497" s="196"/>
      <c r="E497" s="197"/>
      <c r="F497" s="198"/>
      <c r="G497" s="198"/>
      <c r="H497" s="198"/>
      <c r="I497" s="33"/>
      <c r="J497" s="5"/>
      <c r="K497" s="5"/>
      <c r="N497" s="171"/>
      <c r="O497" s="6"/>
      <c r="Q497" s="5"/>
    </row>
    <row r="498" spans="1:17" x14ac:dyDescent="0.2">
      <c r="A498" s="249" t="s">
        <v>953</v>
      </c>
      <c r="B498" s="262" t="s">
        <v>954</v>
      </c>
      <c r="C498" s="210">
        <f t="shared" si="7"/>
        <v>0</v>
      </c>
      <c r="D498" s="196"/>
      <c r="E498" s="197"/>
      <c r="F498" s="198"/>
      <c r="G498" s="198"/>
      <c r="H498" s="198"/>
      <c r="I498" s="33"/>
      <c r="J498" s="5"/>
      <c r="K498" s="5"/>
      <c r="N498" s="171"/>
      <c r="O498" s="6"/>
      <c r="Q498" s="5"/>
    </row>
    <row r="499" spans="1:17" x14ac:dyDescent="0.2">
      <c r="A499" s="259" t="s">
        <v>955</v>
      </c>
      <c r="B499" s="262" t="s">
        <v>956</v>
      </c>
      <c r="C499" s="210">
        <f t="shared" si="7"/>
        <v>0</v>
      </c>
      <c r="D499" s="196"/>
      <c r="E499" s="197"/>
      <c r="F499" s="198"/>
      <c r="G499" s="198"/>
      <c r="H499" s="198"/>
      <c r="I499" s="33"/>
      <c r="J499" s="5"/>
      <c r="K499" s="5"/>
      <c r="N499" s="171"/>
      <c r="O499" s="6"/>
      <c r="Q499" s="5"/>
    </row>
    <row r="500" spans="1:17" x14ac:dyDescent="0.2">
      <c r="A500" s="214" t="s">
        <v>957</v>
      </c>
      <c r="B500" s="262" t="s">
        <v>958</v>
      </c>
      <c r="C500" s="210">
        <f t="shared" si="7"/>
        <v>0</v>
      </c>
      <c r="D500" s="196"/>
      <c r="E500" s="197"/>
      <c r="F500" s="198"/>
      <c r="G500" s="198"/>
      <c r="H500" s="198"/>
      <c r="I500" s="33"/>
      <c r="J500" s="5"/>
      <c r="K500" s="5"/>
      <c r="N500" s="171"/>
      <c r="O500" s="6"/>
      <c r="Q500" s="5"/>
    </row>
    <row r="501" spans="1:17" x14ac:dyDescent="0.2">
      <c r="A501" s="249" t="s">
        <v>959</v>
      </c>
      <c r="B501" s="262" t="s">
        <v>960</v>
      </c>
      <c r="C501" s="210">
        <f t="shared" si="7"/>
        <v>0</v>
      </c>
      <c r="D501" s="196"/>
      <c r="E501" s="197"/>
      <c r="F501" s="198"/>
      <c r="G501" s="198"/>
      <c r="H501" s="198"/>
      <c r="I501" s="33"/>
      <c r="J501" s="5"/>
      <c r="K501" s="5"/>
      <c r="N501" s="171"/>
      <c r="O501" s="6"/>
      <c r="Q501" s="5"/>
    </row>
    <row r="502" spans="1:17" x14ac:dyDescent="0.2">
      <c r="A502" s="259" t="s">
        <v>961</v>
      </c>
      <c r="B502" s="262" t="s">
        <v>962</v>
      </c>
      <c r="C502" s="210">
        <f t="shared" si="7"/>
        <v>0</v>
      </c>
      <c r="D502" s="196"/>
      <c r="E502" s="197"/>
      <c r="F502" s="198"/>
      <c r="G502" s="198"/>
      <c r="H502" s="198"/>
      <c r="I502" s="33"/>
      <c r="J502" s="5"/>
      <c r="K502" s="5"/>
      <c r="N502" s="171"/>
      <c r="O502" s="6"/>
      <c r="Q502" s="5"/>
    </row>
    <row r="503" spans="1:17" x14ac:dyDescent="0.2">
      <c r="A503" s="214" t="s">
        <v>963</v>
      </c>
      <c r="B503" s="262" t="s">
        <v>964</v>
      </c>
      <c r="C503" s="210">
        <f t="shared" si="7"/>
        <v>0</v>
      </c>
      <c r="D503" s="196"/>
      <c r="E503" s="197"/>
      <c r="F503" s="198"/>
      <c r="G503" s="198"/>
      <c r="H503" s="198"/>
      <c r="I503" s="33"/>
      <c r="J503" s="5"/>
      <c r="K503" s="5"/>
      <c r="N503" s="171"/>
      <c r="O503" s="6"/>
      <c r="Q503" s="5"/>
    </row>
    <row r="504" spans="1:17" x14ac:dyDescent="0.2">
      <c r="A504" s="249" t="s">
        <v>965</v>
      </c>
      <c r="B504" s="258" t="s">
        <v>966</v>
      </c>
      <c r="C504" s="210">
        <f t="shared" si="7"/>
        <v>0</v>
      </c>
      <c r="D504" s="196"/>
      <c r="E504" s="197"/>
      <c r="F504" s="198"/>
      <c r="G504" s="198"/>
      <c r="H504" s="198"/>
      <c r="I504" s="33"/>
      <c r="J504" s="5"/>
      <c r="K504" s="5"/>
      <c r="N504" s="171"/>
      <c r="O504" s="6"/>
      <c r="Q504" s="5"/>
    </row>
    <row r="505" spans="1:17" x14ac:dyDescent="0.2">
      <c r="A505" s="259" t="s">
        <v>967</v>
      </c>
      <c r="B505" s="260" t="s">
        <v>968</v>
      </c>
      <c r="C505" s="210">
        <f t="shared" si="7"/>
        <v>0</v>
      </c>
      <c r="D505" s="196"/>
      <c r="E505" s="197"/>
      <c r="F505" s="198"/>
      <c r="G505" s="198"/>
      <c r="H505" s="198"/>
      <c r="I505" s="33"/>
      <c r="J505" s="5"/>
      <c r="K505" s="5"/>
      <c r="N505" s="171"/>
      <c r="O505" s="6"/>
      <c r="Q505" s="5"/>
    </row>
    <row r="506" spans="1:17" x14ac:dyDescent="0.2">
      <c r="A506" s="214" t="s">
        <v>969</v>
      </c>
      <c r="B506" s="258" t="s">
        <v>970</v>
      </c>
      <c r="C506" s="210">
        <f t="shared" si="7"/>
        <v>0</v>
      </c>
      <c r="D506" s="196"/>
      <c r="E506" s="197"/>
      <c r="F506" s="198"/>
      <c r="G506" s="198"/>
      <c r="H506" s="198"/>
      <c r="I506" s="33"/>
      <c r="J506" s="5"/>
      <c r="K506" s="5"/>
      <c r="N506" s="171"/>
      <c r="O506" s="6"/>
      <c r="Q506" s="5"/>
    </row>
    <row r="507" spans="1:17" x14ac:dyDescent="0.2">
      <c r="A507" s="249" t="s">
        <v>971</v>
      </c>
      <c r="B507" s="258" t="s">
        <v>972</v>
      </c>
      <c r="C507" s="210">
        <f t="shared" si="7"/>
        <v>0</v>
      </c>
      <c r="D507" s="196"/>
      <c r="E507" s="197"/>
      <c r="F507" s="198"/>
      <c r="G507" s="198"/>
      <c r="H507" s="198"/>
      <c r="I507" s="33"/>
      <c r="J507" s="5"/>
      <c r="K507" s="5"/>
      <c r="N507" s="171"/>
      <c r="O507" s="6"/>
      <c r="Q507" s="5"/>
    </row>
    <row r="508" spans="1:17" ht="23.25" x14ac:dyDescent="0.2">
      <c r="A508" s="259" t="s">
        <v>973</v>
      </c>
      <c r="B508" s="262" t="s">
        <v>974</v>
      </c>
      <c r="C508" s="210">
        <f t="shared" si="7"/>
        <v>0</v>
      </c>
      <c r="D508" s="196"/>
      <c r="E508" s="197"/>
      <c r="F508" s="198"/>
      <c r="G508" s="198"/>
      <c r="H508" s="198"/>
      <c r="I508" s="33"/>
      <c r="J508" s="5"/>
      <c r="K508" s="5"/>
      <c r="N508" s="171"/>
      <c r="O508" s="6"/>
      <c r="Q508" s="5"/>
    </row>
    <row r="509" spans="1:17" x14ac:dyDescent="0.2">
      <c r="A509" s="259" t="s">
        <v>975</v>
      </c>
      <c r="B509" s="258" t="s">
        <v>976</v>
      </c>
      <c r="C509" s="210">
        <f t="shared" si="7"/>
        <v>0</v>
      </c>
      <c r="D509" s="196"/>
      <c r="E509" s="197"/>
      <c r="F509" s="198"/>
      <c r="G509" s="198"/>
      <c r="H509" s="198"/>
      <c r="I509" s="33"/>
      <c r="J509" s="5"/>
      <c r="K509" s="5"/>
      <c r="N509" s="171"/>
      <c r="O509" s="6"/>
      <c r="Q509" s="5"/>
    </row>
    <row r="510" spans="1:17" x14ac:dyDescent="0.2">
      <c r="A510" s="259" t="s">
        <v>977</v>
      </c>
      <c r="B510" s="258" t="s">
        <v>978</v>
      </c>
      <c r="C510" s="210">
        <f t="shared" si="7"/>
        <v>0</v>
      </c>
      <c r="D510" s="196"/>
      <c r="E510" s="197"/>
      <c r="F510" s="198"/>
      <c r="G510" s="198"/>
      <c r="H510" s="198"/>
      <c r="I510" s="33"/>
      <c r="J510" s="5"/>
      <c r="K510" s="5"/>
      <c r="N510" s="171"/>
      <c r="O510" s="6"/>
      <c r="Q510" s="5"/>
    </row>
    <row r="511" spans="1:17" x14ac:dyDescent="0.2">
      <c r="A511" s="214" t="s">
        <v>979</v>
      </c>
      <c r="B511" s="258" t="s">
        <v>980</v>
      </c>
      <c r="C511" s="210">
        <f t="shared" si="7"/>
        <v>0</v>
      </c>
      <c r="D511" s="196"/>
      <c r="E511" s="197"/>
      <c r="F511" s="198"/>
      <c r="G511" s="198"/>
      <c r="H511" s="198"/>
      <c r="I511" s="33"/>
      <c r="J511" s="5"/>
      <c r="K511" s="5"/>
      <c r="N511" s="171"/>
      <c r="O511" s="6"/>
      <c r="Q511" s="5"/>
    </row>
    <row r="512" spans="1:17" x14ac:dyDescent="0.2">
      <c r="A512" s="249" t="s">
        <v>981</v>
      </c>
      <c r="B512" s="258" t="s">
        <v>982</v>
      </c>
      <c r="C512" s="210">
        <f t="shared" si="7"/>
        <v>0</v>
      </c>
      <c r="D512" s="196"/>
      <c r="E512" s="197"/>
      <c r="F512" s="198"/>
      <c r="G512" s="198"/>
      <c r="H512" s="198"/>
      <c r="I512" s="33"/>
      <c r="J512" s="5"/>
      <c r="K512" s="5"/>
      <c r="N512" s="171"/>
      <c r="O512" s="6"/>
      <c r="Q512" s="5"/>
    </row>
    <row r="513" spans="1:17" x14ac:dyDescent="0.2">
      <c r="A513" s="259" t="s">
        <v>983</v>
      </c>
      <c r="B513" s="258" t="s">
        <v>984</v>
      </c>
      <c r="C513" s="210">
        <f t="shared" si="7"/>
        <v>0</v>
      </c>
      <c r="D513" s="196"/>
      <c r="E513" s="197"/>
      <c r="F513" s="198"/>
      <c r="G513" s="198"/>
      <c r="H513" s="198"/>
      <c r="I513" s="33"/>
      <c r="J513" s="5"/>
      <c r="K513" s="5"/>
      <c r="N513" s="171"/>
      <c r="O513" s="6"/>
      <c r="Q513" s="5"/>
    </row>
    <row r="514" spans="1:17" x14ac:dyDescent="0.2">
      <c r="A514" s="214" t="s">
        <v>985</v>
      </c>
      <c r="B514" s="258" t="s">
        <v>986</v>
      </c>
      <c r="C514" s="210">
        <f t="shared" si="7"/>
        <v>0</v>
      </c>
      <c r="D514" s="196"/>
      <c r="E514" s="197"/>
      <c r="F514" s="198"/>
      <c r="G514" s="198"/>
      <c r="H514" s="198"/>
      <c r="I514" s="33"/>
      <c r="J514" s="5"/>
      <c r="K514" s="5"/>
      <c r="N514" s="171"/>
      <c r="O514" s="6"/>
      <c r="Q514" s="5"/>
    </row>
    <row r="515" spans="1:17" x14ac:dyDescent="0.2">
      <c r="A515" s="249" t="s">
        <v>987</v>
      </c>
      <c r="B515" s="258" t="s">
        <v>988</v>
      </c>
      <c r="C515" s="210">
        <f t="shared" si="7"/>
        <v>0</v>
      </c>
      <c r="D515" s="196"/>
      <c r="E515" s="197"/>
      <c r="F515" s="198"/>
      <c r="G515" s="198"/>
      <c r="H515" s="198"/>
      <c r="I515" s="33"/>
      <c r="J515" s="5"/>
      <c r="K515" s="5"/>
      <c r="N515" s="171"/>
      <c r="O515" s="6"/>
      <c r="Q515" s="5"/>
    </row>
    <row r="516" spans="1:17" x14ac:dyDescent="0.2">
      <c r="A516" s="259" t="s">
        <v>989</v>
      </c>
      <c r="B516" s="258" t="s">
        <v>990</v>
      </c>
      <c r="C516" s="210">
        <f t="shared" si="7"/>
        <v>0</v>
      </c>
      <c r="D516" s="196"/>
      <c r="E516" s="197"/>
      <c r="F516" s="198"/>
      <c r="G516" s="198"/>
      <c r="H516" s="198"/>
      <c r="I516" s="33"/>
      <c r="J516" s="5"/>
      <c r="K516" s="5"/>
      <c r="N516" s="171"/>
      <c r="O516" s="6"/>
      <c r="Q516" s="5"/>
    </row>
    <row r="517" spans="1:17" x14ac:dyDescent="0.2">
      <c r="A517" s="214" t="s">
        <v>991</v>
      </c>
      <c r="B517" s="258" t="s">
        <v>992</v>
      </c>
      <c r="C517" s="210">
        <f t="shared" si="7"/>
        <v>0</v>
      </c>
      <c r="D517" s="196"/>
      <c r="E517" s="197"/>
      <c r="F517" s="198"/>
      <c r="G517" s="198"/>
      <c r="H517" s="198"/>
      <c r="I517" s="33"/>
      <c r="J517" s="5"/>
      <c r="K517" s="5"/>
      <c r="N517" s="171"/>
      <c r="O517" s="6"/>
      <c r="Q517" s="5"/>
    </row>
    <row r="518" spans="1:17" x14ac:dyDescent="0.2">
      <c r="A518" s="249" t="s">
        <v>993</v>
      </c>
      <c r="B518" s="258" t="s">
        <v>994</v>
      </c>
      <c r="C518" s="210">
        <f t="shared" si="7"/>
        <v>0</v>
      </c>
      <c r="D518" s="196"/>
      <c r="E518" s="197"/>
      <c r="F518" s="198"/>
      <c r="G518" s="198"/>
      <c r="H518" s="198"/>
      <c r="I518" s="33"/>
      <c r="J518" s="5"/>
      <c r="K518" s="5"/>
      <c r="N518" s="171"/>
      <c r="O518" s="6"/>
      <c r="Q518" s="5"/>
    </row>
    <row r="519" spans="1:17" x14ac:dyDescent="0.2">
      <c r="A519" s="259" t="s">
        <v>995</v>
      </c>
      <c r="B519" s="258" t="s">
        <v>996</v>
      </c>
      <c r="C519" s="210">
        <f t="shared" si="7"/>
        <v>0</v>
      </c>
      <c r="D519" s="196"/>
      <c r="E519" s="197"/>
      <c r="F519" s="198"/>
      <c r="G519" s="198"/>
      <c r="H519" s="198"/>
      <c r="I519" s="33"/>
      <c r="J519" s="5"/>
      <c r="K519" s="5"/>
      <c r="N519" s="171"/>
      <c r="O519" s="6"/>
      <c r="Q519" s="5"/>
    </row>
    <row r="520" spans="1:17" x14ac:dyDescent="0.2">
      <c r="A520" s="259" t="s">
        <v>997</v>
      </c>
      <c r="B520" s="258" t="s">
        <v>998</v>
      </c>
      <c r="C520" s="210">
        <f t="shared" si="7"/>
        <v>0</v>
      </c>
      <c r="D520" s="196"/>
      <c r="E520" s="197"/>
      <c r="F520" s="198"/>
      <c r="G520" s="198"/>
      <c r="H520" s="198"/>
      <c r="I520" s="33"/>
      <c r="J520" s="5"/>
      <c r="K520" s="5"/>
      <c r="N520" s="171"/>
      <c r="O520" s="6"/>
      <c r="Q520" s="5"/>
    </row>
    <row r="521" spans="1:17" x14ac:dyDescent="0.2">
      <c r="A521" s="259" t="s">
        <v>999</v>
      </c>
      <c r="B521" s="258" t="s">
        <v>1000</v>
      </c>
      <c r="C521" s="210">
        <f t="shared" si="7"/>
        <v>0</v>
      </c>
      <c r="D521" s="196"/>
      <c r="E521" s="197"/>
      <c r="F521" s="198"/>
      <c r="G521" s="198"/>
      <c r="H521" s="198"/>
      <c r="I521" s="33"/>
      <c r="J521" s="5"/>
      <c r="K521" s="5"/>
      <c r="N521" s="171"/>
      <c r="O521" s="6"/>
      <c r="Q521" s="5"/>
    </row>
    <row r="522" spans="1:17" x14ac:dyDescent="0.2">
      <c r="A522" s="214" t="s">
        <v>1001</v>
      </c>
      <c r="B522" s="258" t="s">
        <v>1002</v>
      </c>
      <c r="C522" s="210">
        <f t="shared" si="7"/>
        <v>0</v>
      </c>
      <c r="D522" s="196"/>
      <c r="E522" s="197"/>
      <c r="F522" s="198"/>
      <c r="G522" s="198"/>
      <c r="H522" s="198"/>
      <c r="I522" s="33"/>
      <c r="J522" s="5"/>
      <c r="K522" s="5"/>
      <c r="N522" s="171"/>
      <c r="O522" s="6"/>
      <c r="Q522" s="5"/>
    </row>
    <row r="523" spans="1:17" x14ac:dyDescent="0.2">
      <c r="A523" s="249" t="s">
        <v>1003</v>
      </c>
      <c r="B523" s="258" t="s">
        <v>1004</v>
      </c>
      <c r="C523" s="210">
        <f t="shared" si="7"/>
        <v>0</v>
      </c>
      <c r="D523" s="196"/>
      <c r="E523" s="197"/>
      <c r="F523" s="198"/>
      <c r="G523" s="198"/>
      <c r="H523" s="198"/>
      <c r="I523" s="33"/>
      <c r="J523" s="5"/>
      <c r="K523" s="5"/>
      <c r="N523" s="171"/>
      <c r="O523" s="6"/>
      <c r="Q523" s="5"/>
    </row>
    <row r="524" spans="1:17" x14ac:dyDescent="0.2">
      <c r="A524" s="259" t="s">
        <v>1005</v>
      </c>
      <c r="B524" s="258" t="s">
        <v>1006</v>
      </c>
      <c r="C524" s="210">
        <f t="shared" si="7"/>
        <v>0</v>
      </c>
      <c r="D524" s="196"/>
      <c r="E524" s="197"/>
      <c r="F524" s="198"/>
      <c r="G524" s="198"/>
      <c r="H524" s="198"/>
      <c r="I524" s="33"/>
      <c r="J524" s="5"/>
      <c r="K524" s="5"/>
      <c r="N524" s="171"/>
      <c r="O524" s="6"/>
      <c r="Q524" s="5"/>
    </row>
    <row r="525" spans="1:17" x14ac:dyDescent="0.2">
      <c r="A525" s="214" t="s">
        <v>1007</v>
      </c>
      <c r="B525" s="258" t="s">
        <v>1008</v>
      </c>
      <c r="C525" s="210">
        <f t="shared" si="7"/>
        <v>0</v>
      </c>
      <c r="D525" s="196"/>
      <c r="E525" s="197"/>
      <c r="F525" s="198"/>
      <c r="G525" s="198"/>
      <c r="H525" s="198"/>
      <c r="I525" s="33"/>
      <c r="J525" s="5"/>
      <c r="K525" s="5"/>
      <c r="N525" s="171"/>
      <c r="O525" s="6"/>
      <c r="Q525" s="5"/>
    </row>
    <row r="526" spans="1:17" x14ac:dyDescent="0.2">
      <c r="A526" s="249" t="s">
        <v>1009</v>
      </c>
      <c r="B526" s="258" t="s">
        <v>1010</v>
      </c>
      <c r="C526" s="210">
        <f t="shared" si="7"/>
        <v>0</v>
      </c>
      <c r="D526" s="196"/>
      <c r="E526" s="197"/>
      <c r="F526" s="198"/>
      <c r="G526" s="198"/>
      <c r="H526" s="198"/>
      <c r="I526" s="33"/>
      <c r="J526" s="5"/>
      <c r="K526" s="5"/>
      <c r="N526" s="171"/>
      <c r="O526" s="6"/>
      <c r="Q526" s="5"/>
    </row>
    <row r="527" spans="1:17" x14ac:dyDescent="0.2">
      <c r="A527" s="263" t="s">
        <v>1011</v>
      </c>
      <c r="B527" s="264" t="s">
        <v>1012</v>
      </c>
      <c r="C527" s="218">
        <f t="shared" si="7"/>
        <v>0</v>
      </c>
      <c r="D527" s="237"/>
      <c r="E527" s="220"/>
      <c r="F527" s="221"/>
      <c r="G527" s="221"/>
      <c r="H527" s="221"/>
      <c r="I527" s="33"/>
      <c r="J527" s="5"/>
      <c r="K527" s="5"/>
      <c r="N527" s="171"/>
      <c r="O527" s="6"/>
      <c r="Q527" s="5"/>
    </row>
    <row r="528" spans="1:17" x14ac:dyDescent="0.2">
      <c r="A528" s="265"/>
      <c r="B528" s="266"/>
      <c r="C528" s="202"/>
      <c r="D528" s="202"/>
      <c r="E528" s="202"/>
      <c r="F528" s="202"/>
      <c r="G528" s="202"/>
      <c r="H528" s="202"/>
      <c r="I528" s="14"/>
      <c r="J528" s="171"/>
      <c r="K528" s="171"/>
      <c r="L528" s="171"/>
      <c r="M528" s="171"/>
      <c r="N528" s="171"/>
      <c r="O528" s="6"/>
      <c r="Q528" s="5"/>
    </row>
    <row r="529" spans="1:17" x14ac:dyDescent="0.2">
      <c r="A529" s="291" t="s">
        <v>1013</v>
      </c>
      <c r="B529" s="292"/>
      <c r="C529" s="267" t="s">
        <v>1014</v>
      </c>
      <c r="D529" s="268"/>
      <c r="E529" s="269"/>
      <c r="F529" s="171"/>
      <c r="G529" s="202"/>
      <c r="H529" s="202"/>
      <c r="I529" s="14"/>
      <c r="J529" s="171"/>
      <c r="K529" s="171"/>
      <c r="L529" s="171"/>
      <c r="M529" s="171"/>
      <c r="N529" s="171"/>
      <c r="O529" s="6"/>
      <c r="Q529" s="5"/>
    </row>
    <row r="530" spans="1:17" x14ac:dyDescent="0.2">
      <c r="A530" s="293"/>
      <c r="B530" s="294"/>
      <c r="C530" s="297" t="s">
        <v>3</v>
      </c>
      <c r="D530" s="268" t="s">
        <v>1015</v>
      </c>
      <c r="E530" s="269"/>
      <c r="F530" s="171"/>
      <c r="G530" s="202"/>
      <c r="H530" s="202"/>
      <c r="I530" s="14"/>
      <c r="J530" s="171"/>
      <c r="K530" s="171"/>
      <c r="L530" s="171"/>
      <c r="M530" s="171"/>
      <c r="N530" s="171"/>
      <c r="O530" s="6"/>
      <c r="Q530" s="5"/>
    </row>
    <row r="531" spans="1:17" ht="33.75" customHeight="1" x14ac:dyDescent="0.2">
      <c r="A531" s="295"/>
      <c r="B531" s="296"/>
      <c r="C531" s="298"/>
      <c r="D531" s="270" t="s">
        <v>1016</v>
      </c>
      <c r="E531" s="271" t="s">
        <v>1017</v>
      </c>
      <c r="F531" s="171"/>
      <c r="G531" s="202"/>
      <c r="H531" s="202"/>
      <c r="I531" s="14"/>
      <c r="J531" s="171"/>
      <c r="K531" s="171"/>
      <c r="L531" s="171"/>
      <c r="M531" s="171"/>
      <c r="N531" s="171"/>
      <c r="O531" s="6"/>
      <c r="Q531" s="5"/>
    </row>
    <row r="532" spans="1:17" x14ac:dyDescent="0.2">
      <c r="A532" s="272" t="s">
        <v>1018</v>
      </c>
      <c r="B532" s="273" t="s">
        <v>1019</v>
      </c>
      <c r="C532" s="274">
        <f>+SUM(D532:E532)</f>
        <v>0</v>
      </c>
      <c r="D532" s="275"/>
      <c r="E532" s="276"/>
      <c r="F532" s="171"/>
      <c r="G532" s="202"/>
      <c r="H532" s="202"/>
      <c r="I532" s="14"/>
      <c r="J532" s="171"/>
      <c r="K532" s="171"/>
      <c r="L532" s="171"/>
      <c r="M532" s="171"/>
      <c r="N532" s="171"/>
      <c r="O532" s="6"/>
      <c r="Q532" s="5"/>
    </row>
    <row r="533" spans="1:17" x14ac:dyDescent="0.2">
      <c r="A533" s="272" t="s">
        <v>1020</v>
      </c>
      <c r="B533" s="273" t="s">
        <v>1021</v>
      </c>
      <c r="C533" s="277">
        <f>+SUM(D533:E533)</f>
        <v>0</v>
      </c>
      <c r="D533" s="275"/>
      <c r="E533" s="276"/>
      <c r="F533" s="171"/>
      <c r="G533" s="202"/>
      <c r="H533" s="202"/>
      <c r="I533" s="14"/>
      <c r="J533" s="171"/>
      <c r="K533" s="171"/>
      <c r="L533" s="171"/>
      <c r="M533" s="171"/>
      <c r="N533" s="171"/>
      <c r="O533" s="6"/>
      <c r="Q533" s="5"/>
    </row>
    <row r="534" spans="1:17" ht="18" customHeight="1" x14ac:dyDescent="0.2">
      <c r="A534" s="128"/>
      <c r="B534" s="129"/>
      <c r="C534" s="130"/>
    </row>
    <row r="535" spans="1:17" ht="24" customHeight="1" x14ac:dyDescent="0.2">
      <c r="A535" s="291" t="s">
        <v>1022</v>
      </c>
      <c r="B535" s="292"/>
      <c r="C535" s="297" t="s">
        <v>3</v>
      </c>
      <c r="D535" s="286" t="s">
        <v>1023</v>
      </c>
      <c r="E535" s="286" t="s">
        <v>1024</v>
      </c>
      <c r="F535" s="202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295"/>
      <c r="B536" s="296"/>
      <c r="C536" s="299"/>
      <c r="D536" s="286"/>
      <c r="E536" s="286"/>
      <c r="F536" s="202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287" t="s">
        <v>1025</v>
      </c>
      <c r="B537" s="288"/>
      <c r="C537" s="131"/>
      <c r="D537" s="132"/>
      <c r="E537" s="133"/>
      <c r="F537" s="202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134" t="s">
        <v>1026</v>
      </c>
      <c r="B538" s="135"/>
      <c r="C538" s="278">
        <f t="shared" ref="C538:C544" si="8">SUM(D538:E538)</f>
        <v>0</v>
      </c>
      <c r="D538" s="279"/>
      <c r="E538" s="280"/>
      <c r="F538" s="202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139" t="s">
        <v>1027</v>
      </c>
      <c r="B539" s="140"/>
      <c r="C539" s="281">
        <f t="shared" si="8"/>
        <v>0</v>
      </c>
      <c r="D539" s="282"/>
      <c r="E539" s="283"/>
      <c r="F539" s="202"/>
      <c r="G539" s="6"/>
      <c r="H539" s="6"/>
      <c r="I539" s="7"/>
      <c r="J539" s="5"/>
      <c r="K539" s="5"/>
      <c r="O539" s="6"/>
      <c r="Q539" s="5"/>
    </row>
    <row r="540" spans="1:17" s="147" customFormat="1" ht="13.5" customHeight="1" x14ac:dyDescent="0.2">
      <c r="A540" s="139" t="s">
        <v>1028</v>
      </c>
      <c r="B540" s="140"/>
      <c r="C540" s="281">
        <f t="shared" si="8"/>
        <v>0</v>
      </c>
      <c r="D540" s="144"/>
      <c r="E540" s="145"/>
      <c r="F540" s="146"/>
      <c r="G540" s="146"/>
    </row>
    <row r="541" spans="1:17" s="147" customFormat="1" x14ac:dyDescent="0.2">
      <c r="A541" s="139" t="s">
        <v>1029</v>
      </c>
      <c r="B541" s="140"/>
      <c r="C541" s="281">
        <f t="shared" si="8"/>
        <v>0</v>
      </c>
      <c r="D541" s="144"/>
      <c r="E541" s="145"/>
      <c r="F541" s="146"/>
      <c r="G541" s="146"/>
    </row>
    <row r="542" spans="1:17" s="147" customFormat="1" x14ac:dyDescent="0.2">
      <c r="A542" s="139" t="s">
        <v>1030</v>
      </c>
      <c r="B542" s="140"/>
      <c r="C542" s="281">
        <f t="shared" si="8"/>
        <v>0</v>
      </c>
      <c r="D542" s="144"/>
      <c r="E542" s="145"/>
      <c r="F542" s="146"/>
      <c r="G542" s="146"/>
    </row>
    <row r="543" spans="1:17" x14ac:dyDescent="0.2">
      <c r="A543" s="148" t="s">
        <v>1031</v>
      </c>
      <c r="B543" s="149"/>
      <c r="C543" s="150">
        <f t="shared" si="8"/>
        <v>0</v>
      </c>
      <c r="D543" s="151"/>
      <c r="E543" s="152"/>
      <c r="H543" s="6"/>
      <c r="J543" s="7"/>
      <c r="K543" s="5"/>
      <c r="P543" s="6"/>
      <c r="Q543" s="5"/>
    </row>
    <row r="544" spans="1:17" ht="19.5" customHeight="1" x14ac:dyDescent="0.2">
      <c r="A544" s="153" t="s">
        <v>1032</v>
      </c>
      <c r="B544" s="131"/>
      <c r="C544" s="154">
        <f t="shared" si="8"/>
        <v>0</v>
      </c>
      <c r="D544" s="155">
        <f>SUM(D538:D543)</f>
        <v>0</v>
      </c>
      <c r="E544" s="156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153" t="s">
        <v>1033</v>
      </c>
      <c r="B545" s="157"/>
      <c r="C545" s="131"/>
      <c r="D545" s="131"/>
      <c r="E545" s="158"/>
      <c r="F545" s="202"/>
      <c r="G545" s="6"/>
      <c r="H545" s="6"/>
      <c r="I545" s="7"/>
      <c r="J545" s="5"/>
      <c r="K545" s="5"/>
      <c r="O545" s="6"/>
      <c r="Q545" s="5"/>
    </row>
    <row r="546" spans="1:17" x14ac:dyDescent="0.2">
      <c r="A546" s="159" t="s">
        <v>1026</v>
      </c>
      <c r="B546" s="160"/>
      <c r="C546" s="278">
        <f t="shared" ref="C546:C552" si="9">SUM(D546:E546)</f>
        <v>0</v>
      </c>
      <c r="D546" s="279"/>
      <c r="E546" s="280"/>
      <c r="F546" s="202"/>
      <c r="G546" s="6"/>
      <c r="H546" s="6"/>
      <c r="I546" s="7"/>
      <c r="J546" s="5"/>
      <c r="K546" s="5"/>
      <c r="O546" s="6"/>
      <c r="Q546" s="5"/>
    </row>
    <row r="547" spans="1:17" x14ac:dyDescent="0.2">
      <c r="A547" s="161" t="s">
        <v>1027</v>
      </c>
      <c r="B547" s="162"/>
      <c r="C547" s="281">
        <f t="shared" si="9"/>
        <v>0</v>
      </c>
      <c r="D547" s="282"/>
      <c r="E547" s="283"/>
      <c r="F547" s="202"/>
      <c r="G547" s="6"/>
      <c r="H547" s="6"/>
      <c r="I547" s="7"/>
      <c r="J547" s="5"/>
      <c r="K547" s="5"/>
      <c r="O547" s="6"/>
      <c r="Q547" s="5"/>
    </row>
    <row r="548" spans="1:17" s="147" customFormat="1" x14ac:dyDescent="0.2">
      <c r="A548" s="161" t="s">
        <v>1028</v>
      </c>
      <c r="B548" s="162"/>
      <c r="C548" s="281">
        <f t="shared" si="9"/>
        <v>0</v>
      </c>
      <c r="D548" s="144"/>
      <c r="E548" s="145"/>
      <c r="F548" s="146"/>
      <c r="G548" s="146"/>
    </row>
    <row r="549" spans="1:17" s="147" customFormat="1" x14ac:dyDescent="0.2">
      <c r="A549" s="161" t="s">
        <v>1029</v>
      </c>
      <c r="B549" s="162"/>
      <c r="C549" s="281">
        <f t="shared" si="9"/>
        <v>0</v>
      </c>
      <c r="D549" s="144"/>
      <c r="E549" s="145"/>
      <c r="F549" s="146"/>
      <c r="G549" s="146"/>
    </row>
    <row r="550" spans="1:17" s="147" customFormat="1" x14ac:dyDescent="0.2">
      <c r="A550" s="161" t="s">
        <v>1030</v>
      </c>
      <c r="B550" s="162"/>
      <c r="C550" s="281">
        <f t="shared" si="9"/>
        <v>0</v>
      </c>
      <c r="D550" s="144"/>
      <c r="E550" s="145"/>
      <c r="F550" s="146"/>
      <c r="G550" s="146"/>
    </row>
    <row r="551" spans="1:17" x14ac:dyDescent="0.2">
      <c r="A551" s="163" t="s">
        <v>1031</v>
      </c>
      <c r="B551" s="164"/>
      <c r="C551" s="150">
        <f t="shared" si="9"/>
        <v>0</v>
      </c>
      <c r="D551" s="151"/>
      <c r="E551" s="152"/>
      <c r="H551" s="6"/>
      <c r="J551" s="7"/>
      <c r="K551" s="5"/>
      <c r="P551" s="6"/>
      <c r="Q551" s="5"/>
    </row>
    <row r="552" spans="1:17" ht="19.5" customHeight="1" x14ac:dyDescent="0.2">
      <c r="A552" s="165" t="s">
        <v>1034</v>
      </c>
      <c r="B552" s="132"/>
      <c r="C552" s="154">
        <f t="shared" si="9"/>
        <v>0</v>
      </c>
      <c r="D552" s="166">
        <f>SUM(D546:D551)</f>
        <v>0</v>
      </c>
      <c r="E552" s="167">
        <f>SUM(E546:E551)</f>
        <v>0</v>
      </c>
      <c r="H552" s="6"/>
      <c r="J552" s="7"/>
      <c r="K552" s="5"/>
      <c r="P552" s="6"/>
      <c r="Q552" s="5"/>
    </row>
  </sheetData>
  <mergeCells count="24"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  <mergeCell ref="A6:F7"/>
    <mergeCell ref="C10:C12"/>
    <mergeCell ref="D10:F10"/>
    <mergeCell ref="G10:G12"/>
    <mergeCell ref="A44:B44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B4" sqref="B4"/>
    </sheetView>
  </sheetViews>
  <sheetFormatPr baseColWidth="10" defaultRowHeight="12.75" x14ac:dyDescent="0.2"/>
  <cols>
    <col min="1" max="1" width="12.7109375" style="168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",[1]NOMBRE!B2," - ","( ",[1]NOMBRE!C2,[1]NOMBRE!D2,[1]NOMBRE!E2,[1]NOMBRE!F2,[1]NOMBRE!G2," )")</f>
        <v>COMUNA:  - (  )</v>
      </c>
      <c r="I2" s="5"/>
    </row>
    <row r="3" spans="1:19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I3" s="8"/>
    </row>
    <row r="4" spans="1:19" x14ac:dyDescent="0.2">
      <c r="A4" s="1" t="str">
        <f>CONCATENATE("MES: ",[1]NOMBRE!B6," - ","( ",[1]NOMBRE!C6,[1]NOMBRE!D6," )")</f>
        <v>MES:  - (  )</v>
      </c>
      <c r="I4" s="9"/>
    </row>
    <row r="5" spans="1:19" ht="12.75" customHeight="1" x14ac:dyDescent="0.2">
      <c r="A5" s="1" t="str">
        <f>CONCATENATE("AÑO: ",[1]NOMBRE!B7)</f>
        <v>AÑO: 2015</v>
      </c>
      <c r="I5" s="5"/>
    </row>
    <row r="6" spans="1:19" ht="12.75" customHeight="1" x14ac:dyDescent="0.15">
      <c r="A6" s="300" t="s">
        <v>1</v>
      </c>
      <c r="B6" s="300"/>
      <c r="C6" s="300"/>
      <c r="D6" s="300"/>
      <c r="E6" s="300"/>
      <c r="F6" s="300"/>
      <c r="I6" s="5"/>
    </row>
    <row r="7" spans="1:19" ht="12.75" customHeight="1" x14ac:dyDescent="0.15">
      <c r="A7" s="300"/>
      <c r="B7" s="300"/>
      <c r="C7" s="300"/>
      <c r="D7" s="300"/>
      <c r="E7" s="300"/>
      <c r="F7" s="300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2" t="s">
        <v>2</v>
      </c>
      <c r="B10" s="13"/>
      <c r="C10" s="331" t="s">
        <v>3</v>
      </c>
      <c r="D10" s="334" t="s">
        <v>4</v>
      </c>
      <c r="E10" s="335"/>
      <c r="F10" s="336"/>
      <c r="G10" s="337" t="s">
        <v>5</v>
      </c>
      <c r="H10" s="331" t="s">
        <v>6</v>
      </c>
      <c r="I10" s="14"/>
      <c r="J10" s="5"/>
      <c r="K10" s="5"/>
      <c r="N10" s="15"/>
      <c r="O10" s="6"/>
      <c r="Q10" s="5"/>
    </row>
    <row r="11" spans="1:19" ht="15.75" customHeight="1" x14ac:dyDescent="0.2">
      <c r="A11" s="16"/>
      <c r="B11" s="17"/>
      <c r="C11" s="332"/>
      <c r="D11" s="341" t="s">
        <v>7</v>
      </c>
      <c r="E11" s="343" t="s">
        <v>8</v>
      </c>
      <c r="F11" s="345" t="s">
        <v>9</v>
      </c>
      <c r="G11" s="338"/>
      <c r="H11" s="332"/>
      <c r="I11" s="14"/>
      <c r="J11" s="5"/>
      <c r="K11" s="5"/>
      <c r="N11" s="15"/>
      <c r="O11" s="6"/>
      <c r="Q11" s="5"/>
    </row>
    <row r="12" spans="1:19" ht="14.25" customHeight="1" x14ac:dyDescent="0.2">
      <c r="A12" s="18" t="s">
        <v>10</v>
      </c>
      <c r="B12" s="19" t="s">
        <v>11</v>
      </c>
      <c r="C12" s="333"/>
      <c r="D12" s="342"/>
      <c r="E12" s="344"/>
      <c r="F12" s="346"/>
      <c r="G12" s="339"/>
      <c r="H12" s="333"/>
      <c r="I12" s="14"/>
      <c r="J12" s="5"/>
      <c r="K12" s="5"/>
      <c r="N12" s="15"/>
      <c r="O12" s="6"/>
      <c r="Q12" s="5"/>
    </row>
    <row r="13" spans="1:19" x14ac:dyDescent="0.2">
      <c r="A13" s="20" t="s">
        <v>12</v>
      </c>
      <c r="B13" s="21"/>
      <c r="C13" s="22">
        <f>+SUM(D13:F13)</f>
        <v>0</v>
      </c>
      <c r="D13" s="23">
        <f>+SUM(D14:D43)</f>
        <v>0</v>
      </c>
      <c r="E13" s="24">
        <f>+SUM(E14:E43)</f>
        <v>0</v>
      </c>
      <c r="F13" s="25">
        <f>+SUM(F14:F43)</f>
        <v>0</v>
      </c>
      <c r="G13" s="26">
        <f>+SUM(G14:G43)</f>
        <v>0</v>
      </c>
      <c r="H13" s="22">
        <f>+SUM(H14:H43)</f>
        <v>0</v>
      </c>
      <c r="I13" s="14"/>
      <c r="J13" s="5"/>
      <c r="K13" s="5"/>
      <c r="N13" s="15"/>
      <c r="O13" s="6"/>
      <c r="Q13" s="5"/>
    </row>
    <row r="14" spans="1:19" ht="27" customHeight="1" x14ac:dyDescent="0.2">
      <c r="A14" s="27" t="s">
        <v>13</v>
      </c>
      <c r="B14" s="28" t="s">
        <v>14</v>
      </c>
      <c r="C14" s="29">
        <f>+SUM(D14:F14)</f>
        <v>0</v>
      </c>
      <c r="D14" s="30"/>
      <c r="E14" s="31"/>
      <c r="F14" s="32"/>
      <c r="G14" s="32"/>
      <c r="H14" s="32"/>
      <c r="I14" s="33"/>
      <c r="J14" s="5"/>
      <c r="K14" s="5"/>
      <c r="N14" s="15"/>
      <c r="O14" s="6"/>
      <c r="Q14" s="5"/>
    </row>
    <row r="15" spans="1:19" x14ac:dyDescent="0.2">
      <c r="A15" s="34" t="s">
        <v>15</v>
      </c>
      <c r="B15" s="35" t="s">
        <v>16</v>
      </c>
      <c r="C15" s="29">
        <f t="shared" ref="C15:C78" si="0">+SUM(D15:F15)</f>
        <v>0</v>
      </c>
      <c r="D15" s="30"/>
      <c r="E15" s="31"/>
      <c r="F15" s="32"/>
      <c r="G15" s="32"/>
      <c r="H15" s="32"/>
      <c r="I15" s="33"/>
      <c r="J15" s="5"/>
      <c r="K15" s="5"/>
      <c r="N15" s="15"/>
      <c r="O15" s="6"/>
      <c r="Q15" s="5"/>
    </row>
    <row r="16" spans="1:19" x14ac:dyDescent="0.2">
      <c r="A16" s="34" t="s">
        <v>17</v>
      </c>
      <c r="B16" s="35" t="s">
        <v>18</v>
      </c>
      <c r="C16" s="29">
        <f t="shared" si="0"/>
        <v>0</v>
      </c>
      <c r="D16" s="30"/>
      <c r="E16" s="31"/>
      <c r="F16" s="32"/>
      <c r="G16" s="32"/>
      <c r="H16" s="32"/>
      <c r="I16" s="33"/>
      <c r="J16" s="5"/>
      <c r="K16" s="5"/>
      <c r="N16" s="15"/>
      <c r="O16" s="6"/>
      <c r="Q16" s="5"/>
    </row>
    <row r="17" spans="1:17" x14ac:dyDescent="0.2">
      <c r="A17" s="36" t="s">
        <v>19</v>
      </c>
      <c r="B17" s="37" t="s">
        <v>20</v>
      </c>
      <c r="C17" s="29">
        <f t="shared" si="0"/>
        <v>0</v>
      </c>
      <c r="D17" s="30"/>
      <c r="E17" s="31"/>
      <c r="F17" s="32"/>
      <c r="G17" s="32"/>
      <c r="H17" s="32"/>
      <c r="I17" s="33"/>
      <c r="J17" s="5"/>
      <c r="K17" s="5"/>
      <c r="N17" s="15"/>
      <c r="O17" s="6"/>
      <c r="Q17" s="5"/>
    </row>
    <row r="18" spans="1:17" x14ac:dyDescent="0.2">
      <c r="A18" s="36" t="s">
        <v>21</v>
      </c>
      <c r="B18" s="37" t="s">
        <v>22</v>
      </c>
      <c r="C18" s="29">
        <f t="shared" si="0"/>
        <v>0</v>
      </c>
      <c r="D18" s="30"/>
      <c r="E18" s="31"/>
      <c r="F18" s="32"/>
      <c r="G18" s="32"/>
      <c r="H18" s="32"/>
      <c r="I18" s="33"/>
      <c r="J18" s="5"/>
      <c r="K18" s="5"/>
      <c r="N18" s="15"/>
      <c r="O18" s="6"/>
      <c r="Q18" s="5"/>
    </row>
    <row r="19" spans="1:17" x14ac:dyDescent="0.2">
      <c r="A19" s="36" t="s">
        <v>23</v>
      </c>
      <c r="B19" s="38" t="s">
        <v>24</v>
      </c>
      <c r="C19" s="29">
        <f t="shared" si="0"/>
        <v>0</v>
      </c>
      <c r="D19" s="30"/>
      <c r="E19" s="31"/>
      <c r="F19" s="32"/>
      <c r="G19" s="32"/>
      <c r="H19" s="32"/>
      <c r="I19" s="33"/>
      <c r="J19" s="5"/>
      <c r="K19" s="5"/>
      <c r="N19" s="15"/>
      <c r="O19" s="6"/>
      <c r="Q19" s="5"/>
    </row>
    <row r="20" spans="1:17" x14ac:dyDescent="0.2">
      <c r="A20" s="36" t="s">
        <v>25</v>
      </c>
      <c r="B20" s="38" t="s">
        <v>26</v>
      </c>
      <c r="C20" s="29">
        <f t="shared" si="0"/>
        <v>0</v>
      </c>
      <c r="D20" s="30"/>
      <c r="E20" s="31"/>
      <c r="F20" s="32"/>
      <c r="G20" s="32"/>
      <c r="H20" s="32"/>
      <c r="I20" s="33"/>
      <c r="J20" s="5"/>
      <c r="K20" s="5"/>
      <c r="N20" s="15"/>
      <c r="O20" s="6"/>
      <c r="Q20" s="5"/>
    </row>
    <row r="21" spans="1:17" x14ac:dyDescent="0.2">
      <c r="A21" s="36" t="s">
        <v>27</v>
      </c>
      <c r="B21" s="39" t="s">
        <v>28</v>
      </c>
      <c r="C21" s="29">
        <f t="shared" si="0"/>
        <v>0</v>
      </c>
      <c r="D21" s="30"/>
      <c r="E21" s="31"/>
      <c r="F21" s="32"/>
      <c r="G21" s="32"/>
      <c r="H21" s="32"/>
      <c r="I21" s="33"/>
      <c r="J21" s="5"/>
      <c r="K21" s="5"/>
      <c r="N21" s="15"/>
      <c r="O21" s="6"/>
      <c r="Q21" s="5"/>
    </row>
    <row r="22" spans="1:17" x14ac:dyDescent="0.2">
      <c r="A22" s="36" t="s">
        <v>29</v>
      </c>
      <c r="B22" s="39" t="s">
        <v>30</v>
      </c>
      <c r="C22" s="29">
        <f t="shared" si="0"/>
        <v>0</v>
      </c>
      <c r="D22" s="30"/>
      <c r="E22" s="31"/>
      <c r="F22" s="32"/>
      <c r="G22" s="32"/>
      <c r="H22" s="32"/>
      <c r="I22" s="33"/>
      <c r="J22" s="5"/>
      <c r="K22" s="5"/>
      <c r="N22" s="15"/>
      <c r="O22" s="6"/>
      <c r="Q22" s="5"/>
    </row>
    <row r="23" spans="1:17" x14ac:dyDescent="0.2">
      <c r="A23" s="36" t="s">
        <v>31</v>
      </c>
      <c r="B23" s="39" t="s">
        <v>32</v>
      </c>
      <c r="C23" s="29">
        <f t="shared" si="0"/>
        <v>0</v>
      </c>
      <c r="D23" s="30"/>
      <c r="E23" s="31"/>
      <c r="F23" s="32"/>
      <c r="G23" s="32"/>
      <c r="H23" s="32"/>
      <c r="I23" s="33"/>
      <c r="J23" s="5"/>
      <c r="K23" s="5"/>
      <c r="N23" s="15"/>
      <c r="O23" s="6"/>
      <c r="Q23" s="5"/>
    </row>
    <row r="24" spans="1:17" x14ac:dyDescent="0.2">
      <c r="A24" s="36" t="s">
        <v>33</v>
      </c>
      <c r="B24" s="39" t="s">
        <v>34</v>
      </c>
      <c r="C24" s="29">
        <f t="shared" si="0"/>
        <v>0</v>
      </c>
      <c r="D24" s="30"/>
      <c r="E24" s="31"/>
      <c r="F24" s="32"/>
      <c r="G24" s="32"/>
      <c r="H24" s="32"/>
      <c r="I24" s="33"/>
      <c r="J24" s="5"/>
      <c r="K24" s="5"/>
      <c r="N24" s="15"/>
      <c r="O24" s="6"/>
      <c r="Q24" s="5"/>
    </row>
    <row r="25" spans="1:17" ht="23.25" x14ac:dyDescent="0.2">
      <c r="A25" s="36" t="s">
        <v>35</v>
      </c>
      <c r="B25" s="40" t="s">
        <v>36</v>
      </c>
      <c r="C25" s="29">
        <f t="shared" si="0"/>
        <v>0</v>
      </c>
      <c r="D25" s="41"/>
      <c r="E25" s="42"/>
      <c r="F25" s="43"/>
      <c r="G25" s="32"/>
      <c r="H25" s="43"/>
      <c r="I25" s="33"/>
      <c r="J25" s="5"/>
      <c r="K25" s="5"/>
      <c r="N25" s="15"/>
      <c r="O25" s="6"/>
      <c r="Q25" s="5"/>
    </row>
    <row r="26" spans="1:17" x14ac:dyDescent="0.2">
      <c r="A26" s="36" t="s">
        <v>37</v>
      </c>
      <c r="B26" s="40" t="s">
        <v>38</v>
      </c>
      <c r="C26" s="29">
        <f t="shared" si="0"/>
        <v>0</v>
      </c>
      <c r="D26" s="41"/>
      <c r="E26" s="42"/>
      <c r="F26" s="43"/>
      <c r="G26" s="32"/>
      <c r="H26" s="43"/>
      <c r="I26" s="33"/>
      <c r="J26" s="5"/>
      <c r="K26" s="5"/>
      <c r="N26" s="15"/>
      <c r="O26" s="6"/>
      <c r="Q26" s="5"/>
    </row>
    <row r="27" spans="1:17" x14ac:dyDescent="0.2">
      <c r="A27" s="36" t="s">
        <v>39</v>
      </c>
      <c r="B27" s="40" t="s">
        <v>40</v>
      </c>
      <c r="C27" s="29">
        <f t="shared" si="0"/>
        <v>0</v>
      </c>
      <c r="D27" s="41"/>
      <c r="E27" s="42"/>
      <c r="F27" s="43"/>
      <c r="G27" s="32"/>
      <c r="H27" s="43"/>
      <c r="I27" s="33"/>
      <c r="J27" s="5"/>
      <c r="K27" s="5"/>
      <c r="N27" s="15"/>
      <c r="O27" s="6"/>
      <c r="Q27" s="5"/>
    </row>
    <row r="28" spans="1:17" x14ac:dyDescent="0.2">
      <c r="A28" s="36" t="s">
        <v>41</v>
      </c>
      <c r="B28" s="40" t="s">
        <v>42</v>
      </c>
      <c r="C28" s="29">
        <f t="shared" si="0"/>
        <v>0</v>
      </c>
      <c r="D28" s="41"/>
      <c r="E28" s="42"/>
      <c r="F28" s="43"/>
      <c r="G28" s="32"/>
      <c r="H28" s="43"/>
      <c r="I28" s="33"/>
      <c r="J28" s="5"/>
      <c r="K28" s="5"/>
      <c r="N28" s="15"/>
      <c r="O28" s="6"/>
      <c r="Q28" s="5"/>
    </row>
    <row r="29" spans="1:17" ht="23.25" x14ac:dyDescent="0.2">
      <c r="A29" s="36" t="s">
        <v>43</v>
      </c>
      <c r="B29" s="40" t="s">
        <v>44</v>
      </c>
      <c r="C29" s="29">
        <f t="shared" si="0"/>
        <v>0</v>
      </c>
      <c r="D29" s="41"/>
      <c r="E29" s="42"/>
      <c r="F29" s="43"/>
      <c r="G29" s="32"/>
      <c r="H29" s="43"/>
      <c r="I29" s="33"/>
      <c r="J29" s="5"/>
      <c r="K29" s="5"/>
      <c r="N29" s="15"/>
      <c r="O29" s="6"/>
      <c r="Q29" s="5"/>
    </row>
    <row r="30" spans="1:17" x14ac:dyDescent="0.2">
      <c r="A30" s="36" t="s">
        <v>45</v>
      </c>
      <c r="B30" s="40" t="s">
        <v>46</v>
      </c>
      <c r="C30" s="29">
        <f t="shared" si="0"/>
        <v>0</v>
      </c>
      <c r="D30" s="41"/>
      <c r="E30" s="42"/>
      <c r="F30" s="43"/>
      <c r="G30" s="32"/>
      <c r="H30" s="43"/>
      <c r="I30" s="33"/>
      <c r="J30" s="5"/>
      <c r="K30" s="5"/>
      <c r="N30" s="15"/>
      <c r="O30" s="6"/>
      <c r="Q30" s="5"/>
    </row>
    <row r="31" spans="1:17" x14ac:dyDescent="0.2">
      <c r="A31" s="44" t="s">
        <v>47</v>
      </c>
      <c r="B31" s="40" t="s">
        <v>48</v>
      </c>
      <c r="C31" s="29">
        <f t="shared" si="0"/>
        <v>0</v>
      </c>
      <c r="D31" s="41"/>
      <c r="E31" s="42"/>
      <c r="F31" s="43"/>
      <c r="G31" s="32"/>
      <c r="H31" s="43"/>
      <c r="I31" s="33"/>
      <c r="J31" s="5"/>
      <c r="K31" s="5"/>
      <c r="N31" s="15"/>
      <c r="O31" s="6"/>
      <c r="Q31" s="5"/>
    </row>
    <row r="32" spans="1:17" x14ac:dyDescent="0.2">
      <c r="A32" s="36" t="s">
        <v>49</v>
      </c>
      <c r="B32" s="40" t="s">
        <v>50</v>
      </c>
      <c r="C32" s="29">
        <f t="shared" si="0"/>
        <v>0</v>
      </c>
      <c r="D32" s="41"/>
      <c r="E32" s="42"/>
      <c r="F32" s="43"/>
      <c r="G32" s="32"/>
      <c r="H32" s="43"/>
      <c r="I32" s="33"/>
      <c r="J32" s="5"/>
      <c r="K32" s="5"/>
      <c r="N32" s="15"/>
      <c r="O32" s="6"/>
      <c r="Q32" s="5"/>
    </row>
    <row r="33" spans="1:17" x14ac:dyDescent="0.2">
      <c r="A33" s="36" t="s">
        <v>51</v>
      </c>
      <c r="B33" s="39" t="s">
        <v>52</v>
      </c>
      <c r="C33" s="29">
        <f t="shared" si="0"/>
        <v>0</v>
      </c>
      <c r="D33" s="41"/>
      <c r="E33" s="42"/>
      <c r="F33" s="43"/>
      <c r="G33" s="32"/>
      <c r="H33" s="43"/>
      <c r="I33" s="33"/>
      <c r="J33" s="5"/>
      <c r="K33" s="5"/>
      <c r="N33" s="15"/>
      <c r="O33" s="6"/>
      <c r="Q33" s="5"/>
    </row>
    <row r="34" spans="1:17" x14ac:dyDescent="0.2">
      <c r="A34" s="36" t="s">
        <v>53</v>
      </c>
      <c r="B34" s="40" t="s">
        <v>54</v>
      </c>
      <c r="C34" s="29">
        <f t="shared" si="0"/>
        <v>0</v>
      </c>
      <c r="D34" s="41"/>
      <c r="E34" s="42"/>
      <c r="F34" s="43"/>
      <c r="G34" s="32"/>
      <c r="H34" s="43"/>
      <c r="I34" s="33"/>
      <c r="J34" s="5"/>
      <c r="K34" s="5"/>
      <c r="N34" s="15"/>
      <c r="O34" s="6"/>
      <c r="Q34" s="5"/>
    </row>
    <row r="35" spans="1:17" x14ac:dyDescent="0.2">
      <c r="A35" s="36" t="s">
        <v>55</v>
      </c>
      <c r="B35" s="40" t="s">
        <v>56</v>
      </c>
      <c r="C35" s="29">
        <f t="shared" si="0"/>
        <v>0</v>
      </c>
      <c r="D35" s="41"/>
      <c r="E35" s="42"/>
      <c r="F35" s="43"/>
      <c r="G35" s="32"/>
      <c r="H35" s="45"/>
      <c r="I35" s="33"/>
      <c r="J35" s="5"/>
      <c r="K35" s="5"/>
      <c r="N35" s="15"/>
      <c r="O35" s="6"/>
      <c r="Q35" s="5"/>
    </row>
    <row r="36" spans="1:17" x14ac:dyDescent="0.2">
      <c r="A36" s="36" t="s">
        <v>57</v>
      </c>
      <c r="B36" s="40" t="s">
        <v>58</v>
      </c>
      <c r="C36" s="29">
        <f t="shared" si="0"/>
        <v>0</v>
      </c>
      <c r="D36" s="41"/>
      <c r="E36" s="42"/>
      <c r="F36" s="43"/>
      <c r="G36" s="32"/>
      <c r="H36" s="45"/>
      <c r="I36" s="33"/>
      <c r="J36" s="5"/>
      <c r="K36" s="5"/>
      <c r="N36" s="15"/>
      <c r="O36" s="6"/>
      <c r="Q36" s="5"/>
    </row>
    <row r="37" spans="1:17" s="6" customFormat="1" x14ac:dyDescent="0.2">
      <c r="A37" s="36" t="s">
        <v>59</v>
      </c>
      <c r="B37" s="39" t="s">
        <v>60</v>
      </c>
      <c r="C37" s="29">
        <f t="shared" si="0"/>
        <v>0</v>
      </c>
      <c r="D37" s="30"/>
      <c r="E37" s="31"/>
      <c r="F37" s="32"/>
      <c r="G37" s="32"/>
      <c r="H37" s="46"/>
      <c r="I37" s="47"/>
      <c r="N37" s="48"/>
    </row>
    <row r="38" spans="1:17" x14ac:dyDescent="0.2">
      <c r="A38" s="36" t="s">
        <v>61</v>
      </c>
      <c r="B38" s="39" t="s">
        <v>62</v>
      </c>
      <c r="C38" s="49">
        <f t="shared" si="0"/>
        <v>0</v>
      </c>
      <c r="D38" s="50"/>
      <c r="E38" s="51"/>
      <c r="F38" s="52"/>
      <c r="G38" s="32"/>
      <c r="H38" s="52"/>
      <c r="I38" s="33"/>
      <c r="J38" s="5"/>
      <c r="K38" s="5"/>
      <c r="N38" s="15"/>
      <c r="O38" s="6"/>
      <c r="Q38" s="5"/>
    </row>
    <row r="39" spans="1:17" ht="34.5" x14ac:dyDescent="0.2">
      <c r="A39" s="53" t="s">
        <v>63</v>
      </c>
      <c r="B39" s="54" t="s">
        <v>64</v>
      </c>
      <c r="C39" s="29">
        <f t="shared" si="0"/>
        <v>0</v>
      </c>
      <c r="D39" s="30"/>
      <c r="E39" s="31"/>
      <c r="F39" s="32"/>
      <c r="G39" s="32"/>
      <c r="H39" s="32"/>
      <c r="I39" s="33"/>
      <c r="J39" s="5"/>
      <c r="K39" s="5"/>
      <c r="N39" s="15"/>
      <c r="O39" s="6"/>
      <c r="Q39" s="5"/>
    </row>
    <row r="40" spans="1:17" x14ac:dyDescent="0.2">
      <c r="A40" s="53" t="s">
        <v>65</v>
      </c>
      <c r="B40" s="54" t="s">
        <v>66</v>
      </c>
      <c r="C40" s="29">
        <f t="shared" si="0"/>
        <v>0</v>
      </c>
      <c r="D40" s="30"/>
      <c r="E40" s="31"/>
      <c r="F40" s="32"/>
      <c r="G40" s="32"/>
      <c r="H40" s="32"/>
      <c r="I40" s="33"/>
      <c r="J40" s="5"/>
      <c r="K40" s="5"/>
      <c r="N40" s="15"/>
      <c r="O40" s="6"/>
      <c r="Q40" s="5"/>
    </row>
    <row r="41" spans="1:17" x14ac:dyDescent="0.2">
      <c r="A41" s="53" t="s">
        <v>67</v>
      </c>
      <c r="B41" s="54" t="s">
        <v>68</v>
      </c>
      <c r="C41" s="29">
        <f t="shared" si="0"/>
        <v>0</v>
      </c>
      <c r="D41" s="30"/>
      <c r="E41" s="31"/>
      <c r="F41" s="32"/>
      <c r="G41" s="32"/>
      <c r="H41" s="32"/>
      <c r="I41" s="33"/>
      <c r="J41" s="5"/>
      <c r="K41" s="5"/>
      <c r="N41" s="15"/>
      <c r="O41" s="6"/>
      <c r="Q41" s="5"/>
    </row>
    <row r="42" spans="1:17" x14ac:dyDescent="0.2">
      <c r="A42" s="53" t="s">
        <v>69</v>
      </c>
      <c r="B42" s="54" t="s">
        <v>70</v>
      </c>
      <c r="C42" s="29">
        <f t="shared" si="0"/>
        <v>0</v>
      </c>
      <c r="D42" s="30"/>
      <c r="E42" s="31"/>
      <c r="F42" s="32"/>
      <c r="G42" s="32"/>
      <c r="H42" s="32"/>
      <c r="I42" s="33"/>
      <c r="J42" s="5"/>
      <c r="K42" s="5"/>
      <c r="N42" s="15"/>
      <c r="O42" s="6"/>
      <c r="Q42" s="5"/>
    </row>
    <row r="43" spans="1:17" x14ac:dyDescent="0.2">
      <c r="A43" s="53" t="s">
        <v>71</v>
      </c>
      <c r="B43" s="55" t="s">
        <v>72</v>
      </c>
      <c r="C43" s="56">
        <f t="shared" si="0"/>
        <v>0</v>
      </c>
      <c r="D43" s="41"/>
      <c r="E43" s="42"/>
      <c r="F43" s="43"/>
      <c r="G43" s="32"/>
      <c r="H43" s="43"/>
      <c r="I43" s="33"/>
      <c r="J43" s="5"/>
      <c r="K43" s="5"/>
      <c r="N43" s="15"/>
      <c r="O43" s="6"/>
      <c r="Q43" s="5"/>
    </row>
    <row r="44" spans="1:17" x14ac:dyDescent="0.2">
      <c r="A44" s="322" t="s">
        <v>73</v>
      </c>
      <c r="B44" s="340"/>
      <c r="C44" s="22">
        <f t="shared" si="0"/>
        <v>0</v>
      </c>
      <c r="D44" s="26">
        <f>SUM(D45:D78)</f>
        <v>0</v>
      </c>
      <c r="E44" s="24">
        <f>SUM(E45:E78)</f>
        <v>0</v>
      </c>
      <c r="F44" s="26">
        <f>SUM(F45:F78)</f>
        <v>0</v>
      </c>
      <c r="G44" s="22">
        <f>SUM(G45:G78)</f>
        <v>0</v>
      </c>
      <c r="H44" s="22">
        <f>SUM(H45:H78)</f>
        <v>0</v>
      </c>
      <c r="I44" s="33"/>
      <c r="J44" s="5"/>
      <c r="K44" s="5"/>
      <c r="N44" s="15"/>
      <c r="O44" s="6"/>
      <c r="Q44" s="5"/>
    </row>
    <row r="45" spans="1:17" x14ac:dyDescent="0.2">
      <c r="A45" s="57" t="s">
        <v>74</v>
      </c>
      <c r="B45" s="58" t="s">
        <v>75</v>
      </c>
      <c r="C45" s="59">
        <f t="shared" si="0"/>
        <v>0</v>
      </c>
      <c r="D45" s="32"/>
      <c r="E45" s="51"/>
      <c r="F45" s="52"/>
      <c r="G45" s="32"/>
      <c r="H45" s="52"/>
      <c r="I45" s="33"/>
      <c r="J45" s="5"/>
      <c r="K45" s="5"/>
      <c r="N45" s="15"/>
      <c r="O45" s="6"/>
      <c r="Q45" s="5"/>
    </row>
    <row r="46" spans="1:17" x14ac:dyDescent="0.2">
      <c r="A46" s="60" t="s">
        <v>76</v>
      </c>
      <c r="B46" s="61" t="s">
        <v>77</v>
      </c>
      <c r="C46" s="29">
        <f t="shared" si="0"/>
        <v>0</v>
      </c>
      <c r="D46" s="32"/>
      <c r="E46" s="31"/>
      <c r="F46" s="32"/>
      <c r="G46" s="32"/>
      <c r="H46" s="32"/>
      <c r="I46" s="33"/>
      <c r="J46" s="5"/>
      <c r="K46" s="5"/>
      <c r="N46" s="15"/>
      <c r="O46" s="6"/>
      <c r="Q46" s="5"/>
    </row>
    <row r="47" spans="1:17" x14ac:dyDescent="0.2">
      <c r="A47" s="60" t="s">
        <v>78</v>
      </c>
      <c r="B47" s="61" t="s">
        <v>79</v>
      </c>
      <c r="C47" s="29">
        <f t="shared" si="0"/>
        <v>0</v>
      </c>
      <c r="D47" s="32"/>
      <c r="E47" s="31"/>
      <c r="F47" s="32"/>
      <c r="G47" s="32"/>
      <c r="H47" s="32"/>
      <c r="I47" s="33"/>
      <c r="J47" s="5"/>
      <c r="K47" s="5"/>
      <c r="N47" s="15"/>
      <c r="O47" s="6"/>
      <c r="Q47" s="5"/>
    </row>
    <row r="48" spans="1:17" x14ac:dyDescent="0.2">
      <c r="A48" s="60" t="s">
        <v>80</v>
      </c>
      <c r="B48" s="61" t="s">
        <v>81</v>
      </c>
      <c r="C48" s="29">
        <f t="shared" si="0"/>
        <v>0</v>
      </c>
      <c r="D48" s="32"/>
      <c r="E48" s="31"/>
      <c r="F48" s="32"/>
      <c r="G48" s="32"/>
      <c r="H48" s="32"/>
      <c r="I48" s="33"/>
      <c r="J48" s="5"/>
      <c r="K48" s="5"/>
      <c r="N48" s="15"/>
      <c r="O48" s="6"/>
      <c r="Q48" s="5"/>
    </row>
    <row r="49" spans="1:17" x14ac:dyDescent="0.2">
      <c r="A49" s="60" t="s">
        <v>82</v>
      </c>
      <c r="B49" s="61" t="s">
        <v>83</v>
      </c>
      <c r="C49" s="29">
        <f t="shared" si="0"/>
        <v>0</v>
      </c>
      <c r="D49" s="32"/>
      <c r="E49" s="31"/>
      <c r="F49" s="32"/>
      <c r="G49" s="32"/>
      <c r="H49" s="32"/>
      <c r="I49" s="33"/>
      <c r="J49" s="5"/>
      <c r="K49" s="5"/>
      <c r="N49" s="15"/>
      <c r="O49" s="6"/>
      <c r="Q49" s="5"/>
    </row>
    <row r="50" spans="1:17" x14ac:dyDescent="0.2">
      <c r="A50" s="60" t="s">
        <v>84</v>
      </c>
      <c r="B50" s="61" t="s">
        <v>85</v>
      </c>
      <c r="C50" s="29">
        <f t="shared" si="0"/>
        <v>0</v>
      </c>
      <c r="D50" s="32"/>
      <c r="E50" s="31"/>
      <c r="F50" s="32"/>
      <c r="G50" s="32"/>
      <c r="H50" s="32"/>
      <c r="I50" s="33"/>
      <c r="J50" s="5"/>
      <c r="K50" s="5"/>
      <c r="N50" s="15"/>
      <c r="O50" s="6"/>
      <c r="Q50" s="5"/>
    </row>
    <row r="51" spans="1:17" x14ac:dyDescent="0.2">
      <c r="A51" s="60" t="s">
        <v>86</v>
      </c>
      <c r="B51" s="61" t="s">
        <v>87</v>
      </c>
      <c r="C51" s="29">
        <f t="shared" si="0"/>
        <v>0</v>
      </c>
      <c r="D51" s="32"/>
      <c r="E51" s="31"/>
      <c r="F51" s="32"/>
      <c r="G51" s="32"/>
      <c r="H51" s="32"/>
      <c r="I51" s="33"/>
      <c r="J51" s="5"/>
      <c r="K51" s="5"/>
      <c r="N51" s="15"/>
      <c r="O51" s="6"/>
      <c r="Q51" s="5"/>
    </row>
    <row r="52" spans="1:17" x14ac:dyDescent="0.2">
      <c r="A52" s="60" t="s">
        <v>88</v>
      </c>
      <c r="B52" s="61" t="s">
        <v>89</v>
      </c>
      <c r="C52" s="29">
        <f t="shared" si="0"/>
        <v>0</v>
      </c>
      <c r="D52" s="32"/>
      <c r="E52" s="31"/>
      <c r="F52" s="32"/>
      <c r="G52" s="32"/>
      <c r="H52" s="32"/>
      <c r="I52" s="33"/>
      <c r="J52" s="5"/>
      <c r="K52" s="5"/>
      <c r="N52" s="15"/>
      <c r="O52" s="6"/>
      <c r="Q52" s="5"/>
    </row>
    <row r="53" spans="1:17" x14ac:dyDescent="0.2">
      <c r="A53" s="60" t="s">
        <v>90</v>
      </c>
      <c r="B53" s="61" t="s">
        <v>91</v>
      </c>
      <c r="C53" s="29">
        <f t="shared" si="0"/>
        <v>0</v>
      </c>
      <c r="D53" s="32"/>
      <c r="E53" s="31"/>
      <c r="F53" s="32"/>
      <c r="G53" s="32"/>
      <c r="H53" s="32"/>
      <c r="I53" s="33"/>
      <c r="J53" s="5"/>
      <c r="K53" s="5"/>
      <c r="N53" s="15"/>
      <c r="O53" s="6"/>
      <c r="Q53" s="5"/>
    </row>
    <row r="54" spans="1:17" x14ac:dyDescent="0.2">
      <c r="A54" s="60" t="s">
        <v>92</v>
      </c>
      <c r="B54" s="61" t="s">
        <v>93</v>
      </c>
      <c r="C54" s="29">
        <f t="shared" si="0"/>
        <v>0</v>
      </c>
      <c r="D54" s="32"/>
      <c r="E54" s="31"/>
      <c r="F54" s="32"/>
      <c r="G54" s="32"/>
      <c r="H54" s="32"/>
      <c r="I54" s="33"/>
      <c r="J54" s="5"/>
      <c r="K54" s="5"/>
      <c r="N54" s="15"/>
      <c r="O54" s="6"/>
      <c r="Q54" s="5"/>
    </row>
    <row r="55" spans="1:17" x14ac:dyDescent="0.2">
      <c r="A55" s="60" t="s">
        <v>94</v>
      </c>
      <c r="B55" s="61" t="s">
        <v>95</v>
      </c>
      <c r="C55" s="29">
        <f t="shared" si="0"/>
        <v>0</v>
      </c>
      <c r="D55" s="32"/>
      <c r="E55" s="31"/>
      <c r="F55" s="32"/>
      <c r="G55" s="32"/>
      <c r="H55" s="32"/>
      <c r="I55" s="33"/>
      <c r="J55" s="5"/>
      <c r="K55" s="5"/>
      <c r="N55" s="15"/>
      <c r="O55" s="6"/>
      <c r="Q55" s="5"/>
    </row>
    <row r="56" spans="1:17" x14ac:dyDescent="0.2">
      <c r="A56" s="60" t="s">
        <v>96</v>
      </c>
      <c r="B56" s="61" t="s">
        <v>97</v>
      </c>
      <c r="C56" s="29">
        <f t="shared" si="0"/>
        <v>0</v>
      </c>
      <c r="D56" s="32"/>
      <c r="E56" s="31"/>
      <c r="F56" s="32"/>
      <c r="G56" s="32"/>
      <c r="H56" s="32"/>
      <c r="I56" s="33"/>
      <c r="J56" s="5"/>
      <c r="K56" s="5"/>
      <c r="N56" s="15"/>
      <c r="O56" s="6"/>
      <c r="Q56" s="5"/>
    </row>
    <row r="57" spans="1:17" x14ac:dyDescent="0.2">
      <c r="A57" s="60" t="s">
        <v>98</v>
      </c>
      <c r="B57" s="61" t="s">
        <v>99</v>
      </c>
      <c r="C57" s="29">
        <f t="shared" si="0"/>
        <v>0</v>
      </c>
      <c r="D57" s="32"/>
      <c r="E57" s="31"/>
      <c r="F57" s="32"/>
      <c r="G57" s="32"/>
      <c r="H57" s="32"/>
      <c r="I57" s="33"/>
      <c r="J57" s="5"/>
      <c r="K57" s="5"/>
      <c r="N57" s="15"/>
      <c r="O57" s="6"/>
      <c r="Q57" s="5"/>
    </row>
    <row r="58" spans="1:17" x14ac:dyDescent="0.2">
      <c r="A58" s="60" t="s">
        <v>100</v>
      </c>
      <c r="B58" s="61" t="s">
        <v>101</v>
      </c>
      <c r="C58" s="29">
        <f t="shared" si="0"/>
        <v>0</v>
      </c>
      <c r="D58" s="32"/>
      <c r="E58" s="31"/>
      <c r="F58" s="32"/>
      <c r="G58" s="32"/>
      <c r="H58" s="32"/>
      <c r="I58" s="33"/>
      <c r="J58" s="5"/>
      <c r="K58" s="5"/>
      <c r="N58" s="15"/>
      <c r="O58" s="6"/>
      <c r="Q58" s="5"/>
    </row>
    <row r="59" spans="1:17" ht="34.5" x14ac:dyDescent="0.2">
      <c r="A59" s="60" t="s">
        <v>102</v>
      </c>
      <c r="B59" s="54" t="s">
        <v>103</v>
      </c>
      <c r="C59" s="29">
        <f t="shared" si="0"/>
        <v>0</v>
      </c>
      <c r="D59" s="32"/>
      <c r="E59" s="31"/>
      <c r="F59" s="32"/>
      <c r="G59" s="32"/>
      <c r="H59" s="32"/>
      <c r="I59" s="33"/>
      <c r="J59" s="5"/>
      <c r="K59" s="5"/>
      <c r="N59" s="15"/>
      <c r="O59" s="6"/>
      <c r="Q59" s="5"/>
    </row>
    <row r="60" spans="1:17" x14ac:dyDescent="0.2">
      <c r="A60" s="60" t="s">
        <v>104</v>
      </c>
      <c r="B60" s="61" t="s">
        <v>105</v>
      </c>
      <c r="C60" s="29">
        <f t="shared" si="0"/>
        <v>0</v>
      </c>
      <c r="D60" s="32"/>
      <c r="E60" s="31"/>
      <c r="F60" s="32"/>
      <c r="G60" s="32"/>
      <c r="H60" s="32"/>
      <c r="I60" s="33"/>
      <c r="J60" s="5"/>
      <c r="K60" s="5"/>
      <c r="N60" s="15"/>
      <c r="O60" s="6"/>
      <c r="Q60" s="5"/>
    </row>
    <row r="61" spans="1:17" x14ac:dyDescent="0.2">
      <c r="A61" s="60" t="s">
        <v>106</v>
      </c>
      <c r="B61" s="61" t="s">
        <v>107</v>
      </c>
      <c r="C61" s="29">
        <f t="shared" si="0"/>
        <v>0</v>
      </c>
      <c r="D61" s="32"/>
      <c r="E61" s="31"/>
      <c r="F61" s="32"/>
      <c r="G61" s="32"/>
      <c r="H61" s="32"/>
      <c r="I61" s="33"/>
      <c r="J61" s="5"/>
      <c r="K61" s="5"/>
      <c r="N61" s="15"/>
      <c r="O61" s="6"/>
      <c r="Q61" s="5"/>
    </row>
    <row r="62" spans="1:17" x14ac:dyDescent="0.2">
      <c r="A62" s="60" t="s">
        <v>108</v>
      </c>
      <c r="B62" s="54" t="s">
        <v>109</v>
      </c>
      <c r="C62" s="29">
        <f t="shared" si="0"/>
        <v>0</v>
      </c>
      <c r="D62" s="32"/>
      <c r="E62" s="31"/>
      <c r="F62" s="32"/>
      <c r="G62" s="32"/>
      <c r="H62" s="32"/>
      <c r="I62" s="33"/>
      <c r="J62" s="5"/>
      <c r="K62" s="5"/>
      <c r="N62" s="15"/>
      <c r="O62" s="6"/>
      <c r="Q62" s="5"/>
    </row>
    <row r="63" spans="1:17" x14ac:dyDescent="0.2">
      <c r="A63" s="60" t="s">
        <v>110</v>
      </c>
      <c r="B63" s="61" t="s">
        <v>111</v>
      </c>
      <c r="C63" s="29">
        <f t="shared" si="0"/>
        <v>0</v>
      </c>
      <c r="D63" s="32"/>
      <c r="E63" s="31"/>
      <c r="F63" s="32"/>
      <c r="G63" s="32"/>
      <c r="H63" s="32"/>
      <c r="I63" s="33"/>
      <c r="J63" s="5"/>
      <c r="K63" s="5"/>
      <c r="N63" s="15"/>
      <c r="O63" s="6"/>
      <c r="Q63" s="5"/>
    </row>
    <row r="64" spans="1:17" x14ac:dyDescent="0.2">
      <c r="A64" s="60" t="s">
        <v>112</v>
      </c>
      <c r="B64" s="61" t="s">
        <v>113</v>
      </c>
      <c r="C64" s="29">
        <f t="shared" si="0"/>
        <v>0</v>
      </c>
      <c r="D64" s="32"/>
      <c r="E64" s="31"/>
      <c r="F64" s="32"/>
      <c r="G64" s="32"/>
      <c r="H64" s="32"/>
      <c r="I64" s="33"/>
      <c r="J64" s="5"/>
      <c r="K64" s="5"/>
      <c r="N64" s="15"/>
      <c r="O64" s="6"/>
      <c r="Q64" s="5"/>
    </row>
    <row r="65" spans="1:17" x14ac:dyDescent="0.2">
      <c r="A65" s="60" t="s">
        <v>114</v>
      </c>
      <c r="B65" s="61" t="s">
        <v>115</v>
      </c>
      <c r="C65" s="29">
        <f t="shared" si="0"/>
        <v>0</v>
      </c>
      <c r="D65" s="32"/>
      <c r="E65" s="31"/>
      <c r="F65" s="32"/>
      <c r="G65" s="32"/>
      <c r="H65" s="32"/>
      <c r="I65" s="33"/>
      <c r="J65" s="5"/>
      <c r="K65" s="5"/>
      <c r="N65" s="15"/>
      <c r="O65" s="6"/>
      <c r="Q65" s="5"/>
    </row>
    <row r="66" spans="1:17" x14ac:dyDescent="0.2">
      <c r="A66" s="60" t="s">
        <v>116</v>
      </c>
      <c r="B66" s="61" t="s">
        <v>117</v>
      </c>
      <c r="C66" s="29">
        <f t="shared" si="0"/>
        <v>0</v>
      </c>
      <c r="D66" s="32"/>
      <c r="E66" s="31"/>
      <c r="F66" s="32"/>
      <c r="G66" s="32"/>
      <c r="H66" s="32"/>
      <c r="I66" s="33"/>
      <c r="J66" s="5"/>
      <c r="K66" s="5"/>
      <c r="N66" s="15"/>
      <c r="O66" s="6"/>
      <c r="Q66" s="5"/>
    </row>
    <row r="67" spans="1:17" ht="25.5" customHeight="1" x14ac:dyDescent="0.2">
      <c r="A67" s="60" t="s">
        <v>118</v>
      </c>
      <c r="B67" s="54" t="s">
        <v>119</v>
      </c>
      <c r="C67" s="29">
        <f t="shared" si="0"/>
        <v>0</v>
      </c>
      <c r="D67" s="32"/>
      <c r="E67" s="31"/>
      <c r="F67" s="32"/>
      <c r="G67" s="32"/>
      <c r="H67" s="32"/>
      <c r="I67" s="33"/>
      <c r="J67" s="5"/>
      <c r="K67" s="5"/>
      <c r="N67" s="15"/>
      <c r="O67" s="6"/>
      <c r="Q67" s="5"/>
    </row>
    <row r="68" spans="1:17" x14ac:dyDescent="0.2">
      <c r="A68" s="60" t="s">
        <v>120</v>
      </c>
      <c r="B68" s="61" t="s">
        <v>121</v>
      </c>
      <c r="C68" s="29">
        <f t="shared" si="0"/>
        <v>0</v>
      </c>
      <c r="D68" s="32"/>
      <c r="E68" s="31"/>
      <c r="F68" s="32"/>
      <c r="G68" s="32"/>
      <c r="H68" s="32"/>
      <c r="I68" s="33"/>
      <c r="J68" s="5"/>
      <c r="K68" s="5"/>
      <c r="N68" s="15"/>
      <c r="O68" s="6"/>
      <c r="Q68" s="5"/>
    </row>
    <row r="69" spans="1:17" x14ac:dyDescent="0.2">
      <c r="A69" s="60" t="s">
        <v>122</v>
      </c>
      <c r="B69" s="61" t="s">
        <v>123</v>
      </c>
      <c r="C69" s="29">
        <f t="shared" si="0"/>
        <v>0</v>
      </c>
      <c r="D69" s="32"/>
      <c r="E69" s="31"/>
      <c r="F69" s="32"/>
      <c r="G69" s="32"/>
      <c r="H69" s="32"/>
      <c r="I69" s="33"/>
      <c r="J69" s="5"/>
      <c r="K69" s="5"/>
      <c r="N69" s="15"/>
      <c r="O69" s="6"/>
      <c r="Q69" s="5"/>
    </row>
    <row r="70" spans="1:17" x14ac:dyDescent="0.2">
      <c r="A70" s="60" t="s">
        <v>124</v>
      </c>
      <c r="B70" s="61" t="s">
        <v>125</v>
      </c>
      <c r="C70" s="29">
        <f t="shared" si="0"/>
        <v>0</v>
      </c>
      <c r="D70" s="32"/>
      <c r="E70" s="31"/>
      <c r="F70" s="32"/>
      <c r="G70" s="32"/>
      <c r="H70" s="32"/>
      <c r="I70" s="33"/>
      <c r="J70" s="5"/>
      <c r="K70" s="5"/>
      <c r="N70" s="15"/>
      <c r="O70" s="6"/>
      <c r="Q70" s="5"/>
    </row>
    <row r="71" spans="1:17" x14ac:dyDescent="0.2">
      <c r="A71" s="60" t="s">
        <v>126</v>
      </c>
      <c r="B71" s="61" t="s">
        <v>127</v>
      </c>
      <c r="C71" s="29">
        <f t="shared" si="0"/>
        <v>0</v>
      </c>
      <c r="D71" s="32"/>
      <c r="E71" s="31"/>
      <c r="F71" s="32"/>
      <c r="G71" s="32"/>
      <c r="H71" s="32"/>
      <c r="I71" s="33"/>
      <c r="J71" s="5"/>
      <c r="K71" s="5"/>
      <c r="N71" s="15"/>
      <c r="O71" s="6"/>
      <c r="Q71" s="5"/>
    </row>
    <row r="72" spans="1:17" x14ac:dyDescent="0.2">
      <c r="A72" s="60" t="s">
        <v>128</v>
      </c>
      <c r="B72" s="61" t="s">
        <v>129</v>
      </c>
      <c r="C72" s="29">
        <f t="shared" si="0"/>
        <v>0</v>
      </c>
      <c r="D72" s="32"/>
      <c r="E72" s="31"/>
      <c r="F72" s="32"/>
      <c r="G72" s="32"/>
      <c r="H72" s="32"/>
      <c r="I72" s="33"/>
      <c r="J72" s="5"/>
      <c r="K72" s="5"/>
      <c r="N72" s="15"/>
      <c r="O72" s="6"/>
      <c r="Q72" s="5"/>
    </row>
    <row r="73" spans="1:17" x14ac:dyDescent="0.2">
      <c r="A73" s="60" t="s">
        <v>130</v>
      </c>
      <c r="B73" s="61" t="s">
        <v>131</v>
      </c>
      <c r="C73" s="29">
        <f t="shared" si="0"/>
        <v>0</v>
      </c>
      <c r="D73" s="32"/>
      <c r="E73" s="31"/>
      <c r="F73" s="32"/>
      <c r="G73" s="32"/>
      <c r="H73" s="32"/>
      <c r="I73" s="33"/>
      <c r="J73" s="5"/>
      <c r="K73" s="5"/>
      <c r="N73" s="15"/>
      <c r="O73" s="6"/>
      <c r="Q73" s="5"/>
    </row>
    <row r="74" spans="1:17" x14ac:dyDescent="0.2">
      <c r="A74" s="60" t="s">
        <v>132</v>
      </c>
      <c r="B74" s="61" t="s">
        <v>133</v>
      </c>
      <c r="C74" s="29">
        <f t="shared" si="0"/>
        <v>0</v>
      </c>
      <c r="D74" s="32"/>
      <c r="E74" s="31"/>
      <c r="F74" s="32"/>
      <c r="G74" s="32"/>
      <c r="H74" s="32"/>
      <c r="I74" s="33"/>
      <c r="J74" s="5"/>
      <c r="K74" s="5"/>
      <c r="N74" s="15"/>
      <c r="O74" s="6"/>
      <c r="Q74" s="5"/>
    </row>
    <row r="75" spans="1:17" x14ac:dyDescent="0.2">
      <c r="A75" s="60" t="s">
        <v>134</v>
      </c>
      <c r="B75" s="61" t="s">
        <v>135</v>
      </c>
      <c r="C75" s="29">
        <f t="shared" si="0"/>
        <v>0</v>
      </c>
      <c r="D75" s="32"/>
      <c r="E75" s="31"/>
      <c r="F75" s="32"/>
      <c r="G75" s="32"/>
      <c r="H75" s="32"/>
      <c r="I75" s="33"/>
      <c r="J75" s="5"/>
      <c r="K75" s="5"/>
      <c r="N75" s="15"/>
      <c r="O75" s="6"/>
      <c r="Q75" s="5"/>
    </row>
    <row r="76" spans="1:17" x14ac:dyDescent="0.2">
      <c r="A76" s="60" t="s">
        <v>136</v>
      </c>
      <c r="B76" s="61" t="s">
        <v>137</v>
      </c>
      <c r="C76" s="29">
        <f t="shared" si="0"/>
        <v>0</v>
      </c>
      <c r="D76" s="32"/>
      <c r="E76" s="31"/>
      <c r="F76" s="32"/>
      <c r="G76" s="32"/>
      <c r="H76" s="32"/>
      <c r="I76" s="33"/>
      <c r="J76" s="5"/>
      <c r="K76" s="5"/>
      <c r="N76" s="15"/>
      <c r="O76" s="6"/>
      <c r="Q76" s="5"/>
    </row>
    <row r="77" spans="1:17" x14ac:dyDescent="0.2">
      <c r="A77" s="60" t="s">
        <v>138</v>
      </c>
      <c r="B77" s="61" t="s">
        <v>139</v>
      </c>
      <c r="C77" s="29">
        <f t="shared" si="0"/>
        <v>0</v>
      </c>
      <c r="D77" s="32"/>
      <c r="E77" s="31"/>
      <c r="F77" s="32"/>
      <c r="G77" s="32"/>
      <c r="H77" s="32"/>
      <c r="I77" s="33"/>
      <c r="J77" s="5"/>
      <c r="K77" s="5"/>
      <c r="N77" s="15"/>
      <c r="O77" s="6"/>
      <c r="Q77" s="5"/>
    </row>
    <row r="78" spans="1:17" x14ac:dyDescent="0.2">
      <c r="A78" s="62" t="s">
        <v>140</v>
      </c>
      <c r="B78" s="63" t="s">
        <v>141</v>
      </c>
      <c r="C78" s="64">
        <f t="shared" si="0"/>
        <v>0</v>
      </c>
      <c r="D78" s="65"/>
      <c r="E78" s="66"/>
      <c r="F78" s="67"/>
      <c r="G78" s="65"/>
      <c r="H78" s="67"/>
      <c r="I78" s="33"/>
      <c r="J78" s="5"/>
      <c r="K78" s="5"/>
      <c r="N78" s="15"/>
      <c r="O78" s="6"/>
      <c r="Q78" s="5"/>
    </row>
    <row r="79" spans="1:17" x14ac:dyDescent="0.2">
      <c r="A79" s="18"/>
      <c r="B79" s="68"/>
      <c r="C79" s="69"/>
      <c r="D79" s="70"/>
      <c r="E79" s="70"/>
      <c r="F79" s="70"/>
      <c r="G79" s="70"/>
      <c r="H79" s="70"/>
      <c r="I79" s="33"/>
      <c r="J79" s="5"/>
      <c r="K79" s="5"/>
      <c r="N79" s="15"/>
      <c r="O79" s="6"/>
      <c r="Q79" s="5"/>
    </row>
    <row r="80" spans="1:17" x14ac:dyDescent="0.2">
      <c r="A80" s="322" t="s">
        <v>142</v>
      </c>
      <c r="B80" s="323"/>
      <c r="C80" s="22">
        <f t="shared" ref="C80:C145" si="1">+SUM(D80:F80)</f>
        <v>0</v>
      </c>
      <c r="D80" s="71">
        <f>+SUM(D81:D120)</f>
        <v>0</v>
      </c>
      <c r="E80" s="71">
        <f>+SUM(E81:E120)</f>
        <v>0</v>
      </c>
      <c r="F80" s="72">
        <f>+SUM(F81:F120)</f>
        <v>0</v>
      </c>
      <c r="G80" s="73">
        <f>+SUM(G81:G120)</f>
        <v>0</v>
      </c>
      <c r="H80" s="73">
        <f>+SUM(H81:H120)</f>
        <v>0</v>
      </c>
      <c r="I80" s="33"/>
      <c r="J80" s="5"/>
      <c r="K80" s="5"/>
      <c r="N80" s="15"/>
      <c r="O80" s="6"/>
      <c r="Q80" s="5"/>
    </row>
    <row r="81" spans="1:17" x14ac:dyDescent="0.2">
      <c r="A81" s="57" t="s">
        <v>143</v>
      </c>
      <c r="B81" s="74" t="s">
        <v>144</v>
      </c>
      <c r="C81" s="49">
        <f t="shared" si="1"/>
        <v>0</v>
      </c>
      <c r="D81" s="30"/>
      <c r="E81" s="30"/>
      <c r="F81" s="30"/>
      <c r="G81" s="30"/>
      <c r="H81" s="30"/>
      <c r="I81" s="33"/>
      <c r="J81" s="5"/>
      <c r="K81" s="5"/>
      <c r="N81" s="15"/>
      <c r="O81" s="6"/>
      <c r="Q81" s="5"/>
    </row>
    <row r="82" spans="1:17" x14ac:dyDescent="0.2">
      <c r="A82" s="60" t="s">
        <v>145</v>
      </c>
      <c r="B82" s="61" t="s">
        <v>146</v>
      </c>
      <c r="C82" s="29">
        <f t="shared" si="1"/>
        <v>0</v>
      </c>
      <c r="D82" s="30"/>
      <c r="E82" s="30"/>
      <c r="F82" s="30"/>
      <c r="G82" s="30"/>
      <c r="H82" s="30"/>
      <c r="I82" s="33"/>
      <c r="J82" s="5"/>
      <c r="K82" s="5"/>
      <c r="N82" s="15"/>
      <c r="O82" s="6"/>
      <c r="Q82" s="5"/>
    </row>
    <row r="83" spans="1:17" x14ac:dyDescent="0.2">
      <c r="A83" s="60" t="s">
        <v>147</v>
      </c>
      <c r="B83" s="61" t="s">
        <v>148</v>
      </c>
      <c r="C83" s="29">
        <f t="shared" si="1"/>
        <v>0</v>
      </c>
      <c r="D83" s="30"/>
      <c r="E83" s="30"/>
      <c r="F83" s="30"/>
      <c r="G83" s="30"/>
      <c r="H83" s="30"/>
      <c r="I83" s="33"/>
      <c r="J83" s="5"/>
      <c r="K83" s="5"/>
      <c r="N83" s="15"/>
      <c r="O83" s="6"/>
      <c r="Q83" s="5"/>
    </row>
    <row r="84" spans="1:17" x14ac:dyDescent="0.2">
      <c r="A84" s="60" t="s">
        <v>149</v>
      </c>
      <c r="B84" s="61" t="s">
        <v>150</v>
      </c>
      <c r="C84" s="29">
        <f t="shared" si="1"/>
        <v>0</v>
      </c>
      <c r="D84" s="30"/>
      <c r="E84" s="30"/>
      <c r="F84" s="30"/>
      <c r="G84" s="30"/>
      <c r="H84" s="30"/>
      <c r="I84" s="33"/>
      <c r="J84" s="5"/>
      <c r="K84" s="5"/>
      <c r="N84" s="15"/>
      <c r="O84" s="6"/>
      <c r="Q84" s="5"/>
    </row>
    <row r="85" spans="1:17" x14ac:dyDescent="0.2">
      <c r="A85" s="60" t="s">
        <v>151</v>
      </c>
      <c r="B85" s="61" t="s">
        <v>152</v>
      </c>
      <c r="C85" s="29">
        <f t="shared" si="1"/>
        <v>0</v>
      </c>
      <c r="D85" s="30"/>
      <c r="E85" s="30"/>
      <c r="F85" s="30"/>
      <c r="G85" s="30"/>
      <c r="H85" s="30"/>
      <c r="I85" s="33"/>
      <c r="J85" s="5"/>
      <c r="K85" s="5"/>
      <c r="N85" s="15"/>
      <c r="O85" s="6"/>
      <c r="Q85" s="5"/>
    </row>
    <row r="86" spans="1:17" x14ac:dyDescent="0.2">
      <c r="A86" s="60" t="s">
        <v>153</v>
      </c>
      <c r="B86" s="61" t="s">
        <v>154</v>
      </c>
      <c r="C86" s="29">
        <f t="shared" si="1"/>
        <v>0</v>
      </c>
      <c r="D86" s="30"/>
      <c r="E86" s="30"/>
      <c r="F86" s="30"/>
      <c r="G86" s="30"/>
      <c r="H86" s="30"/>
      <c r="I86" s="33"/>
      <c r="J86" s="5"/>
      <c r="K86" s="5"/>
      <c r="N86" s="15"/>
      <c r="O86" s="6"/>
      <c r="Q86" s="5"/>
    </row>
    <row r="87" spans="1:17" x14ac:dyDescent="0.2">
      <c r="A87" s="60" t="s">
        <v>155</v>
      </c>
      <c r="B87" s="61" t="s">
        <v>156</v>
      </c>
      <c r="C87" s="29">
        <f t="shared" si="1"/>
        <v>0</v>
      </c>
      <c r="D87" s="30"/>
      <c r="E87" s="30"/>
      <c r="F87" s="30"/>
      <c r="G87" s="30"/>
      <c r="H87" s="30"/>
      <c r="I87" s="33"/>
      <c r="J87" s="5"/>
      <c r="K87" s="5"/>
      <c r="N87" s="15"/>
      <c r="O87" s="6"/>
      <c r="Q87" s="5"/>
    </row>
    <row r="88" spans="1:17" x14ac:dyDescent="0.2">
      <c r="A88" s="60" t="s">
        <v>157</v>
      </c>
      <c r="B88" s="61" t="s">
        <v>158</v>
      </c>
      <c r="C88" s="29">
        <f t="shared" si="1"/>
        <v>0</v>
      </c>
      <c r="D88" s="30"/>
      <c r="E88" s="30"/>
      <c r="F88" s="30"/>
      <c r="G88" s="30"/>
      <c r="H88" s="30"/>
      <c r="I88" s="33"/>
      <c r="J88" s="5"/>
      <c r="K88" s="5"/>
      <c r="N88" s="15"/>
      <c r="O88" s="6"/>
      <c r="Q88" s="5"/>
    </row>
    <row r="89" spans="1:17" x14ac:dyDescent="0.2">
      <c r="A89" s="60" t="s">
        <v>159</v>
      </c>
      <c r="B89" s="61" t="s">
        <v>160</v>
      </c>
      <c r="C89" s="29">
        <f t="shared" si="1"/>
        <v>0</v>
      </c>
      <c r="D89" s="30"/>
      <c r="E89" s="30"/>
      <c r="F89" s="30"/>
      <c r="G89" s="30"/>
      <c r="H89" s="30"/>
      <c r="I89" s="33"/>
      <c r="J89" s="5"/>
      <c r="K89" s="5"/>
      <c r="N89" s="15"/>
      <c r="O89" s="6"/>
      <c r="Q89" s="5"/>
    </row>
    <row r="90" spans="1:17" x14ac:dyDescent="0.2">
      <c r="A90" s="60" t="s">
        <v>161</v>
      </c>
      <c r="B90" s="61" t="s">
        <v>162</v>
      </c>
      <c r="C90" s="29">
        <f t="shared" si="1"/>
        <v>0</v>
      </c>
      <c r="D90" s="30"/>
      <c r="E90" s="30"/>
      <c r="F90" s="30"/>
      <c r="G90" s="30"/>
      <c r="H90" s="30"/>
      <c r="I90" s="33"/>
      <c r="J90" s="5"/>
      <c r="K90" s="5"/>
      <c r="N90" s="15"/>
      <c r="O90" s="6"/>
      <c r="Q90" s="5"/>
    </row>
    <row r="91" spans="1:17" x14ac:dyDescent="0.2">
      <c r="A91" s="60" t="s">
        <v>163</v>
      </c>
      <c r="B91" s="61" t="s">
        <v>164</v>
      </c>
      <c r="C91" s="29">
        <f t="shared" si="1"/>
        <v>0</v>
      </c>
      <c r="D91" s="30"/>
      <c r="E91" s="30"/>
      <c r="F91" s="30"/>
      <c r="G91" s="30"/>
      <c r="H91" s="30"/>
      <c r="I91" s="33"/>
      <c r="J91" s="5"/>
      <c r="K91" s="5"/>
      <c r="N91" s="15"/>
      <c r="O91" s="6"/>
      <c r="Q91" s="5"/>
    </row>
    <row r="92" spans="1:17" x14ac:dyDescent="0.2">
      <c r="A92" s="60" t="s">
        <v>165</v>
      </c>
      <c r="B92" s="61" t="s">
        <v>166</v>
      </c>
      <c r="C92" s="29">
        <f t="shared" si="1"/>
        <v>0</v>
      </c>
      <c r="D92" s="30"/>
      <c r="E92" s="30"/>
      <c r="F92" s="30"/>
      <c r="G92" s="30"/>
      <c r="H92" s="30"/>
      <c r="I92" s="33"/>
      <c r="J92" s="5"/>
      <c r="K92" s="5"/>
      <c r="N92" s="15"/>
      <c r="O92" s="6"/>
      <c r="Q92" s="5"/>
    </row>
    <row r="93" spans="1:17" x14ac:dyDescent="0.2">
      <c r="A93" s="60" t="s">
        <v>167</v>
      </c>
      <c r="B93" s="61" t="s">
        <v>168</v>
      </c>
      <c r="C93" s="29">
        <f t="shared" si="1"/>
        <v>0</v>
      </c>
      <c r="D93" s="30"/>
      <c r="E93" s="30"/>
      <c r="F93" s="30"/>
      <c r="G93" s="30"/>
      <c r="H93" s="30"/>
      <c r="I93" s="33"/>
      <c r="J93" s="5"/>
      <c r="K93" s="5"/>
      <c r="N93" s="15"/>
      <c r="O93" s="6"/>
      <c r="Q93" s="5"/>
    </row>
    <row r="94" spans="1:17" x14ac:dyDescent="0.2">
      <c r="A94" s="60" t="s">
        <v>169</v>
      </c>
      <c r="B94" s="61" t="s">
        <v>170</v>
      </c>
      <c r="C94" s="29">
        <f t="shared" si="1"/>
        <v>0</v>
      </c>
      <c r="D94" s="30"/>
      <c r="E94" s="30"/>
      <c r="F94" s="30"/>
      <c r="G94" s="30"/>
      <c r="H94" s="30"/>
      <c r="I94" s="33"/>
      <c r="J94" s="5"/>
      <c r="K94" s="5"/>
      <c r="N94" s="15"/>
      <c r="O94" s="6"/>
      <c r="Q94" s="5"/>
    </row>
    <row r="95" spans="1:17" x14ac:dyDescent="0.2">
      <c r="A95" s="60" t="s">
        <v>171</v>
      </c>
      <c r="B95" s="61" t="s">
        <v>172</v>
      </c>
      <c r="C95" s="29">
        <f t="shared" si="1"/>
        <v>0</v>
      </c>
      <c r="D95" s="30"/>
      <c r="E95" s="30"/>
      <c r="F95" s="30"/>
      <c r="G95" s="30"/>
      <c r="H95" s="30"/>
      <c r="I95" s="33"/>
      <c r="J95" s="5"/>
      <c r="K95" s="5"/>
      <c r="N95" s="15"/>
      <c r="O95" s="6"/>
      <c r="Q95" s="5"/>
    </row>
    <row r="96" spans="1:17" x14ac:dyDescent="0.2">
      <c r="A96" s="60" t="s">
        <v>173</v>
      </c>
      <c r="B96" s="61" t="s">
        <v>174</v>
      </c>
      <c r="C96" s="29">
        <f t="shared" si="1"/>
        <v>0</v>
      </c>
      <c r="D96" s="30"/>
      <c r="E96" s="30"/>
      <c r="F96" s="30"/>
      <c r="G96" s="30"/>
      <c r="H96" s="30"/>
      <c r="I96" s="33"/>
      <c r="J96" s="5"/>
      <c r="K96" s="5"/>
      <c r="N96" s="15"/>
      <c r="O96" s="6"/>
      <c r="Q96" s="5"/>
    </row>
    <row r="97" spans="1:17" x14ac:dyDescent="0.2">
      <c r="A97" s="60" t="s">
        <v>175</v>
      </c>
      <c r="B97" s="61" t="s">
        <v>176</v>
      </c>
      <c r="C97" s="29">
        <f t="shared" si="1"/>
        <v>0</v>
      </c>
      <c r="D97" s="30"/>
      <c r="E97" s="30"/>
      <c r="F97" s="30"/>
      <c r="G97" s="30"/>
      <c r="H97" s="30"/>
      <c r="I97" s="33"/>
      <c r="J97" s="5"/>
      <c r="K97" s="5"/>
      <c r="N97" s="15"/>
      <c r="O97" s="6"/>
      <c r="Q97" s="5"/>
    </row>
    <row r="98" spans="1:17" x14ac:dyDescent="0.2">
      <c r="A98" s="60" t="s">
        <v>177</v>
      </c>
      <c r="B98" s="61" t="s">
        <v>178</v>
      </c>
      <c r="C98" s="29">
        <f t="shared" si="1"/>
        <v>0</v>
      </c>
      <c r="D98" s="30"/>
      <c r="E98" s="30"/>
      <c r="F98" s="30"/>
      <c r="G98" s="30"/>
      <c r="H98" s="30"/>
      <c r="I98" s="33"/>
      <c r="J98" s="5"/>
      <c r="K98" s="5"/>
      <c r="N98" s="15"/>
      <c r="O98" s="6"/>
      <c r="Q98" s="5"/>
    </row>
    <row r="99" spans="1:17" x14ac:dyDescent="0.2">
      <c r="A99" s="60" t="s">
        <v>179</v>
      </c>
      <c r="B99" s="61" t="s">
        <v>180</v>
      </c>
      <c r="C99" s="29">
        <f t="shared" si="1"/>
        <v>0</v>
      </c>
      <c r="D99" s="30"/>
      <c r="E99" s="30"/>
      <c r="F99" s="30"/>
      <c r="G99" s="30"/>
      <c r="H99" s="30"/>
      <c r="I99" s="33"/>
      <c r="J99" s="5"/>
      <c r="K99" s="5"/>
      <c r="N99" s="15"/>
      <c r="O99" s="6"/>
      <c r="Q99" s="5"/>
    </row>
    <row r="100" spans="1:17" x14ac:dyDescent="0.2">
      <c r="A100" s="60" t="s">
        <v>181</v>
      </c>
      <c r="B100" s="61" t="s">
        <v>182</v>
      </c>
      <c r="C100" s="29">
        <f t="shared" si="1"/>
        <v>0</v>
      </c>
      <c r="D100" s="30"/>
      <c r="E100" s="30"/>
      <c r="F100" s="30"/>
      <c r="G100" s="30"/>
      <c r="H100" s="30"/>
      <c r="I100" s="33"/>
      <c r="J100" s="5"/>
      <c r="K100" s="5"/>
      <c r="N100" s="15"/>
      <c r="O100" s="6"/>
      <c r="Q100" s="5"/>
    </row>
    <row r="101" spans="1:17" x14ac:dyDescent="0.2">
      <c r="A101" s="60" t="s">
        <v>183</v>
      </c>
      <c r="B101" s="61" t="s">
        <v>184</v>
      </c>
      <c r="C101" s="29">
        <f t="shared" si="1"/>
        <v>0</v>
      </c>
      <c r="D101" s="30"/>
      <c r="E101" s="30"/>
      <c r="F101" s="30"/>
      <c r="G101" s="30"/>
      <c r="H101" s="30"/>
      <c r="I101" s="33"/>
      <c r="J101" s="5"/>
      <c r="K101" s="5"/>
      <c r="N101" s="15"/>
      <c r="O101" s="6"/>
      <c r="Q101" s="5"/>
    </row>
    <row r="102" spans="1:17" x14ac:dyDescent="0.2">
      <c r="A102" s="60" t="s">
        <v>185</v>
      </c>
      <c r="B102" s="61" t="s">
        <v>186</v>
      </c>
      <c r="C102" s="29">
        <f t="shared" si="1"/>
        <v>0</v>
      </c>
      <c r="D102" s="30"/>
      <c r="E102" s="30"/>
      <c r="F102" s="30"/>
      <c r="G102" s="30"/>
      <c r="H102" s="30"/>
      <c r="I102" s="33"/>
      <c r="J102" s="5"/>
      <c r="K102" s="5"/>
      <c r="N102" s="15"/>
      <c r="O102" s="6"/>
      <c r="Q102" s="5"/>
    </row>
    <row r="103" spans="1:17" x14ac:dyDescent="0.2">
      <c r="A103" s="60" t="s">
        <v>187</v>
      </c>
      <c r="B103" s="61" t="s">
        <v>188</v>
      </c>
      <c r="C103" s="29">
        <f t="shared" si="1"/>
        <v>0</v>
      </c>
      <c r="D103" s="30"/>
      <c r="E103" s="30"/>
      <c r="F103" s="30"/>
      <c r="G103" s="30"/>
      <c r="H103" s="30"/>
      <c r="I103" s="33"/>
      <c r="J103" s="5"/>
      <c r="K103" s="5"/>
      <c r="N103" s="15"/>
      <c r="O103" s="6"/>
      <c r="Q103" s="5"/>
    </row>
    <row r="104" spans="1:17" x14ac:dyDescent="0.2">
      <c r="A104" s="60" t="s">
        <v>189</v>
      </c>
      <c r="B104" s="61" t="s">
        <v>190</v>
      </c>
      <c r="C104" s="29">
        <f t="shared" si="1"/>
        <v>0</v>
      </c>
      <c r="D104" s="30"/>
      <c r="E104" s="30"/>
      <c r="F104" s="30"/>
      <c r="G104" s="30"/>
      <c r="H104" s="30"/>
      <c r="I104" s="33"/>
      <c r="J104" s="5"/>
      <c r="K104" s="5"/>
      <c r="N104" s="15"/>
      <c r="O104" s="6"/>
      <c r="Q104" s="5"/>
    </row>
    <row r="105" spans="1:17" x14ac:dyDescent="0.2">
      <c r="A105" s="60" t="s">
        <v>191</v>
      </c>
      <c r="B105" s="61" t="s">
        <v>192</v>
      </c>
      <c r="C105" s="29">
        <f t="shared" si="1"/>
        <v>0</v>
      </c>
      <c r="D105" s="30"/>
      <c r="E105" s="30"/>
      <c r="F105" s="30"/>
      <c r="G105" s="30"/>
      <c r="H105" s="30"/>
      <c r="I105" s="33"/>
      <c r="J105" s="5"/>
      <c r="K105" s="5"/>
      <c r="N105" s="15"/>
      <c r="O105" s="6"/>
      <c r="Q105" s="5"/>
    </row>
    <row r="106" spans="1:17" x14ac:dyDescent="0.2">
      <c r="A106" s="60" t="s">
        <v>193</v>
      </c>
      <c r="B106" s="61" t="s">
        <v>194</v>
      </c>
      <c r="C106" s="29">
        <f t="shared" si="1"/>
        <v>0</v>
      </c>
      <c r="D106" s="30"/>
      <c r="E106" s="30"/>
      <c r="F106" s="30"/>
      <c r="G106" s="30"/>
      <c r="H106" s="30"/>
      <c r="I106" s="33"/>
      <c r="J106" s="5"/>
      <c r="K106" s="5"/>
      <c r="N106" s="15"/>
      <c r="O106" s="6"/>
      <c r="Q106" s="5"/>
    </row>
    <row r="107" spans="1:17" x14ac:dyDescent="0.2">
      <c r="A107" s="60" t="s">
        <v>195</v>
      </c>
      <c r="B107" s="61" t="s">
        <v>196</v>
      </c>
      <c r="C107" s="29">
        <f t="shared" si="1"/>
        <v>0</v>
      </c>
      <c r="D107" s="30"/>
      <c r="E107" s="30"/>
      <c r="F107" s="30"/>
      <c r="G107" s="30"/>
      <c r="H107" s="30"/>
      <c r="I107" s="33"/>
      <c r="J107" s="5"/>
      <c r="K107" s="5"/>
      <c r="N107" s="15"/>
      <c r="O107" s="6"/>
      <c r="Q107" s="5"/>
    </row>
    <row r="108" spans="1:17" x14ac:dyDescent="0.2">
      <c r="A108" s="60" t="s">
        <v>197</v>
      </c>
      <c r="B108" s="61" t="s">
        <v>198</v>
      </c>
      <c r="C108" s="29">
        <f t="shared" si="1"/>
        <v>0</v>
      </c>
      <c r="D108" s="30"/>
      <c r="E108" s="30"/>
      <c r="F108" s="30"/>
      <c r="G108" s="30"/>
      <c r="H108" s="30"/>
      <c r="I108" s="33"/>
      <c r="J108" s="5"/>
      <c r="K108" s="5"/>
      <c r="N108" s="15"/>
      <c r="O108" s="6"/>
      <c r="Q108" s="5"/>
    </row>
    <row r="109" spans="1:17" x14ac:dyDescent="0.2">
      <c r="A109" s="60" t="s">
        <v>199</v>
      </c>
      <c r="B109" s="61" t="s">
        <v>200</v>
      </c>
      <c r="C109" s="29">
        <f t="shared" si="1"/>
        <v>0</v>
      </c>
      <c r="D109" s="30"/>
      <c r="E109" s="30"/>
      <c r="F109" s="30"/>
      <c r="G109" s="30"/>
      <c r="H109" s="30"/>
      <c r="I109" s="33"/>
      <c r="J109" s="5"/>
      <c r="K109" s="5"/>
      <c r="N109" s="15"/>
      <c r="O109" s="6"/>
      <c r="Q109" s="5"/>
    </row>
    <row r="110" spans="1:17" x14ac:dyDescent="0.2">
      <c r="A110" s="60" t="s">
        <v>201</v>
      </c>
      <c r="B110" s="61" t="s">
        <v>202</v>
      </c>
      <c r="C110" s="29">
        <f t="shared" si="1"/>
        <v>0</v>
      </c>
      <c r="D110" s="30"/>
      <c r="E110" s="30"/>
      <c r="F110" s="30"/>
      <c r="G110" s="30"/>
      <c r="H110" s="30"/>
      <c r="I110" s="33"/>
      <c r="J110" s="5"/>
      <c r="K110" s="5"/>
      <c r="N110" s="15"/>
      <c r="O110" s="6"/>
      <c r="Q110" s="5"/>
    </row>
    <row r="111" spans="1:17" x14ac:dyDescent="0.2">
      <c r="A111" s="60" t="s">
        <v>203</v>
      </c>
      <c r="B111" s="61" t="s">
        <v>204</v>
      </c>
      <c r="C111" s="29">
        <f t="shared" si="1"/>
        <v>0</v>
      </c>
      <c r="D111" s="30"/>
      <c r="E111" s="30"/>
      <c r="F111" s="30"/>
      <c r="G111" s="30"/>
      <c r="H111" s="30"/>
      <c r="I111" s="33"/>
      <c r="J111" s="5"/>
      <c r="K111" s="5"/>
      <c r="N111" s="15"/>
      <c r="O111" s="6"/>
      <c r="Q111" s="5"/>
    </row>
    <row r="112" spans="1:17" x14ac:dyDescent="0.2">
      <c r="A112" s="60" t="s">
        <v>205</v>
      </c>
      <c r="B112" s="61" t="s">
        <v>206</v>
      </c>
      <c r="C112" s="29">
        <f t="shared" si="1"/>
        <v>0</v>
      </c>
      <c r="D112" s="30"/>
      <c r="E112" s="30"/>
      <c r="F112" s="30"/>
      <c r="G112" s="30"/>
      <c r="H112" s="30"/>
      <c r="I112" s="33"/>
      <c r="J112" s="5"/>
      <c r="K112" s="5"/>
      <c r="N112" s="15"/>
      <c r="O112" s="6"/>
      <c r="Q112" s="5"/>
    </row>
    <row r="113" spans="1:17" x14ac:dyDescent="0.2">
      <c r="A113" s="60" t="s">
        <v>207</v>
      </c>
      <c r="B113" s="61" t="s">
        <v>208</v>
      </c>
      <c r="C113" s="29">
        <f t="shared" si="1"/>
        <v>0</v>
      </c>
      <c r="D113" s="30"/>
      <c r="E113" s="30"/>
      <c r="F113" s="30"/>
      <c r="G113" s="30"/>
      <c r="H113" s="30"/>
      <c r="I113" s="33"/>
      <c r="J113" s="5"/>
      <c r="K113" s="5"/>
      <c r="N113" s="15"/>
      <c r="O113" s="6"/>
      <c r="Q113" s="5"/>
    </row>
    <row r="114" spans="1:17" x14ac:dyDescent="0.2">
      <c r="A114" s="60" t="s">
        <v>209</v>
      </c>
      <c r="B114" s="61" t="s">
        <v>210</v>
      </c>
      <c r="C114" s="29">
        <f t="shared" si="1"/>
        <v>0</v>
      </c>
      <c r="D114" s="30"/>
      <c r="E114" s="30"/>
      <c r="F114" s="30"/>
      <c r="G114" s="30"/>
      <c r="H114" s="30"/>
      <c r="I114" s="33"/>
      <c r="J114" s="5"/>
      <c r="K114" s="5"/>
      <c r="N114" s="15"/>
      <c r="O114" s="6"/>
      <c r="Q114" s="5"/>
    </row>
    <row r="115" spans="1:17" x14ac:dyDescent="0.2">
      <c r="A115" s="60" t="s">
        <v>211</v>
      </c>
      <c r="B115" s="61" t="s">
        <v>212</v>
      </c>
      <c r="C115" s="29">
        <f t="shared" si="1"/>
        <v>0</v>
      </c>
      <c r="D115" s="30"/>
      <c r="E115" s="30"/>
      <c r="F115" s="30"/>
      <c r="G115" s="30"/>
      <c r="H115" s="30"/>
      <c r="I115" s="33"/>
      <c r="J115" s="5"/>
      <c r="K115" s="5"/>
      <c r="N115" s="15"/>
      <c r="O115" s="6"/>
      <c r="Q115" s="5"/>
    </row>
    <row r="116" spans="1:17" x14ac:dyDescent="0.2">
      <c r="A116" s="60" t="s">
        <v>213</v>
      </c>
      <c r="B116" s="61" t="s">
        <v>214</v>
      </c>
      <c r="C116" s="29">
        <f t="shared" si="1"/>
        <v>0</v>
      </c>
      <c r="D116" s="30"/>
      <c r="E116" s="30"/>
      <c r="F116" s="30"/>
      <c r="G116" s="30"/>
      <c r="H116" s="30"/>
      <c r="I116" s="33"/>
      <c r="J116" s="5"/>
      <c r="K116" s="5"/>
      <c r="N116" s="15"/>
      <c r="O116" s="6"/>
      <c r="Q116" s="5"/>
    </row>
    <row r="117" spans="1:17" x14ac:dyDescent="0.2">
      <c r="A117" s="60" t="s">
        <v>215</v>
      </c>
      <c r="B117" s="61" t="s">
        <v>216</v>
      </c>
      <c r="C117" s="29">
        <f t="shared" si="1"/>
        <v>0</v>
      </c>
      <c r="D117" s="30"/>
      <c r="E117" s="30"/>
      <c r="F117" s="30"/>
      <c r="G117" s="30"/>
      <c r="H117" s="30"/>
      <c r="I117" s="33"/>
      <c r="J117" s="5"/>
      <c r="K117" s="5"/>
      <c r="N117" s="15"/>
      <c r="O117" s="6"/>
      <c r="Q117" s="5"/>
    </row>
    <row r="118" spans="1:17" x14ac:dyDescent="0.2">
      <c r="A118" s="60" t="s">
        <v>217</v>
      </c>
      <c r="B118" s="61" t="s">
        <v>218</v>
      </c>
      <c r="C118" s="29">
        <f>+SUM(D118:F118)</f>
        <v>0</v>
      </c>
      <c r="D118" s="30"/>
      <c r="E118" s="30"/>
      <c r="F118" s="30"/>
      <c r="G118" s="30"/>
      <c r="H118" s="30"/>
      <c r="I118" s="33"/>
      <c r="J118" s="5"/>
      <c r="K118" s="5"/>
      <c r="N118" s="15"/>
      <c r="O118" s="6"/>
      <c r="Q118" s="5"/>
    </row>
    <row r="119" spans="1:17" x14ac:dyDescent="0.2">
      <c r="A119" s="60" t="s">
        <v>145</v>
      </c>
      <c r="B119" s="61" t="s">
        <v>219</v>
      </c>
      <c r="C119" s="29">
        <f>+SUM(D119:F119)</f>
        <v>0</v>
      </c>
      <c r="D119" s="30"/>
      <c r="E119" s="30"/>
      <c r="F119" s="30"/>
      <c r="G119" s="30"/>
      <c r="H119" s="30"/>
      <c r="I119" s="33"/>
      <c r="J119" s="5"/>
      <c r="K119" s="5"/>
      <c r="N119" s="15"/>
      <c r="O119" s="6"/>
      <c r="Q119" s="5"/>
    </row>
    <row r="120" spans="1:17" x14ac:dyDescent="0.2">
      <c r="A120" s="62" t="s">
        <v>145</v>
      </c>
      <c r="B120" s="63" t="s">
        <v>220</v>
      </c>
      <c r="C120" s="64">
        <f t="shared" si="1"/>
        <v>0</v>
      </c>
      <c r="D120" s="30"/>
      <c r="E120" s="30"/>
      <c r="F120" s="30"/>
      <c r="G120" s="30"/>
      <c r="H120" s="30"/>
      <c r="I120" s="33"/>
      <c r="J120" s="5"/>
      <c r="K120" s="5"/>
      <c r="N120" s="15"/>
      <c r="O120" s="6"/>
      <c r="Q120" s="5"/>
    </row>
    <row r="121" spans="1:17" x14ac:dyDescent="0.2">
      <c r="A121" s="18"/>
      <c r="B121" s="68"/>
      <c r="C121" s="69"/>
      <c r="D121" s="70"/>
      <c r="E121" s="70"/>
      <c r="F121" s="70"/>
      <c r="G121" s="70"/>
      <c r="H121" s="70"/>
      <c r="I121" s="33"/>
      <c r="J121" s="5"/>
      <c r="K121" s="5"/>
      <c r="N121" s="15"/>
      <c r="O121" s="6"/>
      <c r="Q121" s="5"/>
    </row>
    <row r="122" spans="1:17" x14ac:dyDescent="0.2">
      <c r="A122" s="322" t="s">
        <v>221</v>
      </c>
      <c r="B122" s="323"/>
      <c r="C122" s="22">
        <f t="shared" si="1"/>
        <v>0</v>
      </c>
      <c r="D122" s="71">
        <f>+SUM(D123:D162)</f>
        <v>0</v>
      </c>
      <c r="E122" s="75">
        <f>+SUM(E123:E162)</f>
        <v>0</v>
      </c>
      <c r="F122" s="76">
        <f>+SUM(F123:F162)</f>
        <v>0</v>
      </c>
      <c r="G122" s="76">
        <f>+SUM(G123:G162)</f>
        <v>0</v>
      </c>
      <c r="H122" s="76">
        <f>+SUM(H123:H162)</f>
        <v>0</v>
      </c>
      <c r="I122" s="33"/>
      <c r="J122" s="5"/>
      <c r="K122" s="5"/>
      <c r="N122" s="15"/>
      <c r="O122" s="6"/>
      <c r="Q122" s="5"/>
    </row>
    <row r="123" spans="1:17" x14ac:dyDescent="0.2">
      <c r="A123" s="57" t="s">
        <v>222</v>
      </c>
      <c r="B123" s="74" t="s">
        <v>223</v>
      </c>
      <c r="C123" s="49">
        <f t="shared" si="1"/>
        <v>0</v>
      </c>
      <c r="D123" s="32"/>
      <c r="E123" s="51"/>
      <c r="F123" s="52"/>
      <c r="G123" s="32"/>
      <c r="H123" s="52"/>
      <c r="I123" s="33"/>
      <c r="J123" s="5"/>
      <c r="K123" s="5"/>
      <c r="N123" s="15"/>
      <c r="O123" s="6"/>
      <c r="Q123" s="5"/>
    </row>
    <row r="124" spans="1:17" x14ac:dyDescent="0.2">
      <c r="A124" s="60" t="s">
        <v>224</v>
      </c>
      <c r="B124" s="61" t="s">
        <v>225</v>
      </c>
      <c r="C124" s="29">
        <f t="shared" si="1"/>
        <v>0</v>
      </c>
      <c r="D124" s="32"/>
      <c r="E124" s="31"/>
      <c r="F124" s="32"/>
      <c r="G124" s="32"/>
      <c r="H124" s="32"/>
      <c r="I124" s="33"/>
      <c r="J124" s="5"/>
      <c r="K124" s="5"/>
      <c r="N124" s="15"/>
      <c r="O124" s="6"/>
      <c r="Q124" s="5"/>
    </row>
    <row r="125" spans="1:17" x14ac:dyDescent="0.2">
      <c r="A125" s="60" t="s">
        <v>226</v>
      </c>
      <c r="B125" s="61" t="s">
        <v>227</v>
      </c>
      <c r="C125" s="29">
        <f t="shared" si="1"/>
        <v>0</v>
      </c>
      <c r="D125" s="32"/>
      <c r="E125" s="31"/>
      <c r="F125" s="32"/>
      <c r="G125" s="32"/>
      <c r="H125" s="32"/>
      <c r="I125" s="33"/>
      <c r="J125" s="5"/>
      <c r="K125" s="5"/>
      <c r="N125" s="15"/>
      <c r="O125" s="6"/>
      <c r="Q125" s="5"/>
    </row>
    <row r="126" spans="1:17" x14ac:dyDescent="0.2">
      <c r="A126" s="60" t="s">
        <v>228</v>
      </c>
      <c r="B126" s="61" t="s">
        <v>229</v>
      </c>
      <c r="C126" s="29">
        <f t="shared" si="1"/>
        <v>0</v>
      </c>
      <c r="D126" s="32"/>
      <c r="E126" s="31"/>
      <c r="F126" s="32"/>
      <c r="G126" s="32"/>
      <c r="H126" s="32"/>
      <c r="I126" s="33"/>
      <c r="J126" s="5"/>
      <c r="K126" s="5"/>
      <c r="N126" s="15"/>
      <c r="O126" s="6"/>
      <c r="Q126" s="5"/>
    </row>
    <row r="127" spans="1:17" x14ac:dyDescent="0.2">
      <c r="A127" s="60" t="s">
        <v>230</v>
      </c>
      <c r="B127" s="61" t="s">
        <v>231</v>
      </c>
      <c r="C127" s="29">
        <f t="shared" si="1"/>
        <v>0</v>
      </c>
      <c r="D127" s="32"/>
      <c r="E127" s="31"/>
      <c r="F127" s="32"/>
      <c r="G127" s="32"/>
      <c r="H127" s="32"/>
      <c r="I127" s="33"/>
      <c r="J127" s="5"/>
      <c r="K127" s="5"/>
      <c r="N127" s="15"/>
      <c r="O127" s="6"/>
      <c r="Q127" s="5"/>
    </row>
    <row r="128" spans="1:17" x14ac:dyDescent="0.2">
      <c r="A128" s="60" t="s">
        <v>232</v>
      </c>
      <c r="B128" s="61" t="s">
        <v>233</v>
      </c>
      <c r="C128" s="29">
        <f t="shared" si="1"/>
        <v>0</v>
      </c>
      <c r="D128" s="32"/>
      <c r="E128" s="31"/>
      <c r="F128" s="32"/>
      <c r="G128" s="32"/>
      <c r="H128" s="32"/>
      <c r="I128" s="33"/>
      <c r="J128" s="5"/>
      <c r="K128" s="5"/>
      <c r="N128" s="15"/>
      <c r="O128" s="6"/>
      <c r="Q128" s="5"/>
    </row>
    <row r="129" spans="1:17" x14ac:dyDescent="0.2">
      <c r="A129" s="60" t="s">
        <v>234</v>
      </c>
      <c r="B129" s="61" t="s">
        <v>235</v>
      </c>
      <c r="C129" s="29">
        <f t="shared" si="1"/>
        <v>0</v>
      </c>
      <c r="D129" s="32"/>
      <c r="E129" s="31"/>
      <c r="F129" s="32"/>
      <c r="G129" s="32"/>
      <c r="H129" s="32"/>
      <c r="I129" s="33"/>
      <c r="J129" s="5"/>
      <c r="K129" s="5"/>
      <c r="N129" s="15"/>
      <c r="O129" s="6"/>
      <c r="Q129" s="5"/>
    </row>
    <row r="130" spans="1:17" x14ac:dyDescent="0.2">
      <c r="A130" s="60" t="s">
        <v>236</v>
      </c>
      <c r="B130" s="61" t="s">
        <v>237</v>
      </c>
      <c r="C130" s="29">
        <f t="shared" si="1"/>
        <v>0</v>
      </c>
      <c r="D130" s="32"/>
      <c r="E130" s="31"/>
      <c r="F130" s="32"/>
      <c r="G130" s="32"/>
      <c r="H130" s="32"/>
      <c r="I130" s="33"/>
      <c r="J130" s="5"/>
      <c r="K130" s="5"/>
      <c r="N130" s="15"/>
      <c r="O130" s="6"/>
      <c r="Q130" s="5"/>
    </row>
    <row r="131" spans="1:17" x14ac:dyDescent="0.2">
      <c r="A131" s="60" t="s">
        <v>238</v>
      </c>
      <c r="B131" s="61" t="s">
        <v>239</v>
      </c>
      <c r="C131" s="29">
        <f t="shared" si="1"/>
        <v>0</v>
      </c>
      <c r="D131" s="32"/>
      <c r="E131" s="31"/>
      <c r="F131" s="32"/>
      <c r="G131" s="32"/>
      <c r="H131" s="32"/>
      <c r="I131" s="33"/>
      <c r="J131" s="5"/>
      <c r="K131" s="5"/>
      <c r="N131" s="15"/>
      <c r="O131" s="6"/>
      <c r="Q131" s="5"/>
    </row>
    <row r="132" spans="1:17" x14ac:dyDescent="0.2">
      <c r="A132" s="60" t="s">
        <v>240</v>
      </c>
      <c r="B132" s="61" t="s">
        <v>241</v>
      </c>
      <c r="C132" s="29">
        <f t="shared" si="1"/>
        <v>0</v>
      </c>
      <c r="D132" s="32"/>
      <c r="E132" s="31"/>
      <c r="F132" s="32"/>
      <c r="G132" s="32"/>
      <c r="H132" s="32"/>
      <c r="I132" s="33"/>
      <c r="J132" s="5"/>
      <c r="K132" s="5"/>
      <c r="N132" s="15"/>
      <c r="O132" s="6"/>
      <c r="Q132" s="5"/>
    </row>
    <row r="133" spans="1:17" x14ac:dyDescent="0.2">
      <c r="A133" s="60" t="s">
        <v>242</v>
      </c>
      <c r="B133" s="61" t="s">
        <v>243</v>
      </c>
      <c r="C133" s="29">
        <f t="shared" si="1"/>
        <v>0</v>
      </c>
      <c r="D133" s="32"/>
      <c r="E133" s="31"/>
      <c r="F133" s="32"/>
      <c r="G133" s="32"/>
      <c r="H133" s="32"/>
      <c r="I133" s="33"/>
      <c r="J133" s="5"/>
      <c r="K133" s="5"/>
      <c r="N133" s="15"/>
      <c r="O133" s="6"/>
      <c r="Q133" s="5"/>
    </row>
    <row r="134" spans="1:17" x14ac:dyDescent="0.2">
      <c r="A134" s="60" t="s">
        <v>244</v>
      </c>
      <c r="B134" s="61" t="s">
        <v>245</v>
      </c>
      <c r="C134" s="29">
        <f t="shared" si="1"/>
        <v>0</v>
      </c>
      <c r="D134" s="32"/>
      <c r="E134" s="31"/>
      <c r="F134" s="32"/>
      <c r="G134" s="32"/>
      <c r="H134" s="32"/>
      <c r="I134" s="33"/>
      <c r="J134" s="5"/>
      <c r="K134" s="5"/>
      <c r="N134" s="15"/>
      <c r="O134" s="6"/>
      <c r="Q134" s="5"/>
    </row>
    <row r="135" spans="1:17" x14ac:dyDescent="0.2">
      <c r="A135" s="60" t="s">
        <v>246</v>
      </c>
      <c r="B135" s="61" t="s">
        <v>247</v>
      </c>
      <c r="C135" s="29">
        <f t="shared" si="1"/>
        <v>0</v>
      </c>
      <c r="D135" s="32"/>
      <c r="E135" s="31"/>
      <c r="F135" s="32"/>
      <c r="G135" s="32"/>
      <c r="H135" s="32"/>
      <c r="I135" s="33"/>
      <c r="J135" s="5"/>
      <c r="K135" s="5"/>
      <c r="N135" s="15"/>
      <c r="O135" s="6"/>
      <c r="Q135" s="5"/>
    </row>
    <row r="136" spans="1:17" x14ac:dyDescent="0.2">
      <c r="A136" s="60" t="s">
        <v>248</v>
      </c>
      <c r="B136" s="61" t="s">
        <v>249</v>
      </c>
      <c r="C136" s="29">
        <f t="shared" si="1"/>
        <v>0</v>
      </c>
      <c r="D136" s="32"/>
      <c r="E136" s="31"/>
      <c r="F136" s="32"/>
      <c r="G136" s="32"/>
      <c r="H136" s="32"/>
      <c r="I136" s="33"/>
      <c r="J136" s="5"/>
      <c r="K136" s="5"/>
      <c r="N136" s="15"/>
      <c r="O136" s="6"/>
      <c r="Q136" s="5"/>
    </row>
    <row r="137" spans="1:17" x14ac:dyDescent="0.2">
      <c r="A137" s="60" t="s">
        <v>250</v>
      </c>
      <c r="B137" s="61" t="s">
        <v>251</v>
      </c>
      <c r="C137" s="29">
        <f t="shared" si="1"/>
        <v>0</v>
      </c>
      <c r="D137" s="32"/>
      <c r="E137" s="31"/>
      <c r="F137" s="32"/>
      <c r="G137" s="32"/>
      <c r="H137" s="32"/>
      <c r="I137" s="33"/>
      <c r="J137" s="5"/>
      <c r="K137" s="5"/>
      <c r="N137" s="15"/>
      <c r="O137" s="6"/>
      <c r="Q137" s="5"/>
    </row>
    <row r="138" spans="1:17" x14ac:dyDescent="0.2">
      <c r="A138" s="60" t="s">
        <v>252</v>
      </c>
      <c r="B138" s="61" t="s">
        <v>253</v>
      </c>
      <c r="C138" s="29">
        <f t="shared" si="1"/>
        <v>0</v>
      </c>
      <c r="D138" s="32"/>
      <c r="E138" s="31"/>
      <c r="F138" s="32"/>
      <c r="G138" s="32"/>
      <c r="H138" s="32"/>
      <c r="I138" s="33"/>
      <c r="J138" s="5"/>
      <c r="K138" s="5"/>
      <c r="N138" s="15"/>
      <c r="O138" s="6"/>
      <c r="Q138" s="5"/>
    </row>
    <row r="139" spans="1:17" x14ac:dyDescent="0.2">
      <c r="A139" s="60" t="s">
        <v>254</v>
      </c>
      <c r="B139" s="61" t="s">
        <v>255</v>
      </c>
      <c r="C139" s="29">
        <f t="shared" si="1"/>
        <v>0</v>
      </c>
      <c r="D139" s="32"/>
      <c r="E139" s="31"/>
      <c r="F139" s="32"/>
      <c r="G139" s="32"/>
      <c r="H139" s="32"/>
      <c r="I139" s="33"/>
      <c r="J139" s="5"/>
      <c r="K139" s="5"/>
      <c r="N139" s="15"/>
      <c r="O139" s="6"/>
      <c r="Q139" s="5"/>
    </row>
    <row r="140" spans="1:17" x14ac:dyDescent="0.2">
      <c r="A140" s="60" t="s">
        <v>256</v>
      </c>
      <c r="B140" s="61" t="s">
        <v>257</v>
      </c>
      <c r="C140" s="29">
        <f t="shared" si="1"/>
        <v>0</v>
      </c>
      <c r="D140" s="32"/>
      <c r="E140" s="31"/>
      <c r="F140" s="32"/>
      <c r="G140" s="32"/>
      <c r="H140" s="32"/>
      <c r="I140" s="33"/>
      <c r="J140" s="5"/>
      <c r="K140" s="5"/>
      <c r="N140" s="15"/>
      <c r="O140" s="6"/>
      <c r="Q140" s="5"/>
    </row>
    <row r="141" spans="1:17" x14ac:dyDescent="0.2">
      <c r="A141" s="60" t="s">
        <v>258</v>
      </c>
      <c r="B141" s="61" t="s">
        <v>259</v>
      </c>
      <c r="C141" s="29">
        <f t="shared" si="1"/>
        <v>0</v>
      </c>
      <c r="D141" s="32"/>
      <c r="E141" s="31"/>
      <c r="F141" s="32"/>
      <c r="G141" s="32"/>
      <c r="H141" s="32"/>
      <c r="I141" s="33"/>
      <c r="J141" s="5"/>
      <c r="K141" s="5"/>
      <c r="N141" s="15"/>
      <c r="O141" s="6"/>
      <c r="Q141" s="5"/>
    </row>
    <row r="142" spans="1:17" x14ac:dyDescent="0.2">
      <c r="A142" s="60" t="s">
        <v>260</v>
      </c>
      <c r="B142" s="61" t="s">
        <v>261</v>
      </c>
      <c r="C142" s="29">
        <f t="shared" si="1"/>
        <v>0</v>
      </c>
      <c r="D142" s="32"/>
      <c r="E142" s="31"/>
      <c r="F142" s="32"/>
      <c r="G142" s="32"/>
      <c r="H142" s="32"/>
      <c r="I142" s="33"/>
      <c r="J142" s="5"/>
      <c r="K142" s="5"/>
      <c r="N142" s="15"/>
      <c r="O142" s="6"/>
      <c r="Q142" s="5"/>
    </row>
    <row r="143" spans="1:17" x14ac:dyDescent="0.2">
      <c r="A143" s="60" t="s">
        <v>262</v>
      </c>
      <c r="B143" s="61" t="s">
        <v>263</v>
      </c>
      <c r="C143" s="29">
        <f t="shared" si="1"/>
        <v>0</v>
      </c>
      <c r="D143" s="32"/>
      <c r="E143" s="31"/>
      <c r="F143" s="32"/>
      <c r="G143" s="32"/>
      <c r="H143" s="32"/>
      <c r="I143" s="33"/>
      <c r="J143" s="5"/>
      <c r="K143" s="5"/>
      <c r="N143" s="15"/>
      <c r="O143" s="6"/>
      <c r="Q143" s="5"/>
    </row>
    <row r="144" spans="1:17" x14ac:dyDescent="0.2">
      <c r="A144" s="60" t="s">
        <v>264</v>
      </c>
      <c r="B144" s="61" t="s">
        <v>265</v>
      </c>
      <c r="C144" s="29">
        <f t="shared" si="1"/>
        <v>0</v>
      </c>
      <c r="D144" s="32"/>
      <c r="E144" s="31"/>
      <c r="F144" s="32"/>
      <c r="G144" s="32"/>
      <c r="H144" s="32"/>
      <c r="I144" s="33"/>
      <c r="J144" s="5"/>
      <c r="K144" s="5"/>
      <c r="N144" s="15"/>
      <c r="O144" s="6"/>
      <c r="Q144" s="5"/>
    </row>
    <row r="145" spans="1:17" x14ac:dyDescent="0.2">
      <c r="A145" s="60" t="s">
        <v>266</v>
      </c>
      <c r="B145" s="61" t="s">
        <v>267</v>
      </c>
      <c r="C145" s="29">
        <f t="shared" si="1"/>
        <v>0</v>
      </c>
      <c r="D145" s="32"/>
      <c r="E145" s="31"/>
      <c r="F145" s="32"/>
      <c r="G145" s="32"/>
      <c r="H145" s="32"/>
      <c r="I145" s="33"/>
      <c r="J145" s="5"/>
      <c r="K145" s="5"/>
      <c r="N145" s="15"/>
      <c r="O145" s="6"/>
      <c r="Q145" s="5"/>
    </row>
    <row r="146" spans="1:17" x14ac:dyDescent="0.2">
      <c r="A146" s="60" t="s">
        <v>268</v>
      </c>
      <c r="B146" s="61" t="s">
        <v>269</v>
      </c>
      <c r="C146" s="29">
        <f t="shared" ref="C146:C209" si="2">+SUM(D146:F146)</f>
        <v>0</v>
      </c>
      <c r="D146" s="32"/>
      <c r="E146" s="31"/>
      <c r="F146" s="32"/>
      <c r="G146" s="32"/>
      <c r="H146" s="32"/>
      <c r="I146" s="33"/>
      <c r="J146" s="5"/>
      <c r="K146" s="5"/>
      <c r="N146" s="15"/>
      <c r="O146" s="6"/>
      <c r="Q146" s="5"/>
    </row>
    <row r="147" spans="1:17" x14ac:dyDescent="0.2">
      <c r="A147" s="60" t="s">
        <v>270</v>
      </c>
      <c r="B147" s="61" t="s">
        <v>271</v>
      </c>
      <c r="C147" s="29">
        <f t="shared" si="2"/>
        <v>0</v>
      </c>
      <c r="D147" s="32"/>
      <c r="E147" s="31"/>
      <c r="F147" s="32"/>
      <c r="G147" s="32"/>
      <c r="H147" s="32"/>
      <c r="I147" s="33"/>
      <c r="J147" s="5"/>
      <c r="K147" s="5"/>
      <c r="N147" s="15"/>
      <c r="O147" s="6"/>
      <c r="Q147" s="5"/>
    </row>
    <row r="148" spans="1:17" x14ac:dyDescent="0.2">
      <c r="A148" s="60" t="s">
        <v>272</v>
      </c>
      <c r="B148" s="61" t="s">
        <v>273</v>
      </c>
      <c r="C148" s="29">
        <f t="shared" si="2"/>
        <v>0</v>
      </c>
      <c r="D148" s="32"/>
      <c r="E148" s="31"/>
      <c r="F148" s="32"/>
      <c r="G148" s="32"/>
      <c r="H148" s="32"/>
      <c r="I148" s="33"/>
      <c r="J148" s="5"/>
      <c r="K148" s="5"/>
      <c r="N148" s="15"/>
      <c r="O148" s="6"/>
      <c r="Q148" s="5"/>
    </row>
    <row r="149" spans="1:17" x14ac:dyDescent="0.2">
      <c r="A149" s="60" t="s">
        <v>274</v>
      </c>
      <c r="B149" s="61" t="s">
        <v>275</v>
      </c>
      <c r="C149" s="29">
        <f t="shared" si="2"/>
        <v>0</v>
      </c>
      <c r="D149" s="32"/>
      <c r="E149" s="31"/>
      <c r="F149" s="32"/>
      <c r="G149" s="32"/>
      <c r="H149" s="32"/>
      <c r="I149" s="33"/>
      <c r="J149" s="5"/>
      <c r="K149" s="5"/>
      <c r="N149" s="15"/>
      <c r="O149" s="6"/>
      <c r="Q149" s="5"/>
    </row>
    <row r="150" spans="1:17" x14ac:dyDescent="0.2">
      <c r="A150" s="60" t="s">
        <v>276</v>
      </c>
      <c r="B150" s="61" t="s">
        <v>277</v>
      </c>
      <c r="C150" s="29">
        <f t="shared" si="2"/>
        <v>0</v>
      </c>
      <c r="D150" s="32"/>
      <c r="E150" s="31"/>
      <c r="F150" s="32"/>
      <c r="G150" s="32"/>
      <c r="H150" s="32"/>
      <c r="I150" s="33"/>
      <c r="J150" s="5"/>
      <c r="K150" s="5"/>
      <c r="N150" s="15"/>
      <c r="O150" s="6"/>
      <c r="Q150" s="5"/>
    </row>
    <row r="151" spans="1:17" x14ac:dyDescent="0.2">
      <c r="A151" s="60" t="s">
        <v>278</v>
      </c>
      <c r="B151" s="61" t="s">
        <v>279</v>
      </c>
      <c r="C151" s="29">
        <f t="shared" si="2"/>
        <v>0</v>
      </c>
      <c r="D151" s="32"/>
      <c r="E151" s="31"/>
      <c r="F151" s="32"/>
      <c r="G151" s="32"/>
      <c r="H151" s="32"/>
      <c r="I151" s="33"/>
      <c r="J151" s="5"/>
      <c r="K151" s="5"/>
      <c r="N151" s="15"/>
      <c r="O151" s="6"/>
      <c r="Q151" s="5"/>
    </row>
    <row r="152" spans="1:17" x14ac:dyDescent="0.2">
      <c r="A152" s="60" t="s">
        <v>280</v>
      </c>
      <c r="B152" s="61" t="s">
        <v>281</v>
      </c>
      <c r="C152" s="29">
        <f t="shared" si="2"/>
        <v>0</v>
      </c>
      <c r="D152" s="32"/>
      <c r="E152" s="31"/>
      <c r="F152" s="32"/>
      <c r="G152" s="32"/>
      <c r="H152" s="32"/>
      <c r="I152" s="33"/>
      <c r="J152" s="5"/>
      <c r="K152" s="5"/>
      <c r="N152" s="15"/>
      <c r="O152" s="6"/>
      <c r="Q152" s="5"/>
    </row>
    <row r="153" spans="1:17" x14ac:dyDescent="0.2">
      <c r="A153" s="60" t="s">
        <v>282</v>
      </c>
      <c r="B153" s="61" t="s">
        <v>283</v>
      </c>
      <c r="C153" s="29">
        <f t="shared" si="2"/>
        <v>0</v>
      </c>
      <c r="D153" s="32"/>
      <c r="E153" s="31"/>
      <c r="F153" s="32"/>
      <c r="G153" s="32"/>
      <c r="H153" s="32"/>
      <c r="I153" s="33"/>
      <c r="J153" s="5"/>
      <c r="K153" s="5"/>
      <c r="N153" s="15"/>
      <c r="O153" s="6"/>
      <c r="Q153" s="5"/>
    </row>
    <row r="154" spans="1:17" x14ac:dyDescent="0.2">
      <c r="A154" s="60" t="s">
        <v>284</v>
      </c>
      <c r="B154" s="61" t="s">
        <v>285</v>
      </c>
      <c r="C154" s="29">
        <f t="shared" si="2"/>
        <v>0</v>
      </c>
      <c r="D154" s="32"/>
      <c r="E154" s="31"/>
      <c r="F154" s="32"/>
      <c r="G154" s="32"/>
      <c r="H154" s="32"/>
      <c r="I154" s="33"/>
      <c r="J154" s="5"/>
      <c r="K154" s="5"/>
      <c r="N154" s="15"/>
      <c r="O154" s="6"/>
      <c r="Q154" s="5"/>
    </row>
    <row r="155" spans="1:17" x14ac:dyDescent="0.2">
      <c r="A155" s="60" t="s">
        <v>286</v>
      </c>
      <c r="B155" s="61" t="s">
        <v>281</v>
      </c>
      <c r="C155" s="29">
        <f t="shared" si="2"/>
        <v>0</v>
      </c>
      <c r="D155" s="32"/>
      <c r="E155" s="31"/>
      <c r="F155" s="32"/>
      <c r="G155" s="32"/>
      <c r="H155" s="32"/>
      <c r="I155" s="33"/>
      <c r="J155" s="5"/>
      <c r="K155" s="5"/>
      <c r="N155" s="15"/>
      <c r="O155" s="6"/>
      <c r="Q155" s="5"/>
    </row>
    <row r="156" spans="1:17" x14ac:dyDescent="0.2">
      <c r="A156" s="60" t="s">
        <v>287</v>
      </c>
      <c r="B156" s="61" t="s">
        <v>279</v>
      </c>
      <c r="C156" s="29">
        <f t="shared" si="2"/>
        <v>0</v>
      </c>
      <c r="D156" s="32"/>
      <c r="E156" s="31"/>
      <c r="F156" s="32"/>
      <c r="G156" s="32"/>
      <c r="H156" s="32"/>
      <c r="I156" s="33"/>
      <c r="J156" s="5"/>
      <c r="K156" s="5"/>
      <c r="N156" s="15"/>
      <c r="O156" s="6"/>
      <c r="Q156" s="5"/>
    </row>
    <row r="157" spans="1:17" x14ac:dyDescent="0.2">
      <c r="A157" s="60" t="s">
        <v>288</v>
      </c>
      <c r="B157" s="61" t="s">
        <v>289</v>
      </c>
      <c r="C157" s="29">
        <f t="shared" si="2"/>
        <v>0</v>
      </c>
      <c r="D157" s="32"/>
      <c r="E157" s="31"/>
      <c r="F157" s="32"/>
      <c r="G157" s="32"/>
      <c r="H157" s="32"/>
      <c r="I157" s="33"/>
      <c r="J157" s="5"/>
      <c r="K157" s="5"/>
      <c r="N157" s="15"/>
      <c r="O157" s="6"/>
      <c r="Q157" s="5"/>
    </row>
    <row r="158" spans="1:17" x14ac:dyDescent="0.2">
      <c r="A158" s="60" t="s">
        <v>290</v>
      </c>
      <c r="B158" s="61" t="s">
        <v>291</v>
      </c>
      <c r="C158" s="29">
        <f t="shared" si="2"/>
        <v>0</v>
      </c>
      <c r="D158" s="32"/>
      <c r="E158" s="31"/>
      <c r="F158" s="32"/>
      <c r="G158" s="32"/>
      <c r="H158" s="32"/>
      <c r="I158" s="33"/>
      <c r="J158" s="5"/>
      <c r="K158" s="5"/>
      <c r="N158" s="15"/>
      <c r="O158" s="6"/>
      <c r="Q158" s="5"/>
    </row>
    <row r="159" spans="1:17" x14ac:dyDescent="0.2">
      <c r="A159" s="60" t="s">
        <v>292</v>
      </c>
      <c r="B159" s="61" t="s">
        <v>293</v>
      </c>
      <c r="C159" s="29">
        <f t="shared" si="2"/>
        <v>0</v>
      </c>
      <c r="D159" s="32"/>
      <c r="E159" s="31"/>
      <c r="F159" s="32"/>
      <c r="G159" s="32"/>
      <c r="H159" s="32"/>
      <c r="I159" s="33"/>
      <c r="J159" s="5"/>
      <c r="K159" s="5"/>
      <c r="N159" s="15"/>
      <c r="O159" s="6"/>
      <c r="Q159" s="5"/>
    </row>
    <row r="160" spans="1:17" x14ac:dyDescent="0.2">
      <c r="A160" s="60" t="s">
        <v>294</v>
      </c>
      <c r="B160" s="61" t="s">
        <v>295</v>
      </c>
      <c r="C160" s="29">
        <f t="shared" si="2"/>
        <v>0</v>
      </c>
      <c r="D160" s="32"/>
      <c r="E160" s="31"/>
      <c r="F160" s="32"/>
      <c r="G160" s="32"/>
      <c r="H160" s="32"/>
      <c r="I160" s="33"/>
      <c r="J160" s="5"/>
      <c r="K160" s="5"/>
      <c r="N160" s="15"/>
      <c r="O160" s="6"/>
      <c r="Q160" s="5"/>
    </row>
    <row r="161" spans="1:17" x14ac:dyDescent="0.2">
      <c r="A161" s="60" t="s">
        <v>296</v>
      </c>
      <c r="B161" s="54" t="s">
        <v>297</v>
      </c>
      <c r="C161" s="29">
        <f t="shared" si="2"/>
        <v>0</v>
      </c>
      <c r="D161" s="32"/>
      <c r="E161" s="31"/>
      <c r="F161" s="43"/>
      <c r="G161" s="32"/>
      <c r="H161" s="32"/>
      <c r="I161" s="33"/>
      <c r="J161" s="5"/>
      <c r="K161" s="5"/>
      <c r="N161" s="15"/>
      <c r="O161" s="6"/>
      <c r="Q161" s="5"/>
    </row>
    <row r="162" spans="1:17" x14ac:dyDescent="0.2">
      <c r="A162" s="62" t="s">
        <v>298</v>
      </c>
      <c r="B162" s="77" t="s">
        <v>299</v>
      </c>
      <c r="C162" s="64">
        <f t="shared" si="2"/>
        <v>0</v>
      </c>
      <c r="D162" s="65"/>
      <c r="E162" s="66"/>
      <c r="F162" s="67"/>
      <c r="G162" s="65"/>
      <c r="H162" s="67"/>
      <c r="I162" s="33"/>
      <c r="J162" s="5"/>
      <c r="K162" s="5"/>
      <c r="N162" s="15"/>
      <c r="O162" s="6"/>
      <c r="Q162" s="5"/>
    </row>
    <row r="163" spans="1:17" x14ac:dyDescent="0.2">
      <c r="A163" s="78"/>
      <c r="B163" s="79"/>
      <c r="C163" s="69"/>
      <c r="D163" s="70"/>
      <c r="E163" s="70"/>
      <c r="F163" s="70"/>
      <c r="G163" s="70"/>
      <c r="H163" s="70"/>
      <c r="I163" s="33"/>
      <c r="J163" s="5"/>
      <c r="K163" s="5"/>
      <c r="N163" s="15"/>
      <c r="O163" s="6"/>
      <c r="Q163" s="5"/>
    </row>
    <row r="164" spans="1:17" ht="15" customHeight="1" x14ac:dyDescent="0.2">
      <c r="A164" s="349" t="s">
        <v>300</v>
      </c>
      <c r="B164" s="350"/>
      <c r="C164" s="22">
        <f t="shared" si="2"/>
        <v>0</v>
      </c>
      <c r="D164" s="71">
        <f>+SUM(D165:D179)</f>
        <v>0</v>
      </c>
      <c r="E164" s="75">
        <f>+SUM(E165:E179)</f>
        <v>0</v>
      </c>
      <c r="F164" s="76">
        <f>+SUM(F165:F179)</f>
        <v>0</v>
      </c>
      <c r="G164" s="76">
        <f>+SUM(G165:G179)</f>
        <v>0</v>
      </c>
      <c r="H164" s="76">
        <f>+SUM(H165:H179)</f>
        <v>0</v>
      </c>
      <c r="I164" s="33"/>
      <c r="J164" s="5"/>
      <c r="K164" s="5"/>
      <c r="N164" s="15"/>
      <c r="O164" s="6"/>
      <c r="Q164" s="5"/>
    </row>
    <row r="165" spans="1:17" x14ac:dyDescent="0.2">
      <c r="A165" s="57" t="s">
        <v>301</v>
      </c>
      <c r="B165" s="74" t="s">
        <v>302</v>
      </c>
      <c r="C165" s="49">
        <f t="shared" si="2"/>
        <v>0</v>
      </c>
      <c r="D165" s="50"/>
      <c r="E165" s="51"/>
      <c r="F165" s="52"/>
      <c r="G165" s="80"/>
      <c r="H165" s="52"/>
      <c r="I165" s="33"/>
      <c r="J165" s="5"/>
      <c r="K165" s="5"/>
      <c r="N165" s="15"/>
      <c r="O165" s="6"/>
      <c r="Q165" s="5"/>
    </row>
    <row r="166" spans="1:17" x14ac:dyDescent="0.2">
      <c r="A166" s="60" t="s">
        <v>303</v>
      </c>
      <c r="B166" s="81" t="s">
        <v>304</v>
      </c>
      <c r="C166" s="29">
        <f t="shared" si="2"/>
        <v>0</v>
      </c>
      <c r="D166" s="30"/>
      <c r="E166" s="31"/>
      <c r="F166" s="32"/>
      <c r="G166" s="46"/>
      <c r="H166" s="32"/>
      <c r="I166" s="33"/>
      <c r="J166" s="5"/>
      <c r="K166" s="5"/>
      <c r="N166" s="15"/>
      <c r="O166" s="6"/>
      <c r="Q166" s="5"/>
    </row>
    <row r="167" spans="1:17" x14ac:dyDescent="0.2">
      <c r="A167" s="60" t="s">
        <v>305</v>
      </c>
      <c r="B167" s="54" t="s">
        <v>306</v>
      </c>
      <c r="C167" s="29">
        <f t="shared" si="2"/>
        <v>0</v>
      </c>
      <c r="D167" s="30"/>
      <c r="E167" s="31"/>
      <c r="F167" s="32"/>
      <c r="G167" s="46"/>
      <c r="H167" s="32"/>
      <c r="I167" s="33"/>
      <c r="J167" s="5"/>
      <c r="K167" s="5"/>
      <c r="N167" s="15"/>
      <c r="O167" s="6"/>
      <c r="Q167" s="5"/>
    </row>
    <row r="168" spans="1:17" x14ac:dyDescent="0.2">
      <c r="A168" s="82" t="s">
        <v>307</v>
      </c>
      <c r="B168" s="54" t="s">
        <v>308</v>
      </c>
      <c r="C168" s="29">
        <f t="shared" si="2"/>
        <v>0</v>
      </c>
      <c r="D168" s="30"/>
      <c r="E168" s="31"/>
      <c r="F168" s="32"/>
      <c r="G168" s="46"/>
      <c r="H168" s="32"/>
      <c r="I168" s="33"/>
      <c r="J168" s="5"/>
      <c r="K168" s="5"/>
      <c r="N168" s="15"/>
      <c r="O168" s="6"/>
      <c r="Q168" s="5"/>
    </row>
    <row r="169" spans="1:17" x14ac:dyDescent="0.2">
      <c r="A169" s="60" t="s">
        <v>309</v>
      </c>
      <c r="B169" s="61" t="s">
        <v>310</v>
      </c>
      <c r="C169" s="29">
        <f t="shared" si="2"/>
        <v>0</v>
      </c>
      <c r="D169" s="30"/>
      <c r="E169" s="31"/>
      <c r="F169" s="32"/>
      <c r="G169" s="46"/>
      <c r="H169" s="32"/>
      <c r="I169" s="33"/>
      <c r="J169" s="5"/>
      <c r="K169" s="5"/>
      <c r="N169" s="15"/>
      <c r="O169" s="6"/>
      <c r="Q169" s="5"/>
    </row>
    <row r="170" spans="1:17" x14ac:dyDescent="0.2">
      <c r="A170" s="60" t="s">
        <v>311</v>
      </c>
      <c r="B170" s="61" t="s">
        <v>312</v>
      </c>
      <c r="C170" s="29">
        <f t="shared" si="2"/>
        <v>0</v>
      </c>
      <c r="D170" s="30"/>
      <c r="E170" s="31"/>
      <c r="F170" s="32"/>
      <c r="G170" s="46"/>
      <c r="H170" s="32"/>
      <c r="I170" s="33"/>
      <c r="J170" s="5"/>
      <c r="K170" s="5"/>
      <c r="N170" s="15"/>
      <c r="O170" s="6"/>
      <c r="Q170" s="5"/>
    </row>
    <row r="171" spans="1:17" x14ac:dyDescent="0.2">
      <c r="A171" s="60" t="s">
        <v>313</v>
      </c>
      <c r="B171" s="61" t="s">
        <v>314</v>
      </c>
      <c r="C171" s="29">
        <f t="shared" si="2"/>
        <v>0</v>
      </c>
      <c r="D171" s="30"/>
      <c r="E171" s="31"/>
      <c r="F171" s="32"/>
      <c r="G171" s="46"/>
      <c r="H171" s="32"/>
      <c r="I171" s="33"/>
      <c r="J171" s="5"/>
      <c r="K171" s="5"/>
      <c r="N171" s="15"/>
      <c r="O171" s="6"/>
      <c r="Q171" s="5"/>
    </row>
    <row r="172" spans="1:17" x14ac:dyDescent="0.2">
      <c r="A172" s="60" t="s">
        <v>315</v>
      </c>
      <c r="B172" s="61" t="s">
        <v>316</v>
      </c>
      <c r="C172" s="29">
        <f t="shared" si="2"/>
        <v>0</v>
      </c>
      <c r="D172" s="30"/>
      <c r="E172" s="31"/>
      <c r="F172" s="32"/>
      <c r="G172" s="46"/>
      <c r="H172" s="32"/>
      <c r="I172" s="33"/>
      <c r="J172" s="5"/>
      <c r="K172" s="5"/>
      <c r="N172" s="15"/>
      <c r="O172" s="6"/>
      <c r="Q172" s="5"/>
    </row>
    <row r="173" spans="1:17" x14ac:dyDescent="0.2">
      <c r="A173" s="60" t="s">
        <v>317</v>
      </c>
      <c r="B173" s="61" t="s">
        <v>318</v>
      </c>
      <c r="C173" s="29">
        <f t="shared" si="2"/>
        <v>0</v>
      </c>
      <c r="D173" s="30"/>
      <c r="E173" s="31"/>
      <c r="F173" s="32"/>
      <c r="G173" s="46"/>
      <c r="H173" s="32"/>
      <c r="I173" s="33"/>
      <c r="J173" s="5"/>
      <c r="K173" s="5"/>
      <c r="N173" s="15"/>
      <c r="O173" s="6"/>
      <c r="Q173" s="5"/>
    </row>
    <row r="174" spans="1:17" x14ac:dyDescent="0.2">
      <c r="A174" s="60" t="s">
        <v>319</v>
      </c>
      <c r="B174" s="61" t="s">
        <v>320</v>
      </c>
      <c r="C174" s="29">
        <f t="shared" si="2"/>
        <v>0</v>
      </c>
      <c r="D174" s="30"/>
      <c r="E174" s="31"/>
      <c r="F174" s="32"/>
      <c r="G174" s="46"/>
      <c r="H174" s="32"/>
      <c r="I174" s="33"/>
      <c r="J174" s="5"/>
      <c r="K174" s="5"/>
      <c r="N174" s="15"/>
      <c r="O174" s="6"/>
      <c r="Q174" s="5"/>
    </row>
    <row r="175" spans="1:17" x14ac:dyDescent="0.2">
      <c r="A175" s="60" t="s">
        <v>321</v>
      </c>
      <c r="B175" s="61" t="s">
        <v>322</v>
      </c>
      <c r="C175" s="29">
        <f t="shared" si="2"/>
        <v>0</v>
      </c>
      <c r="D175" s="30"/>
      <c r="E175" s="31"/>
      <c r="F175" s="32"/>
      <c r="G175" s="46"/>
      <c r="H175" s="32"/>
      <c r="I175" s="33"/>
      <c r="J175" s="5"/>
      <c r="K175" s="5"/>
      <c r="N175" s="15"/>
      <c r="O175" s="6"/>
      <c r="Q175" s="5"/>
    </row>
    <row r="176" spans="1:17" x14ac:dyDescent="0.2">
      <c r="A176" s="60" t="s">
        <v>323</v>
      </c>
      <c r="B176" s="61" t="s">
        <v>324</v>
      </c>
      <c r="C176" s="29">
        <f t="shared" si="2"/>
        <v>0</v>
      </c>
      <c r="D176" s="30"/>
      <c r="E176" s="31"/>
      <c r="F176" s="32"/>
      <c r="G176" s="46"/>
      <c r="H176" s="32"/>
      <c r="I176" s="33"/>
      <c r="J176" s="5"/>
      <c r="K176" s="5"/>
      <c r="N176" s="15"/>
      <c r="O176" s="6"/>
      <c r="Q176" s="5"/>
    </row>
    <row r="177" spans="1:17" x14ac:dyDescent="0.2">
      <c r="A177" s="60" t="s">
        <v>325</v>
      </c>
      <c r="B177" s="61" t="s">
        <v>326</v>
      </c>
      <c r="C177" s="29">
        <f t="shared" si="2"/>
        <v>0</v>
      </c>
      <c r="D177" s="30"/>
      <c r="E177" s="31"/>
      <c r="F177" s="32"/>
      <c r="G177" s="46"/>
      <c r="H177" s="32"/>
      <c r="I177" s="33"/>
      <c r="J177" s="5"/>
      <c r="K177" s="5"/>
      <c r="N177" s="15"/>
      <c r="O177" s="6"/>
      <c r="Q177" s="5"/>
    </row>
    <row r="178" spans="1:17" x14ac:dyDescent="0.2">
      <c r="A178" s="60" t="s">
        <v>327</v>
      </c>
      <c r="B178" s="61" t="s">
        <v>328</v>
      </c>
      <c r="C178" s="29">
        <f t="shared" si="2"/>
        <v>0</v>
      </c>
      <c r="D178" s="30"/>
      <c r="E178" s="31"/>
      <c r="F178" s="32"/>
      <c r="G178" s="46"/>
      <c r="H178" s="32"/>
      <c r="I178" s="33"/>
      <c r="J178" s="5"/>
      <c r="K178" s="5"/>
      <c r="N178" s="15"/>
      <c r="O178" s="6"/>
      <c r="Q178" s="5"/>
    </row>
    <row r="179" spans="1:17" x14ac:dyDescent="0.2">
      <c r="A179" s="83" t="s">
        <v>329</v>
      </c>
      <c r="B179" s="84" t="s">
        <v>330</v>
      </c>
      <c r="C179" s="64">
        <f t="shared" si="2"/>
        <v>0</v>
      </c>
      <c r="D179" s="85"/>
      <c r="E179" s="66"/>
      <c r="F179" s="67"/>
      <c r="G179" s="65"/>
      <c r="H179" s="67"/>
      <c r="I179" s="33"/>
      <c r="J179" s="5"/>
      <c r="K179" s="5"/>
      <c r="N179" s="15"/>
      <c r="O179" s="6"/>
      <c r="Q179" s="5"/>
    </row>
    <row r="180" spans="1:17" x14ac:dyDescent="0.2">
      <c r="A180" s="18"/>
      <c r="B180" s="68"/>
      <c r="C180" s="69"/>
      <c r="D180" s="70"/>
      <c r="E180" s="70"/>
      <c r="F180" s="70"/>
      <c r="G180" s="70"/>
      <c r="H180" s="70"/>
      <c r="I180" s="33"/>
      <c r="J180" s="5"/>
      <c r="K180" s="5"/>
      <c r="N180" s="15"/>
      <c r="O180" s="6"/>
      <c r="Q180" s="5"/>
    </row>
    <row r="181" spans="1:17" x14ac:dyDescent="0.2">
      <c r="A181" s="322" t="s">
        <v>331</v>
      </c>
      <c r="B181" s="323"/>
      <c r="C181" s="22">
        <f t="shared" si="2"/>
        <v>0</v>
      </c>
      <c r="D181" s="86">
        <f>+SUM(D182:D250)</f>
        <v>0</v>
      </c>
      <c r="E181" s="24">
        <f>+SUM(E182:E250)</f>
        <v>0</v>
      </c>
      <c r="F181" s="87">
        <f>+SUM(F182:F250)</f>
        <v>0</v>
      </c>
      <c r="G181" s="22">
        <f>+SUM(G182:G250)</f>
        <v>0</v>
      </c>
      <c r="H181" s="22">
        <f>+SUM(H182:H250)</f>
        <v>0</v>
      </c>
      <c r="I181" s="33"/>
      <c r="J181" s="5"/>
      <c r="K181" s="5"/>
      <c r="N181" s="15"/>
      <c r="O181" s="6"/>
      <c r="Q181" s="5"/>
    </row>
    <row r="182" spans="1:17" x14ac:dyDescent="0.2">
      <c r="A182" s="60" t="s">
        <v>332</v>
      </c>
      <c r="B182" s="88" t="s">
        <v>333</v>
      </c>
      <c r="C182" s="29">
        <f t="shared" si="2"/>
        <v>0</v>
      </c>
      <c r="D182" s="30"/>
      <c r="E182" s="31"/>
      <c r="F182" s="32"/>
      <c r="G182" s="80"/>
      <c r="H182" s="32"/>
      <c r="I182" s="33"/>
      <c r="J182" s="5"/>
      <c r="K182" s="5"/>
      <c r="N182" s="15"/>
      <c r="O182" s="6"/>
      <c r="Q182" s="5"/>
    </row>
    <row r="183" spans="1:17" x14ac:dyDescent="0.2">
      <c r="A183" s="60" t="s">
        <v>334</v>
      </c>
      <c r="B183" s="89" t="s">
        <v>335</v>
      </c>
      <c r="C183" s="29">
        <f t="shared" si="2"/>
        <v>0</v>
      </c>
      <c r="D183" s="30"/>
      <c r="E183" s="31"/>
      <c r="F183" s="32"/>
      <c r="G183" s="46"/>
      <c r="H183" s="32"/>
      <c r="I183" s="33"/>
      <c r="J183" s="5"/>
      <c r="K183" s="5"/>
      <c r="N183" s="15"/>
      <c r="O183" s="6"/>
      <c r="Q183" s="5"/>
    </row>
    <row r="184" spans="1:17" x14ac:dyDescent="0.2">
      <c r="A184" s="60" t="s">
        <v>336</v>
      </c>
      <c r="B184" s="89" t="s">
        <v>337</v>
      </c>
      <c r="C184" s="29">
        <f t="shared" si="2"/>
        <v>0</v>
      </c>
      <c r="D184" s="30"/>
      <c r="E184" s="31"/>
      <c r="F184" s="32"/>
      <c r="G184" s="46"/>
      <c r="H184" s="32"/>
      <c r="I184" s="33"/>
      <c r="J184" s="5"/>
      <c r="K184" s="5"/>
      <c r="N184" s="15"/>
      <c r="O184" s="6"/>
      <c r="Q184" s="5"/>
    </row>
    <row r="185" spans="1:17" ht="13.5" customHeight="1" x14ac:dyDescent="0.2">
      <c r="A185" s="60" t="s">
        <v>338</v>
      </c>
      <c r="B185" s="89" t="s">
        <v>339</v>
      </c>
      <c r="C185" s="29">
        <f t="shared" si="2"/>
        <v>0</v>
      </c>
      <c r="D185" s="30"/>
      <c r="E185" s="31"/>
      <c r="F185" s="32"/>
      <c r="G185" s="46"/>
      <c r="H185" s="32"/>
      <c r="I185" s="33"/>
      <c r="J185" s="5"/>
      <c r="K185" s="5"/>
      <c r="N185" s="15"/>
      <c r="O185" s="6"/>
      <c r="Q185" s="5"/>
    </row>
    <row r="186" spans="1:17" x14ac:dyDescent="0.2">
      <c r="A186" s="60" t="s">
        <v>340</v>
      </c>
      <c r="B186" s="61" t="s">
        <v>341</v>
      </c>
      <c r="C186" s="29">
        <f t="shared" si="2"/>
        <v>0</v>
      </c>
      <c r="D186" s="30"/>
      <c r="E186" s="31"/>
      <c r="F186" s="32"/>
      <c r="G186" s="46"/>
      <c r="H186" s="32"/>
      <c r="I186" s="33"/>
      <c r="J186" s="5"/>
      <c r="K186" s="5"/>
      <c r="N186" s="15"/>
      <c r="O186" s="6"/>
      <c r="Q186" s="5"/>
    </row>
    <row r="187" spans="1:17" x14ac:dyDescent="0.2">
      <c r="A187" s="60" t="s">
        <v>342</v>
      </c>
      <c r="B187" s="61" t="s">
        <v>343</v>
      </c>
      <c r="C187" s="29">
        <f t="shared" si="2"/>
        <v>0</v>
      </c>
      <c r="D187" s="30"/>
      <c r="E187" s="31"/>
      <c r="F187" s="32"/>
      <c r="G187" s="46"/>
      <c r="H187" s="32"/>
      <c r="I187" s="33"/>
      <c r="J187" s="5"/>
      <c r="K187" s="5"/>
      <c r="N187" s="15"/>
      <c r="O187" s="6"/>
      <c r="Q187" s="5"/>
    </row>
    <row r="188" spans="1:17" x14ac:dyDescent="0.2">
      <c r="A188" s="60" t="s">
        <v>344</v>
      </c>
      <c r="B188" s="61" t="s">
        <v>345</v>
      </c>
      <c r="C188" s="29">
        <f t="shared" si="2"/>
        <v>0</v>
      </c>
      <c r="D188" s="30"/>
      <c r="E188" s="31"/>
      <c r="F188" s="32"/>
      <c r="G188" s="46"/>
      <c r="H188" s="32"/>
      <c r="I188" s="33"/>
      <c r="J188" s="5"/>
      <c r="K188" s="5"/>
      <c r="N188" s="15"/>
      <c r="O188" s="6"/>
      <c r="Q188" s="5"/>
    </row>
    <row r="189" spans="1:17" x14ac:dyDescent="0.2">
      <c r="A189" s="60" t="s">
        <v>346</v>
      </c>
      <c r="B189" s="61" t="s">
        <v>347</v>
      </c>
      <c r="C189" s="29">
        <f t="shared" si="2"/>
        <v>0</v>
      </c>
      <c r="D189" s="30"/>
      <c r="E189" s="31"/>
      <c r="F189" s="32"/>
      <c r="G189" s="46"/>
      <c r="H189" s="32"/>
      <c r="I189" s="33"/>
      <c r="J189" s="5"/>
      <c r="K189" s="5"/>
      <c r="N189" s="15"/>
      <c r="O189" s="6"/>
      <c r="Q189" s="5"/>
    </row>
    <row r="190" spans="1:17" x14ac:dyDescent="0.2">
      <c r="A190" s="60" t="s">
        <v>348</v>
      </c>
      <c r="B190" s="61" t="s">
        <v>349</v>
      </c>
      <c r="C190" s="29">
        <f t="shared" si="2"/>
        <v>0</v>
      </c>
      <c r="D190" s="30"/>
      <c r="E190" s="31"/>
      <c r="F190" s="32"/>
      <c r="G190" s="46"/>
      <c r="H190" s="32"/>
      <c r="I190" s="33"/>
      <c r="J190" s="5"/>
      <c r="K190" s="5"/>
      <c r="N190" s="15"/>
      <c r="O190" s="6"/>
      <c r="Q190" s="5"/>
    </row>
    <row r="191" spans="1:17" x14ac:dyDescent="0.2">
      <c r="A191" s="60" t="s">
        <v>350</v>
      </c>
      <c r="B191" s="61" t="s">
        <v>351</v>
      </c>
      <c r="C191" s="29">
        <f t="shared" si="2"/>
        <v>0</v>
      </c>
      <c r="D191" s="30"/>
      <c r="E191" s="31"/>
      <c r="F191" s="32"/>
      <c r="G191" s="46"/>
      <c r="H191" s="32"/>
      <c r="I191" s="33"/>
      <c r="J191" s="5"/>
      <c r="K191" s="5"/>
      <c r="N191" s="15"/>
      <c r="O191" s="6"/>
      <c r="Q191" s="5"/>
    </row>
    <row r="192" spans="1:17" x14ac:dyDescent="0.2">
      <c r="A192" s="60" t="s">
        <v>352</v>
      </c>
      <c r="B192" s="61" t="s">
        <v>353</v>
      </c>
      <c r="C192" s="29">
        <f t="shared" si="2"/>
        <v>0</v>
      </c>
      <c r="D192" s="30"/>
      <c r="E192" s="31"/>
      <c r="F192" s="32"/>
      <c r="G192" s="46"/>
      <c r="H192" s="32"/>
      <c r="I192" s="33"/>
      <c r="J192" s="5"/>
      <c r="K192" s="5"/>
      <c r="N192" s="15"/>
      <c r="O192" s="6"/>
      <c r="Q192" s="5"/>
    </row>
    <row r="193" spans="1:17" x14ac:dyDescent="0.2">
      <c r="A193" s="60" t="s">
        <v>354</v>
      </c>
      <c r="B193" s="61" t="s">
        <v>355</v>
      </c>
      <c r="C193" s="29">
        <f t="shared" si="2"/>
        <v>0</v>
      </c>
      <c r="D193" s="30"/>
      <c r="E193" s="31"/>
      <c r="F193" s="32"/>
      <c r="G193" s="46"/>
      <c r="H193" s="32"/>
      <c r="I193" s="33"/>
      <c r="J193" s="5"/>
      <c r="K193" s="5"/>
      <c r="N193" s="15"/>
      <c r="O193" s="6"/>
      <c r="Q193" s="5"/>
    </row>
    <row r="194" spans="1:17" x14ac:dyDescent="0.2">
      <c r="A194" s="60" t="s">
        <v>356</v>
      </c>
      <c r="B194" s="61" t="s">
        <v>357</v>
      </c>
      <c r="C194" s="29">
        <f t="shared" si="2"/>
        <v>0</v>
      </c>
      <c r="D194" s="30"/>
      <c r="E194" s="31"/>
      <c r="F194" s="32"/>
      <c r="G194" s="46"/>
      <c r="H194" s="32"/>
      <c r="I194" s="33"/>
      <c r="J194" s="5"/>
      <c r="K194" s="5"/>
      <c r="N194" s="15"/>
      <c r="O194" s="6"/>
      <c r="Q194" s="5"/>
    </row>
    <row r="195" spans="1:17" ht="23.25" x14ac:dyDescent="0.2">
      <c r="A195" s="60" t="s">
        <v>358</v>
      </c>
      <c r="B195" s="54" t="s">
        <v>359</v>
      </c>
      <c r="C195" s="29">
        <f t="shared" si="2"/>
        <v>0</v>
      </c>
      <c r="D195" s="30"/>
      <c r="E195" s="31"/>
      <c r="F195" s="32"/>
      <c r="G195" s="46"/>
      <c r="H195" s="32"/>
      <c r="I195" s="33"/>
      <c r="J195" s="5"/>
      <c r="K195" s="5"/>
      <c r="N195" s="15"/>
      <c r="O195" s="6"/>
      <c r="Q195" s="5"/>
    </row>
    <row r="196" spans="1:17" x14ac:dyDescent="0.2">
      <c r="A196" s="60" t="s">
        <v>360</v>
      </c>
      <c r="B196" s="54" t="s">
        <v>361</v>
      </c>
      <c r="C196" s="29">
        <f t="shared" si="2"/>
        <v>0</v>
      </c>
      <c r="D196" s="30"/>
      <c r="E196" s="31"/>
      <c r="F196" s="32"/>
      <c r="G196" s="46"/>
      <c r="H196" s="32"/>
      <c r="I196" s="33"/>
      <c r="J196" s="5"/>
      <c r="K196" s="5"/>
      <c r="N196" s="15"/>
      <c r="O196" s="6"/>
      <c r="Q196" s="5"/>
    </row>
    <row r="197" spans="1:17" x14ac:dyDescent="0.2">
      <c r="A197" s="60" t="s">
        <v>362</v>
      </c>
      <c r="B197" s="61" t="s">
        <v>363</v>
      </c>
      <c r="C197" s="29">
        <f t="shared" si="2"/>
        <v>0</v>
      </c>
      <c r="D197" s="30"/>
      <c r="E197" s="31"/>
      <c r="F197" s="32"/>
      <c r="G197" s="46"/>
      <c r="H197" s="32"/>
      <c r="I197" s="33"/>
      <c r="J197" s="5"/>
      <c r="K197" s="5"/>
      <c r="N197" s="15"/>
      <c r="O197" s="6"/>
      <c r="Q197" s="5"/>
    </row>
    <row r="198" spans="1:17" x14ac:dyDescent="0.2">
      <c r="A198" s="60" t="s">
        <v>364</v>
      </c>
      <c r="B198" s="61" t="s">
        <v>365</v>
      </c>
      <c r="C198" s="29">
        <f t="shared" si="2"/>
        <v>0</v>
      </c>
      <c r="D198" s="30"/>
      <c r="E198" s="31"/>
      <c r="F198" s="32"/>
      <c r="G198" s="46"/>
      <c r="H198" s="32"/>
      <c r="I198" s="33"/>
      <c r="J198" s="5"/>
      <c r="K198" s="5"/>
      <c r="N198" s="15"/>
      <c r="O198" s="6"/>
      <c r="Q198" s="5"/>
    </row>
    <row r="199" spans="1:17" x14ac:dyDescent="0.2">
      <c r="A199" s="60" t="s">
        <v>366</v>
      </c>
      <c r="B199" s="61" t="s">
        <v>367</v>
      </c>
      <c r="C199" s="29">
        <f t="shared" si="2"/>
        <v>0</v>
      </c>
      <c r="D199" s="30"/>
      <c r="E199" s="31"/>
      <c r="F199" s="32"/>
      <c r="G199" s="46"/>
      <c r="H199" s="32"/>
      <c r="I199" s="33"/>
      <c r="J199" s="5"/>
      <c r="K199" s="5"/>
      <c r="N199" s="15"/>
      <c r="O199" s="6"/>
      <c r="Q199" s="5"/>
    </row>
    <row r="200" spans="1:17" x14ac:dyDescent="0.2">
      <c r="A200" s="60" t="s">
        <v>368</v>
      </c>
      <c r="B200" s="61" t="s">
        <v>369</v>
      </c>
      <c r="C200" s="29">
        <f t="shared" si="2"/>
        <v>0</v>
      </c>
      <c r="D200" s="30"/>
      <c r="E200" s="31"/>
      <c r="F200" s="32"/>
      <c r="G200" s="46"/>
      <c r="H200" s="32"/>
      <c r="I200" s="33"/>
      <c r="J200" s="5"/>
      <c r="K200" s="5"/>
      <c r="N200" s="15"/>
      <c r="O200" s="6"/>
      <c r="Q200" s="5"/>
    </row>
    <row r="201" spans="1:17" x14ac:dyDescent="0.2">
      <c r="A201" s="60" t="s">
        <v>370</v>
      </c>
      <c r="B201" s="61" t="s">
        <v>371</v>
      </c>
      <c r="C201" s="29">
        <f t="shared" si="2"/>
        <v>0</v>
      </c>
      <c r="D201" s="30"/>
      <c r="E201" s="31"/>
      <c r="F201" s="32"/>
      <c r="G201" s="46"/>
      <c r="H201" s="32"/>
      <c r="I201" s="33"/>
      <c r="J201" s="5"/>
      <c r="K201" s="5"/>
      <c r="N201" s="15"/>
      <c r="O201" s="6"/>
      <c r="Q201" s="5"/>
    </row>
    <row r="202" spans="1:17" x14ac:dyDescent="0.2">
      <c r="A202" s="60" t="s">
        <v>372</v>
      </c>
      <c r="B202" s="61" t="s">
        <v>373</v>
      </c>
      <c r="C202" s="29">
        <f t="shared" si="2"/>
        <v>0</v>
      </c>
      <c r="D202" s="30"/>
      <c r="E202" s="31"/>
      <c r="F202" s="32"/>
      <c r="G202" s="46"/>
      <c r="H202" s="32"/>
      <c r="I202" s="33"/>
      <c r="J202" s="5"/>
      <c r="K202" s="5"/>
      <c r="N202" s="15"/>
      <c r="O202" s="6"/>
      <c r="Q202" s="5"/>
    </row>
    <row r="203" spans="1:17" x14ac:dyDescent="0.2">
      <c r="A203" s="60" t="s">
        <v>374</v>
      </c>
      <c r="B203" s="61" t="s">
        <v>375</v>
      </c>
      <c r="C203" s="29">
        <f t="shared" si="2"/>
        <v>0</v>
      </c>
      <c r="D203" s="30"/>
      <c r="E203" s="31"/>
      <c r="F203" s="32"/>
      <c r="G203" s="46"/>
      <c r="H203" s="32"/>
      <c r="I203" s="33"/>
      <c r="J203" s="5"/>
      <c r="K203" s="5"/>
      <c r="N203" s="15"/>
      <c r="O203" s="6"/>
      <c r="Q203" s="5"/>
    </row>
    <row r="204" spans="1:17" x14ac:dyDescent="0.2">
      <c r="A204" s="60" t="s">
        <v>376</v>
      </c>
      <c r="B204" s="61" t="s">
        <v>377</v>
      </c>
      <c r="C204" s="29">
        <f t="shared" si="2"/>
        <v>0</v>
      </c>
      <c r="D204" s="30"/>
      <c r="E204" s="31"/>
      <c r="F204" s="32"/>
      <c r="G204" s="46"/>
      <c r="H204" s="32"/>
      <c r="I204" s="33"/>
      <c r="J204" s="5"/>
      <c r="K204" s="5"/>
      <c r="N204" s="15"/>
      <c r="O204" s="6"/>
      <c r="Q204" s="5"/>
    </row>
    <row r="205" spans="1:17" x14ac:dyDescent="0.2">
      <c r="A205" s="60" t="s">
        <v>378</v>
      </c>
      <c r="B205" s="61" t="s">
        <v>379</v>
      </c>
      <c r="C205" s="29">
        <f t="shared" si="2"/>
        <v>0</v>
      </c>
      <c r="D205" s="30"/>
      <c r="E205" s="31"/>
      <c r="F205" s="32"/>
      <c r="G205" s="46"/>
      <c r="H205" s="32"/>
      <c r="I205" s="33"/>
      <c r="J205" s="5"/>
      <c r="K205" s="5"/>
      <c r="N205" s="15"/>
      <c r="O205" s="6"/>
      <c r="Q205" s="5"/>
    </row>
    <row r="206" spans="1:17" x14ac:dyDescent="0.2">
      <c r="A206" s="60" t="s">
        <v>380</v>
      </c>
      <c r="B206" s="61" t="s">
        <v>381</v>
      </c>
      <c r="C206" s="29">
        <f t="shared" si="2"/>
        <v>0</v>
      </c>
      <c r="D206" s="30"/>
      <c r="E206" s="31"/>
      <c r="F206" s="32"/>
      <c r="G206" s="46"/>
      <c r="H206" s="32"/>
      <c r="I206" s="33"/>
      <c r="J206" s="5"/>
      <c r="K206" s="5"/>
      <c r="N206" s="15"/>
      <c r="O206" s="6"/>
      <c r="Q206" s="5"/>
    </row>
    <row r="207" spans="1:17" x14ac:dyDescent="0.2">
      <c r="A207" s="60" t="s">
        <v>382</v>
      </c>
      <c r="B207" s="61" t="s">
        <v>383</v>
      </c>
      <c r="C207" s="29">
        <f t="shared" si="2"/>
        <v>0</v>
      </c>
      <c r="D207" s="30"/>
      <c r="E207" s="31"/>
      <c r="F207" s="32"/>
      <c r="G207" s="46"/>
      <c r="H207" s="32"/>
      <c r="I207" s="33"/>
      <c r="J207" s="5"/>
      <c r="K207" s="5"/>
      <c r="N207" s="15"/>
      <c r="O207" s="6"/>
      <c r="Q207" s="5"/>
    </row>
    <row r="208" spans="1:17" x14ac:dyDescent="0.2">
      <c r="A208" s="60" t="s">
        <v>384</v>
      </c>
      <c r="B208" s="54" t="s">
        <v>385</v>
      </c>
      <c r="C208" s="29">
        <f t="shared" si="2"/>
        <v>0</v>
      </c>
      <c r="D208" s="30"/>
      <c r="E208" s="31"/>
      <c r="F208" s="32"/>
      <c r="G208" s="46"/>
      <c r="H208" s="32"/>
      <c r="I208" s="33"/>
      <c r="J208" s="5"/>
      <c r="K208" s="5"/>
      <c r="N208" s="15"/>
      <c r="O208" s="6"/>
      <c r="Q208" s="5"/>
    </row>
    <row r="209" spans="1:17" x14ac:dyDescent="0.2">
      <c r="A209" s="60" t="s">
        <v>386</v>
      </c>
      <c r="B209" s="61" t="s">
        <v>387</v>
      </c>
      <c r="C209" s="29">
        <f t="shared" si="2"/>
        <v>0</v>
      </c>
      <c r="D209" s="30"/>
      <c r="E209" s="31"/>
      <c r="F209" s="32"/>
      <c r="G209" s="46"/>
      <c r="H209" s="32"/>
      <c r="I209" s="33"/>
      <c r="J209" s="5"/>
      <c r="K209" s="5"/>
      <c r="N209" s="15"/>
      <c r="O209" s="6"/>
      <c r="Q209" s="5"/>
    </row>
    <row r="210" spans="1:17" x14ac:dyDescent="0.2">
      <c r="A210" s="60" t="s">
        <v>388</v>
      </c>
      <c r="B210" s="61" t="s">
        <v>389</v>
      </c>
      <c r="C210" s="29">
        <f t="shared" ref="C210:C273" si="3">+SUM(D210:F210)</f>
        <v>0</v>
      </c>
      <c r="D210" s="30"/>
      <c r="E210" s="31"/>
      <c r="F210" s="32"/>
      <c r="G210" s="46"/>
      <c r="H210" s="32"/>
      <c r="I210" s="33"/>
      <c r="J210" s="5"/>
      <c r="K210" s="5"/>
      <c r="N210" s="15"/>
      <c r="O210" s="6"/>
      <c r="Q210" s="5"/>
    </row>
    <row r="211" spans="1:17" x14ac:dyDescent="0.2">
      <c r="A211" s="60" t="s">
        <v>390</v>
      </c>
      <c r="B211" s="61" t="s">
        <v>391</v>
      </c>
      <c r="C211" s="29">
        <f t="shared" si="3"/>
        <v>0</v>
      </c>
      <c r="D211" s="30"/>
      <c r="E211" s="31"/>
      <c r="F211" s="32"/>
      <c r="G211" s="46"/>
      <c r="H211" s="32"/>
      <c r="I211" s="33"/>
      <c r="J211" s="5"/>
      <c r="K211" s="5"/>
      <c r="N211" s="15"/>
      <c r="O211" s="6"/>
      <c r="Q211" s="5"/>
    </row>
    <row r="212" spans="1:17" x14ac:dyDescent="0.2">
      <c r="A212" s="60" t="s">
        <v>392</v>
      </c>
      <c r="B212" s="61" t="s">
        <v>393</v>
      </c>
      <c r="C212" s="29">
        <f t="shared" si="3"/>
        <v>0</v>
      </c>
      <c r="D212" s="30"/>
      <c r="E212" s="31"/>
      <c r="F212" s="32"/>
      <c r="G212" s="46"/>
      <c r="H212" s="32"/>
      <c r="I212" s="33"/>
      <c r="J212" s="5"/>
      <c r="K212" s="5"/>
      <c r="N212" s="15"/>
      <c r="O212" s="6"/>
      <c r="Q212" s="5"/>
    </row>
    <row r="213" spans="1:17" ht="23.25" x14ac:dyDescent="0.2">
      <c r="A213" s="60" t="s">
        <v>394</v>
      </c>
      <c r="B213" s="54" t="s">
        <v>395</v>
      </c>
      <c r="C213" s="29">
        <f t="shared" si="3"/>
        <v>0</v>
      </c>
      <c r="D213" s="30"/>
      <c r="E213" s="31"/>
      <c r="F213" s="32"/>
      <c r="G213" s="46"/>
      <c r="H213" s="32"/>
      <c r="I213" s="33"/>
      <c r="J213" s="5"/>
      <c r="K213" s="5"/>
      <c r="N213" s="15"/>
      <c r="O213" s="6"/>
      <c r="Q213" s="5"/>
    </row>
    <row r="214" spans="1:17" x14ac:dyDescent="0.2">
      <c r="A214" s="60" t="s">
        <v>396</v>
      </c>
      <c r="B214" s="61" t="s">
        <v>397</v>
      </c>
      <c r="C214" s="29">
        <f t="shared" si="3"/>
        <v>0</v>
      </c>
      <c r="D214" s="30"/>
      <c r="E214" s="31"/>
      <c r="F214" s="32"/>
      <c r="G214" s="46"/>
      <c r="H214" s="32"/>
      <c r="I214" s="33"/>
      <c r="J214" s="5"/>
      <c r="K214" s="5"/>
      <c r="N214" s="15"/>
      <c r="O214" s="6"/>
      <c r="Q214" s="5"/>
    </row>
    <row r="215" spans="1:17" x14ac:dyDescent="0.2">
      <c r="A215" s="60" t="s">
        <v>398</v>
      </c>
      <c r="B215" s="61" t="s">
        <v>399</v>
      </c>
      <c r="C215" s="29">
        <f t="shared" si="3"/>
        <v>0</v>
      </c>
      <c r="D215" s="30"/>
      <c r="E215" s="31"/>
      <c r="F215" s="32"/>
      <c r="G215" s="46"/>
      <c r="H215" s="32"/>
      <c r="I215" s="33"/>
      <c r="J215" s="5"/>
      <c r="K215" s="5"/>
      <c r="N215" s="15"/>
      <c r="O215" s="6"/>
      <c r="Q215" s="5"/>
    </row>
    <row r="216" spans="1:17" x14ac:dyDescent="0.2">
      <c r="A216" s="60" t="s">
        <v>400</v>
      </c>
      <c r="B216" s="61" t="s">
        <v>401</v>
      </c>
      <c r="C216" s="29">
        <f t="shared" si="3"/>
        <v>0</v>
      </c>
      <c r="D216" s="30"/>
      <c r="E216" s="31"/>
      <c r="F216" s="32"/>
      <c r="G216" s="46"/>
      <c r="H216" s="32"/>
      <c r="I216" s="33"/>
      <c r="J216" s="5"/>
      <c r="K216" s="5"/>
      <c r="N216" s="15"/>
      <c r="O216" s="6"/>
      <c r="Q216" s="5"/>
    </row>
    <row r="217" spans="1:17" x14ac:dyDescent="0.2">
      <c r="A217" s="60" t="s">
        <v>402</v>
      </c>
      <c r="B217" s="61" t="s">
        <v>403</v>
      </c>
      <c r="C217" s="29">
        <f t="shared" si="3"/>
        <v>0</v>
      </c>
      <c r="D217" s="30"/>
      <c r="E217" s="31"/>
      <c r="F217" s="32"/>
      <c r="G217" s="46"/>
      <c r="H217" s="32"/>
      <c r="I217" s="33"/>
      <c r="J217" s="5"/>
      <c r="K217" s="5"/>
      <c r="N217" s="15"/>
      <c r="O217" s="6"/>
      <c r="Q217" s="5"/>
    </row>
    <row r="218" spans="1:17" x14ac:dyDescent="0.2">
      <c r="A218" s="60" t="s">
        <v>404</v>
      </c>
      <c r="B218" s="61" t="s">
        <v>405</v>
      </c>
      <c r="C218" s="29">
        <f t="shared" si="3"/>
        <v>0</v>
      </c>
      <c r="D218" s="30"/>
      <c r="E218" s="31"/>
      <c r="F218" s="32"/>
      <c r="G218" s="46"/>
      <c r="H218" s="32"/>
      <c r="I218" s="33"/>
      <c r="J218" s="5"/>
      <c r="K218" s="5"/>
      <c r="N218" s="15"/>
      <c r="O218" s="6"/>
      <c r="Q218" s="5"/>
    </row>
    <row r="219" spans="1:17" x14ac:dyDescent="0.2">
      <c r="A219" s="60" t="s">
        <v>406</v>
      </c>
      <c r="B219" s="61" t="s">
        <v>407</v>
      </c>
      <c r="C219" s="29">
        <f t="shared" si="3"/>
        <v>0</v>
      </c>
      <c r="D219" s="30"/>
      <c r="E219" s="31"/>
      <c r="F219" s="32"/>
      <c r="G219" s="46"/>
      <c r="H219" s="32"/>
      <c r="I219" s="33"/>
      <c r="J219" s="5"/>
      <c r="K219" s="5"/>
      <c r="N219" s="15"/>
      <c r="O219" s="6"/>
      <c r="Q219" s="5"/>
    </row>
    <row r="220" spans="1:17" x14ac:dyDescent="0.2">
      <c r="A220" s="60" t="s">
        <v>408</v>
      </c>
      <c r="B220" s="61" t="s">
        <v>409</v>
      </c>
      <c r="C220" s="29">
        <f t="shared" si="3"/>
        <v>0</v>
      </c>
      <c r="D220" s="30"/>
      <c r="E220" s="31"/>
      <c r="F220" s="32"/>
      <c r="G220" s="46"/>
      <c r="H220" s="32"/>
      <c r="I220" s="33"/>
      <c r="J220" s="5"/>
      <c r="K220" s="5"/>
      <c r="N220" s="15"/>
      <c r="O220" s="6"/>
      <c r="Q220" s="5"/>
    </row>
    <row r="221" spans="1:17" x14ac:dyDescent="0.2">
      <c r="A221" s="60" t="s">
        <v>410</v>
      </c>
      <c r="B221" s="61" t="s">
        <v>411</v>
      </c>
      <c r="C221" s="29">
        <f t="shared" si="3"/>
        <v>0</v>
      </c>
      <c r="D221" s="30"/>
      <c r="E221" s="31"/>
      <c r="F221" s="32"/>
      <c r="G221" s="46"/>
      <c r="H221" s="32"/>
      <c r="I221" s="33"/>
      <c r="J221" s="5"/>
      <c r="K221" s="5"/>
      <c r="N221" s="15"/>
      <c r="O221" s="6"/>
      <c r="Q221" s="5"/>
    </row>
    <row r="222" spans="1:17" x14ac:dyDescent="0.2">
      <c r="A222" s="60" t="s">
        <v>412</v>
      </c>
      <c r="B222" s="61" t="s">
        <v>413</v>
      </c>
      <c r="C222" s="29">
        <f t="shared" si="3"/>
        <v>0</v>
      </c>
      <c r="D222" s="30"/>
      <c r="E222" s="31"/>
      <c r="F222" s="32"/>
      <c r="G222" s="46"/>
      <c r="H222" s="32"/>
      <c r="I222" s="33"/>
      <c r="J222" s="5"/>
      <c r="K222" s="5"/>
      <c r="N222" s="15"/>
      <c r="O222" s="6"/>
      <c r="Q222" s="5"/>
    </row>
    <row r="223" spans="1:17" x14ac:dyDescent="0.2">
      <c r="A223" s="60" t="s">
        <v>414</v>
      </c>
      <c r="B223" s="61" t="s">
        <v>415</v>
      </c>
      <c r="C223" s="29">
        <f t="shared" si="3"/>
        <v>0</v>
      </c>
      <c r="D223" s="30"/>
      <c r="E223" s="31"/>
      <c r="F223" s="32"/>
      <c r="G223" s="46"/>
      <c r="H223" s="32"/>
      <c r="I223" s="33"/>
      <c r="J223" s="5"/>
      <c r="K223" s="5"/>
      <c r="N223" s="15"/>
      <c r="O223" s="6"/>
      <c r="Q223" s="5"/>
    </row>
    <row r="224" spans="1:17" x14ac:dyDescent="0.2">
      <c r="A224" s="60" t="s">
        <v>416</v>
      </c>
      <c r="B224" s="61" t="s">
        <v>417</v>
      </c>
      <c r="C224" s="29">
        <f t="shared" si="3"/>
        <v>0</v>
      </c>
      <c r="D224" s="30"/>
      <c r="E224" s="31"/>
      <c r="F224" s="32"/>
      <c r="G224" s="46"/>
      <c r="H224" s="32"/>
      <c r="I224" s="33"/>
      <c r="J224" s="5"/>
      <c r="K224" s="5"/>
      <c r="N224" s="15"/>
      <c r="O224" s="6"/>
      <c r="Q224" s="5"/>
    </row>
    <row r="225" spans="1:17" x14ac:dyDescent="0.2">
      <c r="A225" s="60" t="s">
        <v>418</v>
      </c>
      <c r="B225" s="61" t="s">
        <v>419</v>
      </c>
      <c r="C225" s="29">
        <f t="shared" si="3"/>
        <v>0</v>
      </c>
      <c r="D225" s="30"/>
      <c r="E225" s="31"/>
      <c r="F225" s="32"/>
      <c r="G225" s="46"/>
      <c r="H225" s="32"/>
      <c r="I225" s="33"/>
      <c r="J225" s="5"/>
      <c r="K225" s="5"/>
      <c r="N225" s="15"/>
      <c r="O225" s="6"/>
      <c r="Q225" s="5"/>
    </row>
    <row r="226" spans="1:17" x14ac:dyDescent="0.2">
      <c r="A226" s="60" t="s">
        <v>420</v>
      </c>
      <c r="B226" s="61" t="s">
        <v>421</v>
      </c>
      <c r="C226" s="29">
        <f t="shared" si="3"/>
        <v>0</v>
      </c>
      <c r="D226" s="30"/>
      <c r="E226" s="31"/>
      <c r="F226" s="32"/>
      <c r="G226" s="46"/>
      <c r="H226" s="32"/>
      <c r="I226" s="33"/>
      <c r="J226" s="5"/>
      <c r="K226" s="5"/>
      <c r="N226" s="15"/>
      <c r="O226" s="6"/>
      <c r="Q226" s="5"/>
    </row>
    <row r="227" spans="1:17" x14ac:dyDescent="0.2">
      <c r="A227" s="60" t="s">
        <v>422</v>
      </c>
      <c r="B227" s="61" t="s">
        <v>423</v>
      </c>
      <c r="C227" s="29">
        <f t="shared" si="3"/>
        <v>0</v>
      </c>
      <c r="D227" s="30"/>
      <c r="E227" s="31"/>
      <c r="F227" s="32"/>
      <c r="G227" s="46"/>
      <c r="H227" s="32"/>
      <c r="I227" s="33"/>
      <c r="J227" s="5"/>
      <c r="K227" s="5"/>
      <c r="N227" s="15"/>
      <c r="O227" s="6"/>
      <c r="Q227" s="5"/>
    </row>
    <row r="228" spans="1:17" x14ac:dyDescent="0.2">
      <c r="A228" s="60" t="s">
        <v>424</v>
      </c>
      <c r="B228" s="61" t="s">
        <v>425</v>
      </c>
      <c r="C228" s="29">
        <f t="shared" si="3"/>
        <v>0</v>
      </c>
      <c r="D228" s="30"/>
      <c r="E228" s="31"/>
      <c r="F228" s="32"/>
      <c r="G228" s="46"/>
      <c r="H228" s="32"/>
      <c r="I228" s="33"/>
      <c r="J228" s="5"/>
      <c r="K228" s="5"/>
      <c r="N228" s="15"/>
      <c r="O228" s="6"/>
      <c r="Q228" s="5"/>
    </row>
    <row r="229" spans="1:17" x14ac:dyDescent="0.2">
      <c r="A229" s="60" t="s">
        <v>426</v>
      </c>
      <c r="B229" s="61" t="s">
        <v>427</v>
      </c>
      <c r="C229" s="29">
        <f t="shared" si="3"/>
        <v>0</v>
      </c>
      <c r="D229" s="30"/>
      <c r="E229" s="31"/>
      <c r="F229" s="32"/>
      <c r="G229" s="46"/>
      <c r="H229" s="32"/>
      <c r="I229" s="33"/>
      <c r="J229" s="5"/>
      <c r="K229" s="5"/>
      <c r="N229" s="15"/>
      <c r="O229" s="6"/>
      <c r="Q229" s="5"/>
    </row>
    <row r="230" spans="1:17" ht="23.25" x14ac:dyDescent="0.2">
      <c r="A230" s="60" t="s">
        <v>428</v>
      </c>
      <c r="B230" s="54" t="s">
        <v>429</v>
      </c>
      <c r="C230" s="29">
        <f t="shared" si="3"/>
        <v>0</v>
      </c>
      <c r="D230" s="30"/>
      <c r="E230" s="31"/>
      <c r="F230" s="32"/>
      <c r="G230" s="46"/>
      <c r="H230" s="32"/>
      <c r="I230" s="33"/>
      <c r="J230" s="5"/>
      <c r="K230" s="5"/>
      <c r="N230" s="15"/>
      <c r="O230" s="6"/>
      <c r="Q230" s="5"/>
    </row>
    <row r="231" spans="1:17" x14ac:dyDescent="0.2">
      <c r="A231" s="60" t="s">
        <v>430</v>
      </c>
      <c r="B231" s="61" t="s">
        <v>431</v>
      </c>
      <c r="C231" s="29">
        <f t="shared" si="3"/>
        <v>0</v>
      </c>
      <c r="D231" s="30"/>
      <c r="E231" s="31"/>
      <c r="F231" s="32"/>
      <c r="G231" s="46"/>
      <c r="H231" s="32"/>
      <c r="I231" s="33"/>
      <c r="J231" s="5"/>
      <c r="K231" s="5"/>
      <c r="N231" s="15"/>
      <c r="O231" s="6"/>
      <c r="Q231" s="5"/>
    </row>
    <row r="232" spans="1:17" x14ac:dyDescent="0.2">
      <c r="A232" s="60" t="s">
        <v>432</v>
      </c>
      <c r="B232" s="61" t="s">
        <v>433</v>
      </c>
      <c r="C232" s="29">
        <f t="shared" si="3"/>
        <v>0</v>
      </c>
      <c r="D232" s="30"/>
      <c r="E232" s="31"/>
      <c r="F232" s="32"/>
      <c r="G232" s="46"/>
      <c r="H232" s="32"/>
      <c r="I232" s="33"/>
      <c r="J232" s="5"/>
      <c r="K232" s="5"/>
      <c r="N232" s="15"/>
      <c r="O232" s="6"/>
      <c r="Q232" s="5"/>
    </row>
    <row r="233" spans="1:17" x14ac:dyDescent="0.2">
      <c r="A233" s="60" t="s">
        <v>434</v>
      </c>
      <c r="B233" s="61" t="s">
        <v>435</v>
      </c>
      <c r="C233" s="29">
        <f t="shared" si="3"/>
        <v>0</v>
      </c>
      <c r="D233" s="30"/>
      <c r="E233" s="31"/>
      <c r="F233" s="32"/>
      <c r="G233" s="46"/>
      <c r="H233" s="32"/>
      <c r="I233" s="33"/>
      <c r="J233" s="5"/>
      <c r="K233" s="5"/>
      <c r="N233" s="15"/>
      <c r="O233" s="6"/>
      <c r="Q233" s="5"/>
    </row>
    <row r="234" spans="1:17" x14ac:dyDescent="0.2">
      <c r="A234" s="60" t="s">
        <v>436</v>
      </c>
      <c r="B234" s="61" t="s">
        <v>437</v>
      </c>
      <c r="C234" s="29">
        <f t="shared" si="3"/>
        <v>0</v>
      </c>
      <c r="D234" s="30"/>
      <c r="E234" s="31"/>
      <c r="F234" s="32"/>
      <c r="G234" s="46"/>
      <c r="H234" s="32"/>
      <c r="I234" s="33"/>
      <c r="J234" s="5"/>
      <c r="K234" s="5"/>
      <c r="N234" s="15"/>
      <c r="O234" s="6"/>
      <c r="Q234" s="5"/>
    </row>
    <row r="235" spans="1:17" x14ac:dyDescent="0.2">
      <c r="A235" s="60" t="s">
        <v>438</v>
      </c>
      <c r="B235" s="61" t="s">
        <v>439</v>
      </c>
      <c r="C235" s="29">
        <f t="shared" si="3"/>
        <v>0</v>
      </c>
      <c r="D235" s="30"/>
      <c r="E235" s="31"/>
      <c r="F235" s="32"/>
      <c r="G235" s="46"/>
      <c r="H235" s="32"/>
      <c r="I235" s="33"/>
      <c r="J235" s="5"/>
      <c r="K235" s="5"/>
      <c r="N235" s="15"/>
      <c r="O235" s="6"/>
      <c r="Q235" s="5"/>
    </row>
    <row r="236" spans="1:17" x14ac:dyDescent="0.2">
      <c r="A236" s="60" t="s">
        <v>440</v>
      </c>
      <c r="B236" s="61" t="s">
        <v>441</v>
      </c>
      <c r="C236" s="29">
        <f t="shared" si="3"/>
        <v>0</v>
      </c>
      <c r="D236" s="30"/>
      <c r="E236" s="31"/>
      <c r="F236" s="32"/>
      <c r="G236" s="46"/>
      <c r="H236" s="32"/>
      <c r="I236" s="33"/>
      <c r="J236" s="5"/>
      <c r="K236" s="5"/>
      <c r="N236" s="15"/>
      <c r="O236" s="6"/>
      <c r="Q236" s="5"/>
    </row>
    <row r="237" spans="1:17" x14ac:dyDescent="0.2">
      <c r="A237" s="60" t="s">
        <v>442</v>
      </c>
      <c r="B237" s="61" t="s">
        <v>443</v>
      </c>
      <c r="C237" s="29">
        <f t="shared" si="3"/>
        <v>0</v>
      </c>
      <c r="D237" s="30"/>
      <c r="E237" s="31"/>
      <c r="F237" s="32"/>
      <c r="G237" s="46"/>
      <c r="H237" s="32"/>
      <c r="I237" s="33"/>
      <c r="J237" s="5"/>
      <c r="K237" s="5"/>
      <c r="N237" s="15"/>
      <c r="O237" s="6"/>
      <c r="Q237" s="5"/>
    </row>
    <row r="238" spans="1:17" x14ac:dyDescent="0.2">
      <c r="A238" s="60" t="s">
        <v>444</v>
      </c>
      <c r="B238" s="61" t="s">
        <v>445</v>
      </c>
      <c r="C238" s="29">
        <f t="shared" si="3"/>
        <v>0</v>
      </c>
      <c r="D238" s="30"/>
      <c r="E238" s="31"/>
      <c r="F238" s="32"/>
      <c r="G238" s="46"/>
      <c r="H238" s="32"/>
      <c r="I238" s="33"/>
      <c r="J238" s="5"/>
      <c r="K238" s="5"/>
      <c r="N238" s="15"/>
      <c r="O238" s="6"/>
      <c r="Q238" s="5"/>
    </row>
    <row r="239" spans="1:17" ht="23.25" x14ac:dyDescent="0.2">
      <c r="A239" s="60" t="s">
        <v>446</v>
      </c>
      <c r="B239" s="54" t="s">
        <v>447</v>
      </c>
      <c r="C239" s="29">
        <f t="shared" si="3"/>
        <v>0</v>
      </c>
      <c r="D239" s="30"/>
      <c r="E239" s="31"/>
      <c r="F239" s="32"/>
      <c r="G239" s="46"/>
      <c r="H239" s="32"/>
      <c r="I239" s="33"/>
      <c r="J239" s="5"/>
      <c r="K239" s="5"/>
      <c r="N239" s="15"/>
      <c r="O239" s="6"/>
      <c r="Q239" s="5"/>
    </row>
    <row r="240" spans="1:17" x14ac:dyDescent="0.2">
      <c r="A240" s="60" t="s">
        <v>448</v>
      </c>
      <c r="B240" s="61" t="s">
        <v>449</v>
      </c>
      <c r="C240" s="29">
        <f t="shared" si="3"/>
        <v>0</v>
      </c>
      <c r="D240" s="30"/>
      <c r="E240" s="31"/>
      <c r="F240" s="32"/>
      <c r="G240" s="46"/>
      <c r="H240" s="32"/>
      <c r="I240" s="33"/>
      <c r="J240" s="5"/>
      <c r="K240" s="5"/>
      <c r="N240" s="15"/>
      <c r="O240" s="6"/>
      <c r="Q240" s="5"/>
    </row>
    <row r="241" spans="1:17" x14ac:dyDescent="0.2">
      <c r="A241" s="60" t="s">
        <v>450</v>
      </c>
      <c r="B241" s="54" t="s">
        <v>451</v>
      </c>
      <c r="C241" s="29">
        <f t="shared" si="3"/>
        <v>0</v>
      </c>
      <c r="D241" s="30"/>
      <c r="E241" s="31"/>
      <c r="F241" s="32"/>
      <c r="G241" s="46"/>
      <c r="H241" s="32"/>
      <c r="I241" s="33"/>
      <c r="J241" s="5"/>
      <c r="K241" s="5"/>
      <c r="N241" s="15"/>
      <c r="O241" s="6"/>
      <c r="Q241" s="5"/>
    </row>
    <row r="242" spans="1:17" x14ac:dyDescent="0.2">
      <c r="A242" s="60" t="s">
        <v>452</v>
      </c>
      <c r="B242" s="61" t="s">
        <v>453</v>
      </c>
      <c r="C242" s="29">
        <f t="shared" si="3"/>
        <v>0</v>
      </c>
      <c r="D242" s="30"/>
      <c r="E242" s="31"/>
      <c r="F242" s="32"/>
      <c r="G242" s="46"/>
      <c r="H242" s="32"/>
      <c r="I242" s="33"/>
      <c r="J242" s="5"/>
      <c r="K242" s="5"/>
      <c r="N242" s="15"/>
      <c r="O242" s="6"/>
      <c r="Q242" s="5"/>
    </row>
    <row r="243" spans="1:17" x14ac:dyDescent="0.2">
      <c r="A243" s="60" t="s">
        <v>454</v>
      </c>
      <c r="B243" s="61" t="s">
        <v>455</v>
      </c>
      <c r="C243" s="29">
        <f t="shared" si="3"/>
        <v>0</v>
      </c>
      <c r="D243" s="30"/>
      <c r="E243" s="31"/>
      <c r="F243" s="32"/>
      <c r="G243" s="46"/>
      <c r="H243" s="32"/>
      <c r="I243" s="33"/>
      <c r="J243" s="5"/>
      <c r="K243" s="5"/>
      <c r="N243" s="15"/>
      <c r="O243" s="6"/>
      <c r="Q243" s="5"/>
    </row>
    <row r="244" spans="1:17" x14ac:dyDescent="0.2">
      <c r="A244" s="60" t="s">
        <v>456</v>
      </c>
      <c r="B244" s="61" t="s">
        <v>457</v>
      </c>
      <c r="C244" s="29">
        <f t="shared" si="3"/>
        <v>0</v>
      </c>
      <c r="D244" s="30"/>
      <c r="E244" s="31"/>
      <c r="F244" s="32"/>
      <c r="G244" s="46"/>
      <c r="H244" s="32"/>
      <c r="I244" s="33"/>
      <c r="J244" s="5"/>
      <c r="K244" s="5"/>
      <c r="N244" s="15"/>
      <c r="O244" s="6"/>
      <c r="Q244" s="5"/>
    </row>
    <row r="245" spans="1:17" x14ac:dyDescent="0.2">
      <c r="A245" s="60" t="s">
        <v>458</v>
      </c>
      <c r="B245" s="61" t="s">
        <v>459</v>
      </c>
      <c r="C245" s="29">
        <f t="shared" si="3"/>
        <v>0</v>
      </c>
      <c r="D245" s="30"/>
      <c r="E245" s="31"/>
      <c r="F245" s="32"/>
      <c r="G245" s="46"/>
      <c r="H245" s="32"/>
      <c r="I245" s="33"/>
      <c r="J245" s="5"/>
      <c r="K245" s="5"/>
      <c r="N245" s="15"/>
      <c r="O245" s="6"/>
      <c r="Q245" s="5"/>
    </row>
    <row r="246" spans="1:17" x14ac:dyDescent="0.2">
      <c r="A246" s="60" t="s">
        <v>460</v>
      </c>
      <c r="B246" s="61" t="s">
        <v>461</v>
      </c>
      <c r="C246" s="29">
        <f t="shared" si="3"/>
        <v>0</v>
      </c>
      <c r="D246" s="30"/>
      <c r="E246" s="31"/>
      <c r="F246" s="32"/>
      <c r="G246" s="46"/>
      <c r="H246" s="32"/>
      <c r="I246" s="33"/>
      <c r="J246" s="5"/>
      <c r="K246" s="5"/>
      <c r="N246" s="15"/>
      <c r="O246" s="6"/>
      <c r="Q246" s="5"/>
    </row>
    <row r="247" spans="1:17" x14ac:dyDescent="0.2">
      <c r="A247" s="60" t="s">
        <v>462</v>
      </c>
      <c r="B247" s="61" t="s">
        <v>463</v>
      </c>
      <c r="C247" s="29">
        <f t="shared" si="3"/>
        <v>0</v>
      </c>
      <c r="D247" s="30"/>
      <c r="E247" s="31"/>
      <c r="F247" s="32"/>
      <c r="G247" s="46"/>
      <c r="H247" s="32"/>
      <c r="I247" s="33"/>
      <c r="J247" s="5"/>
      <c r="K247" s="5"/>
      <c r="N247" s="15"/>
      <c r="O247" s="6"/>
      <c r="Q247" s="5"/>
    </row>
    <row r="248" spans="1:17" x14ac:dyDescent="0.2">
      <c r="A248" s="60" t="s">
        <v>464</v>
      </c>
      <c r="B248" s="61" t="s">
        <v>465</v>
      </c>
      <c r="C248" s="29">
        <f t="shared" si="3"/>
        <v>0</v>
      </c>
      <c r="D248" s="30"/>
      <c r="E248" s="31"/>
      <c r="F248" s="32"/>
      <c r="G248" s="46"/>
      <c r="H248" s="32"/>
      <c r="I248" s="33"/>
      <c r="J248" s="5"/>
      <c r="K248" s="5"/>
      <c r="N248" s="15"/>
      <c r="O248" s="6"/>
      <c r="Q248" s="5"/>
    </row>
    <row r="249" spans="1:17" x14ac:dyDescent="0.2">
      <c r="A249" s="60" t="s">
        <v>466</v>
      </c>
      <c r="B249" s="61" t="s">
        <v>467</v>
      </c>
      <c r="C249" s="29">
        <f t="shared" si="3"/>
        <v>0</v>
      </c>
      <c r="D249" s="30"/>
      <c r="E249" s="31"/>
      <c r="F249" s="32"/>
      <c r="G249" s="46"/>
      <c r="H249" s="32"/>
      <c r="I249" s="33"/>
      <c r="J249" s="5"/>
      <c r="K249" s="5"/>
      <c r="N249" s="15"/>
      <c r="O249" s="6"/>
      <c r="Q249" s="5"/>
    </row>
    <row r="250" spans="1:17" x14ac:dyDescent="0.2">
      <c r="A250" s="62" t="s">
        <v>468</v>
      </c>
      <c r="B250" s="77" t="s">
        <v>469</v>
      </c>
      <c r="C250" s="64">
        <f t="shared" si="3"/>
        <v>0</v>
      </c>
      <c r="D250" s="85"/>
      <c r="E250" s="66"/>
      <c r="F250" s="67"/>
      <c r="G250" s="65"/>
      <c r="H250" s="67"/>
      <c r="I250" s="33"/>
      <c r="J250" s="5"/>
      <c r="K250" s="5"/>
      <c r="N250" s="15"/>
      <c r="O250" s="6"/>
      <c r="Q250" s="5"/>
    </row>
    <row r="251" spans="1:17" x14ac:dyDescent="0.2">
      <c r="A251" s="90"/>
      <c r="B251" s="91"/>
      <c r="C251" s="92"/>
      <c r="D251" s="92"/>
      <c r="E251" s="92"/>
      <c r="F251" s="92"/>
      <c r="G251" s="92"/>
      <c r="H251" s="92"/>
      <c r="I251" s="33"/>
      <c r="J251" s="5"/>
      <c r="K251" s="5"/>
      <c r="N251" s="15"/>
      <c r="O251" s="6"/>
      <c r="Q251" s="5"/>
    </row>
    <row r="252" spans="1:17" x14ac:dyDescent="0.2">
      <c r="A252" s="347" t="s">
        <v>470</v>
      </c>
      <c r="B252" s="348"/>
      <c r="C252" s="22">
        <f t="shared" si="3"/>
        <v>0</v>
      </c>
      <c r="D252" s="86">
        <f>+SUM(D253:D290)</f>
        <v>0</v>
      </c>
      <c r="E252" s="24">
        <f>+SUM(E253:E290)</f>
        <v>0</v>
      </c>
      <c r="F252" s="87">
        <f>+SUM(F253:F290)</f>
        <v>0</v>
      </c>
      <c r="G252" s="22">
        <f>+SUM(G253:G290)</f>
        <v>0</v>
      </c>
      <c r="H252" s="22">
        <f>+SUM(H253:H290)</f>
        <v>0</v>
      </c>
      <c r="I252" s="33"/>
      <c r="J252" s="5"/>
      <c r="K252" s="5"/>
      <c r="N252" s="15"/>
      <c r="O252" s="6"/>
      <c r="Q252" s="5"/>
    </row>
    <row r="253" spans="1:17" x14ac:dyDescent="0.2">
      <c r="A253" s="57" t="s">
        <v>471</v>
      </c>
      <c r="B253" s="74" t="s">
        <v>472</v>
      </c>
      <c r="C253" s="29">
        <f t="shared" si="3"/>
        <v>0</v>
      </c>
      <c r="D253" s="30"/>
      <c r="E253" s="31"/>
      <c r="F253" s="32"/>
      <c r="G253" s="32"/>
      <c r="H253" s="32"/>
      <c r="I253" s="33"/>
      <c r="J253" s="5"/>
      <c r="K253" s="5"/>
      <c r="N253" s="15"/>
      <c r="O253" s="6"/>
      <c r="Q253" s="5"/>
    </row>
    <row r="254" spans="1:17" x14ac:dyDescent="0.2">
      <c r="A254" s="60" t="s">
        <v>473</v>
      </c>
      <c r="B254" s="61" t="s">
        <v>474</v>
      </c>
      <c r="C254" s="29">
        <f t="shared" si="3"/>
        <v>0</v>
      </c>
      <c r="D254" s="30"/>
      <c r="E254" s="31"/>
      <c r="F254" s="32"/>
      <c r="G254" s="32"/>
      <c r="H254" s="32"/>
      <c r="I254" s="33"/>
      <c r="J254" s="5"/>
      <c r="K254" s="5"/>
      <c r="N254" s="15"/>
      <c r="O254" s="6"/>
      <c r="Q254" s="5"/>
    </row>
    <row r="255" spans="1:17" x14ac:dyDescent="0.2">
      <c r="A255" s="60" t="s">
        <v>475</v>
      </c>
      <c r="B255" s="61" t="s">
        <v>476</v>
      </c>
      <c r="C255" s="29">
        <f t="shared" si="3"/>
        <v>0</v>
      </c>
      <c r="D255" s="30"/>
      <c r="E255" s="31"/>
      <c r="F255" s="32"/>
      <c r="G255" s="32"/>
      <c r="H255" s="32"/>
      <c r="I255" s="33"/>
      <c r="J255" s="5"/>
      <c r="K255" s="5"/>
      <c r="N255" s="15"/>
      <c r="O255" s="6"/>
      <c r="Q255" s="5"/>
    </row>
    <row r="256" spans="1:17" x14ac:dyDescent="0.2">
      <c r="A256" s="60" t="s">
        <v>477</v>
      </c>
      <c r="B256" s="61" t="s">
        <v>478</v>
      </c>
      <c r="C256" s="29">
        <f t="shared" si="3"/>
        <v>0</v>
      </c>
      <c r="D256" s="30"/>
      <c r="E256" s="31"/>
      <c r="F256" s="32"/>
      <c r="G256" s="32"/>
      <c r="H256" s="32"/>
      <c r="I256" s="33"/>
      <c r="J256" s="5"/>
      <c r="K256" s="5"/>
      <c r="N256" s="15"/>
      <c r="O256" s="6"/>
      <c r="Q256" s="5"/>
    </row>
    <row r="257" spans="1:17" x14ac:dyDescent="0.2">
      <c r="A257" s="60" t="s">
        <v>479</v>
      </c>
      <c r="B257" s="61" t="s">
        <v>480</v>
      </c>
      <c r="C257" s="29">
        <f t="shared" si="3"/>
        <v>0</v>
      </c>
      <c r="D257" s="30"/>
      <c r="E257" s="31"/>
      <c r="F257" s="32"/>
      <c r="G257" s="32"/>
      <c r="H257" s="32"/>
      <c r="I257" s="33"/>
      <c r="J257" s="5"/>
      <c r="K257" s="5"/>
      <c r="N257" s="15"/>
      <c r="O257" s="6"/>
      <c r="Q257" s="5"/>
    </row>
    <row r="258" spans="1:17" x14ac:dyDescent="0.2">
      <c r="A258" s="60" t="s">
        <v>481</v>
      </c>
      <c r="B258" s="61" t="s">
        <v>482</v>
      </c>
      <c r="C258" s="29">
        <f t="shared" si="3"/>
        <v>0</v>
      </c>
      <c r="D258" s="30"/>
      <c r="E258" s="31"/>
      <c r="F258" s="32"/>
      <c r="G258" s="32"/>
      <c r="H258" s="32"/>
      <c r="I258" s="33"/>
      <c r="J258" s="5"/>
      <c r="K258" s="5"/>
      <c r="N258" s="15"/>
      <c r="O258" s="6"/>
      <c r="Q258" s="5"/>
    </row>
    <row r="259" spans="1:17" x14ac:dyDescent="0.2">
      <c r="A259" s="60" t="s">
        <v>483</v>
      </c>
      <c r="B259" s="61" t="s">
        <v>484</v>
      </c>
      <c r="C259" s="29">
        <f t="shared" si="3"/>
        <v>0</v>
      </c>
      <c r="D259" s="30"/>
      <c r="E259" s="31"/>
      <c r="F259" s="32"/>
      <c r="G259" s="32"/>
      <c r="H259" s="32"/>
      <c r="I259" s="33"/>
      <c r="J259" s="5"/>
      <c r="K259" s="5"/>
      <c r="N259" s="15"/>
      <c r="O259" s="6"/>
      <c r="Q259" s="5"/>
    </row>
    <row r="260" spans="1:17" x14ac:dyDescent="0.2">
      <c r="A260" s="60" t="s">
        <v>485</v>
      </c>
      <c r="B260" s="61" t="s">
        <v>486</v>
      </c>
      <c r="C260" s="29">
        <f t="shared" si="3"/>
        <v>0</v>
      </c>
      <c r="D260" s="30"/>
      <c r="E260" s="31"/>
      <c r="F260" s="32"/>
      <c r="G260" s="32"/>
      <c r="H260" s="32"/>
      <c r="I260" s="33"/>
      <c r="J260" s="5"/>
      <c r="K260" s="5"/>
      <c r="N260" s="15"/>
      <c r="O260" s="6"/>
      <c r="Q260" s="5"/>
    </row>
    <row r="261" spans="1:17" x14ac:dyDescent="0.2">
      <c r="A261" s="60" t="s">
        <v>487</v>
      </c>
      <c r="B261" s="61" t="s">
        <v>488</v>
      </c>
      <c r="C261" s="29">
        <f t="shared" si="3"/>
        <v>0</v>
      </c>
      <c r="D261" s="30"/>
      <c r="E261" s="31"/>
      <c r="F261" s="32"/>
      <c r="G261" s="32"/>
      <c r="H261" s="32"/>
      <c r="I261" s="33"/>
      <c r="J261" s="5"/>
      <c r="K261" s="5"/>
      <c r="N261" s="15"/>
      <c r="O261" s="6"/>
      <c r="Q261" s="5"/>
    </row>
    <row r="262" spans="1:17" x14ac:dyDescent="0.2">
      <c r="A262" s="60" t="s">
        <v>489</v>
      </c>
      <c r="B262" s="61" t="s">
        <v>490</v>
      </c>
      <c r="C262" s="29">
        <f t="shared" si="3"/>
        <v>0</v>
      </c>
      <c r="D262" s="30"/>
      <c r="E262" s="31"/>
      <c r="F262" s="32"/>
      <c r="G262" s="32"/>
      <c r="H262" s="32"/>
      <c r="I262" s="33"/>
      <c r="J262" s="5"/>
      <c r="K262" s="5"/>
      <c r="N262" s="15"/>
      <c r="O262" s="6"/>
      <c r="Q262" s="5"/>
    </row>
    <row r="263" spans="1:17" x14ac:dyDescent="0.2">
      <c r="A263" s="60" t="s">
        <v>491</v>
      </c>
      <c r="B263" s="61" t="s">
        <v>492</v>
      </c>
      <c r="C263" s="29">
        <f t="shared" si="3"/>
        <v>0</v>
      </c>
      <c r="D263" s="30"/>
      <c r="E263" s="31"/>
      <c r="F263" s="32"/>
      <c r="G263" s="32"/>
      <c r="H263" s="32"/>
      <c r="I263" s="33"/>
      <c r="J263" s="5"/>
      <c r="K263" s="5"/>
      <c r="N263" s="15"/>
      <c r="O263" s="6"/>
      <c r="Q263" s="5"/>
    </row>
    <row r="264" spans="1:17" x14ac:dyDescent="0.2">
      <c r="A264" s="60" t="s">
        <v>493</v>
      </c>
      <c r="B264" s="61" t="s">
        <v>494</v>
      </c>
      <c r="C264" s="29">
        <f t="shared" si="3"/>
        <v>0</v>
      </c>
      <c r="D264" s="30"/>
      <c r="E264" s="31"/>
      <c r="F264" s="32"/>
      <c r="G264" s="32"/>
      <c r="H264" s="32"/>
      <c r="I264" s="33"/>
      <c r="J264" s="5"/>
      <c r="K264" s="5"/>
      <c r="N264" s="15"/>
      <c r="O264" s="6"/>
      <c r="Q264" s="5"/>
    </row>
    <row r="265" spans="1:17" x14ac:dyDescent="0.2">
      <c r="A265" s="60" t="s">
        <v>495</v>
      </c>
      <c r="B265" s="61" t="s">
        <v>496</v>
      </c>
      <c r="C265" s="29">
        <f t="shared" si="3"/>
        <v>0</v>
      </c>
      <c r="D265" s="30"/>
      <c r="E265" s="31"/>
      <c r="F265" s="32"/>
      <c r="G265" s="32"/>
      <c r="H265" s="32"/>
      <c r="I265" s="33"/>
      <c r="J265" s="5"/>
      <c r="K265" s="5"/>
      <c r="N265" s="15"/>
      <c r="O265" s="6"/>
      <c r="Q265" s="5"/>
    </row>
    <row r="266" spans="1:17" x14ac:dyDescent="0.2">
      <c r="A266" s="60" t="s">
        <v>497</v>
      </c>
      <c r="B266" s="61" t="s">
        <v>498</v>
      </c>
      <c r="C266" s="29">
        <f t="shared" si="3"/>
        <v>0</v>
      </c>
      <c r="D266" s="30"/>
      <c r="E266" s="31"/>
      <c r="F266" s="32"/>
      <c r="G266" s="32"/>
      <c r="H266" s="32"/>
      <c r="I266" s="33"/>
      <c r="J266" s="5"/>
      <c r="K266" s="5"/>
      <c r="N266" s="15"/>
      <c r="O266" s="6"/>
      <c r="Q266" s="5"/>
    </row>
    <row r="267" spans="1:17" ht="23.25" x14ac:dyDescent="0.2">
      <c r="A267" s="60" t="s">
        <v>499</v>
      </c>
      <c r="B267" s="54" t="s">
        <v>500</v>
      </c>
      <c r="C267" s="29">
        <f t="shared" si="3"/>
        <v>0</v>
      </c>
      <c r="D267" s="30"/>
      <c r="E267" s="31"/>
      <c r="F267" s="32"/>
      <c r="G267" s="32"/>
      <c r="H267" s="32"/>
      <c r="I267" s="33"/>
      <c r="J267" s="5"/>
      <c r="K267" s="5"/>
      <c r="N267" s="15"/>
      <c r="O267" s="6"/>
      <c r="Q267" s="5"/>
    </row>
    <row r="268" spans="1:17" x14ac:dyDescent="0.2">
      <c r="A268" s="60" t="s">
        <v>501</v>
      </c>
      <c r="B268" s="61" t="s">
        <v>502</v>
      </c>
      <c r="C268" s="29">
        <f t="shared" si="3"/>
        <v>0</v>
      </c>
      <c r="D268" s="30"/>
      <c r="E268" s="31"/>
      <c r="F268" s="32"/>
      <c r="G268" s="32"/>
      <c r="H268" s="32"/>
      <c r="I268" s="33"/>
      <c r="J268" s="5"/>
      <c r="K268" s="5"/>
      <c r="N268" s="15"/>
      <c r="O268" s="6"/>
      <c r="Q268" s="5"/>
    </row>
    <row r="269" spans="1:17" x14ac:dyDescent="0.2">
      <c r="A269" s="60" t="s">
        <v>503</v>
      </c>
      <c r="B269" s="61" t="s">
        <v>504</v>
      </c>
      <c r="C269" s="29">
        <f t="shared" si="3"/>
        <v>0</v>
      </c>
      <c r="D269" s="30"/>
      <c r="E269" s="31"/>
      <c r="F269" s="32"/>
      <c r="G269" s="32"/>
      <c r="H269" s="32"/>
      <c r="I269" s="33"/>
      <c r="J269" s="5"/>
      <c r="K269" s="5"/>
      <c r="N269" s="15"/>
      <c r="O269" s="6"/>
      <c r="Q269" s="5"/>
    </row>
    <row r="270" spans="1:17" x14ac:dyDescent="0.2">
      <c r="A270" s="60" t="s">
        <v>505</v>
      </c>
      <c r="B270" s="61" t="s">
        <v>506</v>
      </c>
      <c r="C270" s="29">
        <f t="shared" si="3"/>
        <v>0</v>
      </c>
      <c r="D270" s="30"/>
      <c r="E270" s="31"/>
      <c r="F270" s="32"/>
      <c r="G270" s="32"/>
      <c r="H270" s="32"/>
      <c r="I270" s="33"/>
      <c r="J270" s="5"/>
      <c r="K270" s="5"/>
      <c r="N270" s="15"/>
      <c r="O270" s="6"/>
      <c r="Q270" s="5"/>
    </row>
    <row r="271" spans="1:17" x14ac:dyDescent="0.2">
      <c r="A271" s="60" t="s">
        <v>507</v>
      </c>
      <c r="B271" s="61" t="s">
        <v>508</v>
      </c>
      <c r="C271" s="29">
        <f t="shared" si="3"/>
        <v>0</v>
      </c>
      <c r="D271" s="30"/>
      <c r="E271" s="31"/>
      <c r="F271" s="32"/>
      <c r="G271" s="32"/>
      <c r="H271" s="32"/>
      <c r="I271" s="33"/>
      <c r="J271" s="5"/>
      <c r="K271" s="5"/>
      <c r="N271" s="15"/>
      <c r="O271" s="6"/>
      <c r="Q271" s="5"/>
    </row>
    <row r="272" spans="1:17" x14ac:dyDescent="0.2">
      <c r="A272" s="60" t="s">
        <v>509</v>
      </c>
      <c r="B272" s="61" t="s">
        <v>510</v>
      </c>
      <c r="C272" s="29">
        <f t="shared" si="3"/>
        <v>0</v>
      </c>
      <c r="D272" s="30"/>
      <c r="E272" s="31"/>
      <c r="F272" s="32"/>
      <c r="G272" s="32"/>
      <c r="H272" s="32"/>
      <c r="I272" s="33"/>
      <c r="J272" s="5"/>
      <c r="K272" s="5"/>
      <c r="N272" s="15"/>
      <c r="O272" s="6"/>
      <c r="Q272" s="5"/>
    </row>
    <row r="273" spans="1:17" x14ac:dyDescent="0.2">
      <c r="A273" s="60" t="s">
        <v>511</v>
      </c>
      <c r="B273" s="61" t="s">
        <v>512</v>
      </c>
      <c r="C273" s="29">
        <f t="shared" si="3"/>
        <v>0</v>
      </c>
      <c r="D273" s="30"/>
      <c r="E273" s="31"/>
      <c r="F273" s="32"/>
      <c r="G273" s="32"/>
      <c r="H273" s="32"/>
      <c r="I273" s="33"/>
      <c r="J273" s="5"/>
      <c r="K273" s="5"/>
      <c r="N273" s="15"/>
      <c r="O273" s="6"/>
      <c r="Q273" s="5"/>
    </row>
    <row r="274" spans="1:17" x14ac:dyDescent="0.2">
      <c r="A274" s="60" t="s">
        <v>513</v>
      </c>
      <c r="B274" s="61" t="s">
        <v>514</v>
      </c>
      <c r="C274" s="29">
        <f t="shared" ref="C274:C337" si="4">+SUM(D274:F274)</f>
        <v>0</v>
      </c>
      <c r="D274" s="30"/>
      <c r="E274" s="31"/>
      <c r="F274" s="32"/>
      <c r="G274" s="32"/>
      <c r="H274" s="32"/>
      <c r="I274" s="33"/>
      <c r="J274" s="5"/>
      <c r="K274" s="5"/>
      <c r="N274" s="15"/>
      <c r="O274" s="6"/>
      <c r="Q274" s="5"/>
    </row>
    <row r="275" spans="1:17" x14ac:dyDescent="0.2">
      <c r="A275" s="60" t="s">
        <v>515</v>
      </c>
      <c r="B275" s="61" t="s">
        <v>516</v>
      </c>
      <c r="C275" s="29">
        <f t="shared" si="4"/>
        <v>0</v>
      </c>
      <c r="D275" s="30"/>
      <c r="E275" s="31"/>
      <c r="F275" s="32"/>
      <c r="G275" s="32"/>
      <c r="H275" s="32"/>
      <c r="I275" s="33"/>
      <c r="J275" s="5"/>
      <c r="K275" s="5"/>
      <c r="N275" s="15"/>
      <c r="O275" s="6"/>
      <c r="Q275" s="5"/>
    </row>
    <row r="276" spans="1:17" x14ac:dyDescent="0.2">
      <c r="A276" s="60" t="s">
        <v>517</v>
      </c>
      <c r="B276" s="61" t="s">
        <v>518</v>
      </c>
      <c r="C276" s="29">
        <f t="shared" si="4"/>
        <v>0</v>
      </c>
      <c r="D276" s="30"/>
      <c r="E276" s="31"/>
      <c r="F276" s="32"/>
      <c r="G276" s="32"/>
      <c r="H276" s="32"/>
      <c r="I276" s="33"/>
      <c r="J276" s="5"/>
      <c r="K276" s="5"/>
      <c r="N276" s="15"/>
      <c r="O276" s="6"/>
      <c r="Q276" s="5"/>
    </row>
    <row r="277" spans="1:17" x14ac:dyDescent="0.2">
      <c r="A277" s="60" t="s">
        <v>519</v>
      </c>
      <c r="B277" s="61" t="s">
        <v>520</v>
      </c>
      <c r="C277" s="29">
        <f t="shared" si="4"/>
        <v>0</v>
      </c>
      <c r="D277" s="30"/>
      <c r="E277" s="31"/>
      <c r="F277" s="32"/>
      <c r="G277" s="32"/>
      <c r="H277" s="32"/>
      <c r="I277" s="33"/>
      <c r="J277" s="5"/>
      <c r="K277" s="5"/>
      <c r="N277" s="15"/>
      <c r="O277" s="6"/>
      <c r="Q277" s="5"/>
    </row>
    <row r="278" spans="1:17" x14ac:dyDescent="0.2">
      <c r="A278" s="60" t="s">
        <v>521</v>
      </c>
      <c r="B278" s="54" t="s">
        <v>522</v>
      </c>
      <c r="C278" s="29">
        <f t="shared" si="4"/>
        <v>0</v>
      </c>
      <c r="D278" s="30"/>
      <c r="E278" s="31"/>
      <c r="F278" s="32"/>
      <c r="G278" s="32"/>
      <c r="H278" s="32"/>
      <c r="I278" s="33"/>
      <c r="J278" s="5"/>
      <c r="K278" s="5"/>
      <c r="N278" s="15"/>
      <c r="O278" s="6"/>
      <c r="Q278" s="5"/>
    </row>
    <row r="279" spans="1:17" x14ac:dyDescent="0.2">
      <c r="A279" s="60" t="s">
        <v>523</v>
      </c>
      <c r="B279" s="61" t="s">
        <v>524</v>
      </c>
      <c r="C279" s="29">
        <f t="shared" si="4"/>
        <v>0</v>
      </c>
      <c r="D279" s="30"/>
      <c r="E279" s="31"/>
      <c r="F279" s="32"/>
      <c r="G279" s="32"/>
      <c r="H279" s="32"/>
      <c r="I279" s="33"/>
      <c r="J279" s="5"/>
      <c r="K279" s="5"/>
      <c r="N279" s="15"/>
      <c r="O279" s="6"/>
      <c r="Q279" s="5"/>
    </row>
    <row r="280" spans="1:17" x14ac:dyDescent="0.2">
      <c r="A280" s="60" t="s">
        <v>525</v>
      </c>
      <c r="B280" s="61" t="s">
        <v>526</v>
      </c>
      <c r="C280" s="29">
        <f t="shared" si="4"/>
        <v>0</v>
      </c>
      <c r="D280" s="30"/>
      <c r="E280" s="31"/>
      <c r="F280" s="32"/>
      <c r="G280" s="32"/>
      <c r="H280" s="32"/>
      <c r="I280" s="33"/>
      <c r="J280" s="5"/>
      <c r="K280" s="5"/>
      <c r="N280" s="15"/>
      <c r="O280" s="6"/>
      <c r="Q280" s="5"/>
    </row>
    <row r="281" spans="1:17" x14ac:dyDescent="0.2">
      <c r="A281" s="60" t="s">
        <v>527</v>
      </c>
      <c r="B281" s="61" t="s">
        <v>528</v>
      </c>
      <c r="C281" s="29">
        <f t="shared" si="4"/>
        <v>0</v>
      </c>
      <c r="D281" s="30"/>
      <c r="E281" s="31"/>
      <c r="F281" s="32"/>
      <c r="G281" s="32"/>
      <c r="H281" s="32"/>
      <c r="I281" s="33"/>
      <c r="J281" s="5"/>
      <c r="K281" s="5"/>
      <c r="N281" s="15"/>
      <c r="O281" s="6"/>
      <c r="Q281" s="5"/>
    </row>
    <row r="282" spans="1:17" ht="23.25" x14ac:dyDescent="0.2">
      <c r="A282" s="60" t="s">
        <v>529</v>
      </c>
      <c r="B282" s="54" t="s">
        <v>530</v>
      </c>
      <c r="C282" s="29">
        <f t="shared" si="4"/>
        <v>0</v>
      </c>
      <c r="D282" s="30"/>
      <c r="E282" s="31"/>
      <c r="F282" s="32"/>
      <c r="G282" s="32"/>
      <c r="H282" s="32"/>
      <c r="I282" s="33"/>
      <c r="J282" s="5"/>
      <c r="K282" s="5"/>
      <c r="N282" s="15"/>
      <c r="O282" s="6"/>
      <c r="Q282" s="5"/>
    </row>
    <row r="283" spans="1:17" x14ac:dyDescent="0.2">
      <c r="A283" s="60" t="s">
        <v>531</v>
      </c>
      <c r="B283" s="61" t="s">
        <v>532</v>
      </c>
      <c r="C283" s="29">
        <f t="shared" si="4"/>
        <v>0</v>
      </c>
      <c r="D283" s="30"/>
      <c r="E283" s="31"/>
      <c r="F283" s="32"/>
      <c r="G283" s="32"/>
      <c r="H283" s="32"/>
      <c r="I283" s="33"/>
      <c r="J283" s="5"/>
      <c r="K283" s="5"/>
      <c r="N283" s="15"/>
      <c r="O283" s="6"/>
      <c r="Q283" s="5"/>
    </row>
    <row r="284" spans="1:17" x14ac:dyDescent="0.2">
      <c r="A284" s="60" t="s">
        <v>533</v>
      </c>
      <c r="B284" s="61" t="s">
        <v>534</v>
      </c>
      <c r="C284" s="29">
        <f t="shared" si="4"/>
        <v>0</v>
      </c>
      <c r="D284" s="30"/>
      <c r="E284" s="31"/>
      <c r="F284" s="32"/>
      <c r="G284" s="32"/>
      <c r="H284" s="32"/>
      <c r="I284" s="33"/>
      <c r="J284" s="5"/>
      <c r="K284" s="5"/>
      <c r="N284" s="15"/>
      <c r="O284" s="6"/>
      <c r="Q284" s="5"/>
    </row>
    <row r="285" spans="1:17" x14ac:dyDescent="0.2">
      <c r="A285" s="60" t="s">
        <v>535</v>
      </c>
      <c r="B285" s="61" t="s">
        <v>536</v>
      </c>
      <c r="C285" s="29">
        <f t="shared" si="4"/>
        <v>0</v>
      </c>
      <c r="D285" s="30"/>
      <c r="E285" s="31"/>
      <c r="F285" s="32"/>
      <c r="G285" s="32"/>
      <c r="H285" s="32"/>
      <c r="I285" s="33"/>
      <c r="J285" s="5"/>
      <c r="K285" s="5"/>
      <c r="N285" s="15"/>
      <c r="O285" s="6"/>
      <c r="Q285" s="5"/>
    </row>
    <row r="286" spans="1:17" x14ac:dyDescent="0.2">
      <c r="A286" s="60" t="s">
        <v>537</v>
      </c>
      <c r="B286" s="61" t="s">
        <v>538</v>
      </c>
      <c r="C286" s="29">
        <f t="shared" si="4"/>
        <v>0</v>
      </c>
      <c r="D286" s="30"/>
      <c r="E286" s="31"/>
      <c r="F286" s="32"/>
      <c r="G286" s="32"/>
      <c r="H286" s="32"/>
      <c r="I286" s="33"/>
      <c r="J286" s="5"/>
      <c r="K286" s="5"/>
      <c r="N286" s="15"/>
      <c r="O286" s="6"/>
      <c r="Q286" s="5"/>
    </row>
    <row r="287" spans="1:17" ht="23.25" x14ac:dyDescent="0.2">
      <c r="A287" s="60" t="s">
        <v>539</v>
      </c>
      <c r="B287" s="54" t="s">
        <v>540</v>
      </c>
      <c r="C287" s="29">
        <f t="shared" si="4"/>
        <v>0</v>
      </c>
      <c r="D287" s="30"/>
      <c r="E287" s="31"/>
      <c r="F287" s="32"/>
      <c r="G287" s="32"/>
      <c r="H287" s="32"/>
      <c r="I287" s="33"/>
      <c r="J287" s="5"/>
      <c r="K287" s="5"/>
      <c r="N287" s="15"/>
      <c r="O287" s="6"/>
      <c r="Q287" s="5"/>
    </row>
    <row r="288" spans="1:17" ht="34.5" x14ac:dyDescent="0.2">
      <c r="A288" s="60" t="s">
        <v>541</v>
      </c>
      <c r="B288" s="54" t="s">
        <v>542</v>
      </c>
      <c r="C288" s="29">
        <f t="shared" si="4"/>
        <v>0</v>
      </c>
      <c r="D288" s="30"/>
      <c r="E288" s="31"/>
      <c r="F288" s="32"/>
      <c r="G288" s="32"/>
      <c r="H288" s="32"/>
      <c r="I288" s="33"/>
      <c r="J288" s="5"/>
      <c r="K288" s="5"/>
      <c r="N288" s="15"/>
      <c r="O288" s="6"/>
      <c r="Q288" s="5"/>
    </row>
    <row r="289" spans="1:17" x14ac:dyDescent="0.2">
      <c r="A289" s="60" t="s">
        <v>543</v>
      </c>
      <c r="B289" s="61" t="s">
        <v>544</v>
      </c>
      <c r="C289" s="29">
        <f t="shared" si="4"/>
        <v>0</v>
      </c>
      <c r="D289" s="30"/>
      <c r="E289" s="31"/>
      <c r="F289" s="43"/>
      <c r="G289" s="32"/>
      <c r="H289" s="32"/>
      <c r="I289" s="33"/>
      <c r="J289" s="5"/>
      <c r="K289" s="5"/>
      <c r="N289" s="15"/>
      <c r="O289" s="6"/>
      <c r="Q289" s="5"/>
    </row>
    <row r="290" spans="1:17" x14ac:dyDescent="0.2">
      <c r="A290" s="62" t="s">
        <v>545</v>
      </c>
      <c r="B290" s="63" t="s">
        <v>546</v>
      </c>
      <c r="C290" s="64">
        <f t="shared" si="4"/>
        <v>0</v>
      </c>
      <c r="D290" s="41"/>
      <c r="E290" s="42"/>
      <c r="F290" s="43"/>
      <c r="G290" s="43"/>
      <c r="H290" s="43"/>
      <c r="I290" s="33"/>
      <c r="J290" s="5"/>
      <c r="K290" s="5"/>
      <c r="N290" s="15"/>
      <c r="O290" s="6"/>
      <c r="Q290" s="5"/>
    </row>
    <row r="291" spans="1:17" x14ac:dyDescent="0.2">
      <c r="A291" s="18"/>
      <c r="B291" s="68"/>
      <c r="C291" s="93"/>
      <c r="D291" s="94"/>
      <c r="E291" s="94"/>
      <c r="F291" s="94"/>
      <c r="G291" s="94"/>
      <c r="H291" s="94"/>
      <c r="I291" s="33"/>
      <c r="J291" s="5"/>
      <c r="K291" s="5"/>
      <c r="N291" s="15"/>
      <c r="O291" s="6"/>
      <c r="Q291" s="5"/>
    </row>
    <row r="292" spans="1:17" x14ac:dyDescent="0.2">
      <c r="A292" s="322" t="s">
        <v>547</v>
      </c>
      <c r="B292" s="323"/>
      <c r="C292" s="22">
        <f t="shared" si="4"/>
        <v>0</v>
      </c>
      <c r="D292" s="73">
        <f>+SUM(D293:D313)</f>
        <v>0</v>
      </c>
      <c r="E292" s="73">
        <f>+SUM(E293:E313)</f>
        <v>0</v>
      </c>
      <c r="F292" s="73">
        <f>+SUM(F293:F313)</f>
        <v>0</v>
      </c>
      <c r="G292" s="73">
        <f>+SUM(G293:G313)</f>
        <v>0</v>
      </c>
      <c r="H292" s="73">
        <f>+SUM(H293:H313)</f>
        <v>0</v>
      </c>
      <c r="I292" s="33"/>
      <c r="J292" s="5"/>
      <c r="K292" s="5"/>
      <c r="N292" s="15"/>
      <c r="O292" s="6"/>
      <c r="Q292" s="5"/>
    </row>
    <row r="293" spans="1:17" x14ac:dyDescent="0.2">
      <c r="A293" s="57" t="s">
        <v>548</v>
      </c>
      <c r="B293" s="74" t="s">
        <v>549</v>
      </c>
      <c r="C293" s="49">
        <f t="shared" si="4"/>
        <v>0</v>
      </c>
      <c r="D293" s="50"/>
      <c r="E293" s="51"/>
      <c r="F293" s="52"/>
      <c r="G293" s="52"/>
      <c r="H293" s="52"/>
      <c r="I293" s="33"/>
      <c r="J293" s="5"/>
      <c r="K293" s="5"/>
      <c r="N293" s="15"/>
      <c r="O293" s="6"/>
      <c r="Q293" s="5"/>
    </row>
    <row r="294" spans="1:17" x14ac:dyDescent="0.2">
      <c r="A294" s="60" t="s">
        <v>550</v>
      </c>
      <c r="B294" s="61" t="s">
        <v>551</v>
      </c>
      <c r="C294" s="29">
        <f t="shared" si="4"/>
        <v>0</v>
      </c>
      <c r="D294" s="30"/>
      <c r="E294" s="31"/>
      <c r="F294" s="32"/>
      <c r="G294" s="32"/>
      <c r="H294" s="32"/>
      <c r="I294" s="33"/>
      <c r="J294" s="5"/>
      <c r="K294" s="5"/>
      <c r="N294" s="15"/>
      <c r="O294" s="6"/>
      <c r="Q294" s="5"/>
    </row>
    <row r="295" spans="1:17" x14ac:dyDescent="0.2">
      <c r="A295" s="60" t="s">
        <v>552</v>
      </c>
      <c r="B295" s="61" t="s">
        <v>553</v>
      </c>
      <c r="C295" s="29">
        <f t="shared" si="4"/>
        <v>0</v>
      </c>
      <c r="D295" s="30"/>
      <c r="E295" s="31"/>
      <c r="F295" s="32"/>
      <c r="G295" s="32"/>
      <c r="H295" s="32"/>
      <c r="I295" s="33"/>
      <c r="J295" s="5"/>
      <c r="K295" s="5"/>
      <c r="N295" s="15"/>
      <c r="O295" s="6"/>
      <c r="Q295" s="5"/>
    </row>
    <row r="296" spans="1:17" x14ac:dyDescent="0.2">
      <c r="A296" s="60" t="s">
        <v>554</v>
      </c>
      <c r="B296" s="61" t="s">
        <v>555</v>
      </c>
      <c r="C296" s="29">
        <f t="shared" si="4"/>
        <v>0</v>
      </c>
      <c r="D296" s="30"/>
      <c r="E296" s="31"/>
      <c r="F296" s="32"/>
      <c r="G296" s="32"/>
      <c r="H296" s="32"/>
      <c r="I296" s="33"/>
      <c r="J296" s="5"/>
      <c r="K296" s="5"/>
      <c r="N296" s="15"/>
      <c r="O296" s="6"/>
      <c r="Q296" s="5"/>
    </row>
    <row r="297" spans="1:17" x14ac:dyDescent="0.2">
      <c r="A297" s="60" t="s">
        <v>556</v>
      </c>
      <c r="B297" s="61" t="s">
        <v>557</v>
      </c>
      <c r="C297" s="29">
        <f t="shared" si="4"/>
        <v>0</v>
      </c>
      <c r="D297" s="30"/>
      <c r="E297" s="31"/>
      <c r="F297" s="32"/>
      <c r="G297" s="32"/>
      <c r="H297" s="32"/>
      <c r="I297" s="33"/>
      <c r="J297" s="5"/>
      <c r="K297" s="5"/>
      <c r="N297" s="15"/>
      <c r="O297" s="6"/>
      <c r="Q297" s="5"/>
    </row>
    <row r="298" spans="1:17" x14ac:dyDescent="0.2">
      <c r="A298" s="60" t="s">
        <v>558</v>
      </c>
      <c r="B298" s="61" t="s">
        <v>559</v>
      </c>
      <c r="C298" s="29">
        <f t="shared" si="4"/>
        <v>0</v>
      </c>
      <c r="D298" s="30"/>
      <c r="E298" s="31"/>
      <c r="F298" s="32"/>
      <c r="G298" s="32"/>
      <c r="H298" s="32"/>
      <c r="I298" s="33"/>
      <c r="J298" s="5"/>
      <c r="K298" s="5"/>
      <c r="N298" s="15"/>
      <c r="O298" s="6"/>
      <c r="Q298" s="5"/>
    </row>
    <row r="299" spans="1:17" x14ac:dyDescent="0.2">
      <c r="A299" s="60" t="s">
        <v>560</v>
      </c>
      <c r="B299" s="61" t="s">
        <v>561</v>
      </c>
      <c r="C299" s="29">
        <f t="shared" si="4"/>
        <v>0</v>
      </c>
      <c r="D299" s="30"/>
      <c r="E299" s="31"/>
      <c r="F299" s="32"/>
      <c r="G299" s="32"/>
      <c r="H299" s="32"/>
      <c r="I299" s="33"/>
      <c r="J299" s="5"/>
      <c r="K299" s="5"/>
      <c r="N299" s="15"/>
      <c r="O299" s="6"/>
      <c r="Q299" s="5"/>
    </row>
    <row r="300" spans="1:17" x14ac:dyDescent="0.2">
      <c r="A300" s="60" t="s">
        <v>562</v>
      </c>
      <c r="B300" s="61" t="s">
        <v>563</v>
      </c>
      <c r="C300" s="29">
        <f t="shared" si="4"/>
        <v>0</v>
      </c>
      <c r="D300" s="30"/>
      <c r="E300" s="31"/>
      <c r="F300" s="32"/>
      <c r="G300" s="32"/>
      <c r="H300" s="32"/>
      <c r="I300" s="33"/>
      <c r="J300" s="5"/>
      <c r="K300" s="5"/>
      <c r="N300" s="15"/>
      <c r="O300" s="6"/>
      <c r="Q300" s="5"/>
    </row>
    <row r="301" spans="1:17" x14ac:dyDescent="0.2">
      <c r="A301" s="60" t="s">
        <v>564</v>
      </c>
      <c r="B301" s="61" t="s">
        <v>565</v>
      </c>
      <c r="C301" s="29">
        <f t="shared" si="4"/>
        <v>0</v>
      </c>
      <c r="D301" s="30"/>
      <c r="E301" s="31"/>
      <c r="F301" s="32"/>
      <c r="G301" s="32"/>
      <c r="H301" s="32"/>
      <c r="I301" s="33"/>
      <c r="J301" s="5"/>
      <c r="K301" s="5"/>
      <c r="N301" s="15"/>
      <c r="O301" s="6"/>
      <c r="Q301" s="5"/>
    </row>
    <row r="302" spans="1:17" x14ac:dyDescent="0.2">
      <c r="A302" s="60" t="s">
        <v>566</v>
      </c>
      <c r="B302" s="61" t="s">
        <v>567</v>
      </c>
      <c r="C302" s="29">
        <f t="shared" si="4"/>
        <v>0</v>
      </c>
      <c r="D302" s="30"/>
      <c r="E302" s="31"/>
      <c r="F302" s="32"/>
      <c r="G302" s="32"/>
      <c r="H302" s="32"/>
      <c r="I302" s="33"/>
      <c r="J302" s="5"/>
      <c r="K302" s="5"/>
      <c r="N302" s="15"/>
      <c r="O302" s="6"/>
      <c r="Q302" s="5"/>
    </row>
    <row r="303" spans="1:17" x14ac:dyDescent="0.2">
      <c r="A303" s="60" t="s">
        <v>568</v>
      </c>
      <c r="B303" s="61" t="s">
        <v>569</v>
      </c>
      <c r="C303" s="29">
        <f t="shared" si="4"/>
        <v>0</v>
      </c>
      <c r="D303" s="30"/>
      <c r="E303" s="31"/>
      <c r="F303" s="32"/>
      <c r="G303" s="32"/>
      <c r="H303" s="32"/>
      <c r="I303" s="33"/>
      <c r="J303" s="5"/>
      <c r="K303" s="5"/>
      <c r="N303" s="15"/>
      <c r="O303" s="6"/>
      <c r="Q303" s="5"/>
    </row>
    <row r="304" spans="1:17" x14ac:dyDescent="0.2">
      <c r="A304" s="60" t="s">
        <v>570</v>
      </c>
      <c r="B304" s="61" t="s">
        <v>571</v>
      </c>
      <c r="C304" s="29">
        <f t="shared" si="4"/>
        <v>0</v>
      </c>
      <c r="D304" s="30"/>
      <c r="E304" s="31"/>
      <c r="F304" s="32"/>
      <c r="G304" s="32"/>
      <c r="H304" s="32"/>
      <c r="I304" s="33"/>
      <c r="J304" s="5"/>
      <c r="K304" s="5"/>
      <c r="N304" s="15"/>
      <c r="O304" s="6"/>
      <c r="Q304" s="5"/>
    </row>
    <row r="305" spans="1:17" x14ac:dyDescent="0.2">
      <c r="A305" s="60" t="s">
        <v>572</v>
      </c>
      <c r="B305" s="61" t="s">
        <v>573</v>
      </c>
      <c r="C305" s="29">
        <f t="shared" si="4"/>
        <v>0</v>
      </c>
      <c r="D305" s="30"/>
      <c r="E305" s="31"/>
      <c r="F305" s="32"/>
      <c r="G305" s="32"/>
      <c r="H305" s="32"/>
      <c r="I305" s="33"/>
      <c r="J305" s="5"/>
      <c r="K305" s="5"/>
      <c r="N305" s="15"/>
      <c r="O305" s="6"/>
      <c r="Q305" s="5"/>
    </row>
    <row r="306" spans="1:17" x14ac:dyDescent="0.2">
      <c r="A306" s="60" t="s">
        <v>574</v>
      </c>
      <c r="B306" s="61" t="s">
        <v>575</v>
      </c>
      <c r="C306" s="29">
        <f t="shared" si="4"/>
        <v>0</v>
      </c>
      <c r="D306" s="30"/>
      <c r="E306" s="31"/>
      <c r="F306" s="32"/>
      <c r="G306" s="32"/>
      <c r="H306" s="32"/>
      <c r="I306" s="33"/>
      <c r="J306" s="5"/>
      <c r="K306" s="5"/>
      <c r="N306" s="15"/>
      <c r="O306" s="6"/>
      <c r="Q306" s="5"/>
    </row>
    <row r="307" spans="1:17" x14ac:dyDescent="0.2">
      <c r="A307" s="60" t="s">
        <v>576</v>
      </c>
      <c r="B307" s="61" t="s">
        <v>577</v>
      </c>
      <c r="C307" s="29">
        <f t="shared" si="4"/>
        <v>0</v>
      </c>
      <c r="D307" s="30"/>
      <c r="E307" s="31"/>
      <c r="F307" s="32"/>
      <c r="G307" s="32"/>
      <c r="H307" s="32"/>
      <c r="I307" s="33"/>
      <c r="J307" s="5"/>
      <c r="K307" s="5"/>
      <c r="N307" s="15"/>
      <c r="O307" s="6"/>
      <c r="Q307" s="5"/>
    </row>
    <row r="308" spans="1:17" x14ac:dyDescent="0.2">
      <c r="A308" s="60" t="s">
        <v>578</v>
      </c>
      <c r="B308" s="61" t="s">
        <v>579</v>
      </c>
      <c r="C308" s="29">
        <f t="shared" si="4"/>
        <v>0</v>
      </c>
      <c r="D308" s="30"/>
      <c r="E308" s="31"/>
      <c r="F308" s="32"/>
      <c r="G308" s="32"/>
      <c r="H308" s="32"/>
      <c r="I308" s="33"/>
      <c r="J308" s="5"/>
      <c r="K308" s="5"/>
      <c r="N308" s="15"/>
      <c r="O308" s="6"/>
      <c r="Q308" s="5"/>
    </row>
    <row r="309" spans="1:17" x14ac:dyDescent="0.2">
      <c r="A309" s="60" t="s">
        <v>580</v>
      </c>
      <c r="B309" s="61" t="s">
        <v>581</v>
      </c>
      <c r="C309" s="29">
        <f t="shared" si="4"/>
        <v>0</v>
      </c>
      <c r="D309" s="30"/>
      <c r="E309" s="31"/>
      <c r="F309" s="32"/>
      <c r="G309" s="32"/>
      <c r="H309" s="32"/>
      <c r="I309" s="33"/>
      <c r="J309" s="5"/>
      <c r="K309" s="5"/>
      <c r="N309" s="15"/>
      <c r="O309" s="6"/>
      <c r="Q309" s="5"/>
    </row>
    <row r="310" spans="1:17" x14ac:dyDescent="0.2">
      <c r="A310" s="60" t="s">
        <v>582</v>
      </c>
      <c r="B310" s="61" t="s">
        <v>583</v>
      </c>
      <c r="C310" s="29">
        <f t="shared" si="4"/>
        <v>0</v>
      </c>
      <c r="D310" s="30"/>
      <c r="E310" s="31"/>
      <c r="F310" s="32"/>
      <c r="G310" s="32"/>
      <c r="H310" s="32"/>
      <c r="I310" s="33"/>
      <c r="J310" s="5"/>
      <c r="K310" s="5"/>
      <c r="N310" s="15"/>
      <c r="O310" s="6"/>
      <c r="Q310" s="5"/>
    </row>
    <row r="311" spans="1:17" x14ac:dyDescent="0.2">
      <c r="A311" s="60" t="s">
        <v>584</v>
      </c>
      <c r="B311" s="61" t="s">
        <v>585</v>
      </c>
      <c r="C311" s="29">
        <f t="shared" si="4"/>
        <v>0</v>
      </c>
      <c r="D311" s="30"/>
      <c r="E311" s="31"/>
      <c r="F311" s="32"/>
      <c r="G311" s="32"/>
      <c r="H311" s="32"/>
      <c r="I311" s="33"/>
      <c r="J311" s="5"/>
      <c r="K311" s="5"/>
      <c r="N311" s="15"/>
      <c r="O311" s="6"/>
      <c r="Q311" s="5"/>
    </row>
    <row r="312" spans="1:17" x14ac:dyDescent="0.2">
      <c r="A312" s="60" t="s">
        <v>586</v>
      </c>
      <c r="B312" s="61" t="s">
        <v>587</v>
      </c>
      <c r="C312" s="29">
        <f t="shared" si="4"/>
        <v>0</v>
      </c>
      <c r="D312" s="30"/>
      <c r="E312" s="31"/>
      <c r="F312" s="32"/>
      <c r="G312" s="32"/>
      <c r="H312" s="32"/>
      <c r="I312" s="33"/>
      <c r="J312" s="5"/>
      <c r="K312" s="5"/>
      <c r="N312" s="15"/>
      <c r="O312" s="6"/>
      <c r="Q312" s="5"/>
    </row>
    <row r="313" spans="1:17" x14ac:dyDescent="0.2">
      <c r="A313" s="62" t="s">
        <v>588</v>
      </c>
      <c r="B313" s="63" t="s">
        <v>589</v>
      </c>
      <c r="C313" s="64">
        <f t="shared" si="4"/>
        <v>0</v>
      </c>
      <c r="D313" s="85"/>
      <c r="E313" s="66"/>
      <c r="F313" s="67"/>
      <c r="G313" s="67"/>
      <c r="H313" s="67"/>
      <c r="I313" s="33"/>
      <c r="J313" s="5"/>
      <c r="K313" s="5"/>
      <c r="N313" s="15"/>
      <c r="O313" s="6"/>
      <c r="Q313" s="5"/>
    </row>
    <row r="314" spans="1:17" x14ac:dyDescent="0.2">
      <c r="A314" s="95"/>
      <c r="B314" s="68"/>
      <c r="C314" s="96"/>
      <c r="D314" s="70"/>
      <c r="E314" s="70"/>
      <c r="F314" s="70"/>
      <c r="G314" s="70"/>
      <c r="H314" s="70"/>
      <c r="I314" s="33"/>
      <c r="J314" s="5"/>
      <c r="K314" s="5"/>
      <c r="N314" s="15"/>
      <c r="O314" s="6"/>
      <c r="Q314" s="5"/>
    </row>
    <row r="315" spans="1:17" x14ac:dyDescent="0.2">
      <c r="A315" s="322" t="s">
        <v>590</v>
      </c>
      <c r="B315" s="323"/>
      <c r="C315" s="22">
        <f t="shared" si="4"/>
        <v>0</v>
      </c>
      <c r="D315" s="86">
        <f>+SUM(D316:D331)</f>
        <v>0</v>
      </c>
      <c r="E315" s="24">
        <f>+SUM(E316:E331)</f>
        <v>0</v>
      </c>
      <c r="F315" s="87">
        <f>+SUM(F316:F331)</f>
        <v>0</v>
      </c>
      <c r="G315" s="22">
        <f>+SUM(G316:G331)</f>
        <v>0</v>
      </c>
      <c r="H315" s="22">
        <f>+SUM(H316:H331)</f>
        <v>0</v>
      </c>
      <c r="I315" s="33"/>
      <c r="J315" s="5"/>
      <c r="K315" s="5"/>
      <c r="N315" s="15"/>
      <c r="O315" s="6"/>
      <c r="Q315" s="5"/>
    </row>
    <row r="316" spans="1:17" x14ac:dyDescent="0.2">
      <c r="A316" s="97" t="s">
        <v>591</v>
      </c>
      <c r="B316" s="98" t="s">
        <v>592</v>
      </c>
      <c r="C316" s="49">
        <f t="shared" si="4"/>
        <v>0</v>
      </c>
      <c r="D316" s="30"/>
      <c r="E316" s="31"/>
      <c r="F316" s="32"/>
      <c r="G316" s="32"/>
      <c r="H316" s="32"/>
      <c r="I316" s="33"/>
      <c r="J316" s="5"/>
      <c r="K316" s="5"/>
      <c r="N316" s="15"/>
      <c r="O316" s="6"/>
      <c r="Q316" s="5"/>
    </row>
    <row r="317" spans="1:17" ht="23.25" x14ac:dyDescent="0.2">
      <c r="A317" s="60" t="s">
        <v>593</v>
      </c>
      <c r="B317" s="54" t="s">
        <v>594</v>
      </c>
      <c r="C317" s="29">
        <f t="shared" si="4"/>
        <v>0</v>
      </c>
      <c r="D317" s="30"/>
      <c r="E317" s="31"/>
      <c r="F317" s="32"/>
      <c r="G317" s="32"/>
      <c r="H317" s="32"/>
      <c r="I317" s="33"/>
      <c r="J317" s="5"/>
      <c r="K317" s="5"/>
      <c r="N317" s="15"/>
      <c r="O317" s="6"/>
      <c r="Q317" s="5"/>
    </row>
    <row r="318" spans="1:17" x14ac:dyDescent="0.2">
      <c r="A318" s="60" t="s">
        <v>595</v>
      </c>
      <c r="B318" s="61" t="s">
        <v>596</v>
      </c>
      <c r="C318" s="29">
        <f t="shared" si="4"/>
        <v>0</v>
      </c>
      <c r="D318" s="30"/>
      <c r="E318" s="31"/>
      <c r="F318" s="32"/>
      <c r="G318" s="32"/>
      <c r="H318" s="32"/>
      <c r="I318" s="33"/>
      <c r="J318" s="5"/>
      <c r="K318" s="5"/>
      <c r="N318" s="15"/>
      <c r="O318" s="6"/>
      <c r="Q318" s="5"/>
    </row>
    <row r="319" spans="1:17" x14ac:dyDescent="0.2">
      <c r="A319" s="60" t="s">
        <v>597</v>
      </c>
      <c r="B319" s="61" t="s">
        <v>598</v>
      </c>
      <c r="C319" s="29">
        <f t="shared" si="4"/>
        <v>0</v>
      </c>
      <c r="D319" s="30"/>
      <c r="E319" s="31"/>
      <c r="F319" s="32"/>
      <c r="G319" s="32"/>
      <c r="H319" s="32"/>
      <c r="I319" s="33"/>
      <c r="J319" s="5"/>
      <c r="K319" s="5"/>
      <c r="N319" s="15"/>
      <c r="O319" s="6"/>
      <c r="Q319" s="5"/>
    </row>
    <row r="320" spans="1:17" x14ac:dyDescent="0.2">
      <c r="A320" s="60" t="s">
        <v>599</v>
      </c>
      <c r="B320" s="61" t="s">
        <v>600</v>
      </c>
      <c r="C320" s="29">
        <f t="shared" si="4"/>
        <v>0</v>
      </c>
      <c r="D320" s="30"/>
      <c r="E320" s="31"/>
      <c r="F320" s="32"/>
      <c r="G320" s="32"/>
      <c r="H320" s="32"/>
      <c r="I320" s="33"/>
      <c r="J320" s="5"/>
      <c r="K320" s="5"/>
      <c r="N320" s="15"/>
      <c r="O320" s="6"/>
      <c r="Q320" s="5"/>
    </row>
    <row r="321" spans="1:17" x14ac:dyDescent="0.2">
      <c r="A321" s="60" t="s">
        <v>601</v>
      </c>
      <c r="B321" s="61" t="s">
        <v>602</v>
      </c>
      <c r="C321" s="29">
        <f t="shared" si="4"/>
        <v>0</v>
      </c>
      <c r="D321" s="30"/>
      <c r="E321" s="31"/>
      <c r="F321" s="32"/>
      <c r="G321" s="32"/>
      <c r="H321" s="32"/>
      <c r="I321" s="33"/>
      <c r="J321" s="5"/>
      <c r="K321" s="5"/>
      <c r="N321" s="15"/>
      <c r="O321" s="6"/>
      <c r="Q321" s="5"/>
    </row>
    <row r="322" spans="1:17" x14ac:dyDescent="0.2">
      <c r="A322" s="60" t="s">
        <v>603</v>
      </c>
      <c r="B322" s="61" t="s">
        <v>604</v>
      </c>
      <c r="C322" s="29">
        <f t="shared" si="4"/>
        <v>0</v>
      </c>
      <c r="D322" s="30"/>
      <c r="E322" s="31"/>
      <c r="F322" s="32"/>
      <c r="G322" s="32"/>
      <c r="H322" s="32"/>
      <c r="I322" s="33"/>
      <c r="J322" s="5"/>
      <c r="K322" s="5"/>
      <c r="N322" s="15"/>
      <c r="O322" s="6"/>
      <c r="Q322" s="5"/>
    </row>
    <row r="323" spans="1:17" x14ac:dyDescent="0.2">
      <c r="A323" s="60" t="s">
        <v>605</v>
      </c>
      <c r="B323" s="61" t="s">
        <v>606</v>
      </c>
      <c r="C323" s="29">
        <f t="shared" si="4"/>
        <v>0</v>
      </c>
      <c r="D323" s="30"/>
      <c r="E323" s="31"/>
      <c r="F323" s="32"/>
      <c r="G323" s="32"/>
      <c r="H323" s="32"/>
      <c r="I323" s="33"/>
      <c r="J323" s="5"/>
      <c r="K323" s="5"/>
      <c r="N323" s="15"/>
      <c r="O323" s="6"/>
      <c r="Q323" s="5"/>
    </row>
    <row r="324" spans="1:17" x14ac:dyDescent="0.2">
      <c r="A324" s="60" t="s">
        <v>607</v>
      </c>
      <c r="B324" s="61" t="s">
        <v>608</v>
      </c>
      <c r="C324" s="29">
        <f t="shared" si="4"/>
        <v>0</v>
      </c>
      <c r="D324" s="30"/>
      <c r="E324" s="31"/>
      <c r="F324" s="32"/>
      <c r="G324" s="32"/>
      <c r="H324" s="32"/>
      <c r="I324" s="33"/>
      <c r="J324" s="5"/>
      <c r="K324" s="5"/>
      <c r="N324" s="15"/>
      <c r="O324" s="6"/>
      <c r="Q324" s="5"/>
    </row>
    <row r="325" spans="1:17" x14ac:dyDescent="0.2">
      <c r="A325" s="60" t="s">
        <v>609</v>
      </c>
      <c r="B325" s="61" t="s">
        <v>610</v>
      </c>
      <c r="C325" s="29">
        <f t="shared" si="4"/>
        <v>0</v>
      </c>
      <c r="D325" s="30"/>
      <c r="E325" s="31"/>
      <c r="F325" s="32"/>
      <c r="G325" s="32"/>
      <c r="H325" s="32"/>
      <c r="I325" s="33"/>
      <c r="J325" s="5"/>
      <c r="K325" s="5"/>
      <c r="N325" s="15"/>
      <c r="O325" s="6"/>
      <c r="Q325" s="5"/>
    </row>
    <row r="326" spans="1:17" x14ac:dyDescent="0.2">
      <c r="A326" s="60" t="s">
        <v>611</v>
      </c>
      <c r="B326" s="61" t="s">
        <v>612</v>
      </c>
      <c r="C326" s="29">
        <f t="shared" si="4"/>
        <v>0</v>
      </c>
      <c r="D326" s="30"/>
      <c r="E326" s="31"/>
      <c r="F326" s="32"/>
      <c r="G326" s="32"/>
      <c r="H326" s="32"/>
      <c r="I326" s="33"/>
      <c r="J326" s="5"/>
      <c r="K326" s="5"/>
      <c r="N326" s="15"/>
      <c r="O326" s="6"/>
      <c r="Q326" s="5"/>
    </row>
    <row r="327" spans="1:17" x14ac:dyDescent="0.2">
      <c r="A327" s="60" t="s">
        <v>613</v>
      </c>
      <c r="B327" s="61" t="s">
        <v>614</v>
      </c>
      <c r="C327" s="29">
        <f t="shared" si="4"/>
        <v>0</v>
      </c>
      <c r="D327" s="30"/>
      <c r="E327" s="31"/>
      <c r="F327" s="32"/>
      <c r="G327" s="32"/>
      <c r="H327" s="32"/>
      <c r="I327" s="33"/>
      <c r="J327" s="5"/>
      <c r="K327" s="5"/>
      <c r="N327" s="15"/>
      <c r="O327" s="6"/>
      <c r="Q327" s="5"/>
    </row>
    <row r="328" spans="1:17" x14ac:dyDescent="0.2">
      <c r="A328" s="60" t="s">
        <v>615</v>
      </c>
      <c r="B328" s="61" t="s">
        <v>616</v>
      </c>
      <c r="C328" s="29">
        <f t="shared" si="4"/>
        <v>0</v>
      </c>
      <c r="D328" s="30"/>
      <c r="E328" s="31"/>
      <c r="F328" s="32"/>
      <c r="G328" s="32"/>
      <c r="H328" s="32"/>
      <c r="I328" s="33"/>
      <c r="J328" s="5"/>
      <c r="K328" s="5"/>
      <c r="N328" s="15"/>
      <c r="O328" s="6"/>
      <c r="Q328" s="5"/>
    </row>
    <row r="329" spans="1:17" x14ac:dyDescent="0.2">
      <c r="A329" s="60" t="s">
        <v>617</v>
      </c>
      <c r="B329" s="61" t="s">
        <v>618</v>
      </c>
      <c r="C329" s="29">
        <f t="shared" si="4"/>
        <v>0</v>
      </c>
      <c r="D329" s="30"/>
      <c r="E329" s="31"/>
      <c r="F329" s="32"/>
      <c r="G329" s="32"/>
      <c r="H329" s="32"/>
      <c r="I329" s="33"/>
      <c r="J329" s="5"/>
      <c r="K329" s="5"/>
      <c r="N329" s="15"/>
      <c r="O329" s="6"/>
      <c r="Q329" s="5"/>
    </row>
    <row r="330" spans="1:17" x14ac:dyDescent="0.2">
      <c r="A330" s="60" t="s">
        <v>619</v>
      </c>
      <c r="B330" s="61" t="s">
        <v>620</v>
      </c>
      <c r="C330" s="29">
        <f t="shared" si="4"/>
        <v>0</v>
      </c>
      <c r="D330" s="30"/>
      <c r="E330" s="31"/>
      <c r="F330" s="32"/>
      <c r="G330" s="32"/>
      <c r="H330" s="32"/>
      <c r="I330" s="33"/>
      <c r="J330" s="5"/>
      <c r="K330" s="5"/>
      <c r="N330" s="15"/>
      <c r="O330" s="6"/>
      <c r="Q330" s="5"/>
    </row>
    <row r="331" spans="1:17" x14ac:dyDescent="0.2">
      <c r="A331" s="83" t="s">
        <v>621</v>
      </c>
      <c r="B331" s="84" t="s">
        <v>622</v>
      </c>
      <c r="C331" s="64">
        <f t="shared" si="4"/>
        <v>0</v>
      </c>
      <c r="D331" s="85"/>
      <c r="E331" s="66"/>
      <c r="F331" s="67"/>
      <c r="G331" s="67"/>
      <c r="H331" s="67"/>
      <c r="I331" s="33"/>
      <c r="J331" s="5"/>
      <c r="K331" s="5"/>
      <c r="N331" s="15"/>
      <c r="O331" s="6"/>
      <c r="Q331" s="5"/>
    </row>
    <row r="332" spans="1:17" x14ac:dyDescent="0.2">
      <c r="A332" s="322" t="s">
        <v>623</v>
      </c>
      <c r="B332" s="323"/>
      <c r="C332" s="22">
        <f t="shared" si="4"/>
        <v>0</v>
      </c>
      <c r="D332" s="86">
        <f>+SUM(D333:D340)</f>
        <v>0</v>
      </c>
      <c r="E332" s="24">
        <f>+SUM(E333:E340)</f>
        <v>0</v>
      </c>
      <c r="F332" s="87">
        <f>+SUM(F333:F340)</f>
        <v>0</v>
      </c>
      <c r="G332" s="22">
        <f>+SUM(G333:G340)</f>
        <v>0</v>
      </c>
      <c r="H332" s="22">
        <f>+SUM(H333:H340)</f>
        <v>0</v>
      </c>
      <c r="I332" s="33"/>
      <c r="J332" s="5"/>
      <c r="K332" s="5"/>
      <c r="N332" s="15"/>
      <c r="O332" s="6"/>
      <c r="Q332" s="5"/>
    </row>
    <row r="333" spans="1:17" x14ac:dyDescent="0.2">
      <c r="A333" s="99" t="s">
        <v>624</v>
      </c>
      <c r="B333" s="55" t="s">
        <v>625</v>
      </c>
      <c r="C333" s="56">
        <f t="shared" si="4"/>
        <v>0</v>
      </c>
      <c r="D333" s="41"/>
      <c r="E333" s="42"/>
      <c r="F333" s="43"/>
      <c r="G333" s="43"/>
      <c r="H333" s="43"/>
      <c r="I333" s="33"/>
      <c r="J333" s="5"/>
      <c r="K333" s="5"/>
      <c r="N333" s="15"/>
      <c r="O333" s="6"/>
      <c r="Q333" s="5"/>
    </row>
    <row r="334" spans="1:17" x14ac:dyDescent="0.2">
      <c r="A334" s="99" t="s">
        <v>626</v>
      </c>
      <c r="B334" s="55" t="s">
        <v>627</v>
      </c>
      <c r="C334" s="56">
        <f t="shared" si="4"/>
        <v>0</v>
      </c>
      <c r="D334" s="41"/>
      <c r="E334" s="42"/>
      <c r="F334" s="43"/>
      <c r="G334" s="43"/>
      <c r="H334" s="43"/>
      <c r="I334" s="33"/>
      <c r="J334" s="5"/>
      <c r="K334" s="5"/>
      <c r="N334" s="15"/>
      <c r="O334" s="6"/>
      <c r="Q334" s="5"/>
    </row>
    <row r="335" spans="1:17" x14ac:dyDescent="0.2">
      <c r="A335" s="60" t="s">
        <v>628</v>
      </c>
      <c r="B335" s="54" t="s">
        <v>629</v>
      </c>
      <c r="C335" s="29">
        <f t="shared" si="4"/>
        <v>0</v>
      </c>
      <c r="D335" s="30"/>
      <c r="E335" s="31"/>
      <c r="F335" s="32"/>
      <c r="G335" s="32"/>
      <c r="H335" s="32"/>
      <c r="I335" s="33"/>
      <c r="J335" s="5"/>
      <c r="K335" s="5"/>
      <c r="N335" s="15"/>
      <c r="O335" s="6"/>
      <c r="Q335" s="5"/>
    </row>
    <row r="336" spans="1:17" x14ac:dyDescent="0.2">
      <c r="A336" s="100" t="s">
        <v>630</v>
      </c>
      <c r="B336" s="101" t="s">
        <v>631</v>
      </c>
      <c r="C336" s="49">
        <f t="shared" si="4"/>
        <v>0</v>
      </c>
      <c r="D336" s="50"/>
      <c r="E336" s="51"/>
      <c r="F336" s="52"/>
      <c r="G336" s="52"/>
      <c r="H336" s="52"/>
      <c r="I336" s="33"/>
      <c r="J336" s="5"/>
      <c r="K336" s="5"/>
      <c r="N336" s="15"/>
      <c r="O336" s="6"/>
      <c r="Q336" s="5"/>
    </row>
    <row r="337" spans="1:17" x14ac:dyDescent="0.2">
      <c r="A337" s="60" t="s">
        <v>632</v>
      </c>
      <c r="B337" s="54" t="s">
        <v>633</v>
      </c>
      <c r="C337" s="29">
        <f t="shared" si="4"/>
        <v>0</v>
      </c>
      <c r="D337" s="30"/>
      <c r="E337" s="31"/>
      <c r="F337" s="32"/>
      <c r="G337" s="32"/>
      <c r="H337" s="32"/>
      <c r="I337" s="33"/>
      <c r="J337" s="5"/>
      <c r="K337" s="5"/>
      <c r="N337" s="15"/>
      <c r="O337" s="6"/>
      <c r="Q337" s="5"/>
    </row>
    <row r="338" spans="1:17" x14ac:dyDescent="0.2">
      <c r="A338" s="60" t="s">
        <v>634</v>
      </c>
      <c r="B338" s="61" t="s">
        <v>635</v>
      </c>
      <c r="C338" s="29">
        <f t="shared" ref="C338:C401" si="5">+SUM(D338:F338)</f>
        <v>0</v>
      </c>
      <c r="D338" s="30"/>
      <c r="E338" s="31"/>
      <c r="F338" s="32"/>
      <c r="G338" s="32"/>
      <c r="H338" s="32"/>
      <c r="I338" s="33"/>
      <c r="J338" s="5"/>
      <c r="K338" s="5"/>
      <c r="N338" s="15"/>
      <c r="O338" s="6"/>
      <c r="Q338" s="5"/>
    </row>
    <row r="339" spans="1:17" x14ac:dyDescent="0.2">
      <c r="A339" s="60" t="s">
        <v>636</v>
      </c>
      <c r="B339" s="61" t="s">
        <v>637</v>
      </c>
      <c r="C339" s="29">
        <f t="shared" si="5"/>
        <v>0</v>
      </c>
      <c r="D339" s="30"/>
      <c r="E339" s="31"/>
      <c r="F339" s="32"/>
      <c r="G339" s="32"/>
      <c r="H339" s="32"/>
      <c r="I339" s="33"/>
      <c r="J339" s="5"/>
      <c r="K339" s="5"/>
      <c r="N339" s="15"/>
      <c r="O339" s="6"/>
      <c r="Q339" s="5"/>
    </row>
    <row r="340" spans="1:17" x14ac:dyDescent="0.2">
      <c r="A340" s="83" t="s">
        <v>638</v>
      </c>
      <c r="B340" s="84" t="s">
        <v>639</v>
      </c>
      <c r="C340" s="64">
        <f t="shared" si="5"/>
        <v>0</v>
      </c>
      <c r="D340" s="85"/>
      <c r="E340" s="66"/>
      <c r="F340" s="67"/>
      <c r="G340" s="67"/>
      <c r="H340" s="67"/>
      <c r="I340" s="33"/>
      <c r="J340" s="5"/>
      <c r="K340" s="5"/>
      <c r="N340" s="15"/>
      <c r="O340" s="6"/>
      <c r="Q340" s="5"/>
    </row>
    <row r="341" spans="1:17" x14ac:dyDescent="0.2">
      <c r="A341" s="102" t="s">
        <v>640</v>
      </c>
      <c r="B341" s="103"/>
      <c r="C341" s="22">
        <f t="shared" si="5"/>
        <v>0</v>
      </c>
      <c r="D341" s="23">
        <f>+SUM(D342:D527)</f>
        <v>0</v>
      </c>
      <c r="E341" s="86">
        <f>+SUM(E342:E527)</f>
        <v>0</v>
      </c>
      <c r="F341" s="104">
        <f>+SUM(F342:F527)</f>
        <v>0</v>
      </c>
      <c r="G341" s="22">
        <f>+SUM(G342:G527)</f>
        <v>0</v>
      </c>
      <c r="H341" s="22">
        <f>+SUM(H342:H527)</f>
        <v>0</v>
      </c>
      <c r="I341" s="33"/>
      <c r="J341" s="5"/>
      <c r="K341" s="5"/>
      <c r="N341" s="15"/>
      <c r="O341" s="6"/>
      <c r="Q341" s="5"/>
    </row>
    <row r="342" spans="1:17" x14ac:dyDescent="0.2">
      <c r="A342" s="97" t="s">
        <v>641</v>
      </c>
      <c r="B342" s="101" t="s">
        <v>642</v>
      </c>
      <c r="C342" s="29">
        <f t="shared" si="5"/>
        <v>0</v>
      </c>
      <c r="D342" s="30"/>
      <c r="E342" s="31"/>
      <c r="F342" s="32"/>
      <c r="G342" s="32"/>
      <c r="H342" s="32"/>
      <c r="I342" s="33"/>
      <c r="J342" s="5"/>
      <c r="K342" s="5"/>
      <c r="N342" s="15"/>
      <c r="O342" s="6"/>
      <c r="Q342" s="5"/>
    </row>
    <row r="343" spans="1:17" x14ac:dyDescent="0.2">
      <c r="A343" s="100" t="s">
        <v>643</v>
      </c>
      <c r="B343" s="101" t="s">
        <v>644</v>
      </c>
      <c r="C343" s="29">
        <f t="shared" si="5"/>
        <v>0</v>
      </c>
      <c r="D343" s="30"/>
      <c r="E343" s="31"/>
      <c r="F343" s="32"/>
      <c r="G343" s="32"/>
      <c r="H343" s="32"/>
      <c r="I343" s="33"/>
      <c r="J343" s="5"/>
      <c r="K343" s="5"/>
      <c r="N343" s="15"/>
      <c r="O343" s="6"/>
      <c r="Q343" s="5"/>
    </row>
    <row r="344" spans="1:17" x14ac:dyDescent="0.2">
      <c r="A344" s="100" t="s">
        <v>645</v>
      </c>
      <c r="B344" s="105" t="s">
        <v>646</v>
      </c>
      <c r="C344" s="29">
        <f t="shared" si="5"/>
        <v>0</v>
      </c>
      <c r="D344" s="30"/>
      <c r="E344" s="31"/>
      <c r="F344" s="32"/>
      <c r="G344" s="32"/>
      <c r="H344" s="32"/>
      <c r="I344" s="33"/>
      <c r="J344" s="5"/>
      <c r="K344" s="5"/>
      <c r="N344" s="15"/>
      <c r="O344" s="6"/>
      <c r="Q344" s="5"/>
    </row>
    <row r="345" spans="1:17" x14ac:dyDescent="0.2">
      <c r="A345" s="60" t="s">
        <v>647</v>
      </c>
      <c r="B345" s="106" t="s">
        <v>648</v>
      </c>
      <c r="C345" s="29">
        <f t="shared" si="5"/>
        <v>0</v>
      </c>
      <c r="D345" s="30"/>
      <c r="E345" s="31"/>
      <c r="F345" s="32"/>
      <c r="G345" s="32"/>
      <c r="H345" s="32"/>
      <c r="I345" s="33"/>
      <c r="J345" s="5"/>
      <c r="K345" s="5"/>
      <c r="N345" s="15"/>
      <c r="O345" s="6"/>
      <c r="Q345" s="5"/>
    </row>
    <row r="346" spans="1:17" x14ac:dyDescent="0.2">
      <c r="A346" s="60" t="s">
        <v>649</v>
      </c>
      <c r="B346" s="61" t="s">
        <v>650</v>
      </c>
      <c r="C346" s="29">
        <f t="shared" si="5"/>
        <v>0</v>
      </c>
      <c r="D346" s="30"/>
      <c r="E346" s="31"/>
      <c r="F346" s="32"/>
      <c r="G346" s="32"/>
      <c r="H346" s="32"/>
      <c r="I346" s="33"/>
      <c r="J346" s="5"/>
      <c r="K346" s="5"/>
      <c r="N346" s="15"/>
      <c r="O346" s="6"/>
      <c r="Q346" s="5"/>
    </row>
    <row r="347" spans="1:17" x14ac:dyDescent="0.2">
      <c r="A347" s="60" t="s">
        <v>651</v>
      </c>
      <c r="B347" s="61" t="s">
        <v>652</v>
      </c>
      <c r="C347" s="29">
        <f t="shared" si="5"/>
        <v>0</v>
      </c>
      <c r="D347" s="30"/>
      <c r="E347" s="31"/>
      <c r="F347" s="32"/>
      <c r="G347" s="32"/>
      <c r="H347" s="32"/>
      <c r="I347" s="33"/>
      <c r="J347" s="5"/>
      <c r="K347" s="5"/>
      <c r="N347" s="15"/>
      <c r="O347" s="6"/>
      <c r="Q347" s="5"/>
    </row>
    <row r="348" spans="1:17" x14ac:dyDescent="0.2">
      <c r="A348" s="60" t="s">
        <v>653</v>
      </c>
      <c r="B348" s="61" t="s">
        <v>654</v>
      </c>
      <c r="C348" s="29">
        <f t="shared" si="5"/>
        <v>0</v>
      </c>
      <c r="D348" s="30"/>
      <c r="E348" s="31"/>
      <c r="F348" s="32"/>
      <c r="G348" s="32"/>
      <c r="H348" s="32"/>
      <c r="I348" s="33"/>
      <c r="J348" s="5"/>
      <c r="K348" s="5"/>
      <c r="N348" s="15"/>
      <c r="O348" s="6"/>
      <c r="Q348" s="5"/>
    </row>
    <row r="349" spans="1:17" x14ac:dyDescent="0.2">
      <c r="A349" s="60" t="s">
        <v>655</v>
      </c>
      <c r="B349" s="61" t="s">
        <v>656</v>
      </c>
      <c r="C349" s="29">
        <f t="shared" si="5"/>
        <v>0</v>
      </c>
      <c r="D349" s="30"/>
      <c r="E349" s="31"/>
      <c r="F349" s="32"/>
      <c r="G349" s="32"/>
      <c r="H349" s="32"/>
      <c r="I349" s="33"/>
      <c r="J349" s="5"/>
      <c r="K349" s="5"/>
      <c r="N349" s="15"/>
      <c r="O349" s="6"/>
      <c r="Q349" s="5"/>
    </row>
    <row r="350" spans="1:17" x14ac:dyDescent="0.2">
      <c r="A350" s="99" t="s">
        <v>657</v>
      </c>
      <c r="B350" s="107" t="s">
        <v>658</v>
      </c>
      <c r="C350" s="56">
        <f t="shared" si="5"/>
        <v>0</v>
      </c>
      <c r="D350" s="41"/>
      <c r="E350" s="42"/>
      <c r="F350" s="43"/>
      <c r="G350" s="43"/>
      <c r="H350" s="43"/>
      <c r="I350" s="33"/>
      <c r="J350" s="5"/>
      <c r="K350" s="5"/>
      <c r="N350" s="15"/>
      <c r="O350" s="6"/>
      <c r="Q350" s="5"/>
    </row>
    <row r="351" spans="1:17" x14ac:dyDescent="0.2">
      <c r="A351" s="60" t="s">
        <v>659</v>
      </c>
      <c r="B351" s="107" t="s">
        <v>660</v>
      </c>
      <c r="C351" s="56">
        <f t="shared" si="5"/>
        <v>0</v>
      </c>
      <c r="D351" s="41"/>
      <c r="E351" s="42"/>
      <c r="F351" s="43"/>
      <c r="G351" s="43"/>
      <c r="H351" s="43"/>
      <c r="I351" s="33"/>
      <c r="J351" s="5"/>
      <c r="K351" s="5"/>
      <c r="N351" s="15"/>
      <c r="O351" s="6"/>
      <c r="Q351" s="5"/>
    </row>
    <row r="352" spans="1:17" x14ac:dyDescent="0.2">
      <c r="A352" s="60" t="s">
        <v>661</v>
      </c>
      <c r="B352" s="108" t="s">
        <v>662</v>
      </c>
      <c r="C352" s="29">
        <f t="shared" si="5"/>
        <v>0</v>
      </c>
      <c r="D352" s="30"/>
      <c r="E352" s="31"/>
      <c r="F352" s="32"/>
      <c r="G352" s="32"/>
      <c r="H352" s="32"/>
      <c r="I352" s="33"/>
      <c r="J352" s="5"/>
      <c r="K352" s="5"/>
      <c r="N352" s="15"/>
      <c r="O352" s="6"/>
      <c r="Q352" s="5"/>
    </row>
    <row r="353" spans="1:17" x14ac:dyDescent="0.2">
      <c r="A353" s="60" t="s">
        <v>663</v>
      </c>
      <c r="B353" s="108" t="s">
        <v>664</v>
      </c>
      <c r="C353" s="29">
        <f t="shared" si="5"/>
        <v>0</v>
      </c>
      <c r="D353" s="30"/>
      <c r="E353" s="31"/>
      <c r="F353" s="32"/>
      <c r="G353" s="32"/>
      <c r="H353" s="32"/>
      <c r="I353" s="33"/>
      <c r="J353" s="5"/>
      <c r="K353" s="5"/>
      <c r="N353" s="15"/>
      <c r="O353" s="6"/>
      <c r="Q353" s="5"/>
    </row>
    <row r="354" spans="1:17" x14ac:dyDescent="0.2">
      <c r="A354" s="60" t="s">
        <v>665</v>
      </c>
      <c r="B354" s="108" t="s">
        <v>666</v>
      </c>
      <c r="C354" s="29">
        <f t="shared" si="5"/>
        <v>0</v>
      </c>
      <c r="D354" s="30"/>
      <c r="E354" s="31"/>
      <c r="F354" s="32"/>
      <c r="G354" s="32"/>
      <c r="H354" s="32"/>
      <c r="I354" s="33"/>
      <c r="J354" s="5"/>
      <c r="K354" s="5"/>
      <c r="N354" s="15"/>
      <c r="O354" s="6"/>
      <c r="Q354" s="5"/>
    </row>
    <row r="355" spans="1:17" x14ac:dyDescent="0.2">
      <c r="A355" s="60" t="s">
        <v>667</v>
      </c>
      <c r="B355" s="108" t="s">
        <v>668</v>
      </c>
      <c r="C355" s="29">
        <f t="shared" si="5"/>
        <v>0</v>
      </c>
      <c r="D355" s="30"/>
      <c r="E355" s="31"/>
      <c r="F355" s="32"/>
      <c r="G355" s="32"/>
      <c r="H355" s="32"/>
      <c r="I355" s="33"/>
      <c r="J355" s="5"/>
      <c r="K355" s="5"/>
      <c r="N355" s="15"/>
      <c r="O355" s="6"/>
      <c r="Q355" s="5"/>
    </row>
    <row r="356" spans="1:17" x14ac:dyDescent="0.2">
      <c r="A356" s="60" t="s">
        <v>669</v>
      </c>
      <c r="B356" s="108" t="s">
        <v>670</v>
      </c>
      <c r="C356" s="29">
        <f t="shared" si="5"/>
        <v>0</v>
      </c>
      <c r="D356" s="30"/>
      <c r="E356" s="31"/>
      <c r="F356" s="32"/>
      <c r="G356" s="32"/>
      <c r="H356" s="32"/>
      <c r="I356" s="33"/>
      <c r="J356" s="5"/>
      <c r="K356" s="5"/>
      <c r="N356" s="15"/>
      <c r="O356" s="6"/>
      <c r="Q356" s="5"/>
    </row>
    <row r="357" spans="1:17" x14ac:dyDescent="0.2">
      <c r="A357" s="60" t="s">
        <v>671</v>
      </c>
      <c r="B357" s="108" t="s">
        <v>672</v>
      </c>
      <c r="C357" s="29">
        <f t="shared" si="5"/>
        <v>0</v>
      </c>
      <c r="D357" s="30"/>
      <c r="E357" s="31"/>
      <c r="F357" s="32"/>
      <c r="G357" s="32"/>
      <c r="H357" s="32"/>
      <c r="I357" s="33"/>
      <c r="J357" s="5"/>
      <c r="K357" s="5"/>
      <c r="N357" s="15"/>
      <c r="O357" s="6"/>
      <c r="Q357" s="5"/>
    </row>
    <row r="358" spans="1:17" x14ac:dyDescent="0.2">
      <c r="A358" s="60" t="s">
        <v>673</v>
      </c>
      <c r="B358" s="108" t="s">
        <v>674</v>
      </c>
      <c r="C358" s="29">
        <f t="shared" si="5"/>
        <v>0</v>
      </c>
      <c r="D358" s="30"/>
      <c r="E358" s="31"/>
      <c r="F358" s="32"/>
      <c r="G358" s="32"/>
      <c r="H358" s="32"/>
      <c r="I358" s="33"/>
      <c r="J358" s="5"/>
      <c r="K358" s="5"/>
      <c r="N358" s="15"/>
      <c r="O358" s="6"/>
      <c r="Q358" s="5"/>
    </row>
    <row r="359" spans="1:17" x14ac:dyDescent="0.2">
      <c r="A359" s="60" t="s">
        <v>675</v>
      </c>
      <c r="B359" s="108" t="s">
        <v>676</v>
      </c>
      <c r="C359" s="29">
        <f t="shared" si="5"/>
        <v>0</v>
      </c>
      <c r="D359" s="30"/>
      <c r="E359" s="31"/>
      <c r="F359" s="32"/>
      <c r="G359" s="32"/>
      <c r="H359" s="32"/>
      <c r="I359" s="33"/>
      <c r="J359" s="5"/>
      <c r="K359" s="5"/>
      <c r="N359" s="15"/>
      <c r="O359" s="6"/>
      <c r="Q359" s="5"/>
    </row>
    <row r="360" spans="1:17" x14ac:dyDescent="0.2">
      <c r="A360" s="60" t="s">
        <v>677</v>
      </c>
      <c r="B360" s="108" t="s">
        <v>678</v>
      </c>
      <c r="C360" s="29">
        <f t="shared" si="5"/>
        <v>0</v>
      </c>
      <c r="D360" s="30"/>
      <c r="E360" s="31"/>
      <c r="F360" s="32"/>
      <c r="G360" s="32"/>
      <c r="H360" s="32"/>
      <c r="I360" s="33"/>
      <c r="J360" s="5"/>
      <c r="K360" s="5"/>
      <c r="N360" s="15"/>
      <c r="O360" s="6"/>
      <c r="Q360" s="5"/>
    </row>
    <row r="361" spans="1:17" x14ac:dyDescent="0.2">
      <c r="A361" s="60" t="s">
        <v>679</v>
      </c>
      <c r="B361" s="108" t="s">
        <v>680</v>
      </c>
      <c r="C361" s="29">
        <f t="shared" si="5"/>
        <v>0</v>
      </c>
      <c r="D361" s="30"/>
      <c r="E361" s="31"/>
      <c r="F361" s="32"/>
      <c r="G361" s="32"/>
      <c r="H361" s="32"/>
      <c r="I361" s="33"/>
      <c r="J361" s="5"/>
      <c r="K361" s="5"/>
      <c r="N361" s="15"/>
      <c r="O361" s="6"/>
      <c r="Q361" s="5"/>
    </row>
    <row r="362" spans="1:17" s="6" customFormat="1" x14ac:dyDescent="0.2">
      <c r="A362" s="60" t="s">
        <v>681</v>
      </c>
      <c r="B362" s="61" t="s">
        <v>682</v>
      </c>
      <c r="C362" s="29">
        <f t="shared" si="5"/>
        <v>0</v>
      </c>
      <c r="D362" s="30"/>
      <c r="E362" s="31"/>
      <c r="F362" s="32"/>
      <c r="G362" s="32"/>
      <c r="H362" s="46"/>
      <c r="I362" s="47"/>
      <c r="N362" s="48"/>
    </row>
    <row r="363" spans="1:17" x14ac:dyDescent="0.2">
      <c r="A363" s="99" t="s">
        <v>683</v>
      </c>
      <c r="B363" s="61" t="s">
        <v>684</v>
      </c>
      <c r="C363" s="49">
        <f t="shared" si="5"/>
        <v>0</v>
      </c>
      <c r="D363" s="50"/>
      <c r="E363" s="51"/>
      <c r="F363" s="52"/>
      <c r="G363" s="52"/>
      <c r="H363" s="52"/>
      <c r="I363" s="33"/>
      <c r="J363" s="5"/>
      <c r="K363" s="5"/>
      <c r="N363" s="15"/>
      <c r="O363" s="6"/>
      <c r="Q363" s="5"/>
    </row>
    <row r="364" spans="1:17" x14ac:dyDescent="0.2">
      <c r="A364" s="60" t="s">
        <v>685</v>
      </c>
      <c r="B364" s="61" t="s">
        <v>686</v>
      </c>
      <c r="C364" s="29">
        <f t="shared" si="5"/>
        <v>0</v>
      </c>
      <c r="D364" s="30"/>
      <c r="E364" s="31"/>
      <c r="F364" s="32"/>
      <c r="G364" s="32"/>
      <c r="H364" s="32"/>
      <c r="I364" s="33"/>
      <c r="J364" s="5"/>
      <c r="K364" s="5"/>
      <c r="N364" s="15"/>
      <c r="O364" s="6"/>
      <c r="Q364" s="5"/>
    </row>
    <row r="365" spans="1:17" x14ac:dyDescent="0.2">
      <c r="A365" s="99" t="s">
        <v>687</v>
      </c>
      <c r="B365" s="61" t="s">
        <v>688</v>
      </c>
      <c r="C365" s="29">
        <f t="shared" si="5"/>
        <v>0</v>
      </c>
      <c r="D365" s="30"/>
      <c r="E365" s="31"/>
      <c r="F365" s="32"/>
      <c r="G365" s="32"/>
      <c r="H365" s="32"/>
      <c r="I365" s="33"/>
      <c r="J365" s="5"/>
      <c r="K365" s="5"/>
      <c r="N365" s="15"/>
      <c r="O365" s="6"/>
      <c r="Q365" s="5"/>
    </row>
    <row r="366" spans="1:17" x14ac:dyDescent="0.2">
      <c r="A366" s="60" t="s">
        <v>689</v>
      </c>
      <c r="B366" s="108" t="s">
        <v>690</v>
      </c>
      <c r="C366" s="29">
        <f t="shared" si="5"/>
        <v>0</v>
      </c>
      <c r="D366" s="30"/>
      <c r="E366" s="31"/>
      <c r="F366" s="32"/>
      <c r="G366" s="32"/>
      <c r="H366" s="32"/>
      <c r="I366" s="33"/>
      <c r="J366" s="5"/>
      <c r="K366" s="5"/>
      <c r="N366" s="15"/>
      <c r="O366" s="6"/>
      <c r="Q366" s="5"/>
    </row>
    <row r="367" spans="1:17" x14ac:dyDescent="0.2">
      <c r="A367" s="60" t="s">
        <v>691</v>
      </c>
      <c r="B367" s="108" t="s">
        <v>692</v>
      </c>
      <c r="C367" s="29">
        <f t="shared" si="5"/>
        <v>0</v>
      </c>
      <c r="D367" s="30"/>
      <c r="E367" s="31"/>
      <c r="F367" s="32"/>
      <c r="G367" s="32"/>
      <c r="H367" s="32"/>
      <c r="I367" s="33"/>
      <c r="J367" s="5"/>
      <c r="K367" s="5"/>
      <c r="N367" s="15"/>
      <c r="O367" s="6"/>
      <c r="Q367" s="5"/>
    </row>
    <row r="368" spans="1:17" x14ac:dyDescent="0.2">
      <c r="A368" s="60" t="s">
        <v>693</v>
      </c>
      <c r="B368" s="108" t="s">
        <v>694</v>
      </c>
      <c r="C368" s="29">
        <f t="shared" si="5"/>
        <v>0</v>
      </c>
      <c r="D368" s="30"/>
      <c r="E368" s="31"/>
      <c r="F368" s="32"/>
      <c r="G368" s="32"/>
      <c r="H368" s="32"/>
      <c r="I368" s="33"/>
      <c r="J368" s="5"/>
      <c r="K368" s="5"/>
      <c r="N368" s="15"/>
      <c r="O368" s="6"/>
      <c r="Q368" s="5"/>
    </row>
    <row r="369" spans="1:17" x14ac:dyDescent="0.2">
      <c r="A369" s="60" t="s">
        <v>695</v>
      </c>
      <c r="B369" s="108" t="s">
        <v>696</v>
      </c>
      <c r="C369" s="29">
        <f t="shared" si="5"/>
        <v>0</v>
      </c>
      <c r="D369" s="30"/>
      <c r="E369" s="31"/>
      <c r="F369" s="32"/>
      <c r="G369" s="32"/>
      <c r="H369" s="32"/>
      <c r="I369" s="33"/>
      <c r="J369" s="5"/>
      <c r="K369" s="5"/>
      <c r="N369" s="15"/>
      <c r="O369" s="6"/>
      <c r="Q369" s="5"/>
    </row>
    <row r="370" spans="1:17" x14ac:dyDescent="0.2">
      <c r="A370" s="60" t="s">
        <v>697</v>
      </c>
      <c r="B370" s="108" t="s">
        <v>698</v>
      </c>
      <c r="C370" s="29">
        <f t="shared" si="5"/>
        <v>0</v>
      </c>
      <c r="D370" s="30"/>
      <c r="E370" s="31"/>
      <c r="F370" s="32"/>
      <c r="G370" s="32"/>
      <c r="H370" s="32"/>
      <c r="I370" s="33"/>
      <c r="J370" s="5"/>
      <c r="K370" s="5"/>
      <c r="N370" s="15"/>
      <c r="O370" s="6"/>
      <c r="Q370" s="5"/>
    </row>
    <row r="371" spans="1:17" x14ac:dyDescent="0.2">
      <c r="A371" s="60" t="s">
        <v>699</v>
      </c>
      <c r="B371" s="108" t="s">
        <v>700</v>
      </c>
      <c r="C371" s="29">
        <f t="shared" si="5"/>
        <v>0</v>
      </c>
      <c r="D371" s="30"/>
      <c r="E371" s="31"/>
      <c r="F371" s="32"/>
      <c r="G371" s="32"/>
      <c r="H371" s="32"/>
      <c r="I371" s="33"/>
      <c r="J371" s="5"/>
      <c r="K371" s="5"/>
      <c r="N371" s="15"/>
      <c r="O371" s="6"/>
      <c r="Q371" s="5"/>
    </row>
    <row r="372" spans="1:17" x14ac:dyDescent="0.2">
      <c r="A372" s="60" t="s">
        <v>701</v>
      </c>
      <c r="B372" s="108" t="s">
        <v>702</v>
      </c>
      <c r="C372" s="29">
        <f t="shared" si="5"/>
        <v>0</v>
      </c>
      <c r="D372" s="30"/>
      <c r="E372" s="31"/>
      <c r="F372" s="32"/>
      <c r="G372" s="32"/>
      <c r="H372" s="32"/>
      <c r="I372" s="33"/>
      <c r="J372" s="5"/>
      <c r="K372" s="5"/>
      <c r="N372" s="15"/>
      <c r="O372" s="6"/>
      <c r="Q372" s="5"/>
    </row>
    <row r="373" spans="1:17" x14ac:dyDescent="0.2">
      <c r="A373" s="60" t="s">
        <v>703</v>
      </c>
      <c r="B373" s="108" t="s">
        <v>704</v>
      </c>
      <c r="C373" s="29">
        <f t="shared" si="5"/>
        <v>0</v>
      </c>
      <c r="D373" s="30"/>
      <c r="E373" s="31"/>
      <c r="F373" s="32"/>
      <c r="G373" s="32"/>
      <c r="H373" s="32"/>
      <c r="I373" s="33"/>
      <c r="J373" s="5"/>
      <c r="K373" s="5"/>
      <c r="N373" s="15"/>
      <c r="O373" s="6"/>
      <c r="Q373" s="5"/>
    </row>
    <row r="374" spans="1:17" x14ac:dyDescent="0.2">
      <c r="A374" s="60" t="s">
        <v>705</v>
      </c>
      <c r="B374" s="108" t="s">
        <v>706</v>
      </c>
      <c r="C374" s="29">
        <f t="shared" si="5"/>
        <v>0</v>
      </c>
      <c r="D374" s="30"/>
      <c r="E374" s="31"/>
      <c r="F374" s="32"/>
      <c r="G374" s="32"/>
      <c r="H374" s="32"/>
      <c r="I374" s="33"/>
      <c r="J374" s="5"/>
      <c r="K374" s="5"/>
      <c r="N374" s="15"/>
      <c r="O374" s="6"/>
      <c r="Q374" s="5"/>
    </row>
    <row r="375" spans="1:17" x14ac:dyDescent="0.2">
      <c r="A375" s="60" t="s">
        <v>707</v>
      </c>
      <c r="B375" s="108" t="s">
        <v>708</v>
      </c>
      <c r="C375" s="29">
        <f t="shared" si="5"/>
        <v>0</v>
      </c>
      <c r="D375" s="30"/>
      <c r="E375" s="31"/>
      <c r="F375" s="32"/>
      <c r="G375" s="32"/>
      <c r="H375" s="32"/>
      <c r="I375" s="33"/>
      <c r="J375" s="5"/>
      <c r="K375" s="5"/>
      <c r="N375" s="15"/>
      <c r="O375" s="6"/>
      <c r="Q375" s="5"/>
    </row>
    <row r="376" spans="1:17" x14ac:dyDescent="0.2">
      <c r="A376" s="60" t="s">
        <v>709</v>
      </c>
      <c r="B376" s="108" t="s">
        <v>710</v>
      </c>
      <c r="C376" s="29">
        <f t="shared" si="5"/>
        <v>0</v>
      </c>
      <c r="D376" s="30"/>
      <c r="E376" s="31"/>
      <c r="F376" s="32"/>
      <c r="G376" s="32"/>
      <c r="H376" s="32"/>
      <c r="I376" s="33"/>
      <c r="J376" s="5"/>
      <c r="K376" s="5"/>
      <c r="N376" s="15"/>
      <c r="O376" s="6"/>
      <c r="Q376" s="5"/>
    </row>
    <row r="377" spans="1:17" x14ac:dyDescent="0.2">
      <c r="A377" s="60" t="s">
        <v>711</v>
      </c>
      <c r="B377" s="108" t="s">
        <v>712</v>
      </c>
      <c r="C377" s="29">
        <f t="shared" si="5"/>
        <v>0</v>
      </c>
      <c r="D377" s="30"/>
      <c r="E377" s="31"/>
      <c r="F377" s="32"/>
      <c r="G377" s="32"/>
      <c r="H377" s="32"/>
      <c r="I377" s="33"/>
      <c r="J377" s="5"/>
      <c r="K377" s="5"/>
      <c r="N377" s="15"/>
      <c r="O377" s="6"/>
      <c r="Q377" s="5"/>
    </row>
    <row r="378" spans="1:17" x14ac:dyDescent="0.2">
      <c r="A378" s="60" t="s">
        <v>713</v>
      </c>
      <c r="B378" s="108" t="s">
        <v>714</v>
      </c>
      <c r="C378" s="29">
        <f t="shared" si="5"/>
        <v>0</v>
      </c>
      <c r="D378" s="30"/>
      <c r="E378" s="31"/>
      <c r="F378" s="32"/>
      <c r="G378" s="32"/>
      <c r="H378" s="32"/>
      <c r="I378" s="33"/>
      <c r="J378" s="5"/>
      <c r="K378" s="5"/>
      <c r="N378" s="15"/>
      <c r="O378" s="6"/>
      <c r="Q378" s="5"/>
    </row>
    <row r="379" spans="1:17" x14ac:dyDescent="0.2">
      <c r="A379" s="60" t="s">
        <v>715</v>
      </c>
      <c r="B379" s="108" t="s">
        <v>716</v>
      </c>
      <c r="C379" s="29">
        <f t="shared" si="5"/>
        <v>0</v>
      </c>
      <c r="D379" s="30"/>
      <c r="E379" s="31"/>
      <c r="F379" s="32"/>
      <c r="G379" s="32"/>
      <c r="H379" s="32"/>
      <c r="I379" s="33"/>
      <c r="J379" s="5"/>
      <c r="K379" s="5"/>
      <c r="N379" s="15"/>
      <c r="O379" s="6"/>
      <c r="Q379" s="5"/>
    </row>
    <row r="380" spans="1:17" x14ac:dyDescent="0.2">
      <c r="A380" s="60" t="s">
        <v>717</v>
      </c>
      <c r="B380" s="108" t="s">
        <v>718</v>
      </c>
      <c r="C380" s="29">
        <f t="shared" si="5"/>
        <v>0</v>
      </c>
      <c r="D380" s="30"/>
      <c r="E380" s="31"/>
      <c r="F380" s="32"/>
      <c r="G380" s="32"/>
      <c r="H380" s="32"/>
      <c r="I380" s="33"/>
      <c r="J380" s="5"/>
      <c r="K380" s="5"/>
      <c r="N380" s="15"/>
      <c r="O380" s="6"/>
      <c r="Q380" s="5"/>
    </row>
    <row r="381" spans="1:17" x14ac:dyDescent="0.2">
      <c r="A381" s="60" t="s">
        <v>719</v>
      </c>
      <c r="B381" s="108" t="s">
        <v>720</v>
      </c>
      <c r="C381" s="29">
        <f t="shared" si="5"/>
        <v>0</v>
      </c>
      <c r="D381" s="30"/>
      <c r="E381" s="31"/>
      <c r="F381" s="32"/>
      <c r="G381" s="32"/>
      <c r="H381" s="32"/>
      <c r="I381" s="33"/>
      <c r="J381" s="5"/>
      <c r="K381" s="5"/>
      <c r="N381" s="15"/>
      <c r="O381" s="6"/>
      <c r="Q381" s="5"/>
    </row>
    <row r="382" spans="1:17" x14ac:dyDescent="0.2">
      <c r="A382" s="60" t="s">
        <v>721</v>
      </c>
      <c r="B382" s="108" t="s">
        <v>722</v>
      </c>
      <c r="C382" s="29">
        <f t="shared" si="5"/>
        <v>0</v>
      </c>
      <c r="D382" s="30"/>
      <c r="E382" s="31"/>
      <c r="F382" s="32"/>
      <c r="G382" s="32"/>
      <c r="H382" s="32"/>
      <c r="I382" s="33"/>
      <c r="J382" s="5"/>
      <c r="K382" s="5"/>
      <c r="N382" s="15"/>
      <c r="O382" s="6"/>
      <c r="Q382" s="5"/>
    </row>
    <row r="383" spans="1:17" x14ac:dyDescent="0.2">
      <c r="A383" s="60" t="s">
        <v>723</v>
      </c>
      <c r="B383" s="108" t="s">
        <v>724</v>
      </c>
      <c r="C383" s="29">
        <f t="shared" si="5"/>
        <v>0</v>
      </c>
      <c r="D383" s="30"/>
      <c r="E383" s="31"/>
      <c r="F383" s="32"/>
      <c r="G383" s="32"/>
      <c r="H383" s="32"/>
      <c r="I383" s="33"/>
      <c r="J383" s="5"/>
      <c r="K383" s="5"/>
      <c r="N383" s="15"/>
      <c r="O383" s="6"/>
      <c r="Q383" s="5"/>
    </row>
    <row r="384" spans="1:17" x14ac:dyDescent="0.2">
      <c r="A384" s="60" t="s">
        <v>725</v>
      </c>
      <c r="B384" s="108" t="s">
        <v>726</v>
      </c>
      <c r="C384" s="29">
        <f t="shared" si="5"/>
        <v>0</v>
      </c>
      <c r="D384" s="30"/>
      <c r="E384" s="31"/>
      <c r="F384" s="32"/>
      <c r="G384" s="32"/>
      <c r="H384" s="32"/>
      <c r="I384" s="33"/>
      <c r="J384" s="5"/>
      <c r="K384" s="5"/>
      <c r="N384" s="15"/>
      <c r="O384" s="6"/>
      <c r="Q384" s="5"/>
    </row>
    <row r="385" spans="1:17" x14ac:dyDescent="0.2">
      <c r="A385" s="60" t="s">
        <v>727</v>
      </c>
      <c r="B385" s="108" t="s">
        <v>728</v>
      </c>
      <c r="C385" s="29">
        <f t="shared" si="5"/>
        <v>0</v>
      </c>
      <c r="D385" s="30"/>
      <c r="E385" s="31"/>
      <c r="F385" s="32"/>
      <c r="G385" s="32"/>
      <c r="H385" s="32"/>
      <c r="I385" s="33"/>
      <c r="J385" s="5"/>
      <c r="K385" s="5"/>
      <c r="N385" s="15"/>
      <c r="O385" s="6"/>
      <c r="Q385" s="5"/>
    </row>
    <row r="386" spans="1:17" x14ac:dyDescent="0.2">
      <c r="A386" s="60" t="s">
        <v>729</v>
      </c>
      <c r="B386" s="108" t="s">
        <v>730</v>
      </c>
      <c r="C386" s="29">
        <f t="shared" si="5"/>
        <v>0</v>
      </c>
      <c r="D386" s="30"/>
      <c r="E386" s="31"/>
      <c r="F386" s="32"/>
      <c r="G386" s="32"/>
      <c r="H386" s="32"/>
      <c r="I386" s="33"/>
      <c r="J386" s="5"/>
      <c r="K386" s="5"/>
      <c r="N386" s="15"/>
      <c r="O386" s="6"/>
      <c r="Q386" s="5"/>
    </row>
    <row r="387" spans="1:17" x14ac:dyDescent="0.2">
      <c r="A387" s="60" t="s">
        <v>731</v>
      </c>
      <c r="B387" s="108" t="s">
        <v>732</v>
      </c>
      <c r="C387" s="29">
        <f t="shared" si="5"/>
        <v>0</v>
      </c>
      <c r="D387" s="30"/>
      <c r="E387" s="31"/>
      <c r="F387" s="32"/>
      <c r="G387" s="32"/>
      <c r="H387" s="32"/>
      <c r="I387" s="33"/>
      <c r="J387" s="5"/>
      <c r="K387" s="5"/>
      <c r="N387" s="15"/>
      <c r="O387" s="6"/>
      <c r="Q387" s="5"/>
    </row>
    <row r="388" spans="1:17" x14ac:dyDescent="0.2">
      <c r="A388" s="60" t="s">
        <v>733</v>
      </c>
      <c r="B388" s="108" t="s">
        <v>734</v>
      </c>
      <c r="C388" s="29">
        <f t="shared" si="5"/>
        <v>0</v>
      </c>
      <c r="D388" s="30"/>
      <c r="E388" s="31"/>
      <c r="F388" s="32"/>
      <c r="G388" s="32"/>
      <c r="H388" s="32"/>
      <c r="I388" s="33"/>
      <c r="J388" s="5"/>
      <c r="K388" s="5"/>
      <c r="N388" s="15"/>
      <c r="O388" s="6"/>
      <c r="Q388" s="5"/>
    </row>
    <row r="389" spans="1:17" x14ac:dyDescent="0.2">
      <c r="A389" s="60" t="s">
        <v>735</v>
      </c>
      <c r="B389" s="108" t="s">
        <v>736</v>
      </c>
      <c r="C389" s="29">
        <f t="shared" si="5"/>
        <v>0</v>
      </c>
      <c r="D389" s="30"/>
      <c r="E389" s="31"/>
      <c r="F389" s="32"/>
      <c r="G389" s="32"/>
      <c r="H389" s="32"/>
      <c r="I389" s="33"/>
      <c r="J389" s="5"/>
      <c r="K389" s="5"/>
      <c r="N389" s="15"/>
      <c r="O389" s="6"/>
      <c r="Q389" s="5"/>
    </row>
    <row r="390" spans="1:17" x14ac:dyDescent="0.2">
      <c r="A390" s="60" t="s">
        <v>737</v>
      </c>
      <c r="B390" s="108" t="s">
        <v>738</v>
      </c>
      <c r="C390" s="29">
        <f t="shared" si="5"/>
        <v>0</v>
      </c>
      <c r="D390" s="30"/>
      <c r="E390" s="31"/>
      <c r="F390" s="32"/>
      <c r="G390" s="32"/>
      <c r="H390" s="32"/>
      <c r="I390" s="33"/>
      <c r="J390" s="5"/>
      <c r="K390" s="5"/>
      <c r="N390" s="15"/>
      <c r="O390" s="6"/>
      <c r="Q390" s="5"/>
    </row>
    <row r="391" spans="1:17" x14ac:dyDescent="0.2">
      <c r="A391" s="60" t="s">
        <v>739</v>
      </c>
      <c r="B391" s="108" t="s">
        <v>740</v>
      </c>
      <c r="C391" s="29">
        <f t="shared" si="5"/>
        <v>0</v>
      </c>
      <c r="D391" s="30"/>
      <c r="E391" s="31"/>
      <c r="F391" s="32"/>
      <c r="G391" s="32"/>
      <c r="H391" s="32"/>
      <c r="I391" s="33"/>
      <c r="J391" s="5"/>
      <c r="K391" s="5"/>
      <c r="N391" s="15"/>
      <c r="O391" s="6"/>
      <c r="Q391" s="5"/>
    </row>
    <row r="392" spans="1:17" x14ac:dyDescent="0.2">
      <c r="A392" s="60" t="s">
        <v>741</v>
      </c>
      <c r="B392" s="108" t="s">
        <v>742</v>
      </c>
      <c r="C392" s="29">
        <f t="shared" si="5"/>
        <v>0</v>
      </c>
      <c r="D392" s="30"/>
      <c r="E392" s="31"/>
      <c r="F392" s="32"/>
      <c r="G392" s="32"/>
      <c r="H392" s="32"/>
      <c r="I392" s="33"/>
      <c r="J392" s="5"/>
      <c r="K392" s="5"/>
      <c r="N392" s="15"/>
      <c r="O392" s="6"/>
      <c r="Q392" s="5"/>
    </row>
    <row r="393" spans="1:17" x14ac:dyDescent="0.2">
      <c r="A393" s="60" t="s">
        <v>743</v>
      </c>
      <c r="B393" s="108" t="s">
        <v>744</v>
      </c>
      <c r="C393" s="29">
        <f t="shared" si="5"/>
        <v>0</v>
      </c>
      <c r="D393" s="30"/>
      <c r="E393" s="31"/>
      <c r="F393" s="32"/>
      <c r="G393" s="32"/>
      <c r="H393" s="32"/>
      <c r="I393" s="33"/>
      <c r="J393" s="5"/>
      <c r="K393" s="5"/>
      <c r="N393" s="15"/>
      <c r="O393" s="6"/>
      <c r="Q393" s="5"/>
    </row>
    <row r="394" spans="1:17" x14ac:dyDescent="0.2">
      <c r="A394" s="60" t="s">
        <v>745</v>
      </c>
      <c r="B394" s="108" t="s">
        <v>746</v>
      </c>
      <c r="C394" s="29">
        <f t="shared" si="5"/>
        <v>0</v>
      </c>
      <c r="D394" s="30"/>
      <c r="E394" s="31"/>
      <c r="F394" s="32"/>
      <c r="G394" s="32"/>
      <c r="H394" s="32"/>
      <c r="I394" s="33"/>
      <c r="J394" s="5"/>
      <c r="K394" s="5"/>
      <c r="N394" s="15"/>
      <c r="O394" s="6"/>
      <c r="Q394" s="5"/>
    </row>
    <row r="395" spans="1:17" x14ac:dyDescent="0.2">
      <c r="A395" s="60" t="s">
        <v>747</v>
      </c>
      <c r="B395" s="108" t="s">
        <v>748</v>
      </c>
      <c r="C395" s="29">
        <f t="shared" si="5"/>
        <v>0</v>
      </c>
      <c r="D395" s="30"/>
      <c r="E395" s="31"/>
      <c r="F395" s="32"/>
      <c r="G395" s="32"/>
      <c r="H395" s="32"/>
      <c r="I395" s="33"/>
      <c r="J395" s="5"/>
      <c r="K395" s="5"/>
      <c r="N395" s="15"/>
      <c r="O395" s="6"/>
      <c r="Q395" s="5"/>
    </row>
    <row r="396" spans="1:17" x14ac:dyDescent="0.2">
      <c r="A396" s="60" t="s">
        <v>749</v>
      </c>
      <c r="B396" s="61" t="s">
        <v>750</v>
      </c>
      <c r="C396" s="29">
        <f t="shared" si="5"/>
        <v>0</v>
      </c>
      <c r="D396" s="30"/>
      <c r="E396" s="31"/>
      <c r="F396" s="32"/>
      <c r="G396" s="32"/>
      <c r="H396" s="32"/>
      <c r="I396" s="33"/>
      <c r="J396" s="5"/>
      <c r="K396" s="5"/>
      <c r="N396" s="15"/>
      <c r="O396" s="6"/>
      <c r="Q396" s="5"/>
    </row>
    <row r="397" spans="1:17" x14ac:dyDescent="0.2">
      <c r="A397" s="99" t="s">
        <v>751</v>
      </c>
      <c r="B397" s="61" t="s">
        <v>752</v>
      </c>
      <c r="C397" s="29">
        <f t="shared" si="5"/>
        <v>0</v>
      </c>
      <c r="D397" s="30"/>
      <c r="E397" s="31"/>
      <c r="F397" s="32"/>
      <c r="G397" s="32"/>
      <c r="H397" s="32"/>
      <c r="I397" s="33"/>
      <c r="J397" s="5"/>
      <c r="K397" s="5"/>
      <c r="N397" s="15"/>
      <c r="O397" s="6"/>
      <c r="Q397" s="5"/>
    </row>
    <row r="398" spans="1:17" x14ac:dyDescent="0.2">
      <c r="A398" s="60" t="s">
        <v>753</v>
      </c>
      <c r="B398" s="61" t="s">
        <v>754</v>
      </c>
      <c r="C398" s="29">
        <f t="shared" si="5"/>
        <v>0</v>
      </c>
      <c r="D398" s="30"/>
      <c r="E398" s="31"/>
      <c r="F398" s="32"/>
      <c r="G398" s="32"/>
      <c r="H398" s="32"/>
      <c r="I398" s="33"/>
      <c r="J398" s="5"/>
      <c r="K398" s="5"/>
      <c r="N398" s="15"/>
      <c r="O398" s="6"/>
      <c r="Q398" s="5"/>
    </row>
    <row r="399" spans="1:17" x14ac:dyDescent="0.2">
      <c r="A399" s="99" t="s">
        <v>755</v>
      </c>
      <c r="B399" s="61" t="s">
        <v>756</v>
      </c>
      <c r="C399" s="56">
        <f t="shared" si="5"/>
        <v>0</v>
      </c>
      <c r="D399" s="41"/>
      <c r="E399" s="42"/>
      <c r="F399" s="43"/>
      <c r="G399" s="43"/>
      <c r="H399" s="43"/>
      <c r="I399" s="33"/>
      <c r="J399" s="5"/>
      <c r="K399" s="5"/>
      <c r="N399" s="15"/>
      <c r="O399" s="6"/>
      <c r="Q399" s="5"/>
    </row>
    <row r="400" spans="1:17" x14ac:dyDescent="0.2">
      <c r="A400" s="60" t="s">
        <v>757</v>
      </c>
      <c r="B400" s="61" t="s">
        <v>758</v>
      </c>
      <c r="C400" s="56">
        <f t="shared" si="5"/>
        <v>0</v>
      </c>
      <c r="D400" s="41"/>
      <c r="E400" s="42"/>
      <c r="F400" s="43"/>
      <c r="G400" s="43"/>
      <c r="H400" s="43"/>
      <c r="I400" s="33"/>
      <c r="J400" s="5"/>
      <c r="K400" s="5"/>
      <c r="N400" s="15"/>
      <c r="O400" s="6"/>
      <c r="Q400" s="5"/>
    </row>
    <row r="401" spans="1:17" x14ac:dyDescent="0.2">
      <c r="A401" s="60" t="s">
        <v>759</v>
      </c>
      <c r="B401" s="108" t="s">
        <v>760</v>
      </c>
      <c r="C401" s="29">
        <f t="shared" si="5"/>
        <v>0</v>
      </c>
      <c r="D401" s="30"/>
      <c r="E401" s="31"/>
      <c r="F401" s="32"/>
      <c r="G401" s="32"/>
      <c r="H401" s="32"/>
      <c r="I401" s="33"/>
      <c r="J401" s="5"/>
      <c r="K401" s="5"/>
      <c r="N401" s="15"/>
      <c r="O401" s="6"/>
      <c r="Q401" s="5"/>
    </row>
    <row r="402" spans="1:17" x14ac:dyDescent="0.2">
      <c r="A402" s="60" t="s">
        <v>761</v>
      </c>
      <c r="B402" s="108" t="s">
        <v>762</v>
      </c>
      <c r="C402" s="29">
        <f t="shared" ref="C402:C465" si="6">+SUM(D402:F402)</f>
        <v>0</v>
      </c>
      <c r="D402" s="30"/>
      <c r="E402" s="31"/>
      <c r="F402" s="32"/>
      <c r="G402" s="32"/>
      <c r="H402" s="32"/>
      <c r="I402" s="33"/>
      <c r="J402" s="5"/>
      <c r="K402" s="5"/>
      <c r="N402" s="15"/>
      <c r="O402" s="6"/>
      <c r="Q402" s="5"/>
    </row>
    <row r="403" spans="1:17" x14ac:dyDescent="0.2">
      <c r="A403" s="60" t="s">
        <v>763</v>
      </c>
      <c r="B403" s="108" t="s">
        <v>764</v>
      </c>
      <c r="C403" s="29">
        <f t="shared" si="6"/>
        <v>0</v>
      </c>
      <c r="D403" s="30"/>
      <c r="E403" s="31"/>
      <c r="F403" s="32"/>
      <c r="G403" s="32"/>
      <c r="H403" s="32"/>
      <c r="I403" s="33"/>
      <c r="J403" s="5"/>
      <c r="K403" s="5"/>
      <c r="N403" s="15"/>
      <c r="O403" s="6"/>
      <c r="Q403" s="5"/>
    </row>
    <row r="404" spans="1:17" x14ac:dyDescent="0.2">
      <c r="A404" s="60" t="s">
        <v>765</v>
      </c>
      <c r="B404" s="108" t="s">
        <v>766</v>
      </c>
      <c r="C404" s="29">
        <f t="shared" si="6"/>
        <v>0</v>
      </c>
      <c r="D404" s="30"/>
      <c r="E404" s="31"/>
      <c r="F404" s="32"/>
      <c r="G404" s="32"/>
      <c r="H404" s="32"/>
      <c r="I404" s="33"/>
      <c r="J404" s="5"/>
      <c r="K404" s="5"/>
      <c r="N404" s="15"/>
      <c r="O404" s="6"/>
      <c r="Q404" s="5"/>
    </row>
    <row r="405" spans="1:17" x14ac:dyDescent="0.2">
      <c r="A405" s="99" t="s">
        <v>767</v>
      </c>
      <c r="B405" s="61" t="s">
        <v>768</v>
      </c>
      <c r="C405" s="56">
        <f t="shared" si="6"/>
        <v>0</v>
      </c>
      <c r="D405" s="41"/>
      <c r="E405" s="42"/>
      <c r="F405" s="43"/>
      <c r="G405" s="43"/>
      <c r="H405" s="43"/>
      <c r="I405" s="33"/>
      <c r="J405" s="5"/>
      <c r="K405" s="5"/>
      <c r="N405" s="15"/>
      <c r="O405" s="6"/>
      <c r="Q405" s="5"/>
    </row>
    <row r="406" spans="1:17" x14ac:dyDescent="0.2">
      <c r="A406" s="60" t="s">
        <v>769</v>
      </c>
      <c r="B406" s="108" t="s">
        <v>770</v>
      </c>
      <c r="C406" s="29">
        <f t="shared" si="6"/>
        <v>0</v>
      </c>
      <c r="D406" s="30"/>
      <c r="E406" s="31"/>
      <c r="F406" s="32"/>
      <c r="G406" s="32"/>
      <c r="H406" s="32"/>
      <c r="I406" s="33"/>
      <c r="J406" s="5"/>
      <c r="K406" s="5"/>
      <c r="N406" s="15"/>
      <c r="O406" s="6"/>
      <c r="Q406" s="5"/>
    </row>
    <row r="407" spans="1:17" x14ac:dyDescent="0.2">
      <c r="A407" s="60" t="s">
        <v>771</v>
      </c>
      <c r="B407" s="107" t="s">
        <v>772</v>
      </c>
      <c r="C407" s="56">
        <f t="shared" si="6"/>
        <v>0</v>
      </c>
      <c r="D407" s="41"/>
      <c r="E407" s="42"/>
      <c r="F407" s="43"/>
      <c r="G407" s="43"/>
      <c r="H407" s="43"/>
      <c r="I407" s="33"/>
      <c r="J407" s="5"/>
      <c r="K407" s="5"/>
      <c r="N407" s="15"/>
      <c r="O407" s="6"/>
      <c r="Q407" s="5"/>
    </row>
    <row r="408" spans="1:17" x14ac:dyDescent="0.2">
      <c r="A408" s="99" t="s">
        <v>773</v>
      </c>
      <c r="B408" s="107" t="s">
        <v>774</v>
      </c>
      <c r="C408" s="56">
        <f t="shared" si="6"/>
        <v>0</v>
      </c>
      <c r="D408" s="41"/>
      <c r="E408" s="42"/>
      <c r="F408" s="43"/>
      <c r="G408" s="43"/>
      <c r="H408" s="43"/>
      <c r="I408" s="33"/>
      <c r="J408" s="5"/>
      <c r="K408" s="5"/>
      <c r="N408" s="15"/>
      <c r="O408" s="6"/>
      <c r="Q408" s="5"/>
    </row>
    <row r="409" spans="1:17" x14ac:dyDescent="0.2">
      <c r="A409" s="60" t="s">
        <v>775</v>
      </c>
      <c r="B409" s="108" t="s">
        <v>776</v>
      </c>
      <c r="C409" s="29">
        <f t="shared" si="6"/>
        <v>0</v>
      </c>
      <c r="D409" s="30"/>
      <c r="E409" s="31"/>
      <c r="F409" s="32"/>
      <c r="G409" s="32"/>
      <c r="H409" s="32"/>
      <c r="I409" s="33"/>
      <c r="J409" s="5"/>
      <c r="K409" s="5"/>
      <c r="N409" s="15"/>
      <c r="O409" s="6"/>
      <c r="Q409" s="5"/>
    </row>
    <row r="410" spans="1:17" x14ac:dyDescent="0.2">
      <c r="A410" s="99" t="s">
        <v>777</v>
      </c>
      <c r="B410" s="107" t="s">
        <v>778</v>
      </c>
      <c r="C410" s="56">
        <f t="shared" si="6"/>
        <v>0</v>
      </c>
      <c r="D410" s="41"/>
      <c r="E410" s="42"/>
      <c r="F410" s="43"/>
      <c r="G410" s="43"/>
      <c r="H410" s="43"/>
      <c r="I410" s="33"/>
      <c r="J410" s="5"/>
      <c r="K410" s="5"/>
      <c r="N410" s="15"/>
      <c r="O410" s="6"/>
      <c r="Q410" s="5"/>
    </row>
    <row r="411" spans="1:17" x14ac:dyDescent="0.2">
      <c r="A411" s="60" t="s">
        <v>779</v>
      </c>
      <c r="B411" s="108" t="s">
        <v>780</v>
      </c>
      <c r="C411" s="29">
        <f t="shared" si="6"/>
        <v>0</v>
      </c>
      <c r="D411" s="30"/>
      <c r="E411" s="31"/>
      <c r="F411" s="32"/>
      <c r="G411" s="32"/>
      <c r="H411" s="32"/>
      <c r="I411" s="33"/>
      <c r="J411" s="5"/>
      <c r="K411" s="5"/>
      <c r="N411" s="15"/>
      <c r="O411" s="6"/>
      <c r="Q411" s="5"/>
    </row>
    <row r="412" spans="1:17" x14ac:dyDescent="0.2">
      <c r="A412" s="60" t="s">
        <v>781</v>
      </c>
      <c r="B412" s="107" t="s">
        <v>782</v>
      </c>
      <c r="C412" s="56">
        <f t="shared" si="6"/>
        <v>0</v>
      </c>
      <c r="D412" s="41"/>
      <c r="E412" s="42"/>
      <c r="F412" s="43"/>
      <c r="G412" s="43"/>
      <c r="H412" s="43"/>
      <c r="I412" s="33"/>
      <c r="J412" s="5"/>
      <c r="K412" s="5"/>
      <c r="N412" s="15"/>
      <c r="O412" s="6"/>
      <c r="Q412" s="5"/>
    </row>
    <row r="413" spans="1:17" x14ac:dyDescent="0.2">
      <c r="A413" s="99" t="s">
        <v>783</v>
      </c>
      <c r="B413" s="107" t="s">
        <v>784</v>
      </c>
      <c r="C413" s="56">
        <f t="shared" si="6"/>
        <v>0</v>
      </c>
      <c r="D413" s="41"/>
      <c r="E413" s="42"/>
      <c r="F413" s="43"/>
      <c r="G413" s="43"/>
      <c r="H413" s="43"/>
      <c r="I413" s="33"/>
      <c r="J413" s="5"/>
      <c r="K413" s="5"/>
      <c r="N413" s="15"/>
      <c r="O413" s="6"/>
      <c r="Q413" s="5"/>
    </row>
    <row r="414" spans="1:17" x14ac:dyDescent="0.2">
      <c r="A414" s="60" t="s">
        <v>785</v>
      </c>
      <c r="B414" s="107" t="s">
        <v>786</v>
      </c>
      <c r="C414" s="56">
        <f t="shared" si="6"/>
        <v>0</v>
      </c>
      <c r="D414" s="41"/>
      <c r="E414" s="42"/>
      <c r="F414" s="43"/>
      <c r="G414" s="43"/>
      <c r="H414" s="43"/>
      <c r="I414" s="33"/>
      <c r="J414" s="5"/>
      <c r="K414" s="5"/>
      <c r="N414" s="15"/>
      <c r="O414" s="6"/>
      <c r="Q414" s="5"/>
    </row>
    <row r="415" spans="1:17" x14ac:dyDescent="0.2">
      <c r="A415" s="99" t="s">
        <v>787</v>
      </c>
      <c r="B415" s="107" t="s">
        <v>788</v>
      </c>
      <c r="C415" s="56">
        <f t="shared" si="6"/>
        <v>0</v>
      </c>
      <c r="D415" s="41"/>
      <c r="E415" s="42"/>
      <c r="F415" s="43"/>
      <c r="G415" s="43"/>
      <c r="H415" s="43"/>
      <c r="I415" s="33"/>
      <c r="J415" s="5"/>
      <c r="K415" s="5"/>
      <c r="N415" s="15"/>
      <c r="O415" s="6"/>
      <c r="Q415" s="5"/>
    </row>
    <row r="416" spans="1:17" x14ac:dyDescent="0.2">
      <c r="A416" s="60" t="s">
        <v>789</v>
      </c>
      <c r="B416" s="107" t="s">
        <v>790</v>
      </c>
      <c r="C416" s="56">
        <f t="shared" si="6"/>
        <v>0</v>
      </c>
      <c r="D416" s="41"/>
      <c r="E416" s="42"/>
      <c r="F416" s="43"/>
      <c r="G416" s="43"/>
      <c r="H416" s="43"/>
      <c r="I416" s="33"/>
      <c r="J416" s="5"/>
      <c r="K416" s="5"/>
      <c r="N416" s="15"/>
      <c r="O416" s="6"/>
      <c r="Q416" s="5"/>
    </row>
    <row r="417" spans="1:17" x14ac:dyDescent="0.2">
      <c r="A417" s="60" t="s">
        <v>791</v>
      </c>
      <c r="B417" s="55" t="s">
        <v>792</v>
      </c>
      <c r="C417" s="56">
        <f t="shared" si="6"/>
        <v>0</v>
      </c>
      <c r="D417" s="41"/>
      <c r="E417" s="42"/>
      <c r="F417" s="43"/>
      <c r="G417" s="43"/>
      <c r="H417" s="43"/>
      <c r="I417" s="33"/>
      <c r="J417" s="5"/>
      <c r="K417" s="5"/>
      <c r="N417" s="15"/>
      <c r="O417" s="6"/>
      <c r="Q417" s="5"/>
    </row>
    <row r="418" spans="1:17" ht="17.25" customHeight="1" x14ac:dyDescent="0.2">
      <c r="A418" s="99" t="s">
        <v>793</v>
      </c>
      <c r="B418" s="55" t="s">
        <v>794</v>
      </c>
      <c r="C418" s="56">
        <f t="shared" si="6"/>
        <v>0</v>
      </c>
      <c r="D418" s="41"/>
      <c r="E418" s="42"/>
      <c r="F418" s="43"/>
      <c r="G418" s="43"/>
      <c r="H418" s="43"/>
      <c r="I418" s="33"/>
      <c r="J418" s="5"/>
      <c r="K418" s="5"/>
      <c r="N418" s="15"/>
      <c r="O418" s="6"/>
      <c r="Q418" s="5"/>
    </row>
    <row r="419" spans="1:17" x14ac:dyDescent="0.2">
      <c r="A419" s="60" t="s">
        <v>795</v>
      </c>
      <c r="B419" s="55" t="s">
        <v>796</v>
      </c>
      <c r="C419" s="56">
        <f t="shared" si="6"/>
        <v>0</v>
      </c>
      <c r="D419" s="41"/>
      <c r="E419" s="42"/>
      <c r="F419" s="43"/>
      <c r="G419" s="43"/>
      <c r="H419" s="43"/>
      <c r="I419" s="33"/>
      <c r="J419" s="5"/>
      <c r="K419" s="5"/>
      <c r="N419" s="15"/>
      <c r="O419" s="6"/>
      <c r="Q419" s="5"/>
    </row>
    <row r="420" spans="1:17" x14ac:dyDescent="0.2">
      <c r="A420" s="99" t="s">
        <v>797</v>
      </c>
      <c r="B420" s="55" t="s">
        <v>798</v>
      </c>
      <c r="C420" s="56">
        <f t="shared" si="6"/>
        <v>0</v>
      </c>
      <c r="D420" s="41"/>
      <c r="E420" s="42"/>
      <c r="F420" s="43"/>
      <c r="G420" s="43"/>
      <c r="H420" s="43"/>
      <c r="I420" s="33"/>
      <c r="J420" s="5"/>
      <c r="K420" s="5"/>
      <c r="N420" s="15"/>
      <c r="O420" s="6"/>
      <c r="Q420" s="5"/>
    </row>
    <row r="421" spans="1:17" x14ac:dyDescent="0.2">
      <c r="A421" s="60" t="s">
        <v>799</v>
      </c>
      <c r="B421" s="107" t="s">
        <v>800</v>
      </c>
      <c r="C421" s="56">
        <f t="shared" si="6"/>
        <v>0</v>
      </c>
      <c r="D421" s="41"/>
      <c r="E421" s="42"/>
      <c r="F421" s="43"/>
      <c r="G421" s="43"/>
      <c r="H421" s="43"/>
      <c r="I421" s="33"/>
      <c r="J421" s="5"/>
      <c r="K421" s="5"/>
      <c r="N421" s="15"/>
      <c r="O421" s="6"/>
      <c r="Q421" s="5"/>
    </row>
    <row r="422" spans="1:17" x14ac:dyDescent="0.2">
      <c r="A422" s="99" t="s">
        <v>801</v>
      </c>
      <c r="B422" s="107" t="s">
        <v>802</v>
      </c>
      <c r="C422" s="56">
        <f t="shared" si="6"/>
        <v>0</v>
      </c>
      <c r="D422" s="41"/>
      <c r="E422" s="42"/>
      <c r="F422" s="43"/>
      <c r="G422" s="43"/>
      <c r="H422" s="43"/>
      <c r="I422" s="33"/>
      <c r="J422" s="5"/>
      <c r="K422" s="5"/>
      <c r="N422" s="15"/>
      <c r="O422" s="6"/>
      <c r="Q422" s="5"/>
    </row>
    <row r="423" spans="1:17" x14ac:dyDescent="0.2">
      <c r="A423" s="60" t="s">
        <v>803</v>
      </c>
      <c r="B423" s="55" t="s">
        <v>804</v>
      </c>
      <c r="C423" s="56">
        <f t="shared" si="6"/>
        <v>0</v>
      </c>
      <c r="D423" s="41"/>
      <c r="E423" s="42"/>
      <c r="F423" s="43"/>
      <c r="G423" s="43"/>
      <c r="H423" s="43"/>
      <c r="I423" s="33"/>
      <c r="J423" s="5"/>
      <c r="K423" s="5"/>
      <c r="N423" s="15"/>
      <c r="O423" s="6"/>
      <c r="Q423" s="5"/>
    </row>
    <row r="424" spans="1:17" x14ac:dyDescent="0.2">
      <c r="A424" s="99" t="s">
        <v>805</v>
      </c>
      <c r="B424" s="55" t="s">
        <v>806</v>
      </c>
      <c r="C424" s="56">
        <f t="shared" si="6"/>
        <v>0</v>
      </c>
      <c r="D424" s="41"/>
      <c r="E424" s="42"/>
      <c r="F424" s="43"/>
      <c r="G424" s="43"/>
      <c r="H424" s="43"/>
      <c r="I424" s="33"/>
      <c r="J424" s="5"/>
      <c r="K424" s="5"/>
      <c r="N424" s="15"/>
      <c r="O424" s="6"/>
      <c r="Q424" s="5"/>
    </row>
    <row r="425" spans="1:17" x14ac:dyDescent="0.2">
      <c r="A425" s="60" t="s">
        <v>807</v>
      </c>
      <c r="B425" s="55" t="s">
        <v>808</v>
      </c>
      <c r="C425" s="56">
        <f t="shared" si="6"/>
        <v>0</v>
      </c>
      <c r="D425" s="41"/>
      <c r="E425" s="42"/>
      <c r="F425" s="43"/>
      <c r="G425" s="43"/>
      <c r="H425" s="43"/>
      <c r="I425" s="33"/>
      <c r="J425" s="5"/>
      <c r="K425" s="5"/>
      <c r="N425" s="15"/>
      <c r="O425" s="6"/>
      <c r="Q425" s="5"/>
    </row>
    <row r="426" spans="1:17" x14ac:dyDescent="0.2">
      <c r="A426" s="99" t="s">
        <v>809</v>
      </c>
      <c r="B426" s="55" t="s">
        <v>810</v>
      </c>
      <c r="C426" s="56">
        <f t="shared" si="6"/>
        <v>0</v>
      </c>
      <c r="D426" s="41"/>
      <c r="E426" s="42"/>
      <c r="F426" s="43"/>
      <c r="G426" s="43"/>
      <c r="H426" s="43"/>
      <c r="I426" s="33"/>
      <c r="J426" s="5"/>
      <c r="K426" s="5"/>
      <c r="N426" s="15"/>
      <c r="O426" s="6"/>
      <c r="Q426" s="5"/>
    </row>
    <row r="427" spans="1:17" x14ac:dyDescent="0.2">
      <c r="A427" s="60" t="s">
        <v>811</v>
      </c>
      <c r="B427" s="55" t="s">
        <v>812</v>
      </c>
      <c r="C427" s="56">
        <f t="shared" si="6"/>
        <v>0</v>
      </c>
      <c r="D427" s="41"/>
      <c r="E427" s="42"/>
      <c r="F427" s="43"/>
      <c r="G427" s="43"/>
      <c r="H427" s="43"/>
      <c r="I427" s="33"/>
      <c r="J427" s="5"/>
      <c r="K427" s="5"/>
      <c r="N427" s="15"/>
      <c r="O427" s="6"/>
      <c r="Q427" s="5"/>
    </row>
    <row r="428" spans="1:17" ht="12.75" customHeight="1" x14ac:dyDescent="0.2">
      <c r="A428" s="99" t="s">
        <v>813</v>
      </c>
      <c r="B428" s="55" t="s">
        <v>814</v>
      </c>
      <c r="C428" s="56">
        <f t="shared" si="6"/>
        <v>0</v>
      </c>
      <c r="D428" s="41"/>
      <c r="E428" s="42"/>
      <c r="F428" s="43"/>
      <c r="G428" s="43"/>
      <c r="H428" s="43"/>
      <c r="I428" s="33"/>
      <c r="J428" s="5"/>
      <c r="K428" s="5"/>
      <c r="N428" s="15"/>
      <c r="O428" s="6"/>
      <c r="Q428" s="5"/>
    </row>
    <row r="429" spans="1:17" x14ac:dyDescent="0.2">
      <c r="A429" s="99" t="s">
        <v>815</v>
      </c>
      <c r="B429" s="107" t="s">
        <v>816</v>
      </c>
      <c r="C429" s="56">
        <f t="shared" si="6"/>
        <v>0</v>
      </c>
      <c r="D429" s="41"/>
      <c r="E429" s="42"/>
      <c r="F429" s="43"/>
      <c r="G429" s="43"/>
      <c r="H429" s="43"/>
      <c r="I429" s="33"/>
      <c r="J429" s="5"/>
      <c r="K429" s="5"/>
      <c r="N429" s="15"/>
      <c r="O429" s="6"/>
      <c r="Q429" s="5"/>
    </row>
    <row r="430" spans="1:17" x14ac:dyDescent="0.2">
      <c r="A430" s="60" t="s">
        <v>817</v>
      </c>
      <c r="B430" s="107" t="s">
        <v>818</v>
      </c>
      <c r="C430" s="56">
        <f t="shared" si="6"/>
        <v>0</v>
      </c>
      <c r="D430" s="41"/>
      <c r="E430" s="42"/>
      <c r="F430" s="43"/>
      <c r="G430" s="43"/>
      <c r="H430" s="43"/>
      <c r="I430" s="33"/>
      <c r="J430" s="5"/>
      <c r="K430" s="5"/>
      <c r="N430" s="15"/>
      <c r="O430" s="6"/>
      <c r="Q430" s="5"/>
    </row>
    <row r="431" spans="1:17" x14ac:dyDescent="0.2">
      <c r="A431" s="99" t="s">
        <v>819</v>
      </c>
      <c r="B431" s="107" t="s">
        <v>820</v>
      </c>
      <c r="C431" s="56">
        <f t="shared" si="6"/>
        <v>0</v>
      </c>
      <c r="D431" s="41"/>
      <c r="E431" s="42"/>
      <c r="F431" s="43"/>
      <c r="G431" s="43"/>
      <c r="H431" s="43"/>
      <c r="I431" s="33"/>
      <c r="J431" s="5"/>
      <c r="K431" s="5"/>
      <c r="N431" s="15"/>
      <c r="O431" s="6"/>
      <c r="Q431" s="5"/>
    </row>
    <row r="432" spans="1:17" x14ac:dyDescent="0.2">
      <c r="A432" s="60" t="s">
        <v>821</v>
      </c>
      <c r="B432" s="108" t="s">
        <v>822</v>
      </c>
      <c r="C432" s="29">
        <f t="shared" si="6"/>
        <v>0</v>
      </c>
      <c r="D432" s="30"/>
      <c r="E432" s="31"/>
      <c r="F432" s="32"/>
      <c r="G432" s="32"/>
      <c r="H432" s="32"/>
      <c r="I432" s="33"/>
      <c r="J432" s="5"/>
      <c r="K432" s="5"/>
      <c r="N432" s="15"/>
      <c r="O432" s="6"/>
      <c r="Q432" s="5"/>
    </row>
    <row r="433" spans="1:17" x14ac:dyDescent="0.2">
      <c r="A433" s="60" t="s">
        <v>823</v>
      </c>
      <c r="B433" s="108" t="s">
        <v>824</v>
      </c>
      <c r="C433" s="29">
        <f t="shared" si="6"/>
        <v>0</v>
      </c>
      <c r="D433" s="30"/>
      <c r="E433" s="31"/>
      <c r="F433" s="32"/>
      <c r="G433" s="32"/>
      <c r="H433" s="32"/>
      <c r="I433" s="33"/>
      <c r="J433" s="5"/>
      <c r="K433" s="5"/>
      <c r="N433" s="15"/>
      <c r="O433" s="6"/>
      <c r="Q433" s="5"/>
    </row>
    <row r="434" spans="1:17" x14ac:dyDescent="0.2">
      <c r="A434" s="60" t="s">
        <v>825</v>
      </c>
      <c r="B434" s="108" t="s">
        <v>826</v>
      </c>
      <c r="C434" s="29">
        <f t="shared" si="6"/>
        <v>0</v>
      </c>
      <c r="D434" s="30"/>
      <c r="E434" s="31"/>
      <c r="F434" s="32"/>
      <c r="G434" s="32"/>
      <c r="H434" s="32"/>
      <c r="I434" s="33"/>
      <c r="J434" s="5"/>
      <c r="K434" s="5"/>
      <c r="N434" s="15"/>
      <c r="O434" s="6"/>
      <c r="Q434" s="5"/>
    </row>
    <row r="435" spans="1:17" x14ac:dyDescent="0.2">
      <c r="A435" s="60" t="s">
        <v>827</v>
      </c>
      <c r="B435" s="108" t="s">
        <v>828</v>
      </c>
      <c r="C435" s="29">
        <f t="shared" si="6"/>
        <v>0</v>
      </c>
      <c r="D435" s="30"/>
      <c r="E435" s="31"/>
      <c r="F435" s="32"/>
      <c r="G435" s="32"/>
      <c r="H435" s="32"/>
      <c r="I435" s="33"/>
      <c r="J435" s="5"/>
      <c r="K435" s="5"/>
      <c r="N435" s="15"/>
      <c r="O435" s="6"/>
      <c r="Q435" s="5"/>
    </row>
    <row r="436" spans="1:17" x14ac:dyDescent="0.2">
      <c r="A436" s="60" t="s">
        <v>829</v>
      </c>
      <c r="B436" s="108" t="s">
        <v>830</v>
      </c>
      <c r="C436" s="29">
        <f t="shared" si="6"/>
        <v>0</v>
      </c>
      <c r="D436" s="30"/>
      <c r="E436" s="31"/>
      <c r="F436" s="32"/>
      <c r="G436" s="32"/>
      <c r="H436" s="32"/>
      <c r="I436" s="33"/>
      <c r="J436" s="5"/>
      <c r="K436" s="5"/>
      <c r="N436" s="15"/>
      <c r="O436" s="6"/>
      <c r="Q436" s="5"/>
    </row>
    <row r="437" spans="1:17" x14ac:dyDescent="0.2">
      <c r="A437" s="99" t="s">
        <v>831</v>
      </c>
      <c r="B437" s="107" t="s">
        <v>832</v>
      </c>
      <c r="C437" s="56">
        <f t="shared" si="6"/>
        <v>0</v>
      </c>
      <c r="D437" s="41"/>
      <c r="E437" s="42"/>
      <c r="F437" s="43"/>
      <c r="G437" s="43"/>
      <c r="H437" s="43"/>
      <c r="I437" s="33"/>
      <c r="J437" s="5"/>
      <c r="K437" s="5"/>
      <c r="N437" s="15"/>
      <c r="O437" s="6"/>
      <c r="Q437" s="5"/>
    </row>
    <row r="438" spans="1:17" x14ac:dyDescent="0.2">
      <c r="A438" s="60" t="s">
        <v>833</v>
      </c>
      <c r="B438" s="107" t="s">
        <v>834</v>
      </c>
      <c r="C438" s="56">
        <f t="shared" si="6"/>
        <v>0</v>
      </c>
      <c r="D438" s="41"/>
      <c r="E438" s="42"/>
      <c r="F438" s="43"/>
      <c r="G438" s="43"/>
      <c r="H438" s="43"/>
      <c r="I438" s="33"/>
      <c r="J438" s="5"/>
      <c r="K438" s="5"/>
      <c r="N438" s="15"/>
      <c r="O438" s="6"/>
      <c r="Q438" s="5"/>
    </row>
    <row r="439" spans="1:17" x14ac:dyDescent="0.2">
      <c r="A439" s="109" t="s">
        <v>835</v>
      </c>
      <c r="B439" s="110" t="s">
        <v>836</v>
      </c>
      <c r="C439" s="56">
        <f t="shared" si="6"/>
        <v>0</v>
      </c>
      <c r="D439" s="41"/>
      <c r="E439" s="42"/>
      <c r="F439" s="43"/>
      <c r="G439" s="43"/>
      <c r="H439" s="43"/>
      <c r="I439" s="33"/>
      <c r="J439" s="5"/>
      <c r="K439" s="5"/>
      <c r="N439" s="15"/>
      <c r="O439" s="6"/>
      <c r="Q439" s="5"/>
    </row>
    <row r="440" spans="1:17" x14ac:dyDescent="0.2">
      <c r="A440" s="60" t="s">
        <v>837</v>
      </c>
      <c r="B440" s="108" t="s">
        <v>838</v>
      </c>
      <c r="C440" s="56">
        <f t="shared" si="6"/>
        <v>0</v>
      </c>
      <c r="D440" s="41"/>
      <c r="E440" s="42"/>
      <c r="F440" s="43"/>
      <c r="G440" s="43"/>
      <c r="H440" s="43"/>
      <c r="I440" s="33"/>
      <c r="J440" s="5"/>
      <c r="K440" s="5"/>
      <c r="N440" s="15"/>
      <c r="O440" s="6"/>
      <c r="Q440" s="5"/>
    </row>
    <row r="441" spans="1:17" x14ac:dyDescent="0.2">
      <c r="A441" s="60" t="s">
        <v>839</v>
      </c>
      <c r="B441" s="108" t="s">
        <v>840</v>
      </c>
      <c r="C441" s="56">
        <f t="shared" si="6"/>
        <v>0</v>
      </c>
      <c r="D441" s="41"/>
      <c r="E441" s="42"/>
      <c r="F441" s="43"/>
      <c r="G441" s="43"/>
      <c r="H441" s="43"/>
      <c r="I441" s="33"/>
      <c r="J441" s="5"/>
      <c r="K441" s="5"/>
      <c r="N441" s="15"/>
      <c r="O441" s="6"/>
      <c r="Q441" s="5"/>
    </row>
    <row r="442" spans="1:17" x14ac:dyDescent="0.2">
      <c r="A442" s="60" t="s">
        <v>841</v>
      </c>
      <c r="B442" s="108" t="s">
        <v>842</v>
      </c>
      <c r="C442" s="56">
        <f t="shared" si="6"/>
        <v>0</v>
      </c>
      <c r="D442" s="41"/>
      <c r="E442" s="42"/>
      <c r="F442" s="43"/>
      <c r="G442" s="43"/>
      <c r="H442" s="43"/>
      <c r="I442" s="33"/>
      <c r="J442" s="5"/>
      <c r="K442" s="5"/>
      <c r="N442" s="15"/>
      <c r="O442" s="6"/>
      <c r="Q442" s="5"/>
    </row>
    <row r="443" spans="1:17" x14ac:dyDescent="0.2">
      <c r="A443" s="60" t="s">
        <v>843</v>
      </c>
      <c r="B443" s="108" t="s">
        <v>844</v>
      </c>
      <c r="C443" s="56">
        <f t="shared" si="6"/>
        <v>0</v>
      </c>
      <c r="D443" s="41"/>
      <c r="E443" s="42"/>
      <c r="F443" s="43"/>
      <c r="G443" s="43"/>
      <c r="H443" s="43"/>
      <c r="I443" s="33"/>
      <c r="J443" s="5"/>
      <c r="K443" s="5"/>
      <c r="N443" s="15"/>
      <c r="O443" s="6"/>
      <c r="Q443" s="5"/>
    </row>
    <row r="444" spans="1:17" x14ac:dyDescent="0.2">
      <c r="A444" s="60" t="s">
        <v>845</v>
      </c>
      <c r="B444" s="108" t="s">
        <v>846</v>
      </c>
      <c r="C444" s="56">
        <f t="shared" si="6"/>
        <v>0</v>
      </c>
      <c r="D444" s="41"/>
      <c r="E444" s="42"/>
      <c r="F444" s="43"/>
      <c r="G444" s="43"/>
      <c r="H444" s="43"/>
      <c r="I444" s="33"/>
      <c r="J444" s="5"/>
      <c r="K444" s="5"/>
      <c r="N444" s="15"/>
      <c r="O444" s="6"/>
      <c r="Q444" s="5"/>
    </row>
    <row r="445" spans="1:17" x14ac:dyDescent="0.2">
      <c r="A445" s="60" t="s">
        <v>847</v>
      </c>
      <c r="B445" s="108" t="s">
        <v>848</v>
      </c>
      <c r="C445" s="56">
        <f t="shared" si="6"/>
        <v>0</v>
      </c>
      <c r="D445" s="41"/>
      <c r="E445" s="42"/>
      <c r="F445" s="43"/>
      <c r="G445" s="43"/>
      <c r="H445" s="43"/>
      <c r="I445" s="33"/>
      <c r="J445" s="5"/>
      <c r="K445" s="5"/>
      <c r="N445" s="15"/>
      <c r="O445" s="6"/>
      <c r="Q445" s="5"/>
    </row>
    <row r="446" spans="1:17" x14ac:dyDescent="0.2">
      <c r="A446" s="60" t="s">
        <v>849</v>
      </c>
      <c r="B446" s="108" t="s">
        <v>850</v>
      </c>
      <c r="C446" s="56">
        <f t="shared" si="6"/>
        <v>0</v>
      </c>
      <c r="D446" s="41"/>
      <c r="E446" s="42"/>
      <c r="F446" s="43"/>
      <c r="G446" s="43"/>
      <c r="H446" s="43"/>
      <c r="I446" s="33"/>
      <c r="J446" s="5"/>
      <c r="K446" s="5"/>
      <c r="N446" s="15"/>
      <c r="O446" s="6"/>
      <c r="Q446" s="5"/>
    </row>
    <row r="447" spans="1:17" x14ac:dyDescent="0.2">
      <c r="A447" s="60" t="s">
        <v>851</v>
      </c>
      <c r="B447" s="108" t="s">
        <v>852</v>
      </c>
      <c r="C447" s="56">
        <f t="shared" si="6"/>
        <v>0</v>
      </c>
      <c r="D447" s="41"/>
      <c r="E447" s="42"/>
      <c r="F447" s="43"/>
      <c r="G447" s="43"/>
      <c r="H447" s="43"/>
      <c r="I447" s="33"/>
      <c r="J447" s="5"/>
      <c r="K447" s="5"/>
      <c r="N447" s="15"/>
      <c r="O447" s="6"/>
      <c r="Q447" s="5"/>
    </row>
    <row r="448" spans="1:17" x14ac:dyDescent="0.2">
      <c r="A448" s="60" t="s">
        <v>853</v>
      </c>
      <c r="B448" s="108" t="s">
        <v>854</v>
      </c>
      <c r="C448" s="56">
        <f t="shared" si="6"/>
        <v>0</v>
      </c>
      <c r="D448" s="41"/>
      <c r="E448" s="42"/>
      <c r="F448" s="43"/>
      <c r="G448" s="43"/>
      <c r="H448" s="43"/>
      <c r="I448" s="33"/>
      <c r="J448" s="5"/>
      <c r="K448" s="5"/>
      <c r="N448" s="15"/>
      <c r="O448" s="6"/>
      <c r="Q448" s="5"/>
    </row>
    <row r="449" spans="1:17" x14ac:dyDescent="0.2">
      <c r="A449" s="60" t="s">
        <v>855</v>
      </c>
      <c r="B449" s="108" t="s">
        <v>856</v>
      </c>
      <c r="C449" s="56">
        <f t="shared" si="6"/>
        <v>0</v>
      </c>
      <c r="D449" s="41"/>
      <c r="E449" s="42"/>
      <c r="F449" s="43"/>
      <c r="G449" s="43"/>
      <c r="H449" s="43"/>
      <c r="I449" s="33"/>
      <c r="J449" s="5"/>
      <c r="K449" s="5"/>
      <c r="N449" s="15"/>
      <c r="O449" s="6"/>
      <c r="Q449" s="5"/>
    </row>
    <row r="450" spans="1:17" x14ac:dyDescent="0.2">
      <c r="A450" s="60" t="s">
        <v>857</v>
      </c>
      <c r="B450" s="108" t="s">
        <v>858</v>
      </c>
      <c r="C450" s="56">
        <f t="shared" si="6"/>
        <v>0</v>
      </c>
      <c r="D450" s="41"/>
      <c r="E450" s="42"/>
      <c r="F450" s="43"/>
      <c r="G450" s="43"/>
      <c r="H450" s="43"/>
      <c r="I450" s="33"/>
      <c r="J450" s="5"/>
      <c r="K450" s="5"/>
      <c r="N450" s="15"/>
      <c r="O450" s="6"/>
      <c r="Q450" s="5"/>
    </row>
    <row r="451" spans="1:17" x14ac:dyDescent="0.2">
      <c r="A451" s="60" t="s">
        <v>859</v>
      </c>
      <c r="B451" s="108" t="s">
        <v>860</v>
      </c>
      <c r="C451" s="56">
        <f t="shared" si="6"/>
        <v>0</v>
      </c>
      <c r="D451" s="41"/>
      <c r="E451" s="42"/>
      <c r="F451" s="43"/>
      <c r="G451" s="43"/>
      <c r="H451" s="43"/>
      <c r="I451" s="33"/>
      <c r="J451" s="5"/>
      <c r="K451" s="5"/>
      <c r="N451" s="15"/>
      <c r="O451" s="6"/>
      <c r="Q451" s="5"/>
    </row>
    <row r="452" spans="1:17" ht="15" customHeight="1" x14ac:dyDescent="0.2">
      <c r="A452" s="60" t="s">
        <v>861</v>
      </c>
      <c r="B452" s="108" t="s">
        <v>862</v>
      </c>
      <c r="C452" s="56">
        <f t="shared" si="6"/>
        <v>0</v>
      </c>
      <c r="D452" s="41"/>
      <c r="E452" s="42"/>
      <c r="F452" s="43"/>
      <c r="G452" s="43"/>
      <c r="H452" s="43"/>
      <c r="I452" s="33"/>
      <c r="J452" s="5"/>
      <c r="K452" s="5"/>
      <c r="N452" s="15"/>
      <c r="O452" s="6"/>
      <c r="Q452" s="5"/>
    </row>
    <row r="453" spans="1:17" ht="16.5" customHeight="1" x14ac:dyDescent="0.2">
      <c r="A453" s="99" t="s">
        <v>863</v>
      </c>
      <c r="B453" s="111" t="s">
        <v>864</v>
      </c>
      <c r="C453" s="56">
        <f t="shared" si="6"/>
        <v>0</v>
      </c>
      <c r="D453" s="41"/>
      <c r="E453" s="42"/>
      <c r="F453" s="43"/>
      <c r="G453" s="43"/>
      <c r="H453" s="43"/>
      <c r="I453" s="33"/>
      <c r="J453" s="5"/>
      <c r="K453" s="5"/>
      <c r="N453" s="15"/>
      <c r="O453" s="6"/>
      <c r="Q453" s="5"/>
    </row>
    <row r="454" spans="1:17" x14ac:dyDescent="0.2">
      <c r="A454" s="109" t="s">
        <v>865</v>
      </c>
      <c r="B454" s="112" t="s">
        <v>866</v>
      </c>
      <c r="C454" s="56">
        <f t="shared" si="6"/>
        <v>0</v>
      </c>
      <c r="D454" s="41"/>
      <c r="E454" s="42"/>
      <c r="F454" s="43"/>
      <c r="G454" s="43"/>
      <c r="H454" s="43"/>
      <c r="I454" s="33"/>
      <c r="J454" s="5"/>
      <c r="K454" s="5"/>
      <c r="N454" s="15"/>
      <c r="O454" s="6"/>
      <c r="Q454" s="5"/>
    </row>
    <row r="455" spans="1:17" x14ac:dyDescent="0.2">
      <c r="A455" s="60" t="s">
        <v>867</v>
      </c>
      <c r="B455" s="112" t="s">
        <v>868</v>
      </c>
      <c r="C455" s="56">
        <f t="shared" si="6"/>
        <v>0</v>
      </c>
      <c r="D455" s="41"/>
      <c r="E455" s="42"/>
      <c r="F455" s="43"/>
      <c r="G455" s="43"/>
      <c r="H455" s="43"/>
      <c r="I455" s="33"/>
      <c r="J455" s="5"/>
      <c r="K455" s="5"/>
      <c r="N455" s="15"/>
      <c r="O455" s="6"/>
      <c r="Q455" s="5"/>
    </row>
    <row r="456" spans="1:17" x14ac:dyDescent="0.2">
      <c r="A456" s="99" t="s">
        <v>869</v>
      </c>
      <c r="B456" s="112" t="s">
        <v>870</v>
      </c>
      <c r="C456" s="56">
        <f t="shared" si="6"/>
        <v>0</v>
      </c>
      <c r="D456" s="41"/>
      <c r="E456" s="42"/>
      <c r="F456" s="43"/>
      <c r="G456" s="43"/>
      <c r="H456" s="43"/>
      <c r="I456" s="33"/>
      <c r="J456" s="5"/>
      <c r="K456" s="5"/>
      <c r="N456" s="15"/>
      <c r="O456" s="6"/>
      <c r="Q456" s="5"/>
    </row>
    <row r="457" spans="1:17" x14ac:dyDescent="0.2">
      <c r="A457" s="109" t="s">
        <v>871</v>
      </c>
      <c r="B457" s="112" t="s">
        <v>872</v>
      </c>
      <c r="C457" s="56">
        <f t="shared" si="6"/>
        <v>0</v>
      </c>
      <c r="D457" s="41"/>
      <c r="E457" s="42"/>
      <c r="F457" s="43"/>
      <c r="G457" s="43"/>
      <c r="H457" s="43"/>
      <c r="I457" s="33"/>
      <c r="J457" s="5"/>
      <c r="K457" s="5"/>
      <c r="N457" s="15"/>
      <c r="O457" s="6"/>
      <c r="Q457" s="5"/>
    </row>
    <row r="458" spans="1:17" x14ac:dyDescent="0.2">
      <c r="A458" s="60" t="s">
        <v>873</v>
      </c>
      <c r="B458" s="112" t="s">
        <v>874</v>
      </c>
      <c r="C458" s="56">
        <f t="shared" si="6"/>
        <v>0</v>
      </c>
      <c r="D458" s="41"/>
      <c r="E458" s="42"/>
      <c r="F458" s="43"/>
      <c r="G458" s="43"/>
      <c r="H458" s="43"/>
      <c r="I458" s="33"/>
      <c r="J458" s="5"/>
      <c r="K458" s="5"/>
      <c r="N458" s="15"/>
      <c r="O458" s="6"/>
      <c r="Q458" s="5"/>
    </row>
    <row r="459" spans="1:17" x14ac:dyDescent="0.2">
      <c r="A459" s="99" t="s">
        <v>875</v>
      </c>
      <c r="B459" s="112" t="s">
        <v>876</v>
      </c>
      <c r="C459" s="56">
        <f t="shared" si="6"/>
        <v>0</v>
      </c>
      <c r="D459" s="41"/>
      <c r="E459" s="42"/>
      <c r="F459" s="43"/>
      <c r="G459" s="43"/>
      <c r="H459" s="43"/>
      <c r="I459" s="33"/>
      <c r="J459" s="5"/>
      <c r="K459" s="5"/>
      <c r="N459" s="15"/>
      <c r="O459" s="6"/>
      <c r="Q459" s="5"/>
    </row>
    <row r="460" spans="1:17" x14ac:dyDescent="0.2">
      <c r="A460" s="109" t="s">
        <v>877</v>
      </c>
      <c r="B460" s="112" t="s">
        <v>878</v>
      </c>
      <c r="C460" s="56">
        <f t="shared" si="6"/>
        <v>0</v>
      </c>
      <c r="D460" s="41"/>
      <c r="E460" s="42"/>
      <c r="F460" s="43"/>
      <c r="G460" s="43"/>
      <c r="H460" s="43"/>
      <c r="I460" s="33"/>
      <c r="J460" s="5"/>
      <c r="K460" s="5"/>
      <c r="N460" s="15"/>
      <c r="O460" s="6"/>
      <c r="Q460" s="5"/>
    </row>
    <row r="461" spans="1:17" x14ac:dyDescent="0.2">
      <c r="A461" s="60" t="s">
        <v>879</v>
      </c>
      <c r="B461" s="112" t="s">
        <v>880</v>
      </c>
      <c r="C461" s="56">
        <f t="shared" si="6"/>
        <v>0</v>
      </c>
      <c r="D461" s="41"/>
      <c r="E461" s="42"/>
      <c r="F461" s="43"/>
      <c r="G461" s="43"/>
      <c r="H461" s="43"/>
      <c r="I461" s="33"/>
      <c r="J461" s="5"/>
      <c r="K461" s="5"/>
      <c r="N461" s="15"/>
      <c r="O461" s="6"/>
      <c r="Q461" s="5"/>
    </row>
    <row r="462" spans="1:17" x14ac:dyDescent="0.2">
      <c r="A462" s="99" t="s">
        <v>881</v>
      </c>
      <c r="B462" s="112" t="s">
        <v>882</v>
      </c>
      <c r="C462" s="56">
        <f t="shared" si="6"/>
        <v>0</v>
      </c>
      <c r="D462" s="41"/>
      <c r="E462" s="42"/>
      <c r="F462" s="43"/>
      <c r="G462" s="43"/>
      <c r="H462" s="43"/>
      <c r="I462" s="33"/>
      <c r="J462" s="5"/>
      <c r="K462" s="5"/>
      <c r="N462" s="15"/>
      <c r="O462" s="6"/>
      <c r="Q462" s="5"/>
    </row>
    <row r="463" spans="1:17" x14ac:dyDescent="0.2">
      <c r="A463" s="109" t="s">
        <v>883</v>
      </c>
      <c r="B463" s="112" t="s">
        <v>884</v>
      </c>
      <c r="C463" s="56">
        <f t="shared" si="6"/>
        <v>0</v>
      </c>
      <c r="D463" s="41"/>
      <c r="E463" s="42"/>
      <c r="F463" s="43"/>
      <c r="G463" s="43"/>
      <c r="H463" s="43"/>
      <c r="I463" s="33"/>
      <c r="J463" s="5"/>
      <c r="K463" s="5"/>
      <c r="N463" s="15"/>
      <c r="O463" s="6"/>
      <c r="Q463" s="5"/>
    </row>
    <row r="464" spans="1:17" x14ac:dyDescent="0.2">
      <c r="A464" s="60" t="s">
        <v>885</v>
      </c>
      <c r="B464" s="112" t="s">
        <v>886</v>
      </c>
      <c r="C464" s="56">
        <f t="shared" si="6"/>
        <v>0</v>
      </c>
      <c r="D464" s="41"/>
      <c r="E464" s="42"/>
      <c r="F464" s="43"/>
      <c r="G464" s="43"/>
      <c r="H464" s="43"/>
      <c r="I464" s="33"/>
      <c r="J464" s="5"/>
      <c r="K464" s="5"/>
      <c r="N464" s="15"/>
      <c r="O464" s="6"/>
      <c r="Q464" s="5"/>
    </row>
    <row r="465" spans="1:17" ht="23.25" x14ac:dyDescent="0.2">
      <c r="A465" s="99" t="s">
        <v>887</v>
      </c>
      <c r="B465" s="112" t="s">
        <v>888</v>
      </c>
      <c r="C465" s="56">
        <f t="shared" si="6"/>
        <v>0</v>
      </c>
      <c r="D465" s="41"/>
      <c r="E465" s="42"/>
      <c r="F465" s="43"/>
      <c r="G465" s="43"/>
      <c r="H465" s="43"/>
      <c r="I465" s="33"/>
      <c r="J465" s="5"/>
      <c r="K465" s="5"/>
      <c r="N465" s="15"/>
      <c r="O465" s="6"/>
      <c r="Q465" s="5"/>
    </row>
    <row r="466" spans="1:17" x14ac:dyDescent="0.2">
      <c r="A466" s="109" t="s">
        <v>889</v>
      </c>
      <c r="B466" s="112" t="s">
        <v>890</v>
      </c>
      <c r="C466" s="56">
        <f t="shared" ref="C466:C527" si="7">+SUM(D466:F466)</f>
        <v>0</v>
      </c>
      <c r="D466" s="41"/>
      <c r="E466" s="42"/>
      <c r="F466" s="43"/>
      <c r="G466" s="43"/>
      <c r="H466" s="43"/>
      <c r="I466" s="33"/>
      <c r="J466" s="5"/>
      <c r="K466" s="5"/>
      <c r="N466" s="15"/>
      <c r="O466" s="6"/>
      <c r="Q466" s="5"/>
    </row>
    <row r="467" spans="1:17" x14ac:dyDescent="0.2">
      <c r="A467" s="60" t="s">
        <v>891</v>
      </c>
      <c r="B467" s="112" t="s">
        <v>892</v>
      </c>
      <c r="C467" s="56">
        <f t="shared" si="7"/>
        <v>0</v>
      </c>
      <c r="D467" s="41"/>
      <c r="E467" s="42"/>
      <c r="F467" s="43"/>
      <c r="G467" s="43"/>
      <c r="H467" s="43"/>
      <c r="I467" s="33"/>
      <c r="J467" s="5"/>
      <c r="K467" s="5"/>
      <c r="N467" s="15"/>
      <c r="O467" s="6"/>
      <c r="Q467" s="5"/>
    </row>
    <row r="468" spans="1:17" x14ac:dyDescent="0.2">
      <c r="A468" s="99" t="s">
        <v>893</v>
      </c>
      <c r="B468" s="112" t="s">
        <v>894</v>
      </c>
      <c r="C468" s="56">
        <f t="shared" si="7"/>
        <v>0</v>
      </c>
      <c r="D468" s="41"/>
      <c r="E468" s="42"/>
      <c r="F468" s="43"/>
      <c r="G468" s="43"/>
      <c r="H468" s="43"/>
      <c r="I468" s="33"/>
      <c r="J468" s="5"/>
      <c r="K468" s="5"/>
      <c r="N468" s="15"/>
      <c r="O468" s="6"/>
      <c r="Q468" s="5"/>
    </row>
    <row r="469" spans="1:17" x14ac:dyDescent="0.2">
      <c r="A469" s="109" t="s">
        <v>895</v>
      </c>
      <c r="B469" s="112" t="s">
        <v>896</v>
      </c>
      <c r="C469" s="56">
        <f t="shared" si="7"/>
        <v>0</v>
      </c>
      <c r="D469" s="41"/>
      <c r="E469" s="42"/>
      <c r="F469" s="43"/>
      <c r="G469" s="43"/>
      <c r="H469" s="43"/>
      <c r="I469" s="33"/>
      <c r="J469" s="5"/>
      <c r="K469" s="5"/>
      <c r="N469" s="15"/>
      <c r="O469" s="6"/>
      <c r="Q469" s="5"/>
    </row>
    <row r="470" spans="1:17" x14ac:dyDescent="0.2">
      <c r="A470" s="60" t="s">
        <v>897</v>
      </c>
      <c r="B470" s="112" t="s">
        <v>898</v>
      </c>
      <c r="C470" s="56">
        <f t="shared" si="7"/>
        <v>0</v>
      </c>
      <c r="D470" s="41"/>
      <c r="E470" s="42"/>
      <c r="F470" s="43"/>
      <c r="G470" s="43"/>
      <c r="H470" s="43"/>
      <c r="I470" s="33"/>
      <c r="J470" s="5"/>
      <c r="K470" s="5"/>
      <c r="N470" s="15"/>
      <c r="O470" s="6"/>
      <c r="Q470" s="5"/>
    </row>
    <row r="471" spans="1:17" x14ac:dyDescent="0.2">
      <c r="A471" s="99" t="s">
        <v>899</v>
      </c>
      <c r="B471" s="112" t="s">
        <v>900</v>
      </c>
      <c r="C471" s="56">
        <f t="shared" si="7"/>
        <v>0</v>
      </c>
      <c r="D471" s="41"/>
      <c r="E471" s="42"/>
      <c r="F471" s="43"/>
      <c r="G471" s="43"/>
      <c r="H471" s="43"/>
      <c r="I471" s="33"/>
      <c r="J471" s="5"/>
      <c r="K471" s="5"/>
      <c r="N471" s="15"/>
      <c r="O471" s="6"/>
      <c r="Q471" s="5"/>
    </row>
    <row r="472" spans="1:17" x14ac:dyDescent="0.2">
      <c r="A472" s="109" t="s">
        <v>901</v>
      </c>
      <c r="B472" s="112" t="s">
        <v>902</v>
      </c>
      <c r="C472" s="56">
        <f t="shared" si="7"/>
        <v>0</v>
      </c>
      <c r="D472" s="41"/>
      <c r="E472" s="42"/>
      <c r="F472" s="43"/>
      <c r="G472" s="43"/>
      <c r="H472" s="43"/>
      <c r="I472" s="33"/>
      <c r="J472" s="5"/>
      <c r="K472" s="5"/>
      <c r="N472" s="15"/>
      <c r="O472" s="6"/>
      <c r="Q472" s="5"/>
    </row>
    <row r="473" spans="1:17" x14ac:dyDescent="0.2">
      <c r="A473" s="60" t="s">
        <v>903</v>
      </c>
      <c r="B473" s="112" t="s">
        <v>904</v>
      </c>
      <c r="C473" s="56">
        <f t="shared" si="7"/>
        <v>0</v>
      </c>
      <c r="D473" s="41"/>
      <c r="E473" s="42"/>
      <c r="F473" s="43"/>
      <c r="G473" s="43"/>
      <c r="H473" s="43"/>
      <c r="I473" s="33"/>
      <c r="J473" s="5"/>
      <c r="K473" s="5"/>
      <c r="N473" s="15"/>
      <c r="O473" s="6"/>
      <c r="Q473" s="5"/>
    </row>
    <row r="474" spans="1:17" x14ac:dyDescent="0.2">
      <c r="A474" s="99" t="s">
        <v>905</v>
      </c>
      <c r="B474" s="112" t="s">
        <v>906</v>
      </c>
      <c r="C474" s="56">
        <f t="shared" si="7"/>
        <v>0</v>
      </c>
      <c r="D474" s="41"/>
      <c r="E474" s="42"/>
      <c r="F474" s="43"/>
      <c r="G474" s="43"/>
      <c r="H474" s="43"/>
      <c r="I474" s="33"/>
      <c r="J474" s="5"/>
      <c r="K474" s="5"/>
      <c r="N474" s="15"/>
      <c r="O474" s="6"/>
      <c r="Q474" s="5"/>
    </row>
    <row r="475" spans="1:17" x14ac:dyDescent="0.2">
      <c r="A475" s="109" t="s">
        <v>907</v>
      </c>
      <c r="B475" s="112" t="s">
        <v>908</v>
      </c>
      <c r="C475" s="56">
        <f t="shared" si="7"/>
        <v>0</v>
      </c>
      <c r="D475" s="41"/>
      <c r="E475" s="42"/>
      <c r="F475" s="43"/>
      <c r="G475" s="43"/>
      <c r="H475" s="43"/>
      <c r="I475" s="33"/>
      <c r="J475" s="5"/>
      <c r="K475" s="5"/>
      <c r="N475" s="15"/>
      <c r="O475" s="6"/>
      <c r="Q475" s="5"/>
    </row>
    <row r="476" spans="1:17" x14ac:dyDescent="0.2">
      <c r="A476" s="60" t="s">
        <v>909</v>
      </c>
      <c r="B476" s="112" t="s">
        <v>910</v>
      </c>
      <c r="C476" s="56">
        <f t="shared" si="7"/>
        <v>0</v>
      </c>
      <c r="D476" s="41"/>
      <c r="E476" s="42"/>
      <c r="F476" s="43"/>
      <c r="G476" s="43"/>
      <c r="H476" s="43"/>
      <c r="I476" s="33"/>
      <c r="J476" s="5"/>
      <c r="K476" s="5"/>
      <c r="N476" s="15"/>
      <c r="O476" s="6"/>
      <c r="Q476" s="5"/>
    </row>
    <row r="477" spans="1:17" x14ac:dyDescent="0.2">
      <c r="A477" s="99" t="s">
        <v>911</v>
      </c>
      <c r="B477" s="112" t="s">
        <v>912</v>
      </c>
      <c r="C477" s="56">
        <f t="shared" si="7"/>
        <v>0</v>
      </c>
      <c r="D477" s="41"/>
      <c r="E477" s="42"/>
      <c r="F477" s="43"/>
      <c r="G477" s="43"/>
      <c r="H477" s="43"/>
      <c r="I477" s="33"/>
      <c r="J477" s="5"/>
      <c r="K477" s="5"/>
      <c r="N477" s="15"/>
      <c r="O477" s="6"/>
      <c r="Q477" s="5"/>
    </row>
    <row r="478" spans="1:17" x14ac:dyDescent="0.2">
      <c r="A478" s="109" t="s">
        <v>913</v>
      </c>
      <c r="B478" s="112" t="s">
        <v>914</v>
      </c>
      <c r="C478" s="56">
        <f t="shared" si="7"/>
        <v>0</v>
      </c>
      <c r="D478" s="41"/>
      <c r="E478" s="42"/>
      <c r="F478" s="43"/>
      <c r="G478" s="43"/>
      <c r="H478" s="43"/>
      <c r="I478" s="33"/>
      <c r="J478" s="5"/>
      <c r="K478" s="5"/>
      <c r="N478" s="15"/>
      <c r="O478" s="6"/>
      <c r="Q478" s="5"/>
    </row>
    <row r="479" spans="1:17" x14ac:dyDescent="0.2">
      <c r="A479" s="60" t="s">
        <v>915</v>
      </c>
      <c r="B479" s="112" t="s">
        <v>916</v>
      </c>
      <c r="C479" s="56">
        <f t="shared" si="7"/>
        <v>0</v>
      </c>
      <c r="D479" s="41"/>
      <c r="E479" s="42"/>
      <c r="F479" s="43"/>
      <c r="G479" s="43"/>
      <c r="H479" s="43"/>
      <c r="I479" s="33"/>
      <c r="J479" s="5"/>
      <c r="K479" s="5"/>
      <c r="N479" s="15"/>
      <c r="O479" s="6"/>
      <c r="Q479" s="5"/>
    </row>
    <row r="480" spans="1:17" x14ac:dyDescent="0.2">
      <c r="A480" s="99" t="s">
        <v>917</v>
      </c>
      <c r="B480" s="112" t="s">
        <v>918</v>
      </c>
      <c r="C480" s="56">
        <f t="shared" si="7"/>
        <v>0</v>
      </c>
      <c r="D480" s="41"/>
      <c r="E480" s="42"/>
      <c r="F480" s="43"/>
      <c r="G480" s="43"/>
      <c r="H480" s="43"/>
      <c r="I480" s="33"/>
      <c r="J480" s="5"/>
      <c r="K480" s="5"/>
      <c r="N480" s="15"/>
      <c r="O480" s="6"/>
      <c r="Q480" s="5"/>
    </row>
    <row r="481" spans="1:17" x14ac:dyDescent="0.2">
      <c r="A481" s="109" t="s">
        <v>919</v>
      </c>
      <c r="B481" s="112" t="s">
        <v>920</v>
      </c>
      <c r="C481" s="56">
        <f t="shared" si="7"/>
        <v>0</v>
      </c>
      <c r="D481" s="41"/>
      <c r="E481" s="42"/>
      <c r="F481" s="43"/>
      <c r="G481" s="43"/>
      <c r="H481" s="43"/>
      <c r="I481" s="33"/>
      <c r="J481" s="5"/>
      <c r="K481" s="5"/>
      <c r="N481" s="15"/>
      <c r="O481" s="6"/>
      <c r="Q481" s="5"/>
    </row>
    <row r="482" spans="1:17" x14ac:dyDescent="0.2">
      <c r="A482" s="60" t="s">
        <v>921</v>
      </c>
      <c r="B482" s="112" t="s">
        <v>922</v>
      </c>
      <c r="C482" s="56">
        <f t="shared" si="7"/>
        <v>0</v>
      </c>
      <c r="D482" s="41"/>
      <c r="E482" s="42"/>
      <c r="F482" s="43"/>
      <c r="G482" s="43"/>
      <c r="H482" s="43"/>
      <c r="I482" s="33"/>
      <c r="J482" s="5"/>
      <c r="K482" s="5"/>
      <c r="N482" s="15"/>
      <c r="O482" s="6"/>
      <c r="Q482" s="5"/>
    </row>
    <row r="483" spans="1:17" x14ac:dyDescent="0.2">
      <c r="A483" s="99" t="s">
        <v>923</v>
      </c>
      <c r="B483" s="112" t="s">
        <v>924</v>
      </c>
      <c r="C483" s="56">
        <f t="shared" si="7"/>
        <v>0</v>
      </c>
      <c r="D483" s="41"/>
      <c r="E483" s="42"/>
      <c r="F483" s="43"/>
      <c r="G483" s="43"/>
      <c r="H483" s="43"/>
      <c r="I483" s="33"/>
      <c r="J483" s="5"/>
      <c r="K483" s="5"/>
      <c r="N483" s="15"/>
      <c r="O483" s="6"/>
      <c r="Q483" s="5"/>
    </row>
    <row r="484" spans="1:17" x14ac:dyDescent="0.2">
      <c r="A484" s="109" t="s">
        <v>925</v>
      </c>
      <c r="B484" s="112" t="s">
        <v>926</v>
      </c>
      <c r="C484" s="56">
        <f t="shared" si="7"/>
        <v>0</v>
      </c>
      <c r="D484" s="41"/>
      <c r="E484" s="42"/>
      <c r="F484" s="43"/>
      <c r="G484" s="43"/>
      <c r="H484" s="43"/>
      <c r="I484" s="33"/>
      <c r="J484" s="5"/>
      <c r="K484" s="5"/>
      <c r="N484" s="15"/>
      <c r="O484" s="6"/>
      <c r="Q484" s="5"/>
    </row>
    <row r="485" spans="1:17" x14ac:dyDescent="0.2">
      <c r="A485" s="60" t="s">
        <v>927</v>
      </c>
      <c r="B485" s="112" t="s">
        <v>928</v>
      </c>
      <c r="C485" s="56">
        <f t="shared" si="7"/>
        <v>0</v>
      </c>
      <c r="D485" s="41"/>
      <c r="E485" s="42"/>
      <c r="F485" s="43"/>
      <c r="G485" s="43"/>
      <c r="H485" s="43"/>
      <c r="I485" s="33"/>
      <c r="J485" s="5"/>
      <c r="K485" s="5"/>
      <c r="N485" s="15"/>
      <c r="O485" s="6"/>
      <c r="Q485" s="5"/>
    </row>
    <row r="486" spans="1:17" x14ac:dyDescent="0.2">
      <c r="A486" s="99" t="s">
        <v>929</v>
      </c>
      <c r="B486" s="112" t="s">
        <v>930</v>
      </c>
      <c r="C486" s="56">
        <f t="shared" si="7"/>
        <v>0</v>
      </c>
      <c r="D486" s="41"/>
      <c r="E486" s="42"/>
      <c r="F486" s="43"/>
      <c r="G486" s="43"/>
      <c r="H486" s="43"/>
      <c r="I486" s="33"/>
      <c r="J486" s="5"/>
      <c r="K486" s="5"/>
      <c r="N486" s="15"/>
      <c r="O486" s="6"/>
      <c r="Q486" s="5"/>
    </row>
    <row r="487" spans="1:17" x14ac:dyDescent="0.2">
      <c r="A487" s="109" t="s">
        <v>931</v>
      </c>
      <c r="B487" s="112" t="s">
        <v>932</v>
      </c>
      <c r="C487" s="56">
        <f t="shared" si="7"/>
        <v>0</v>
      </c>
      <c r="D487" s="41"/>
      <c r="E487" s="42"/>
      <c r="F487" s="43"/>
      <c r="G487" s="43"/>
      <c r="H487" s="43"/>
      <c r="I487" s="33"/>
      <c r="J487" s="5"/>
      <c r="K487" s="5"/>
      <c r="N487" s="15"/>
      <c r="O487" s="6"/>
      <c r="Q487" s="5"/>
    </row>
    <row r="488" spans="1:17" x14ac:dyDescent="0.2">
      <c r="A488" s="60" t="s">
        <v>933</v>
      </c>
      <c r="B488" s="112" t="s">
        <v>934</v>
      </c>
      <c r="C488" s="56">
        <f t="shared" si="7"/>
        <v>0</v>
      </c>
      <c r="D488" s="41"/>
      <c r="E488" s="42"/>
      <c r="F488" s="43"/>
      <c r="G488" s="43"/>
      <c r="H488" s="43"/>
      <c r="I488" s="33"/>
      <c r="J488" s="5"/>
      <c r="K488" s="5"/>
      <c r="N488" s="15"/>
      <c r="O488" s="6"/>
      <c r="Q488" s="5"/>
    </row>
    <row r="489" spans="1:17" x14ac:dyDescent="0.2">
      <c r="A489" s="99" t="s">
        <v>935</v>
      </c>
      <c r="B489" s="112" t="s">
        <v>936</v>
      </c>
      <c r="C489" s="56">
        <f t="shared" si="7"/>
        <v>0</v>
      </c>
      <c r="D489" s="41"/>
      <c r="E489" s="42"/>
      <c r="F489" s="43"/>
      <c r="G489" s="43"/>
      <c r="H489" s="43"/>
      <c r="I489" s="33"/>
      <c r="J489" s="5"/>
      <c r="K489" s="5"/>
      <c r="N489" s="15"/>
      <c r="O489" s="6"/>
      <c r="Q489" s="5"/>
    </row>
    <row r="490" spans="1:17" x14ac:dyDescent="0.2">
      <c r="A490" s="109" t="s">
        <v>937</v>
      </c>
      <c r="B490" s="112" t="s">
        <v>938</v>
      </c>
      <c r="C490" s="56">
        <f t="shared" si="7"/>
        <v>0</v>
      </c>
      <c r="D490" s="41"/>
      <c r="E490" s="42"/>
      <c r="F490" s="43"/>
      <c r="G490" s="43"/>
      <c r="H490" s="43"/>
      <c r="I490" s="33"/>
      <c r="J490" s="5"/>
      <c r="K490" s="5"/>
      <c r="N490" s="15"/>
      <c r="O490" s="6"/>
      <c r="Q490" s="5"/>
    </row>
    <row r="491" spans="1:17" x14ac:dyDescent="0.2">
      <c r="A491" s="60" t="s">
        <v>939</v>
      </c>
      <c r="B491" s="112" t="s">
        <v>940</v>
      </c>
      <c r="C491" s="56">
        <f t="shared" si="7"/>
        <v>0</v>
      </c>
      <c r="D491" s="41"/>
      <c r="E491" s="42"/>
      <c r="F491" s="43"/>
      <c r="G491" s="43"/>
      <c r="H491" s="43"/>
      <c r="I491" s="33"/>
      <c r="J491" s="5"/>
      <c r="K491" s="5"/>
      <c r="N491" s="15"/>
      <c r="O491" s="6"/>
      <c r="Q491" s="5"/>
    </row>
    <row r="492" spans="1:17" x14ac:dyDescent="0.2">
      <c r="A492" s="99" t="s">
        <v>941</v>
      </c>
      <c r="B492" s="112" t="s">
        <v>942</v>
      </c>
      <c r="C492" s="56">
        <f t="shared" si="7"/>
        <v>0</v>
      </c>
      <c r="D492" s="41"/>
      <c r="E492" s="42"/>
      <c r="F492" s="43"/>
      <c r="G492" s="43"/>
      <c r="H492" s="43"/>
      <c r="I492" s="33"/>
      <c r="J492" s="5"/>
      <c r="K492" s="5"/>
      <c r="N492" s="15"/>
      <c r="O492" s="6"/>
      <c r="Q492" s="5"/>
    </row>
    <row r="493" spans="1:17" x14ac:dyDescent="0.2">
      <c r="A493" s="109" t="s">
        <v>943</v>
      </c>
      <c r="B493" s="112" t="s">
        <v>944</v>
      </c>
      <c r="C493" s="56">
        <f t="shared" si="7"/>
        <v>0</v>
      </c>
      <c r="D493" s="41"/>
      <c r="E493" s="42"/>
      <c r="F493" s="43"/>
      <c r="G493" s="43"/>
      <c r="H493" s="43"/>
      <c r="I493" s="33"/>
      <c r="J493" s="5"/>
      <c r="K493" s="5"/>
      <c r="N493" s="15"/>
      <c r="O493" s="6"/>
      <c r="Q493" s="5"/>
    </row>
    <row r="494" spans="1:17" x14ac:dyDescent="0.2">
      <c r="A494" s="60" t="s">
        <v>945</v>
      </c>
      <c r="B494" s="112" t="s">
        <v>946</v>
      </c>
      <c r="C494" s="56">
        <f t="shared" si="7"/>
        <v>0</v>
      </c>
      <c r="D494" s="41"/>
      <c r="E494" s="42"/>
      <c r="F494" s="43"/>
      <c r="G494" s="43"/>
      <c r="H494" s="43"/>
      <c r="I494" s="33"/>
      <c r="J494" s="5"/>
      <c r="K494" s="5"/>
      <c r="N494" s="15"/>
      <c r="O494" s="6"/>
      <c r="Q494" s="5"/>
    </row>
    <row r="495" spans="1:17" x14ac:dyDescent="0.2">
      <c r="A495" s="99" t="s">
        <v>947</v>
      </c>
      <c r="B495" s="112" t="s">
        <v>948</v>
      </c>
      <c r="C495" s="56">
        <f t="shared" si="7"/>
        <v>0</v>
      </c>
      <c r="D495" s="41"/>
      <c r="E495" s="42"/>
      <c r="F495" s="43"/>
      <c r="G495" s="43"/>
      <c r="H495" s="43"/>
      <c r="I495" s="33"/>
      <c r="J495" s="5"/>
      <c r="K495" s="5"/>
      <c r="N495" s="15"/>
      <c r="O495" s="6"/>
      <c r="Q495" s="5"/>
    </row>
    <row r="496" spans="1:17" x14ac:dyDescent="0.2">
      <c r="A496" s="109" t="s">
        <v>949</v>
      </c>
      <c r="B496" s="112" t="s">
        <v>950</v>
      </c>
      <c r="C496" s="56">
        <f t="shared" si="7"/>
        <v>0</v>
      </c>
      <c r="D496" s="41"/>
      <c r="E496" s="42"/>
      <c r="F496" s="43"/>
      <c r="G496" s="43"/>
      <c r="H496" s="43"/>
      <c r="I496" s="33"/>
      <c r="J496" s="5"/>
      <c r="K496" s="5"/>
      <c r="N496" s="15"/>
      <c r="O496" s="6"/>
      <c r="Q496" s="5"/>
    </row>
    <row r="497" spans="1:17" x14ac:dyDescent="0.2">
      <c r="A497" s="60" t="s">
        <v>951</v>
      </c>
      <c r="B497" s="112" t="s">
        <v>952</v>
      </c>
      <c r="C497" s="56">
        <f t="shared" si="7"/>
        <v>0</v>
      </c>
      <c r="D497" s="41"/>
      <c r="E497" s="42"/>
      <c r="F497" s="43"/>
      <c r="G497" s="43"/>
      <c r="H497" s="43"/>
      <c r="I497" s="33"/>
      <c r="J497" s="5"/>
      <c r="K497" s="5"/>
      <c r="N497" s="15"/>
      <c r="O497" s="6"/>
      <c r="Q497" s="5"/>
    </row>
    <row r="498" spans="1:17" x14ac:dyDescent="0.2">
      <c r="A498" s="99" t="s">
        <v>953</v>
      </c>
      <c r="B498" s="112" t="s">
        <v>954</v>
      </c>
      <c r="C498" s="56">
        <f t="shared" si="7"/>
        <v>0</v>
      </c>
      <c r="D498" s="41"/>
      <c r="E498" s="42"/>
      <c r="F498" s="43"/>
      <c r="G498" s="43"/>
      <c r="H498" s="43"/>
      <c r="I498" s="33"/>
      <c r="J498" s="5"/>
      <c r="K498" s="5"/>
      <c r="N498" s="15"/>
      <c r="O498" s="6"/>
      <c r="Q498" s="5"/>
    </row>
    <row r="499" spans="1:17" x14ac:dyDescent="0.2">
      <c r="A499" s="109" t="s">
        <v>955</v>
      </c>
      <c r="B499" s="112" t="s">
        <v>956</v>
      </c>
      <c r="C499" s="56">
        <f t="shared" si="7"/>
        <v>0</v>
      </c>
      <c r="D499" s="41"/>
      <c r="E499" s="42"/>
      <c r="F499" s="43"/>
      <c r="G499" s="43"/>
      <c r="H499" s="43"/>
      <c r="I499" s="33"/>
      <c r="J499" s="5"/>
      <c r="K499" s="5"/>
      <c r="N499" s="15"/>
      <c r="O499" s="6"/>
      <c r="Q499" s="5"/>
    </row>
    <row r="500" spans="1:17" x14ac:dyDescent="0.2">
      <c r="A500" s="60" t="s">
        <v>957</v>
      </c>
      <c r="B500" s="112" t="s">
        <v>958</v>
      </c>
      <c r="C500" s="56">
        <f t="shared" si="7"/>
        <v>0</v>
      </c>
      <c r="D500" s="41"/>
      <c r="E500" s="42"/>
      <c r="F500" s="43"/>
      <c r="G500" s="43"/>
      <c r="H500" s="43"/>
      <c r="I500" s="33"/>
      <c r="J500" s="5"/>
      <c r="K500" s="5"/>
      <c r="N500" s="15"/>
      <c r="O500" s="6"/>
      <c r="Q500" s="5"/>
    </row>
    <row r="501" spans="1:17" x14ac:dyDescent="0.2">
      <c r="A501" s="99" t="s">
        <v>959</v>
      </c>
      <c r="B501" s="112" t="s">
        <v>960</v>
      </c>
      <c r="C501" s="56">
        <f t="shared" si="7"/>
        <v>0</v>
      </c>
      <c r="D501" s="41"/>
      <c r="E501" s="42"/>
      <c r="F501" s="43"/>
      <c r="G501" s="43"/>
      <c r="H501" s="43"/>
      <c r="I501" s="33"/>
      <c r="J501" s="5"/>
      <c r="K501" s="5"/>
      <c r="N501" s="15"/>
      <c r="O501" s="6"/>
      <c r="Q501" s="5"/>
    </row>
    <row r="502" spans="1:17" x14ac:dyDescent="0.2">
      <c r="A502" s="109" t="s">
        <v>961</v>
      </c>
      <c r="B502" s="112" t="s">
        <v>962</v>
      </c>
      <c r="C502" s="56">
        <f t="shared" si="7"/>
        <v>0</v>
      </c>
      <c r="D502" s="41"/>
      <c r="E502" s="42"/>
      <c r="F502" s="43"/>
      <c r="G502" s="43"/>
      <c r="H502" s="43"/>
      <c r="I502" s="33"/>
      <c r="J502" s="5"/>
      <c r="K502" s="5"/>
      <c r="N502" s="15"/>
      <c r="O502" s="6"/>
      <c r="Q502" s="5"/>
    </row>
    <row r="503" spans="1:17" x14ac:dyDescent="0.2">
      <c r="A503" s="60" t="s">
        <v>963</v>
      </c>
      <c r="B503" s="112" t="s">
        <v>964</v>
      </c>
      <c r="C503" s="56">
        <f t="shared" si="7"/>
        <v>0</v>
      </c>
      <c r="D503" s="41"/>
      <c r="E503" s="42"/>
      <c r="F503" s="43"/>
      <c r="G503" s="43"/>
      <c r="H503" s="43"/>
      <c r="I503" s="33"/>
      <c r="J503" s="5"/>
      <c r="K503" s="5"/>
      <c r="N503" s="15"/>
      <c r="O503" s="6"/>
      <c r="Q503" s="5"/>
    </row>
    <row r="504" spans="1:17" x14ac:dyDescent="0.2">
      <c r="A504" s="99" t="s">
        <v>965</v>
      </c>
      <c r="B504" s="108" t="s">
        <v>966</v>
      </c>
      <c r="C504" s="56">
        <f t="shared" si="7"/>
        <v>0</v>
      </c>
      <c r="D504" s="41"/>
      <c r="E504" s="42"/>
      <c r="F504" s="43"/>
      <c r="G504" s="43"/>
      <c r="H504" s="43"/>
      <c r="I504" s="33"/>
      <c r="J504" s="5"/>
      <c r="K504" s="5"/>
      <c r="N504" s="15"/>
      <c r="O504" s="6"/>
      <c r="Q504" s="5"/>
    </row>
    <row r="505" spans="1:17" x14ac:dyDescent="0.2">
      <c r="A505" s="109" t="s">
        <v>967</v>
      </c>
      <c r="B505" s="110" t="s">
        <v>968</v>
      </c>
      <c r="C505" s="56">
        <f t="shared" si="7"/>
        <v>0</v>
      </c>
      <c r="D505" s="41"/>
      <c r="E505" s="42"/>
      <c r="F505" s="43"/>
      <c r="G505" s="43"/>
      <c r="H505" s="43"/>
      <c r="I505" s="33"/>
      <c r="J505" s="5"/>
      <c r="K505" s="5"/>
      <c r="N505" s="15"/>
      <c r="O505" s="6"/>
      <c r="Q505" s="5"/>
    </row>
    <row r="506" spans="1:17" x14ac:dyDescent="0.2">
      <c r="A506" s="60" t="s">
        <v>969</v>
      </c>
      <c r="B506" s="108" t="s">
        <v>970</v>
      </c>
      <c r="C506" s="56">
        <f t="shared" si="7"/>
        <v>0</v>
      </c>
      <c r="D506" s="41"/>
      <c r="E506" s="42"/>
      <c r="F506" s="43"/>
      <c r="G506" s="43"/>
      <c r="H506" s="43"/>
      <c r="I506" s="33"/>
      <c r="J506" s="5"/>
      <c r="K506" s="5"/>
      <c r="N506" s="15"/>
      <c r="O506" s="6"/>
      <c r="Q506" s="5"/>
    </row>
    <row r="507" spans="1:17" x14ac:dyDescent="0.2">
      <c r="A507" s="99" t="s">
        <v>971</v>
      </c>
      <c r="B507" s="108" t="s">
        <v>972</v>
      </c>
      <c r="C507" s="56">
        <f t="shared" si="7"/>
        <v>0</v>
      </c>
      <c r="D507" s="41"/>
      <c r="E507" s="42"/>
      <c r="F507" s="43"/>
      <c r="G507" s="43"/>
      <c r="H507" s="43"/>
      <c r="I507" s="33"/>
      <c r="J507" s="5"/>
      <c r="K507" s="5"/>
      <c r="N507" s="15"/>
      <c r="O507" s="6"/>
      <c r="Q507" s="5"/>
    </row>
    <row r="508" spans="1:17" ht="23.25" x14ac:dyDescent="0.2">
      <c r="A508" s="109" t="s">
        <v>973</v>
      </c>
      <c r="B508" s="112" t="s">
        <v>974</v>
      </c>
      <c r="C508" s="56">
        <f t="shared" si="7"/>
        <v>0</v>
      </c>
      <c r="D508" s="41"/>
      <c r="E508" s="42"/>
      <c r="F508" s="43"/>
      <c r="G508" s="43"/>
      <c r="H508" s="43"/>
      <c r="I508" s="33"/>
      <c r="J508" s="5"/>
      <c r="K508" s="5"/>
      <c r="N508" s="15"/>
      <c r="O508" s="6"/>
      <c r="Q508" s="5"/>
    </row>
    <row r="509" spans="1:17" x14ac:dyDescent="0.2">
      <c r="A509" s="109" t="s">
        <v>975</v>
      </c>
      <c r="B509" s="108" t="s">
        <v>976</v>
      </c>
      <c r="C509" s="56">
        <f t="shared" si="7"/>
        <v>0</v>
      </c>
      <c r="D509" s="41"/>
      <c r="E509" s="42"/>
      <c r="F509" s="43"/>
      <c r="G509" s="43"/>
      <c r="H509" s="43"/>
      <c r="I509" s="33"/>
      <c r="J509" s="5"/>
      <c r="K509" s="5"/>
      <c r="N509" s="15"/>
      <c r="O509" s="6"/>
      <c r="Q509" s="5"/>
    </row>
    <row r="510" spans="1:17" x14ac:dyDescent="0.2">
      <c r="A510" s="109" t="s">
        <v>977</v>
      </c>
      <c r="B510" s="108" t="s">
        <v>978</v>
      </c>
      <c r="C510" s="56">
        <f t="shared" si="7"/>
        <v>0</v>
      </c>
      <c r="D510" s="41"/>
      <c r="E510" s="42"/>
      <c r="F510" s="43"/>
      <c r="G510" s="43"/>
      <c r="H510" s="43"/>
      <c r="I510" s="33"/>
      <c r="J510" s="5"/>
      <c r="K510" s="5"/>
      <c r="N510" s="15"/>
      <c r="O510" s="6"/>
      <c r="Q510" s="5"/>
    </row>
    <row r="511" spans="1:17" x14ac:dyDescent="0.2">
      <c r="A511" s="60" t="s">
        <v>979</v>
      </c>
      <c r="B511" s="108" t="s">
        <v>980</v>
      </c>
      <c r="C511" s="56">
        <f t="shared" si="7"/>
        <v>0</v>
      </c>
      <c r="D511" s="41"/>
      <c r="E511" s="42"/>
      <c r="F511" s="43"/>
      <c r="G511" s="43"/>
      <c r="H511" s="43"/>
      <c r="I511" s="33"/>
      <c r="J511" s="5"/>
      <c r="K511" s="5"/>
      <c r="N511" s="15"/>
      <c r="O511" s="6"/>
      <c r="Q511" s="5"/>
    </row>
    <row r="512" spans="1:17" x14ac:dyDescent="0.2">
      <c r="A512" s="99" t="s">
        <v>981</v>
      </c>
      <c r="B512" s="108" t="s">
        <v>982</v>
      </c>
      <c r="C512" s="56">
        <f t="shared" si="7"/>
        <v>0</v>
      </c>
      <c r="D512" s="41"/>
      <c r="E512" s="42"/>
      <c r="F512" s="43"/>
      <c r="G512" s="43"/>
      <c r="H512" s="43"/>
      <c r="I512" s="33"/>
      <c r="J512" s="5"/>
      <c r="K512" s="5"/>
      <c r="N512" s="15"/>
      <c r="O512" s="6"/>
      <c r="Q512" s="5"/>
    </row>
    <row r="513" spans="1:17" x14ac:dyDescent="0.2">
      <c r="A513" s="109" t="s">
        <v>983</v>
      </c>
      <c r="B513" s="108" t="s">
        <v>984</v>
      </c>
      <c r="C513" s="56">
        <f t="shared" si="7"/>
        <v>0</v>
      </c>
      <c r="D513" s="41"/>
      <c r="E513" s="42"/>
      <c r="F513" s="43"/>
      <c r="G513" s="43"/>
      <c r="H513" s="43"/>
      <c r="I513" s="33"/>
      <c r="J513" s="5"/>
      <c r="K513" s="5"/>
      <c r="N513" s="15"/>
      <c r="O513" s="6"/>
      <c r="Q513" s="5"/>
    </row>
    <row r="514" spans="1:17" x14ac:dyDescent="0.2">
      <c r="A514" s="60" t="s">
        <v>985</v>
      </c>
      <c r="B514" s="108" t="s">
        <v>986</v>
      </c>
      <c r="C514" s="56">
        <f t="shared" si="7"/>
        <v>0</v>
      </c>
      <c r="D514" s="41"/>
      <c r="E514" s="42"/>
      <c r="F514" s="43"/>
      <c r="G514" s="43"/>
      <c r="H514" s="43"/>
      <c r="I514" s="33"/>
      <c r="J514" s="5"/>
      <c r="K514" s="5"/>
      <c r="N514" s="15"/>
      <c r="O514" s="6"/>
      <c r="Q514" s="5"/>
    </row>
    <row r="515" spans="1:17" x14ac:dyDescent="0.2">
      <c r="A515" s="99" t="s">
        <v>987</v>
      </c>
      <c r="B515" s="108" t="s">
        <v>988</v>
      </c>
      <c r="C515" s="56">
        <f t="shared" si="7"/>
        <v>0</v>
      </c>
      <c r="D515" s="41"/>
      <c r="E515" s="42"/>
      <c r="F515" s="43"/>
      <c r="G515" s="43"/>
      <c r="H515" s="43"/>
      <c r="I515" s="33"/>
      <c r="J515" s="5"/>
      <c r="K515" s="5"/>
      <c r="N515" s="15"/>
      <c r="O515" s="6"/>
      <c r="Q515" s="5"/>
    </row>
    <row r="516" spans="1:17" x14ac:dyDescent="0.2">
      <c r="A516" s="109" t="s">
        <v>989</v>
      </c>
      <c r="B516" s="108" t="s">
        <v>990</v>
      </c>
      <c r="C516" s="56">
        <f t="shared" si="7"/>
        <v>0</v>
      </c>
      <c r="D516" s="41"/>
      <c r="E516" s="42"/>
      <c r="F516" s="43"/>
      <c r="G516" s="43"/>
      <c r="H516" s="43"/>
      <c r="I516" s="33"/>
      <c r="J516" s="5"/>
      <c r="K516" s="5"/>
      <c r="N516" s="15"/>
      <c r="O516" s="6"/>
      <c r="Q516" s="5"/>
    </row>
    <row r="517" spans="1:17" x14ac:dyDescent="0.2">
      <c r="A517" s="60" t="s">
        <v>991</v>
      </c>
      <c r="B517" s="108" t="s">
        <v>992</v>
      </c>
      <c r="C517" s="56">
        <f t="shared" si="7"/>
        <v>0</v>
      </c>
      <c r="D517" s="41"/>
      <c r="E517" s="42"/>
      <c r="F517" s="43"/>
      <c r="G517" s="43"/>
      <c r="H517" s="43"/>
      <c r="I517" s="33"/>
      <c r="J517" s="5"/>
      <c r="K517" s="5"/>
      <c r="N517" s="15"/>
      <c r="O517" s="6"/>
      <c r="Q517" s="5"/>
    </row>
    <row r="518" spans="1:17" x14ac:dyDescent="0.2">
      <c r="A518" s="99" t="s">
        <v>993</v>
      </c>
      <c r="B518" s="108" t="s">
        <v>994</v>
      </c>
      <c r="C518" s="56">
        <f t="shared" si="7"/>
        <v>0</v>
      </c>
      <c r="D518" s="41"/>
      <c r="E518" s="42"/>
      <c r="F518" s="43"/>
      <c r="G518" s="43"/>
      <c r="H518" s="43"/>
      <c r="I518" s="33"/>
      <c r="J518" s="5"/>
      <c r="K518" s="5"/>
      <c r="N518" s="15"/>
      <c r="O518" s="6"/>
      <c r="Q518" s="5"/>
    </row>
    <row r="519" spans="1:17" x14ac:dyDescent="0.2">
      <c r="A519" s="109" t="s">
        <v>995</v>
      </c>
      <c r="B519" s="108" t="s">
        <v>996</v>
      </c>
      <c r="C519" s="56">
        <f t="shared" si="7"/>
        <v>0</v>
      </c>
      <c r="D519" s="41"/>
      <c r="E519" s="42"/>
      <c r="F519" s="43"/>
      <c r="G519" s="43"/>
      <c r="H519" s="43"/>
      <c r="I519" s="33"/>
      <c r="J519" s="5"/>
      <c r="K519" s="5"/>
      <c r="N519" s="15"/>
      <c r="O519" s="6"/>
      <c r="Q519" s="5"/>
    </row>
    <row r="520" spans="1:17" x14ac:dyDescent="0.2">
      <c r="A520" s="109" t="s">
        <v>997</v>
      </c>
      <c r="B520" s="108" t="s">
        <v>998</v>
      </c>
      <c r="C520" s="56">
        <f t="shared" si="7"/>
        <v>0</v>
      </c>
      <c r="D520" s="41"/>
      <c r="E520" s="42"/>
      <c r="F520" s="43"/>
      <c r="G520" s="43"/>
      <c r="H520" s="43"/>
      <c r="I520" s="33"/>
      <c r="J520" s="5"/>
      <c r="K520" s="5"/>
      <c r="N520" s="15"/>
      <c r="O520" s="6"/>
      <c r="Q520" s="5"/>
    </row>
    <row r="521" spans="1:17" x14ac:dyDescent="0.2">
      <c r="A521" s="109" t="s">
        <v>999</v>
      </c>
      <c r="B521" s="108" t="s">
        <v>1000</v>
      </c>
      <c r="C521" s="56">
        <f t="shared" si="7"/>
        <v>0</v>
      </c>
      <c r="D521" s="41"/>
      <c r="E521" s="42"/>
      <c r="F521" s="43"/>
      <c r="G521" s="43"/>
      <c r="H521" s="43"/>
      <c r="I521" s="33"/>
      <c r="J521" s="5"/>
      <c r="K521" s="5"/>
      <c r="N521" s="15"/>
      <c r="O521" s="6"/>
      <c r="Q521" s="5"/>
    </row>
    <row r="522" spans="1:17" x14ac:dyDescent="0.2">
      <c r="A522" s="60" t="s">
        <v>1001</v>
      </c>
      <c r="B522" s="108" t="s">
        <v>1002</v>
      </c>
      <c r="C522" s="56">
        <f t="shared" si="7"/>
        <v>0</v>
      </c>
      <c r="D522" s="41"/>
      <c r="E522" s="42"/>
      <c r="F522" s="43"/>
      <c r="G522" s="43"/>
      <c r="H522" s="43"/>
      <c r="I522" s="33"/>
      <c r="J522" s="5"/>
      <c r="K522" s="5"/>
      <c r="N522" s="15"/>
      <c r="O522" s="6"/>
      <c r="Q522" s="5"/>
    </row>
    <row r="523" spans="1:17" x14ac:dyDescent="0.2">
      <c r="A523" s="99" t="s">
        <v>1003</v>
      </c>
      <c r="B523" s="108" t="s">
        <v>1004</v>
      </c>
      <c r="C523" s="56">
        <f t="shared" si="7"/>
        <v>0</v>
      </c>
      <c r="D523" s="41"/>
      <c r="E523" s="42"/>
      <c r="F523" s="43"/>
      <c r="G523" s="43"/>
      <c r="H523" s="43"/>
      <c r="I523" s="33"/>
      <c r="J523" s="5"/>
      <c r="K523" s="5"/>
      <c r="N523" s="15"/>
      <c r="O523" s="6"/>
      <c r="Q523" s="5"/>
    </row>
    <row r="524" spans="1:17" x14ac:dyDescent="0.2">
      <c r="A524" s="109" t="s">
        <v>1005</v>
      </c>
      <c r="B524" s="108" t="s">
        <v>1006</v>
      </c>
      <c r="C524" s="56">
        <f t="shared" si="7"/>
        <v>0</v>
      </c>
      <c r="D524" s="41"/>
      <c r="E524" s="42"/>
      <c r="F524" s="43"/>
      <c r="G524" s="43"/>
      <c r="H524" s="43"/>
      <c r="I524" s="33"/>
      <c r="J524" s="5"/>
      <c r="K524" s="5"/>
      <c r="N524" s="15"/>
      <c r="O524" s="6"/>
      <c r="Q524" s="5"/>
    </row>
    <row r="525" spans="1:17" x14ac:dyDescent="0.2">
      <c r="A525" s="60" t="s">
        <v>1007</v>
      </c>
      <c r="B525" s="108" t="s">
        <v>1008</v>
      </c>
      <c r="C525" s="56">
        <f t="shared" si="7"/>
        <v>0</v>
      </c>
      <c r="D525" s="41"/>
      <c r="E525" s="42"/>
      <c r="F525" s="43"/>
      <c r="G525" s="43"/>
      <c r="H525" s="43"/>
      <c r="I525" s="33"/>
      <c r="J525" s="5"/>
      <c r="K525" s="5"/>
      <c r="N525" s="15"/>
      <c r="O525" s="6"/>
      <c r="Q525" s="5"/>
    </row>
    <row r="526" spans="1:17" x14ac:dyDescent="0.2">
      <c r="A526" s="99" t="s">
        <v>1009</v>
      </c>
      <c r="B526" s="108" t="s">
        <v>1010</v>
      </c>
      <c r="C526" s="56">
        <f t="shared" si="7"/>
        <v>0</v>
      </c>
      <c r="D526" s="41"/>
      <c r="E526" s="42"/>
      <c r="F526" s="43"/>
      <c r="G526" s="43"/>
      <c r="H526" s="43"/>
      <c r="I526" s="33"/>
      <c r="J526" s="5"/>
      <c r="K526" s="5"/>
      <c r="N526" s="15"/>
      <c r="O526" s="6"/>
      <c r="Q526" s="5"/>
    </row>
    <row r="527" spans="1:17" x14ac:dyDescent="0.2">
      <c r="A527" s="113" t="s">
        <v>1011</v>
      </c>
      <c r="B527" s="114" t="s">
        <v>1012</v>
      </c>
      <c r="C527" s="64">
        <f t="shared" si="7"/>
        <v>0</v>
      </c>
      <c r="D527" s="85"/>
      <c r="E527" s="66"/>
      <c r="F527" s="67"/>
      <c r="G527" s="67"/>
      <c r="H527" s="67"/>
      <c r="I527" s="33"/>
      <c r="J527" s="5"/>
      <c r="K527" s="5"/>
      <c r="N527" s="15"/>
      <c r="O527" s="6"/>
      <c r="Q527" s="5"/>
    </row>
    <row r="528" spans="1:17" x14ac:dyDescent="0.2">
      <c r="A528" s="115"/>
      <c r="B528" s="116"/>
      <c r="C528" s="48"/>
      <c r="D528" s="48"/>
      <c r="E528" s="48"/>
      <c r="F528" s="48"/>
      <c r="G528" s="48"/>
      <c r="H528" s="48"/>
      <c r="I528" s="14"/>
      <c r="J528" s="15"/>
      <c r="K528" s="15"/>
      <c r="L528" s="15"/>
      <c r="M528" s="15"/>
      <c r="N528" s="15"/>
      <c r="O528" s="6"/>
      <c r="Q528" s="5"/>
    </row>
    <row r="529" spans="1:17" x14ac:dyDescent="0.2">
      <c r="A529" s="324" t="s">
        <v>1013</v>
      </c>
      <c r="B529" s="325"/>
      <c r="C529" s="117" t="s">
        <v>1014</v>
      </c>
      <c r="D529" s="118"/>
      <c r="E529" s="119"/>
      <c r="F529" s="15"/>
      <c r="G529" s="48"/>
      <c r="H529" s="48"/>
      <c r="I529" s="14"/>
      <c r="J529" s="15"/>
      <c r="K529" s="15"/>
      <c r="L529" s="15"/>
      <c r="M529" s="15"/>
      <c r="N529" s="15"/>
      <c r="O529" s="6"/>
      <c r="Q529" s="5"/>
    </row>
    <row r="530" spans="1:17" x14ac:dyDescent="0.2">
      <c r="A530" s="326"/>
      <c r="B530" s="327"/>
      <c r="C530" s="330" t="s">
        <v>3</v>
      </c>
      <c r="D530" s="118" t="s">
        <v>1015</v>
      </c>
      <c r="E530" s="119"/>
      <c r="F530" s="15"/>
      <c r="G530" s="48"/>
      <c r="H530" s="48"/>
      <c r="I530" s="14"/>
      <c r="J530" s="15"/>
      <c r="K530" s="15"/>
      <c r="L530" s="15"/>
      <c r="M530" s="15"/>
      <c r="N530" s="15"/>
      <c r="O530" s="6"/>
      <c r="Q530" s="5"/>
    </row>
    <row r="531" spans="1:17" ht="33.75" customHeight="1" x14ac:dyDescent="0.2">
      <c r="A531" s="328"/>
      <c r="B531" s="329"/>
      <c r="C531" s="298"/>
      <c r="D531" s="120" t="s">
        <v>1016</v>
      </c>
      <c r="E531" s="121" t="s">
        <v>1017</v>
      </c>
      <c r="F531" s="15"/>
      <c r="G531" s="48"/>
      <c r="H531" s="48"/>
      <c r="I531" s="14"/>
      <c r="J531" s="15"/>
      <c r="K531" s="15"/>
      <c r="L531" s="15"/>
      <c r="M531" s="15"/>
      <c r="N531" s="15"/>
      <c r="O531" s="6"/>
      <c r="Q531" s="5"/>
    </row>
    <row r="532" spans="1:17" x14ac:dyDescent="0.2">
      <c r="A532" s="122" t="s">
        <v>1018</v>
      </c>
      <c r="B532" s="123" t="s">
        <v>1019</v>
      </c>
      <c r="C532" s="124">
        <f>+SUM(D532:E532)</f>
        <v>0</v>
      </c>
      <c r="D532" s="125"/>
      <c r="E532" s="126"/>
      <c r="F532" s="15"/>
      <c r="G532" s="48"/>
      <c r="H532" s="48"/>
      <c r="I532" s="14"/>
      <c r="J532" s="15"/>
      <c r="K532" s="15"/>
      <c r="L532" s="15"/>
      <c r="M532" s="15"/>
      <c r="N532" s="15"/>
      <c r="O532" s="6"/>
      <c r="Q532" s="5"/>
    </row>
    <row r="533" spans="1:17" x14ac:dyDescent="0.2">
      <c r="A533" s="122" t="s">
        <v>1020</v>
      </c>
      <c r="B533" s="123" t="s">
        <v>1021</v>
      </c>
      <c r="C533" s="127">
        <f>+SUM(D533:E533)</f>
        <v>0</v>
      </c>
      <c r="D533" s="125"/>
      <c r="E533" s="126"/>
      <c r="F533" s="15"/>
      <c r="G533" s="48"/>
      <c r="H533" s="48"/>
      <c r="I533" s="14"/>
      <c r="J533" s="15"/>
      <c r="K533" s="15"/>
      <c r="L533" s="15"/>
      <c r="M533" s="15"/>
      <c r="N533" s="15"/>
      <c r="O533" s="6"/>
      <c r="Q533" s="5"/>
    </row>
    <row r="534" spans="1:17" ht="18" customHeight="1" x14ac:dyDescent="0.2">
      <c r="A534" s="128"/>
      <c r="B534" s="129"/>
      <c r="C534" s="130"/>
    </row>
    <row r="535" spans="1:17" ht="24" customHeight="1" x14ac:dyDescent="0.2">
      <c r="A535" s="291" t="s">
        <v>1022</v>
      </c>
      <c r="B535" s="292"/>
      <c r="C535" s="330" t="s">
        <v>3</v>
      </c>
      <c r="D535" s="321" t="s">
        <v>1023</v>
      </c>
      <c r="E535" s="321" t="s">
        <v>1024</v>
      </c>
      <c r="F535" s="48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295"/>
      <c r="B536" s="296"/>
      <c r="C536" s="299"/>
      <c r="D536" s="321"/>
      <c r="E536" s="321"/>
      <c r="F536" s="48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287" t="s">
        <v>1025</v>
      </c>
      <c r="B537" s="288"/>
      <c r="C537" s="131"/>
      <c r="D537" s="132"/>
      <c r="E537" s="133"/>
      <c r="F537" s="48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134" t="s">
        <v>1026</v>
      </c>
      <c r="B538" s="135"/>
      <c r="C538" s="136">
        <f t="shared" ref="C538:C544" si="8">SUM(D538:E538)</f>
        <v>0</v>
      </c>
      <c r="D538" s="137"/>
      <c r="E538" s="138"/>
      <c r="F538" s="48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139" t="s">
        <v>1027</v>
      </c>
      <c r="B539" s="140"/>
      <c r="C539" s="141">
        <f t="shared" si="8"/>
        <v>0</v>
      </c>
      <c r="D539" s="142"/>
      <c r="E539" s="143"/>
      <c r="F539" s="48"/>
      <c r="G539" s="6"/>
      <c r="H539" s="6"/>
      <c r="I539" s="7"/>
      <c r="J539" s="5"/>
      <c r="K539" s="5"/>
      <c r="O539" s="6"/>
      <c r="Q539" s="5"/>
    </row>
    <row r="540" spans="1:17" s="147" customFormat="1" ht="13.5" customHeight="1" x14ac:dyDescent="0.2">
      <c r="A540" s="139" t="s">
        <v>1028</v>
      </c>
      <c r="B540" s="140"/>
      <c r="C540" s="141">
        <f t="shared" si="8"/>
        <v>0</v>
      </c>
      <c r="D540" s="144"/>
      <c r="E540" s="145"/>
      <c r="F540" s="146"/>
      <c r="G540" s="146"/>
    </row>
    <row r="541" spans="1:17" s="147" customFormat="1" x14ac:dyDescent="0.2">
      <c r="A541" s="139" t="s">
        <v>1029</v>
      </c>
      <c r="B541" s="140"/>
      <c r="C541" s="141">
        <f t="shared" si="8"/>
        <v>0</v>
      </c>
      <c r="D541" s="144"/>
      <c r="E541" s="145"/>
      <c r="F541" s="146"/>
      <c r="G541" s="146"/>
    </row>
    <row r="542" spans="1:17" s="147" customFormat="1" x14ac:dyDescent="0.2">
      <c r="A542" s="139" t="s">
        <v>1030</v>
      </c>
      <c r="B542" s="140"/>
      <c r="C542" s="141">
        <f t="shared" si="8"/>
        <v>0</v>
      </c>
      <c r="D542" s="144"/>
      <c r="E542" s="145"/>
      <c r="F542" s="146"/>
      <c r="G542" s="146"/>
    </row>
    <row r="543" spans="1:17" x14ac:dyDescent="0.2">
      <c r="A543" s="148" t="s">
        <v>1031</v>
      </c>
      <c r="B543" s="149"/>
      <c r="C543" s="150">
        <f t="shared" si="8"/>
        <v>0</v>
      </c>
      <c r="D543" s="151"/>
      <c r="E543" s="152"/>
      <c r="H543" s="6"/>
      <c r="J543" s="7"/>
      <c r="K543" s="5"/>
      <c r="P543" s="6"/>
      <c r="Q543" s="5"/>
    </row>
    <row r="544" spans="1:17" ht="19.5" customHeight="1" x14ac:dyDescent="0.2">
      <c r="A544" s="153" t="s">
        <v>1032</v>
      </c>
      <c r="B544" s="131"/>
      <c r="C544" s="154">
        <f t="shared" si="8"/>
        <v>0</v>
      </c>
      <c r="D544" s="155">
        <f>SUM(D538:D543)</f>
        <v>0</v>
      </c>
      <c r="E544" s="156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153" t="s">
        <v>1033</v>
      </c>
      <c r="B545" s="157"/>
      <c r="C545" s="131"/>
      <c r="D545" s="131"/>
      <c r="E545" s="158"/>
      <c r="F545" s="48"/>
      <c r="G545" s="6"/>
      <c r="H545" s="6"/>
      <c r="I545" s="7"/>
      <c r="J545" s="5"/>
      <c r="K545" s="5"/>
      <c r="O545" s="6"/>
      <c r="Q545" s="5"/>
    </row>
    <row r="546" spans="1:17" x14ac:dyDescent="0.2">
      <c r="A546" s="159" t="s">
        <v>1026</v>
      </c>
      <c r="B546" s="160"/>
      <c r="C546" s="136">
        <f t="shared" ref="C546:C552" si="9">SUM(D546:E546)</f>
        <v>0</v>
      </c>
      <c r="D546" s="137"/>
      <c r="E546" s="138"/>
      <c r="F546" s="48"/>
      <c r="G546" s="6"/>
      <c r="H546" s="6"/>
      <c r="I546" s="7"/>
      <c r="J546" s="5"/>
      <c r="K546" s="5"/>
      <c r="O546" s="6"/>
      <c r="Q546" s="5"/>
    </row>
    <row r="547" spans="1:17" x14ac:dyDescent="0.2">
      <c r="A547" s="161" t="s">
        <v>1027</v>
      </c>
      <c r="B547" s="162"/>
      <c r="C547" s="141">
        <f t="shared" si="9"/>
        <v>0</v>
      </c>
      <c r="D547" s="142"/>
      <c r="E547" s="143"/>
      <c r="F547" s="48"/>
      <c r="G547" s="6"/>
      <c r="H547" s="6"/>
      <c r="I547" s="7"/>
      <c r="J547" s="5"/>
      <c r="K547" s="5"/>
      <c r="O547" s="6"/>
      <c r="Q547" s="5"/>
    </row>
    <row r="548" spans="1:17" s="147" customFormat="1" x14ac:dyDescent="0.2">
      <c r="A548" s="161" t="s">
        <v>1028</v>
      </c>
      <c r="B548" s="162"/>
      <c r="C548" s="141">
        <f t="shared" si="9"/>
        <v>0</v>
      </c>
      <c r="D548" s="144"/>
      <c r="E548" s="145"/>
      <c r="F548" s="146"/>
      <c r="G548" s="146"/>
    </row>
    <row r="549" spans="1:17" s="147" customFormat="1" x14ac:dyDescent="0.2">
      <c r="A549" s="161" t="s">
        <v>1029</v>
      </c>
      <c r="B549" s="162"/>
      <c r="C549" s="141">
        <f t="shared" si="9"/>
        <v>0</v>
      </c>
      <c r="D549" s="144"/>
      <c r="E549" s="145"/>
      <c r="F549" s="146"/>
      <c r="G549" s="146"/>
    </row>
    <row r="550" spans="1:17" s="147" customFormat="1" x14ac:dyDescent="0.2">
      <c r="A550" s="161" t="s">
        <v>1030</v>
      </c>
      <c r="B550" s="162"/>
      <c r="C550" s="141">
        <f t="shared" si="9"/>
        <v>0</v>
      </c>
      <c r="D550" s="144"/>
      <c r="E550" s="145"/>
      <c r="F550" s="146"/>
      <c r="G550" s="146"/>
    </row>
    <row r="551" spans="1:17" x14ac:dyDescent="0.2">
      <c r="A551" s="163" t="s">
        <v>1031</v>
      </c>
      <c r="B551" s="164"/>
      <c r="C551" s="150">
        <f t="shared" si="9"/>
        <v>0</v>
      </c>
      <c r="D551" s="151"/>
      <c r="E551" s="152"/>
      <c r="H551" s="6"/>
      <c r="J551" s="7"/>
      <c r="K551" s="5"/>
      <c r="P551" s="6"/>
      <c r="Q551" s="5"/>
    </row>
    <row r="552" spans="1:17" ht="19.5" customHeight="1" x14ac:dyDescent="0.2">
      <c r="A552" s="165" t="s">
        <v>1034</v>
      </c>
      <c r="B552" s="132"/>
      <c r="C552" s="154">
        <f t="shared" si="9"/>
        <v>0</v>
      </c>
      <c r="D552" s="166">
        <f>SUM(D546:D551)</f>
        <v>0</v>
      </c>
      <c r="E552" s="167">
        <f>SUM(E546:E551)</f>
        <v>0</v>
      </c>
      <c r="H552" s="6"/>
      <c r="J552" s="7"/>
      <c r="K552" s="5"/>
      <c r="P552" s="6"/>
      <c r="Q552" s="5"/>
    </row>
  </sheetData>
  <mergeCells count="24"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6:F7"/>
    <mergeCell ref="C10:C12"/>
    <mergeCell ref="D10:F10"/>
    <mergeCell ref="G10:G12"/>
    <mergeCell ref="A44:B44"/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2015-12-18T17:37:12Z</dcterms:modified>
</cp:coreProperties>
</file>