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minimized="1" xWindow="-15" yWindow="-15" windowWidth="14400" windowHeight="12615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45621"/>
</workbook>
</file>

<file path=xl/calcChain.xml><?xml version="1.0" encoding="utf-8"?>
<calcChain xmlns="http://schemas.openxmlformats.org/spreadsheetml/2006/main">
  <c r="B21" i="4" l="1"/>
  <c r="B62" i="12" l="1"/>
  <c r="BE55" i="12"/>
  <c r="BD55" i="12"/>
  <c r="BB55" i="12"/>
  <c r="F55" i="12" s="1"/>
  <c r="BA55" i="12"/>
  <c r="BE51" i="12"/>
  <c r="BA51" i="12"/>
  <c r="B51" i="12"/>
  <c r="BF51" i="12" s="1"/>
  <c r="BE50" i="12"/>
  <c r="BA50" i="12"/>
  <c r="B50" i="12"/>
  <c r="BF50" i="12" s="1"/>
  <c r="M49" i="12"/>
  <c r="L49" i="12"/>
  <c r="K49" i="12"/>
  <c r="J49" i="12"/>
  <c r="I49" i="12"/>
  <c r="H49" i="12"/>
  <c r="G49" i="12"/>
  <c r="F49" i="12"/>
  <c r="E49" i="12"/>
  <c r="D49" i="12"/>
  <c r="C49" i="12"/>
  <c r="B49" i="12" s="1"/>
  <c r="BF48" i="12"/>
  <c r="BD48" i="12"/>
  <c r="BB48" i="12"/>
  <c r="B48" i="12"/>
  <c r="BE48" i="12" s="1"/>
  <c r="BF47" i="12"/>
  <c r="BD47" i="12"/>
  <c r="BB47" i="12"/>
  <c r="B47" i="12"/>
  <c r="BE47" i="12" s="1"/>
  <c r="M46" i="12"/>
  <c r="L46" i="12"/>
  <c r="K46" i="12"/>
  <c r="J46" i="12"/>
  <c r="I46" i="12"/>
  <c r="H46" i="12"/>
  <c r="G46" i="12"/>
  <c r="F46" i="12"/>
  <c r="E46" i="12"/>
  <c r="D46" i="12"/>
  <c r="C46" i="12"/>
  <c r="B46" i="12"/>
  <c r="B42" i="12"/>
  <c r="B41" i="12"/>
  <c r="B37" i="12"/>
  <c r="B36" i="12"/>
  <c r="B35" i="12"/>
  <c r="B34" i="12"/>
  <c r="B33" i="12"/>
  <c r="B32" i="12"/>
  <c r="B31" i="12"/>
  <c r="BC30" i="12"/>
  <c r="BA30" i="12"/>
  <c r="B30" i="12"/>
  <c r="BE29" i="12"/>
  <c r="BC29" i="12"/>
  <c r="BA29" i="12"/>
  <c r="B29" i="12"/>
  <c r="BE28" i="12"/>
  <c r="BC28" i="12"/>
  <c r="BA28" i="12"/>
  <c r="B28" i="12"/>
  <c r="BE27" i="12"/>
  <c r="BC27" i="12"/>
  <c r="BA27" i="12"/>
  <c r="B27" i="12"/>
  <c r="BE26" i="12"/>
  <c r="BC26" i="12"/>
  <c r="BA26" i="12"/>
  <c r="B26" i="12"/>
  <c r="BE25" i="12"/>
  <c r="BC25" i="12"/>
  <c r="BA25" i="12"/>
  <c r="B25" i="12"/>
  <c r="BE21" i="12"/>
  <c r="BC21" i="12"/>
  <c r="BA21" i="12"/>
  <c r="B21" i="12"/>
  <c r="BE20" i="12"/>
  <c r="BC20" i="12"/>
  <c r="BA20" i="12"/>
  <c r="B20" i="12"/>
  <c r="BE19" i="12"/>
  <c r="BC19" i="12"/>
  <c r="BA19" i="12"/>
  <c r="B19" i="12"/>
  <c r="BE18" i="12"/>
  <c r="BC18" i="12"/>
  <c r="BA18" i="12"/>
  <c r="B18" i="12"/>
  <c r="BE17" i="12"/>
  <c r="BC17" i="12"/>
  <c r="BA17" i="12"/>
  <c r="B17" i="12"/>
  <c r="BE16" i="12"/>
  <c r="BC16" i="12"/>
  <c r="BA16" i="12"/>
  <c r="B16" i="12"/>
  <c r="BE15" i="12"/>
  <c r="BC15" i="12"/>
  <c r="BA15" i="12"/>
  <c r="B15" i="12"/>
  <c r="BE14" i="12"/>
  <c r="BC14" i="12"/>
  <c r="BA14" i="12"/>
  <c r="B14" i="12"/>
  <c r="BE13" i="12"/>
  <c r="BC13" i="12"/>
  <c r="BA13" i="12"/>
  <c r="B13" i="12"/>
  <c r="BE12" i="12"/>
  <c r="BC12" i="12"/>
  <c r="BA12" i="12"/>
  <c r="B12" i="12"/>
  <c r="BE11" i="12"/>
  <c r="BC11" i="12"/>
  <c r="BA11" i="12"/>
  <c r="B11" i="12"/>
  <c r="BE10" i="12"/>
  <c r="BA10" i="12"/>
  <c r="M10" i="12"/>
  <c r="L10" i="12"/>
  <c r="K10" i="12"/>
  <c r="J10" i="12"/>
  <c r="I10" i="12"/>
  <c r="H10" i="12"/>
  <c r="G10" i="12"/>
  <c r="F10" i="12"/>
  <c r="E10" i="12"/>
  <c r="D10" i="12"/>
  <c r="C10" i="12"/>
  <c r="B10" i="12" s="1"/>
  <c r="A5" i="12"/>
  <c r="A4" i="12"/>
  <c r="A3" i="12"/>
  <c r="A2" i="12"/>
  <c r="B62" i="11"/>
  <c r="BE55" i="11"/>
  <c r="BD55" i="11"/>
  <c r="BB55" i="11"/>
  <c r="F55" i="11" s="1"/>
  <c r="BA55" i="11"/>
  <c r="BE51" i="11"/>
  <c r="BA51" i="11"/>
  <c r="B51" i="11"/>
  <c r="BF51" i="11" s="1"/>
  <c r="BE50" i="11"/>
  <c r="BA50" i="11"/>
  <c r="B50" i="11"/>
  <c r="BF50" i="11" s="1"/>
  <c r="M49" i="11"/>
  <c r="L49" i="11"/>
  <c r="K49" i="11"/>
  <c r="J49" i="11"/>
  <c r="I49" i="11"/>
  <c r="H49" i="11"/>
  <c r="G49" i="11"/>
  <c r="F49" i="11"/>
  <c r="E49" i="11"/>
  <c r="D49" i="11"/>
  <c r="C49" i="11"/>
  <c r="B49" i="11" s="1"/>
  <c r="BF48" i="11"/>
  <c r="BD48" i="11"/>
  <c r="BB48" i="11"/>
  <c r="B48" i="11"/>
  <c r="BE48" i="11" s="1"/>
  <c r="BF47" i="11"/>
  <c r="BD47" i="11"/>
  <c r="BB47" i="11"/>
  <c r="B47" i="11"/>
  <c r="BE47" i="11" s="1"/>
  <c r="M46" i="11"/>
  <c r="L46" i="11"/>
  <c r="K46" i="11"/>
  <c r="J46" i="11"/>
  <c r="I46" i="11"/>
  <c r="H46" i="11"/>
  <c r="G46" i="11"/>
  <c r="F46" i="11"/>
  <c r="E46" i="11"/>
  <c r="D46" i="11"/>
  <c r="C46" i="11"/>
  <c r="B46" i="11"/>
  <c r="B42" i="11"/>
  <c r="B41" i="11"/>
  <c r="B37" i="11"/>
  <c r="B36" i="11"/>
  <c r="B35" i="11"/>
  <c r="B34" i="11"/>
  <c r="B33" i="11"/>
  <c r="B32" i="11"/>
  <c r="B31" i="11"/>
  <c r="BC30" i="11"/>
  <c r="BA30" i="11"/>
  <c r="B30" i="11"/>
  <c r="BE29" i="11"/>
  <c r="BC29" i="11"/>
  <c r="BA29" i="11"/>
  <c r="B29" i="11"/>
  <c r="BE28" i="11"/>
  <c r="BC28" i="11"/>
  <c r="BA28" i="11"/>
  <c r="B28" i="11"/>
  <c r="BE27" i="11"/>
  <c r="BC27" i="11"/>
  <c r="BA27" i="11"/>
  <c r="B27" i="11"/>
  <c r="BE26" i="11"/>
  <c r="BC26" i="11"/>
  <c r="BA26" i="11"/>
  <c r="B26" i="11"/>
  <c r="BE25" i="11"/>
  <c r="BC25" i="11"/>
  <c r="BA25" i="11"/>
  <c r="B25" i="11"/>
  <c r="BE21" i="11"/>
  <c r="BC21" i="11"/>
  <c r="BA21" i="11"/>
  <c r="B21" i="11"/>
  <c r="BE20" i="11"/>
  <c r="BC20" i="11"/>
  <c r="BA20" i="11"/>
  <c r="B20" i="11"/>
  <c r="BE19" i="11"/>
  <c r="BC19" i="11"/>
  <c r="BA19" i="11"/>
  <c r="B19" i="11"/>
  <c r="BE18" i="11"/>
  <c r="BC18" i="11"/>
  <c r="BA18" i="11"/>
  <c r="B18" i="11"/>
  <c r="BE17" i="11"/>
  <c r="BC17" i="11"/>
  <c r="BA17" i="11"/>
  <c r="B17" i="11"/>
  <c r="BE16" i="11"/>
  <c r="BC16" i="11"/>
  <c r="BA16" i="11"/>
  <c r="B16" i="11"/>
  <c r="BE15" i="11"/>
  <c r="BC15" i="11"/>
  <c r="BA15" i="11"/>
  <c r="B15" i="11"/>
  <c r="BE14" i="11"/>
  <c r="BC14" i="11"/>
  <c r="BA14" i="11"/>
  <c r="B14" i="11"/>
  <c r="BE13" i="11"/>
  <c r="BC13" i="11"/>
  <c r="BA13" i="11"/>
  <c r="B13" i="11"/>
  <c r="BE12" i="11"/>
  <c r="BC12" i="11"/>
  <c r="BA12" i="11"/>
  <c r="B12" i="11"/>
  <c r="BE11" i="11"/>
  <c r="BC11" i="11"/>
  <c r="BA11" i="11"/>
  <c r="B11" i="11"/>
  <c r="BE10" i="11"/>
  <c r="BA10" i="11"/>
  <c r="M10" i="11"/>
  <c r="L10" i="11"/>
  <c r="K10" i="11"/>
  <c r="J10" i="11"/>
  <c r="I10" i="11"/>
  <c r="H10" i="11"/>
  <c r="G10" i="11"/>
  <c r="F10" i="11"/>
  <c r="E10" i="11"/>
  <c r="D10" i="11"/>
  <c r="C10" i="11"/>
  <c r="B10" i="11" s="1"/>
  <c r="A5" i="11"/>
  <c r="A4" i="11"/>
  <c r="A3" i="11"/>
  <c r="A2" i="11"/>
  <c r="N12" i="12" l="1"/>
  <c r="N16" i="12"/>
  <c r="N20" i="12"/>
  <c r="N27" i="12"/>
  <c r="BD32" i="12"/>
  <c r="BF32" i="12"/>
  <c r="BB32" i="12"/>
  <c r="BE32" i="12"/>
  <c r="BA32" i="12"/>
  <c r="N32" i="12" s="1"/>
  <c r="BD34" i="12"/>
  <c r="BF34" i="12"/>
  <c r="BB34" i="12"/>
  <c r="BE34" i="12"/>
  <c r="BA34" i="12"/>
  <c r="N34" i="12" s="1"/>
  <c r="BD36" i="12"/>
  <c r="BF36" i="12"/>
  <c r="BB36" i="12"/>
  <c r="BE36" i="12"/>
  <c r="BA36" i="12"/>
  <c r="BD41" i="12"/>
  <c r="BA41" i="12"/>
  <c r="K41" i="12" s="1"/>
  <c r="A200" i="12" s="1"/>
  <c r="BD10" i="12"/>
  <c r="BF10" i="12"/>
  <c r="BB10" i="12"/>
  <c r="N10" i="12" s="1"/>
  <c r="BC10" i="12"/>
  <c r="BC32" i="12"/>
  <c r="BC34" i="12"/>
  <c r="BC36" i="12"/>
  <c r="BD42" i="12"/>
  <c r="BA42" i="12"/>
  <c r="K42" i="12" s="1"/>
  <c r="N51" i="12"/>
  <c r="BD31" i="12"/>
  <c r="BF31" i="12"/>
  <c r="BB31" i="12"/>
  <c r="BE31" i="12"/>
  <c r="BA31" i="12"/>
  <c r="BD33" i="12"/>
  <c r="BF33" i="12"/>
  <c r="BB33" i="12"/>
  <c r="BE33" i="12"/>
  <c r="BA33" i="12"/>
  <c r="N33" i="12" s="1"/>
  <c r="BD35" i="12"/>
  <c r="BF35" i="12"/>
  <c r="BB35" i="12"/>
  <c r="BE35" i="12"/>
  <c r="BA35" i="12"/>
  <c r="BD37" i="12"/>
  <c r="BF37" i="12"/>
  <c r="BB37" i="12"/>
  <c r="BE37" i="12"/>
  <c r="BA37" i="12"/>
  <c r="BE46" i="12"/>
  <c r="BA46" i="12"/>
  <c r="BD46" i="12"/>
  <c r="BC46" i="12"/>
  <c r="BF46" i="12"/>
  <c r="BB46" i="12"/>
  <c r="BF49" i="12"/>
  <c r="BB49" i="12"/>
  <c r="BE49" i="12"/>
  <c r="BA49" i="12"/>
  <c r="N49" i="12" s="1"/>
  <c r="BD49" i="12"/>
  <c r="BC49" i="12"/>
  <c r="BD11" i="12"/>
  <c r="BF11" i="12"/>
  <c r="BB11" i="12"/>
  <c r="N11" i="12" s="1"/>
  <c r="BD12" i="12"/>
  <c r="BF12" i="12"/>
  <c r="BB12" i="12"/>
  <c r="BD13" i="12"/>
  <c r="BF13" i="12"/>
  <c r="BB13" i="12"/>
  <c r="N13" i="12" s="1"/>
  <c r="BD14" i="12"/>
  <c r="BF14" i="12"/>
  <c r="BB14" i="12"/>
  <c r="N14" i="12" s="1"/>
  <c r="BD15" i="12"/>
  <c r="BF15" i="12"/>
  <c r="BB15" i="12"/>
  <c r="N15" i="12" s="1"/>
  <c r="BD16" i="12"/>
  <c r="BF16" i="12"/>
  <c r="BB16" i="12"/>
  <c r="BD17" i="12"/>
  <c r="BF17" i="12"/>
  <c r="BB17" i="12"/>
  <c r="N17" i="12" s="1"/>
  <c r="BD18" i="12"/>
  <c r="BF18" i="12"/>
  <c r="BB18" i="12"/>
  <c r="N18" i="12" s="1"/>
  <c r="BD19" i="12"/>
  <c r="BF19" i="12"/>
  <c r="BB19" i="12"/>
  <c r="N19" i="12" s="1"/>
  <c r="BD20" i="12"/>
  <c r="BF20" i="12"/>
  <c r="BB20" i="12"/>
  <c r="BD21" i="12"/>
  <c r="BF21" i="12"/>
  <c r="BB21" i="12"/>
  <c r="N21" i="12" s="1"/>
  <c r="BD25" i="12"/>
  <c r="BF25" i="12"/>
  <c r="BB25" i="12"/>
  <c r="N25" i="12" s="1"/>
  <c r="BD26" i="12"/>
  <c r="BF26" i="12"/>
  <c r="BB26" i="12"/>
  <c r="N26" i="12" s="1"/>
  <c r="BD27" i="12"/>
  <c r="BF27" i="12"/>
  <c r="BB27" i="12"/>
  <c r="BD28" i="12"/>
  <c r="BF28" i="12"/>
  <c r="BB28" i="12"/>
  <c r="N28" i="12" s="1"/>
  <c r="BD29" i="12"/>
  <c r="BF29" i="12"/>
  <c r="BB29" i="12"/>
  <c r="N29" i="12" s="1"/>
  <c r="BD30" i="12"/>
  <c r="BF30" i="12"/>
  <c r="BB30" i="12"/>
  <c r="N30" i="12" s="1"/>
  <c r="BE30" i="12"/>
  <c r="BC31" i="12"/>
  <c r="BC33" i="12"/>
  <c r="BC35" i="12"/>
  <c r="BC37" i="12"/>
  <c r="BC50" i="12"/>
  <c r="BC51" i="12"/>
  <c r="BC47" i="12"/>
  <c r="BC48" i="12"/>
  <c r="BD50" i="12"/>
  <c r="BD51" i="12"/>
  <c r="BA47" i="12"/>
  <c r="N47" i="12" s="1"/>
  <c r="BA48" i="12"/>
  <c r="N48" i="12" s="1"/>
  <c r="BB50" i="12"/>
  <c r="N50" i="12" s="1"/>
  <c r="BB51" i="12"/>
  <c r="N12" i="11"/>
  <c r="N16" i="11"/>
  <c r="N20" i="11"/>
  <c r="N27" i="11"/>
  <c r="BD32" i="11"/>
  <c r="BF32" i="11"/>
  <c r="BB32" i="11"/>
  <c r="BE32" i="11"/>
  <c r="BA32" i="11"/>
  <c r="N32" i="11" s="1"/>
  <c r="BD34" i="11"/>
  <c r="BF34" i="11"/>
  <c r="BB34" i="11"/>
  <c r="BE34" i="11"/>
  <c r="BA34" i="11"/>
  <c r="N34" i="11" s="1"/>
  <c r="BD36" i="11"/>
  <c r="BF36" i="11"/>
  <c r="BB36" i="11"/>
  <c r="BE36" i="11"/>
  <c r="BA36" i="11"/>
  <c r="BD41" i="11"/>
  <c r="BA41" i="11"/>
  <c r="K41" i="11" s="1"/>
  <c r="A200" i="11" s="1"/>
  <c r="BD10" i="11"/>
  <c r="BF10" i="11"/>
  <c r="BB10" i="11"/>
  <c r="N10" i="11" s="1"/>
  <c r="BC10" i="11"/>
  <c r="BC32" i="11"/>
  <c r="BC34" i="11"/>
  <c r="BC36" i="11"/>
  <c r="BD42" i="11"/>
  <c r="BA42" i="11"/>
  <c r="K42" i="11" s="1"/>
  <c r="N51" i="11"/>
  <c r="BD31" i="11"/>
  <c r="BF31" i="11"/>
  <c r="BB31" i="11"/>
  <c r="BE31" i="11"/>
  <c r="BA31" i="11"/>
  <c r="BD33" i="11"/>
  <c r="BF33" i="11"/>
  <c r="BB33" i="11"/>
  <c r="BE33" i="11"/>
  <c r="BA33" i="11"/>
  <c r="N33" i="11" s="1"/>
  <c r="BD35" i="11"/>
  <c r="BF35" i="11"/>
  <c r="BB35" i="11"/>
  <c r="BE35" i="11"/>
  <c r="BA35" i="11"/>
  <c r="BD37" i="11"/>
  <c r="BF37" i="11"/>
  <c r="BB37" i="11"/>
  <c r="BE37" i="11"/>
  <c r="BA37" i="11"/>
  <c r="BE46" i="11"/>
  <c r="BA46" i="11"/>
  <c r="BD46" i="11"/>
  <c r="BC46" i="11"/>
  <c r="BF46" i="11"/>
  <c r="BB46" i="11"/>
  <c r="BF49" i="11"/>
  <c r="BB49" i="11"/>
  <c r="BE49" i="11"/>
  <c r="BA49" i="11"/>
  <c r="N49" i="11" s="1"/>
  <c r="BD49" i="11"/>
  <c r="BC49" i="11"/>
  <c r="BD11" i="11"/>
  <c r="BF11" i="11"/>
  <c r="BB11" i="11"/>
  <c r="N11" i="11" s="1"/>
  <c r="BD12" i="11"/>
  <c r="BF12" i="11"/>
  <c r="BB12" i="11"/>
  <c r="BD13" i="11"/>
  <c r="BF13" i="11"/>
  <c r="BB13" i="11"/>
  <c r="N13" i="11" s="1"/>
  <c r="BD14" i="11"/>
  <c r="BF14" i="11"/>
  <c r="BB14" i="11"/>
  <c r="N14" i="11" s="1"/>
  <c r="BD15" i="11"/>
  <c r="BF15" i="11"/>
  <c r="BB15" i="11"/>
  <c r="N15" i="11" s="1"/>
  <c r="BD16" i="11"/>
  <c r="BF16" i="11"/>
  <c r="BB16" i="11"/>
  <c r="BD17" i="11"/>
  <c r="BF17" i="11"/>
  <c r="BB17" i="11"/>
  <c r="N17" i="11" s="1"/>
  <c r="BD18" i="11"/>
  <c r="BF18" i="11"/>
  <c r="BB18" i="11"/>
  <c r="N18" i="11" s="1"/>
  <c r="BD19" i="11"/>
  <c r="BF19" i="11"/>
  <c r="BB19" i="11"/>
  <c r="N19" i="11" s="1"/>
  <c r="BD20" i="11"/>
  <c r="BF20" i="11"/>
  <c r="BB20" i="11"/>
  <c r="BD21" i="11"/>
  <c r="BF21" i="11"/>
  <c r="BB21" i="11"/>
  <c r="N21" i="11" s="1"/>
  <c r="BD25" i="11"/>
  <c r="BF25" i="11"/>
  <c r="BB25" i="11"/>
  <c r="N25" i="11" s="1"/>
  <c r="BD26" i="11"/>
  <c r="BF26" i="11"/>
  <c r="BB26" i="11"/>
  <c r="N26" i="11" s="1"/>
  <c r="BD27" i="11"/>
  <c r="BF27" i="11"/>
  <c r="BB27" i="11"/>
  <c r="BD28" i="11"/>
  <c r="BF28" i="11"/>
  <c r="BB28" i="11"/>
  <c r="N28" i="11" s="1"/>
  <c r="BD29" i="11"/>
  <c r="BF29" i="11"/>
  <c r="BB29" i="11"/>
  <c r="N29" i="11" s="1"/>
  <c r="BD30" i="11"/>
  <c r="BF30" i="11"/>
  <c r="BB30" i="11"/>
  <c r="N30" i="11" s="1"/>
  <c r="BE30" i="11"/>
  <c r="BC31" i="11"/>
  <c r="BC33" i="11"/>
  <c r="BC35" i="11"/>
  <c r="BC37" i="11"/>
  <c r="BC50" i="11"/>
  <c r="BC51" i="11"/>
  <c r="BC47" i="11"/>
  <c r="BC48" i="11"/>
  <c r="BD50" i="11"/>
  <c r="BD51" i="11"/>
  <c r="BA47" i="11"/>
  <c r="N47" i="11" s="1"/>
  <c r="BA48" i="11"/>
  <c r="N48" i="11" s="1"/>
  <c r="BB50" i="11"/>
  <c r="N50" i="11" s="1"/>
  <c r="BB51" i="11"/>
  <c r="B62" i="10"/>
  <c r="BE55" i="10"/>
  <c r="BD55" i="10"/>
  <c r="BB55" i="10"/>
  <c r="BA55" i="10"/>
  <c r="F55" i="10"/>
  <c r="B51" i="10"/>
  <c r="BF51" i="10" s="1"/>
  <c r="B50" i="10"/>
  <c r="BF50" i="10" s="1"/>
  <c r="M49" i="10"/>
  <c r="L49" i="10"/>
  <c r="K49" i="10"/>
  <c r="J49" i="10"/>
  <c r="I49" i="10"/>
  <c r="H49" i="10"/>
  <c r="G49" i="10"/>
  <c r="F49" i="10"/>
  <c r="E49" i="10"/>
  <c r="D49" i="10"/>
  <c r="C49" i="10"/>
  <c r="B49" i="10" s="1"/>
  <c r="BF48" i="10"/>
  <c r="BE48" i="10"/>
  <c r="BB48" i="10"/>
  <c r="BA48" i="10"/>
  <c r="B48" i="10"/>
  <c r="BD48" i="10" s="1"/>
  <c r="BF47" i="10"/>
  <c r="BE47" i="10"/>
  <c r="BB47" i="10"/>
  <c r="BA47" i="10"/>
  <c r="B47" i="10"/>
  <c r="BD47" i="10" s="1"/>
  <c r="M46" i="10"/>
  <c r="L46" i="10"/>
  <c r="K46" i="10"/>
  <c r="J46" i="10"/>
  <c r="I46" i="10"/>
  <c r="H46" i="10"/>
  <c r="G46" i="10"/>
  <c r="F46" i="10"/>
  <c r="E46" i="10"/>
  <c r="D46" i="10"/>
  <c r="C46" i="10"/>
  <c r="B46" i="10" s="1"/>
  <c r="BA42" i="10"/>
  <c r="K42" i="10" s="1"/>
  <c r="B42" i="10"/>
  <c r="BD42" i="10" s="1"/>
  <c r="BA41" i="10"/>
  <c r="K41" i="10" s="1"/>
  <c r="B41" i="10"/>
  <c r="BD41" i="10" s="1"/>
  <c r="BE37" i="10"/>
  <c r="BD37" i="10"/>
  <c r="BA37" i="10"/>
  <c r="B37" i="10"/>
  <c r="BC37" i="10" s="1"/>
  <c r="BE36" i="10"/>
  <c r="BD36" i="10"/>
  <c r="BA36" i="10"/>
  <c r="B36" i="10"/>
  <c r="BC36" i="10" s="1"/>
  <c r="BE35" i="10"/>
  <c r="BD35" i="10"/>
  <c r="BA35" i="10"/>
  <c r="B35" i="10"/>
  <c r="BC35" i="10" s="1"/>
  <c r="BE34" i="10"/>
  <c r="BD34" i="10"/>
  <c r="BA34" i="10"/>
  <c r="B34" i="10"/>
  <c r="BC34" i="10" s="1"/>
  <c r="BE33" i="10"/>
  <c r="BD33" i="10"/>
  <c r="BA33" i="10"/>
  <c r="B33" i="10"/>
  <c r="BC33" i="10" s="1"/>
  <c r="BE32" i="10"/>
  <c r="BD32" i="10"/>
  <c r="BA32" i="10"/>
  <c r="B32" i="10"/>
  <c r="BC32" i="10" s="1"/>
  <c r="BE31" i="10"/>
  <c r="BD31" i="10"/>
  <c r="BA31" i="10"/>
  <c r="B31" i="10"/>
  <c r="BC31" i="10" s="1"/>
  <c r="BE30" i="10"/>
  <c r="BD30" i="10"/>
  <c r="BA30" i="10"/>
  <c r="B30" i="10"/>
  <c r="BC30" i="10" s="1"/>
  <c r="BE29" i="10"/>
  <c r="BD29" i="10"/>
  <c r="BA29" i="10"/>
  <c r="B29" i="10"/>
  <c r="BC29" i="10" s="1"/>
  <c r="BE28" i="10"/>
  <c r="BD28" i="10"/>
  <c r="BA28" i="10"/>
  <c r="B28" i="10"/>
  <c r="BC28" i="10" s="1"/>
  <c r="BE27" i="10"/>
  <c r="BD27" i="10"/>
  <c r="BA27" i="10"/>
  <c r="B27" i="10"/>
  <c r="BC27" i="10" s="1"/>
  <c r="BE26" i="10"/>
  <c r="BD26" i="10"/>
  <c r="BA26" i="10"/>
  <c r="B26" i="10"/>
  <c r="BC26" i="10" s="1"/>
  <c r="BE25" i="10"/>
  <c r="BD25" i="10"/>
  <c r="BA25" i="10"/>
  <c r="B25" i="10"/>
  <c r="BC25" i="10" s="1"/>
  <c r="BE21" i="10"/>
  <c r="BD21" i="10"/>
  <c r="BA21" i="10"/>
  <c r="B21" i="10"/>
  <c r="BC21" i="10" s="1"/>
  <c r="BE20" i="10"/>
  <c r="BD20" i="10"/>
  <c r="BA20" i="10"/>
  <c r="B20" i="10"/>
  <c r="BC20" i="10" s="1"/>
  <c r="BE19" i="10"/>
  <c r="BD19" i="10"/>
  <c r="BA19" i="10"/>
  <c r="B19" i="10"/>
  <c r="BC19" i="10" s="1"/>
  <c r="BE18" i="10"/>
  <c r="BD18" i="10"/>
  <c r="BA18" i="10"/>
  <c r="B18" i="10"/>
  <c r="BC18" i="10" s="1"/>
  <c r="BE17" i="10"/>
  <c r="BD17" i="10"/>
  <c r="BA17" i="10"/>
  <c r="B17" i="10"/>
  <c r="BC17" i="10" s="1"/>
  <c r="BE16" i="10"/>
  <c r="BD16" i="10"/>
  <c r="BA16" i="10"/>
  <c r="B16" i="10"/>
  <c r="BC16" i="10" s="1"/>
  <c r="BE15" i="10"/>
  <c r="BD15" i="10"/>
  <c r="BA15" i="10"/>
  <c r="B15" i="10"/>
  <c r="BC15" i="10" s="1"/>
  <c r="BE14" i="10"/>
  <c r="BD14" i="10"/>
  <c r="BA14" i="10"/>
  <c r="B14" i="10"/>
  <c r="BC14" i="10" s="1"/>
  <c r="BE13" i="10"/>
  <c r="BD13" i="10"/>
  <c r="BA13" i="10"/>
  <c r="B13" i="10"/>
  <c r="BC13" i="10" s="1"/>
  <c r="BE12" i="10"/>
  <c r="BD12" i="10"/>
  <c r="BA12" i="10"/>
  <c r="B12" i="10"/>
  <c r="BC12" i="10" s="1"/>
  <c r="BE11" i="10"/>
  <c r="BD11" i="10"/>
  <c r="BA11" i="10"/>
  <c r="B11" i="10"/>
  <c r="BC11" i="10" s="1"/>
  <c r="M10" i="10"/>
  <c r="L10" i="10"/>
  <c r="K10" i="10"/>
  <c r="J10" i="10"/>
  <c r="I10" i="10"/>
  <c r="H10" i="10"/>
  <c r="G10" i="10"/>
  <c r="F10" i="10"/>
  <c r="E10" i="10"/>
  <c r="D10" i="10"/>
  <c r="C10" i="10"/>
  <c r="B10" i="10" s="1"/>
  <c r="A5" i="10"/>
  <c r="A4" i="10"/>
  <c r="A3" i="10"/>
  <c r="A2" i="10"/>
  <c r="N46" i="12" l="1"/>
  <c r="BD200" i="12"/>
  <c r="N31" i="12"/>
  <c r="N37" i="12"/>
  <c r="N35" i="12"/>
  <c r="N36" i="12"/>
  <c r="N46" i="11"/>
  <c r="BD200" i="11"/>
  <c r="N31" i="11"/>
  <c r="N37" i="11"/>
  <c r="N35" i="11"/>
  <c r="N36" i="11"/>
  <c r="BE46" i="10"/>
  <c r="BA46" i="10"/>
  <c r="BD46" i="10"/>
  <c r="BB46" i="10"/>
  <c r="BC46" i="10"/>
  <c r="BF46" i="10"/>
  <c r="N31" i="10"/>
  <c r="BF49" i="10"/>
  <c r="BB49" i="10"/>
  <c r="BE49" i="10"/>
  <c r="BA49" i="10"/>
  <c r="BC49" i="10"/>
  <c r="BD49" i="10"/>
  <c r="BD10" i="10"/>
  <c r="BE10" i="10"/>
  <c r="A200" i="10"/>
  <c r="BC10" i="10"/>
  <c r="BF10" i="10"/>
  <c r="BB10" i="10"/>
  <c r="BA10" i="10"/>
  <c r="N12" i="10"/>
  <c r="N14" i="10"/>
  <c r="N20" i="10"/>
  <c r="N25" i="10"/>
  <c r="N37" i="10"/>
  <c r="BC50" i="10"/>
  <c r="BC51" i="10"/>
  <c r="BB11" i="10"/>
  <c r="N11" i="10" s="1"/>
  <c r="BF11" i="10"/>
  <c r="BB12" i="10"/>
  <c r="BF12" i="10"/>
  <c r="BB13" i="10"/>
  <c r="N13" i="10" s="1"/>
  <c r="BF13" i="10"/>
  <c r="BB14" i="10"/>
  <c r="BF14" i="10"/>
  <c r="BB15" i="10"/>
  <c r="N15" i="10" s="1"/>
  <c r="BF15" i="10"/>
  <c r="BB16" i="10"/>
  <c r="N16" i="10" s="1"/>
  <c r="BF16" i="10"/>
  <c r="BB17" i="10"/>
  <c r="N17" i="10" s="1"/>
  <c r="BF17" i="10"/>
  <c r="BB18" i="10"/>
  <c r="N18" i="10" s="1"/>
  <c r="BF18" i="10"/>
  <c r="BB19" i="10"/>
  <c r="N19" i="10" s="1"/>
  <c r="BF19" i="10"/>
  <c r="BB20" i="10"/>
  <c r="BF20" i="10"/>
  <c r="BB21" i="10"/>
  <c r="N21" i="10" s="1"/>
  <c r="BF21" i="10"/>
  <c r="BB25" i="10"/>
  <c r="BF25" i="10"/>
  <c r="BB26" i="10"/>
  <c r="N26" i="10" s="1"/>
  <c r="BF26" i="10"/>
  <c r="BB27" i="10"/>
  <c r="N27" i="10" s="1"/>
  <c r="BF27" i="10"/>
  <c r="BB28" i="10"/>
  <c r="N28" i="10" s="1"/>
  <c r="BF28" i="10"/>
  <c r="BB29" i="10"/>
  <c r="N29" i="10" s="1"/>
  <c r="BF29" i="10"/>
  <c r="BB30" i="10"/>
  <c r="N30" i="10" s="1"/>
  <c r="BF30" i="10"/>
  <c r="BB31" i="10"/>
  <c r="BF31" i="10"/>
  <c r="BB32" i="10"/>
  <c r="N32" i="10" s="1"/>
  <c r="BF32" i="10"/>
  <c r="BB33" i="10"/>
  <c r="N33" i="10" s="1"/>
  <c r="BF33" i="10"/>
  <c r="BB34" i="10"/>
  <c r="N34" i="10" s="1"/>
  <c r="BF34" i="10"/>
  <c r="BB35" i="10"/>
  <c r="N35" i="10" s="1"/>
  <c r="BF35" i="10"/>
  <c r="BB36" i="10"/>
  <c r="N36" i="10" s="1"/>
  <c r="BF36" i="10"/>
  <c r="BB37" i="10"/>
  <c r="BF37" i="10"/>
  <c r="BC47" i="10"/>
  <c r="N47" i="10" s="1"/>
  <c r="BC48" i="10"/>
  <c r="N48" i="10" s="1"/>
  <c r="BD50" i="10"/>
  <c r="BD51" i="10"/>
  <c r="BA50" i="10"/>
  <c r="BE50" i="10"/>
  <c r="BA51" i="10"/>
  <c r="BE51" i="10"/>
  <c r="BB50" i="10"/>
  <c r="BB51" i="10"/>
  <c r="B62" i="9"/>
  <c r="BE55" i="9"/>
  <c r="BD55" i="9"/>
  <c r="BB55" i="9"/>
  <c r="BA55" i="9"/>
  <c r="F55" i="9"/>
  <c r="B51" i="9"/>
  <c r="BF51" i="9" s="1"/>
  <c r="B50" i="9"/>
  <c r="BF50" i="9" s="1"/>
  <c r="M49" i="9"/>
  <c r="L49" i="9"/>
  <c r="K49" i="9"/>
  <c r="J49" i="9"/>
  <c r="I49" i="9"/>
  <c r="H49" i="9"/>
  <c r="G49" i="9"/>
  <c r="F49" i="9"/>
  <c r="E49" i="9"/>
  <c r="B49" i="9" s="1"/>
  <c r="D49" i="9"/>
  <c r="C49" i="9"/>
  <c r="BF48" i="9"/>
  <c r="BB48" i="9"/>
  <c r="B48" i="9"/>
  <c r="BE48" i="9" s="1"/>
  <c r="BF47" i="9"/>
  <c r="BB47" i="9"/>
  <c r="B47" i="9"/>
  <c r="BE47" i="9" s="1"/>
  <c r="M46" i="9"/>
  <c r="L46" i="9"/>
  <c r="K46" i="9"/>
  <c r="J46" i="9"/>
  <c r="I46" i="9"/>
  <c r="H46" i="9"/>
  <c r="G46" i="9"/>
  <c r="F46" i="9"/>
  <c r="E46" i="9"/>
  <c r="D46" i="9"/>
  <c r="C46" i="9"/>
  <c r="B46" i="9" s="1"/>
  <c r="BD42" i="9"/>
  <c r="BA42" i="9"/>
  <c r="K42" i="9" s="1"/>
  <c r="B42" i="9"/>
  <c r="BD41" i="9"/>
  <c r="BA41" i="9"/>
  <c r="K41" i="9" s="1"/>
  <c r="B41" i="9"/>
  <c r="BF37" i="9"/>
  <c r="BE37" i="9"/>
  <c r="BD37" i="9"/>
  <c r="BB37" i="9"/>
  <c r="BA37" i="9"/>
  <c r="N37" i="9" s="1"/>
  <c r="B37" i="9"/>
  <c r="BC37" i="9" s="1"/>
  <c r="BF36" i="9"/>
  <c r="BE36" i="9"/>
  <c r="BD36" i="9"/>
  <c r="BB36" i="9"/>
  <c r="BA36" i="9"/>
  <c r="B36" i="9"/>
  <c r="BC36" i="9" s="1"/>
  <c r="BF35" i="9"/>
  <c r="BE35" i="9"/>
  <c r="BD35" i="9"/>
  <c r="BB35" i="9"/>
  <c r="BA35" i="9"/>
  <c r="N35" i="9" s="1"/>
  <c r="B35" i="9"/>
  <c r="BC35" i="9" s="1"/>
  <c r="BF34" i="9"/>
  <c r="BE34" i="9"/>
  <c r="BD34" i="9"/>
  <c r="BB34" i="9"/>
  <c r="BA34" i="9"/>
  <c r="B34" i="9"/>
  <c r="BC34" i="9" s="1"/>
  <c r="BF33" i="9"/>
  <c r="BE33" i="9"/>
  <c r="BD33" i="9"/>
  <c r="BB33" i="9"/>
  <c r="BA33" i="9"/>
  <c r="N33" i="9" s="1"/>
  <c r="B33" i="9"/>
  <c r="BC33" i="9" s="1"/>
  <c r="BF32" i="9"/>
  <c r="BE32" i="9"/>
  <c r="BD32" i="9"/>
  <c r="BB32" i="9"/>
  <c r="BA32" i="9"/>
  <c r="B32" i="9"/>
  <c r="BC32" i="9" s="1"/>
  <c r="BF31" i="9"/>
  <c r="BE31" i="9"/>
  <c r="BD31" i="9"/>
  <c r="BB31" i="9"/>
  <c r="BA31" i="9"/>
  <c r="N31" i="9" s="1"/>
  <c r="B31" i="9"/>
  <c r="BC31" i="9" s="1"/>
  <c r="BF30" i="9"/>
  <c r="BE30" i="9"/>
  <c r="BD30" i="9"/>
  <c r="BB30" i="9"/>
  <c r="BA30" i="9"/>
  <c r="B30" i="9"/>
  <c r="BC30" i="9" s="1"/>
  <c r="BF29" i="9"/>
  <c r="BE29" i="9"/>
  <c r="BD29" i="9"/>
  <c r="BB29" i="9"/>
  <c r="BA29" i="9"/>
  <c r="N29" i="9" s="1"/>
  <c r="B29" i="9"/>
  <c r="BC29" i="9" s="1"/>
  <c r="BF28" i="9"/>
  <c r="BE28" i="9"/>
  <c r="BD28" i="9"/>
  <c r="BB28" i="9"/>
  <c r="BA28" i="9"/>
  <c r="B28" i="9"/>
  <c r="BC28" i="9" s="1"/>
  <c r="BF27" i="9"/>
  <c r="BE27" i="9"/>
  <c r="BD27" i="9"/>
  <c r="BB27" i="9"/>
  <c r="BA27" i="9"/>
  <c r="N27" i="9" s="1"/>
  <c r="B27" i="9"/>
  <c r="BC27" i="9" s="1"/>
  <c r="BF26" i="9"/>
  <c r="BE26" i="9"/>
  <c r="BD26" i="9"/>
  <c r="BB26" i="9"/>
  <c r="BA26" i="9"/>
  <c r="B26" i="9"/>
  <c r="BC26" i="9" s="1"/>
  <c r="BF25" i="9"/>
  <c r="BE25" i="9"/>
  <c r="BD25" i="9"/>
  <c r="BB25" i="9"/>
  <c r="BA25" i="9"/>
  <c r="N25" i="9" s="1"/>
  <c r="B25" i="9"/>
  <c r="BC25" i="9" s="1"/>
  <c r="BF21" i="9"/>
  <c r="BE21" i="9"/>
  <c r="BD21" i="9"/>
  <c r="BB21" i="9"/>
  <c r="BA21" i="9"/>
  <c r="B21" i="9"/>
  <c r="BC21" i="9" s="1"/>
  <c r="BF20" i="9"/>
  <c r="BE20" i="9"/>
  <c r="BD20" i="9"/>
  <c r="BB20" i="9"/>
  <c r="BA20" i="9"/>
  <c r="N20" i="9" s="1"/>
  <c r="B20" i="9"/>
  <c r="BC20" i="9" s="1"/>
  <c r="BF19" i="9"/>
  <c r="BE19" i="9"/>
  <c r="BD19" i="9"/>
  <c r="BB19" i="9"/>
  <c r="BA19" i="9"/>
  <c r="B19" i="9"/>
  <c r="BC19" i="9" s="1"/>
  <c r="BF18" i="9"/>
  <c r="BE18" i="9"/>
  <c r="BD18" i="9"/>
  <c r="BB18" i="9"/>
  <c r="BA18" i="9"/>
  <c r="N18" i="9" s="1"/>
  <c r="B18" i="9"/>
  <c r="BC18" i="9" s="1"/>
  <c r="BF17" i="9"/>
  <c r="BE17" i="9"/>
  <c r="BD17" i="9"/>
  <c r="BB17" i="9"/>
  <c r="BA17" i="9"/>
  <c r="B17" i="9"/>
  <c r="BC17" i="9" s="1"/>
  <c r="BF16" i="9"/>
  <c r="BE16" i="9"/>
  <c r="BD16" i="9"/>
  <c r="BB16" i="9"/>
  <c r="BA16" i="9"/>
  <c r="N16" i="9" s="1"/>
  <c r="B16" i="9"/>
  <c r="BC16" i="9" s="1"/>
  <c r="BF15" i="9"/>
  <c r="BE15" i="9"/>
  <c r="BD15" i="9"/>
  <c r="BB15" i="9"/>
  <c r="BA15" i="9"/>
  <c r="B15" i="9"/>
  <c r="BC15" i="9" s="1"/>
  <c r="BF14" i="9"/>
  <c r="BE14" i="9"/>
  <c r="BD14" i="9"/>
  <c r="BB14" i="9"/>
  <c r="BA14" i="9"/>
  <c r="N14" i="9" s="1"/>
  <c r="B14" i="9"/>
  <c r="BC14" i="9" s="1"/>
  <c r="BF13" i="9"/>
  <c r="BE13" i="9"/>
  <c r="BD13" i="9"/>
  <c r="BB13" i="9"/>
  <c r="BA13" i="9"/>
  <c r="B13" i="9"/>
  <c r="BC13" i="9" s="1"/>
  <c r="BF12" i="9"/>
  <c r="BE12" i="9"/>
  <c r="BD12" i="9"/>
  <c r="BB12" i="9"/>
  <c r="BA12" i="9"/>
  <c r="N12" i="9" s="1"/>
  <c r="B12" i="9"/>
  <c r="BC12" i="9" s="1"/>
  <c r="BF11" i="9"/>
  <c r="BE11" i="9"/>
  <c r="BD11" i="9"/>
  <c r="BB11" i="9"/>
  <c r="BA11" i="9"/>
  <c r="B11" i="9"/>
  <c r="BC11" i="9" s="1"/>
  <c r="M10" i="9"/>
  <c r="L10" i="9"/>
  <c r="K10" i="9"/>
  <c r="J10" i="9"/>
  <c r="I10" i="9"/>
  <c r="H10" i="9"/>
  <c r="G10" i="9"/>
  <c r="F10" i="9"/>
  <c r="E10" i="9"/>
  <c r="D10" i="9"/>
  <c r="C10" i="9"/>
  <c r="B10" i="9" s="1"/>
  <c r="A5" i="9"/>
  <c r="A4" i="9"/>
  <c r="A3" i="9"/>
  <c r="A2" i="9"/>
  <c r="N50" i="10" l="1"/>
  <c r="BD200" i="10"/>
  <c r="N51" i="10"/>
  <c r="N10" i="10"/>
  <c r="N46" i="10"/>
  <c r="N49" i="10"/>
  <c r="BD10" i="9"/>
  <c r="BF10" i="9"/>
  <c r="BA10" i="9"/>
  <c r="A200" i="9"/>
  <c r="BC10" i="9"/>
  <c r="BB10" i="9"/>
  <c r="BE10" i="9"/>
  <c r="N11" i="9"/>
  <c r="N13" i="9"/>
  <c r="N17" i="9"/>
  <c r="N19" i="9"/>
  <c r="N21" i="9"/>
  <c r="N26" i="9"/>
  <c r="N28" i="9"/>
  <c r="N30" i="9"/>
  <c r="N32" i="9"/>
  <c r="N34" i="9"/>
  <c r="N36" i="9"/>
  <c r="BF49" i="9"/>
  <c r="BB49" i="9"/>
  <c r="BC49" i="9"/>
  <c r="BE49" i="9"/>
  <c r="BA49" i="9"/>
  <c r="BD49" i="9"/>
  <c r="BE46" i="9"/>
  <c r="BA46" i="9"/>
  <c r="BF46" i="9"/>
  <c r="BB46" i="9"/>
  <c r="BD46" i="9"/>
  <c r="BC46" i="9"/>
  <c r="N15" i="9"/>
  <c r="BC51" i="9"/>
  <c r="BC47" i="9"/>
  <c r="BC48" i="9"/>
  <c r="BD50" i="9"/>
  <c r="BD51" i="9"/>
  <c r="BD47" i="9"/>
  <c r="BD48" i="9"/>
  <c r="BA50" i="9"/>
  <c r="BE50" i="9"/>
  <c r="BA51" i="9"/>
  <c r="BE51" i="9"/>
  <c r="BC50" i="9"/>
  <c r="BA47" i="9"/>
  <c r="N47" i="9" s="1"/>
  <c r="BA48" i="9"/>
  <c r="N48" i="9" s="1"/>
  <c r="BB50" i="9"/>
  <c r="BB51" i="9"/>
  <c r="B62" i="8"/>
  <c r="BE55" i="8"/>
  <c r="BD55" i="8"/>
  <c r="BB55" i="8"/>
  <c r="BA55" i="8"/>
  <c r="B51" i="8"/>
  <c r="BC51" i="8" s="1"/>
  <c r="BD50" i="8"/>
  <c r="BB50" i="8"/>
  <c r="B50" i="8"/>
  <c r="BC50" i="8" s="1"/>
  <c r="M49" i="8"/>
  <c r="L49" i="8"/>
  <c r="K49" i="8"/>
  <c r="J49" i="8"/>
  <c r="I49" i="8"/>
  <c r="H49" i="8"/>
  <c r="G49" i="8"/>
  <c r="F49" i="8"/>
  <c r="E49" i="8"/>
  <c r="D49" i="8"/>
  <c r="C49" i="8"/>
  <c r="BE48" i="8"/>
  <c r="BD48" i="8"/>
  <c r="B48" i="8"/>
  <c r="BC48" i="8" s="1"/>
  <c r="BE47" i="8"/>
  <c r="BD47" i="8"/>
  <c r="B47" i="8"/>
  <c r="BC47" i="8" s="1"/>
  <c r="M46" i="8"/>
  <c r="L46" i="8"/>
  <c r="K46" i="8"/>
  <c r="J46" i="8"/>
  <c r="I46" i="8"/>
  <c r="H46" i="8"/>
  <c r="G46" i="8"/>
  <c r="F46" i="8"/>
  <c r="E46" i="8"/>
  <c r="D46" i="8"/>
  <c r="C46" i="8"/>
  <c r="B42" i="8"/>
  <c r="B41" i="8"/>
  <c r="B37" i="8"/>
  <c r="B36" i="8"/>
  <c r="BC36" i="8" s="1"/>
  <c r="B35" i="8"/>
  <c r="BC34" i="8"/>
  <c r="B34" i="8"/>
  <c r="B33" i="8"/>
  <c r="B32" i="8"/>
  <c r="BC32" i="8" s="1"/>
  <c r="B31" i="8"/>
  <c r="B30" i="8"/>
  <c r="BC30" i="8" s="1"/>
  <c r="B29" i="8"/>
  <c r="B28" i="8"/>
  <c r="BC28" i="8" s="1"/>
  <c r="B27" i="8"/>
  <c r="BC26" i="8"/>
  <c r="B26" i="8"/>
  <c r="B25" i="8"/>
  <c r="B21" i="8"/>
  <c r="BC21" i="8" s="1"/>
  <c r="B20" i="8"/>
  <c r="B19" i="8"/>
  <c r="BC19" i="8" s="1"/>
  <c r="B18" i="8"/>
  <c r="B17" i="8"/>
  <c r="BC17" i="8" s="1"/>
  <c r="BD16" i="8"/>
  <c r="BC16" i="8"/>
  <c r="B16" i="8"/>
  <c r="B15" i="8"/>
  <c r="BD15" i="8" s="1"/>
  <c r="B14" i="8"/>
  <c r="BC14" i="8" s="1"/>
  <c r="BD13" i="8"/>
  <c r="B13" i="8"/>
  <c r="BC13" i="8" s="1"/>
  <c r="BD12" i="8"/>
  <c r="BC12" i="8"/>
  <c r="B12" i="8"/>
  <c r="B11" i="8"/>
  <c r="BD11" i="8" s="1"/>
  <c r="M10" i="8"/>
  <c r="L10" i="8"/>
  <c r="K10" i="8"/>
  <c r="J10" i="8"/>
  <c r="I10" i="8"/>
  <c r="H10" i="8"/>
  <c r="G10" i="8"/>
  <c r="F10" i="8"/>
  <c r="E10" i="8"/>
  <c r="D10" i="8"/>
  <c r="C10" i="8"/>
  <c r="A5" i="8"/>
  <c r="A4" i="8"/>
  <c r="A3" i="8"/>
  <c r="A2" i="8"/>
  <c r="N50" i="9" l="1"/>
  <c r="N49" i="9"/>
  <c r="N10" i="9"/>
  <c r="N46" i="9"/>
  <c r="N51" i="9"/>
  <c r="BD200" i="9"/>
  <c r="B10" i="8"/>
  <c r="BD14" i="8"/>
  <c r="BA47" i="8"/>
  <c r="BA48" i="8"/>
  <c r="BA50" i="8"/>
  <c r="BF50" i="8"/>
  <c r="BD51" i="8"/>
  <c r="BE51" i="8"/>
  <c r="BC11" i="8"/>
  <c r="BC15" i="8"/>
  <c r="BA51" i="8"/>
  <c r="N51" i="8" s="1"/>
  <c r="BF51" i="8"/>
  <c r="B46" i="8"/>
  <c r="B49" i="8"/>
  <c r="BA49" i="8" s="1"/>
  <c r="BE50" i="8"/>
  <c r="BB51" i="8"/>
  <c r="F55" i="8"/>
  <c r="BF10" i="8"/>
  <c r="BB10" i="8"/>
  <c r="BE10" i="8"/>
  <c r="BA10" i="8"/>
  <c r="BD10" i="8"/>
  <c r="BC10" i="8"/>
  <c r="BC46" i="8"/>
  <c r="BE46" i="8"/>
  <c r="BF46" i="8"/>
  <c r="BB46" i="8"/>
  <c r="BA46" i="8"/>
  <c r="BD46" i="8"/>
  <c r="BF18" i="8"/>
  <c r="BB18" i="8"/>
  <c r="BE18" i="8"/>
  <c r="BA18" i="8"/>
  <c r="BD18" i="8"/>
  <c r="BF33" i="8"/>
  <c r="BB33" i="8"/>
  <c r="BE33" i="8"/>
  <c r="BA33" i="8"/>
  <c r="BD33" i="8"/>
  <c r="BD42" i="8"/>
  <c r="BA42" i="8"/>
  <c r="K42" i="8" s="1"/>
  <c r="BF20" i="8"/>
  <c r="BB20" i="8"/>
  <c r="BD20" i="8"/>
  <c r="BE20" i="8"/>
  <c r="BA20" i="8"/>
  <c r="N20" i="8" s="1"/>
  <c r="BF25" i="8"/>
  <c r="BB25" i="8"/>
  <c r="BD25" i="8"/>
  <c r="BE25" i="8"/>
  <c r="BA25" i="8"/>
  <c r="BF27" i="8"/>
  <c r="BB27" i="8"/>
  <c r="BE27" i="8"/>
  <c r="BA27" i="8"/>
  <c r="BD27" i="8"/>
  <c r="BF29" i="8"/>
  <c r="BB29" i="8"/>
  <c r="BE29" i="8"/>
  <c r="BA29" i="8"/>
  <c r="BD29" i="8"/>
  <c r="BF31" i="8"/>
  <c r="BB31" i="8"/>
  <c r="BD31" i="8"/>
  <c r="BE31" i="8"/>
  <c r="BA31" i="8"/>
  <c r="N31" i="8" s="1"/>
  <c r="BF35" i="8"/>
  <c r="BB35" i="8"/>
  <c r="BD35" i="8"/>
  <c r="BE35" i="8"/>
  <c r="BA35" i="8"/>
  <c r="BF37" i="8"/>
  <c r="BB37" i="8"/>
  <c r="BE37" i="8"/>
  <c r="BA37" i="8"/>
  <c r="BD37" i="8"/>
  <c r="BD49" i="8"/>
  <c r="BC49" i="8"/>
  <c r="BE49" i="8"/>
  <c r="BF11" i="8"/>
  <c r="BB11" i="8"/>
  <c r="BE11" i="8"/>
  <c r="BA11" i="8"/>
  <c r="N11" i="8" s="1"/>
  <c r="BF12" i="8"/>
  <c r="BB12" i="8"/>
  <c r="BE12" i="8"/>
  <c r="BA12" i="8"/>
  <c r="N12" i="8" s="1"/>
  <c r="BF13" i="8"/>
  <c r="BB13" i="8"/>
  <c r="BE13" i="8"/>
  <c r="BA13" i="8"/>
  <c r="N13" i="8" s="1"/>
  <c r="BF14" i="8"/>
  <c r="BB14" i="8"/>
  <c r="BE14" i="8"/>
  <c r="BA14" i="8"/>
  <c r="N14" i="8" s="1"/>
  <c r="BF15" i="8"/>
  <c r="BB15" i="8"/>
  <c r="BE15" i="8"/>
  <c r="BA15" i="8"/>
  <c r="N15" i="8" s="1"/>
  <c r="BF16" i="8"/>
  <c r="BB16" i="8"/>
  <c r="BE16" i="8"/>
  <c r="BA16" i="8"/>
  <c r="N16" i="8" s="1"/>
  <c r="BF17" i="8"/>
  <c r="BB17" i="8"/>
  <c r="BD17" i="8"/>
  <c r="BE17" i="8"/>
  <c r="BA17" i="8"/>
  <c r="N17" i="8" s="1"/>
  <c r="BC18" i="8"/>
  <c r="BC20" i="8"/>
  <c r="BC25" i="8"/>
  <c r="BC27" i="8"/>
  <c r="BC29" i="8"/>
  <c r="BC31" i="8"/>
  <c r="BC33" i="8"/>
  <c r="BC35" i="8"/>
  <c r="BC37" i="8"/>
  <c r="BF19" i="8"/>
  <c r="BB19" i="8"/>
  <c r="BD19" i="8"/>
  <c r="BE19" i="8"/>
  <c r="BA19" i="8"/>
  <c r="BF21" i="8"/>
  <c r="BB21" i="8"/>
  <c r="BD21" i="8"/>
  <c r="BE21" i="8"/>
  <c r="BA21" i="8"/>
  <c r="BF26" i="8"/>
  <c r="BB26" i="8"/>
  <c r="BD26" i="8"/>
  <c r="BE26" i="8"/>
  <c r="BA26" i="8"/>
  <c r="N26" i="8" s="1"/>
  <c r="BF28" i="8"/>
  <c r="BB28" i="8"/>
  <c r="BE28" i="8"/>
  <c r="BA28" i="8"/>
  <c r="N28" i="8" s="1"/>
  <c r="BD28" i="8"/>
  <c r="BF30" i="8"/>
  <c r="BB30" i="8"/>
  <c r="BD30" i="8"/>
  <c r="BE30" i="8"/>
  <c r="BA30" i="8"/>
  <c r="BF32" i="8"/>
  <c r="BB32" i="8"/>
  <c r="BD32" i="8"/>
  <c r="BE32" i="8"/>
  <c r="BA32" i="8"/>
  <c r="BF34" i="8"/>
  <c r="BB34" i="8"/>
  <c r="BD34" i="8"/>
  <c r="BE34" i="8"/>
  <c r="BA34" i="8"/>
  <c r="N34" i="8" s="1"/>
  <c r="BF36" i="8"/>
  <c r="BB36" i="8"/>
  <c r="BE36" i="8"/>
  <c r="BA36" i="8"/>
  <c r="N36" i="8" s="1"/>
  <c r="BD36" i="8"/>
  <c r="BD41" i="8"/>
  <c r="BA41" i="8"/>
  <c r="K41" i="8" s="1"/>
  <c r="A200" i="8" s="1"/>
  <c r="N50" i="8"/>
  <c r="BB47" i="8"/>
  <c r="BF47" i="8"/>
  <c r="BB48" i="8"/>
  <c r="N48" i="8" s="1"/>
  <c r="BF48" i="8"/>
  <c r="B62" i="13"/>
  <c r="BE55" i="13"/>
  <c r="BD55" i="13"/>
  <c r="BB55" i="13"/>
  <c r="BA55" i="13"/>
  <c r="BD51" i="13"/>
  <c r="B51" i="13"/>
  <c r="BC51" i="13" s="1"/>
  <c r="BF50" i="13"/>
  <c r="BB50" i="13"/>
  <c r="BA50" i="13"/>
  <c r="B50" i="13"/>
  <c r="BC50" i="13" s="1"/>
  <c r="M49" i="13"/>
  <c r="L49" i="13"/>
  <c r="K49" i="13"/>
  <c r="J49" i="13"/>
  <c r="I49" i="13"/>
  <c r="H49" i="13"/>
  <c r="G49" i="13"/>
  <c r="F49" i="13"/>
  <c r="E49" i="13"/>
  <c r="D49" i="13"/>
  <c r="C49" i="13"/>
  <c r="BD48" i="13"/>
  <c r="BA48" i="13"/>
  <c r="B48" i="13"/>
  <c r="BC48" i="13" s="1"/>
  <c r="BD47" i="13"/>
  <c r="BA47" i="13"/>
  <c r="B47" i="13"/>
  <c r="BC47" i="13" s="1"/>
  <c r="M46" i="13"/>
  <c r="L46" i="13"/>
  <c r="K46" i="13"/>
  <c r="J46" i="13"/>
  <c r="I46" i="13"/>
  <c r="H46" i="13"/>
  <c r="G46" i="13"/>
  <c r="F46" i="13"/>
  <c r="E46" i="13"/>
  <c r="D46" i="13"/>
  <c r="C46" i="13"/>
  <c r="B46" i="13" s="1"/>
  <c r="BD46" i="13" s="1"/>
  <c r="B42" i="13"/>
  <c r="B41" i="13"/>
  <c r="BC37" i="13"/>
  <c r="B37" i="13"/>
  <c r="B36" i="13"/>
  <c r="BC35" i="13"/>
  <c r="B35" i="13"/>
  <c r="B34" i="13"/>
  <c r="BC34" i="13" s="1"/>
  <c r="B33" i="13"/>
  <c r="BC33" i="13" s="1"/>
  <c r="B32" i="13"/>
  <c r="B31" i="13"/>
  <c r="BC31" i="13" s="1"/>
  <c r="B30" i="13"/>
  <c r="BC29" i="13"/>
  <c r="B29" i="13"/>
  <c r="B28" i="13"/>
  <c r="BC27" i="13"/>
  <c r="B27" i="13"/>
  <c r="B26" i="13"/>
  <c r="BC26" i="13" s="1"/>
  <c r="B25" i="13"/>
  <c r="BC25" i="13" s="1"/>
  <c r="B21" i="13"/>
  <c r="B20" i="13"/>
  <c r="BC20" i="13" s="1"/>
  <c r="B19" i="13"/>
  <c r="B18" i="13"/>
  <c r="BC18" i="13" s="1"/>
  <c r="B17" i="13"/>
  <c r="BC17" i="13" s="1"/>
  <c r="BC16" i="13"/>
  <c r="B16" i="13"/>
  <c r="B15" i="13"/>
  <c r="B14" i="13"/>
  <c r="BC14" i="13" s="1"/>
  <c r="B13" i="13"/>
  <c r="BC13" i="13" s="1"/>
  <c r="BD12" i="13"/>
  <c r="B12" i="13"/>
  <c r="BC12" i="13" s="1"/>
  <c r="BD11" i="13"/>
  <c r="B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A5" i="13"/>
  <c r="A4" i="13"/>
  <c r="A3" i="13"/>
  <c r="A2" i="13"/>
  <c r="BE51" i="13" l="1"/>
  <c r="BD13" i="13"/>
  <c r="B49" i="13"/>
  <c r="BA49" i="13" s="1"/>
  <c r="BE50" i="13"/>
  <c r="BB51" i="13"/>
  <c r="F55" i="13"/>
  <c r="N47" i="8"/>
  <c r="BF49" i="8"/>
  <c r="N46" i="8"/>
  <c r="B10" i="13"/>
  <c r="BA10" i="13" s="1"/>
  <c r="N10" i="13" s="1"/>
  <c r="BE47" i="13"/>
  <c r="BE48" i="13"/>
  <c r="BD50" i="13"/>
  <c r="BA51" i="13"/>
  <c r="BF51" i="13"/>
  <c r="BB49" i="8"/>
  <c r="N49" i="8" s="1"/>
  <c r="N10" i="8"/>
  <c r="N32" i="8"/>
  <c r="N21" i="8"/>
  <c r="N30" i="8"/>
  <c r="N19" i="8"/>
  <c r="N29" i="8"/>
  <c r="N33" i="8"/>
  <c r="BD200" i="8"/>
  <c r="N37" i="8"/>
  <c r="N35" i="8"/>
  <c r="N27" i="8"/>
  <c r="N25" i="8"/>
  <c r="N18" i="8"/>
  <c r="BF10" i="13"/>
  <c r="BB10" i="13"/>
  <c r="BD10" i="13"/>
  <c r="BC10" i="13"/>
  <c r="BF15" i="13"/>
  <c r="BB15" i="13"/>
  <c r="BD15" i="13"/>
  <c r="BE15" i="13"/>
  <c r="BA15" i="13"/>
  <c r="BF19" i="13"/>
  <c r="BB19" i="13"/>
  <c r="BD19" i="13"/>
  <c r="BE19" i="13"/>
  <c r="BA19" i="13"/>
  <c r="BF21" i="13"/>
  <c r="BB21" i="13"/>
  <c r="BD21" i="13"/>
  <c r="BE21" i="13"/>
  <c r="BA21" i="13"/>
  <c r="BF28" i="13"/>
  <c r="BB28" i="13"/>
  <c r="BD28" i="13"/>
  <c r="BE28" i="13"/>
  <c r="BA28" i="13"/>
  <c r="BF30" i="13"/>
  <c r="BB30" i="13"/>
  <c r="BD30" i="13"/>
  <c r="BE30" i="13"/>
  <c r="BA30" i="13"/>
  <c r="BF32" i="13"/>
  <c r="BB32" i="13"/>
  <c r="BD32" i="13"/>
  <c r="BE32" i="13"/>
  <c r="BA32" i="13"/>
  <c r="BF36" i="13"/>
  <c r="BB36" i="13"/>
  <c r="BE36" i="13"/>
  <c r="BA36" i="13"/>
  <c r="BD36" i="13"/>
  <c r="BD41" i="13"/>
  <c r="BA41" i="13"/>
  <c r="K41" i="13" s="1"/>
  <c r="BF11" i="13"/>
  <c r="BB11" i="13"/>
  <c r="BE11" i="13"/>
  <c r="BA11" i="13"/>
  <c r="BF12" i="13"/>
  <c r="BB12" i="13"/>
  <c r="BE12" i="13"/>
  <c r="BA12" i="13"/>
  <c r="BF13" i="13"/>
  <c r="BB13" i="13"/>
  <c r="BE13" i="13"/>
  <c r="BA13" i="13"/>
  <c r="BF14" i="13"/>
  <c r="BB14" i="13"/>
  <c r="BD14" i="13"/>
  <c r="BE14" i="13"/>
  <c r="BA14" i="13"/>
  <c r="BC15" i="13"/>
  <c r="BC19" i="13"/>
  <c r="BC21" i="13"/>
  <c r="BC28" i="13"/>
  <c r="BC30" i="13"/>
  <c r="BC32" i="13"/>
  <c r="BC36" i="13"/>
  <c r="BD42" i="13"/>
  <c r="BA42" i="13"/>
  <c r="K42" i="13" s="1"/>
  <c r="BF16" i="13"/>
  <c r="BB16" i="13"/>
  <c r="BD16" i="13"/>
  <c r="BE16" i="13"/>
  <c r="BA16" i="13"/>
  <c r="N16" i="13" s="1"/>
  <c r="BF18" i="13"/>
  <c r="BB18" i="13"/>
  <c r="BE18" i="13"/>
  <c r="BA18" i="13"/>
  <c r="N18" i="13" s="1"/>
  <c r="BD18" i="13"/>
  <c r="BF20" i="13"/>
  <c r="BB20" i="13"/>
  <c r="BD20" i="13"/>
  <c r="BE20" i="13"/>
  <c r="BA20" i="13"/>
  <c r="BF25" i="13"/>
  <c r="BB25" i="13"/>
  <c r="BD25" i="13"/>
  <c r="BE25" i="13"/>
  <c r="BA25" i="13"/>
  <c r="BF27" i="13"/>
  <c r="BB27" i="13"/>
  <c r="BE27" i="13"/>
  <c r="BA27" i="13"/>
  <c r="N27" i="13" s="1"/>
  <c r="BD27" i="13"/>
  <c r="BF29" i="13"/>
  <c r="BB29" i="13"/>
  <c r="BD29" i="13"/>
  <c r="BE29" i="13"/>
  <c r="BA29" i="13"/>
  <c r="BF31" i="13"/>
  <c r="BB31" i="13"/>
  <c r="BD31" i="13"/>
  <c r="BE31" i="13"/>
  <c r="BA31" i="13"/>
  <c r="BF33" i="13"/>
  <c r="BB33" i="13"/>
  <c r="BD33" i="13"/>
  <c r="BE33" i="13"/>
  <c r="BA33" i="13"/>
  <c r="BF35" i="13"/>
  <c r="BB35" i="13"/>
  <c r="BE35" i="13"/>
  <c r="BA35" i="13"/>
  <c r="N35" i="13" s="1"/>
  <c r="BD35" i="13"/>
  <c r="BF37" i="13"/>
  <c r="BB37" i="13"/>
  <c r="BE37" i="13"/>
  <c r="BA37" i="13"/>
  <c r="N37" i="13" s="1"/>
  <c r="BD37" i="13"/>
  <c r="BC46" i="13"/>
  <c r="BE46" i="13"/>
  <c r="BA46" i="13"/>
  <c r="N46" i="13" s="1"/>
  <c r="BF46" i="13"/>
  <c r="BB46" i="13"/>
  <c r="BF49" i="13"/>
  <c r="N51" i="13"/>
  <c r="BF17" i="13"/>
  <c r="BB17" i="13"/>
  <c r="BE17" i="13"/>
  <c r="BA17" i="13"/>
  <c r="N17" i="13" s="1"/>
  <c r="BD17" i="13"/>
  <c r="BF26" i="13"/>
  <c r="BB26" i="13"/>
  <c r="BE26" i="13"/>
  <c r="BA26" i="13"/>
  <c r="BD26" i="13"/>
  <c r="BF34" i="13"/>
  <c r="BB34" i="13"/>
  <c r="BD34" i="13"/>
  <c r="BE34" i="13"/>
  <c r="BA34" i="13"/>
  <c r="N50" i="13"/>
  <c r="BB47" i="13"/>
  <c r="N47" i="13" s="1"/>
  <c r="BF47" i="13"/>
  <c r="BB48" i="13"/>
  <c r="N48" i="13" s="1"/>
  <c r="BF48" i="13"/>
  <c r="B62" i="7"/>
  <c r="BE55" i="7"/>
  <c r="BD55" i="7"/>
  <c r="BB55" i="7"/>
  <c r="F55" i="7" s="1"/>
  <c r="BA55" i="7"/>
  <c r="B51" i="7"/>
  <c r="BF51" i="7" s="1"/>
  <c r="B50" i="7"/>
  <c r="BF50" i="7" s="1"/>
  <c r="M49" i="7"/>
  <c r="L49" i="7"/>
  <c r="K49" i="7"/>
  <c r="J49" i="7"/>
  <c r="I49" i="7"/>
  <c r="H49" i="7"/>
  <c r="G49" i="7"/>
  <c r="F49" i="7"/>
  <c r="E49" i="7"/>
  <c r="D49" i="7"/>
  <c r="C49" i="7"/>
  <c r="BF48" i="7"/>
  <c r="BD48" i="7"/>
  <c r="BB48" i="7"/>
  <c r="B48" i="7"/>
  <c r="BE48" i="7" s="1"/>
  <c r="BF47" i="7"/>
  <c r="BD47" i="7"/>
  <c r="BB47" i="7"/>
  <c r="B47" i="7"/>
  <c r="BE47" i="7" s="1"/>
  <c r="M46" i="7"/>
  <c r="L46" i="7"/>
  <c r="K46" i="7"/>
  <c r="J46" i="7"/>
  <c r="I46" i="7"/>
  <c r="H46" i="7"/>
  <c r="G46" i="7"/>
  <c r="F46" i="7"/>
  <c r="E46" i="7"/>
  <c r="D46" i="7"/>
  <c r="C46" i="7"/>
  <c r="B46" i="7" s="1"/>
  <c r="B42" i="7"/>
  <c r="B41" i="7"/>
  <c r="B37" i="7"/>
  <c r="B36" i="7"/>
  <c r="B35" i="7"/>
  <c r="B34" i="7"/>
  <c r="B33" i="7"/>
  <c r="B32" i="7"/>
  <c r="B31" i="7"/>
  <c r="BC30" i="7"/>
  <c r="BA30" i="7"/>
  <c r="B30" i="7"/>
  <c r="BE29" i="7"/>
  <c r="BC29" i="7"/>
  <c r="BA29" i="7"/>
  <c r="B29" i="7"/>
  <c r="BE28" i="7"/>
  <c r="BC28" i="7"/>
  <c r="BA28" i="7"/>
  <c r="B28" i="7"/>
  <c r="BE27" i="7"/>
  <c r="BC27" i="7"/>
  <c r="BA27" i="7"/>
  <c r="B27" i="7"/>
  <c r="BE26" i="7"/>
  <c r="BC26" i="7"/>
  <c r="BA26" i="7"/>
  <c r="B26" i="7"/>
  <c r="BE25" i="7"/>
  <c r="BC25" i="7"/>
  <c r="BA25" i="7"/>
  <c r="B25" i="7"/>
  <c r="BE21" i="7"/>
  <c r="BC21" i="7"/>
  <c r="BA21" i="7"/>
  <c r="B21" i="7"/>
  <c r="BE20" i="7"/>
  <c r="BC20" i="7"/>
  <c r="BA20" i="7"/>
  <c r="B20" i="7"/>
  <c r="BE19" i="7"/>
  <c r="BC19" i="7"/>
  <c r="BA19" i="7"/>
  <c r="B19" i="7"/>
  <c r="BE18" i="7"/>
  <c r="BC18" i="7"/>
  <c r="BA18" i="7"/>
  <c r="B18" i="7"/>
  <c r="BE17" i="7"/>
  <c r="BC17" i="7"/>
  <c r="BA17" i="7"/>
  <c r="B17" i="7"/>
  <c r="BE16" i="7"/>
  <c r="BC16" i="7"/>
  <c r="BA16" i="7"/>
  <c r="B16" i="7"/>
  <c r="BE15" i="7"/>
  <c r="BC15" i="7"/>
  <c r="BA15" i="7"/>
  <c r="B15" i="7"/>
  <c r="BE14" i="7"/>
  <c r="BC14" i="7"/>
  <c r="BA14" i="7"/>
  <c r="B14" i="7"/>
  <c r="BE13" i="7"/>
  <c r="BC13" i="7"/>
  <c r="BA13" i="7"/>
  <c r="B13" i="7"/>
  <c r="BE12" i="7"/>
  <c r="BC12" i="7"/>
  <c r="BA12" i="7"/>
  <c r="B12" i="7"/>
  <c r="BE11" i="7"/>
  <c r="BC11" i="7"/>
  <c r="BA11" i="7"/>
  <c r="B11" i="7"/>
  <c r="M10" i="7"/>
  <c r="L10" i="7"/>
  <c r="K10" i="7"/>
  <c r="J10" i="7"/>
  <c r="I10" i="7"/>
  <c r="H10" i="7"/>
  <c r="G10" i="7"/>
  <c r="F10" i="7"/>
  <c r="E10" i="7"/>
  <c r="D10" i="7"/>
  <c r="C10" i="7"/>
  <c r="A5" i="7"/>
  <c r="A4" i="7"/>
  <c r="A3" i="7"/>
  <c r="A2" i="7"/>
  <c r="B10" i="7" l="1"/>
  <c r="BA51" i="7"/>
  <c r="BE49" i="13"/>
  <c r="BD200" i="13" s="1"/>
  <c r="BD49" i="13"/>
  <c r="BE50" i="7"/>
  <c r="BB49" i="13"/>
  <c r="N13" i="13"/>
  <c r="N12" i="13"/>
  <c r="N11" i="13"/>
  <c r="A200" i="13"/>
  <c r="N30" i="13"/>
  <c r="N15" i="13"/>
  <c r="BE10" i="13"/>
  <c r="B49" i="7"/>
  <c r="BF49" i="7" s="1"/>
  <c r="BA50" i="7"/>
  <c r="BE51" i="7"/>
  <c r="BC49" i="13"/>
  <c r="N33" i="13"/>
  <c r="N25" i="13"/>
  <c r="N28" i="13"/>
  <c r="N34" i="13"/>
  <c r="N31" i="13"/>
  <c r="N20" i="13"/>
  <c r="N21" i="13"/>
  <c r="N26" i="13"/>
  <c r="N29" i="13"/>
  <c r="N14" i="13"/>
  <c r="N36" i="13"/>
  <c r="N32" i="13"/>
  <c r="N19" i="13"/>
  <c r="N29" i="7"/>
  <c r="BD32" i="7"/>
  <c r="BF32" i="7"/>
  <c r="BB32" i="7"/>
  <c r="BE32" i="7"/>
  <c r="BA32" i="7"/>
  <c r="BD34" i="7"/>
  <c r="BF34" i="7"/>
  <c r="BB34" i="7"/>
  <c r="BE34" i="7"/>
  <c r="BA34" i="7"/>
  <c r="BD36" i="7"/>
  <c r="BF36" i="7"/>
  <c r="BB36" i="7"/>
  <c r="BE36" i="7"/>
  <c r="BA36" i="7"/>
  <c r="BD41" i="7"/>
  <c r="BA41" i="7"/>
  <c r="K41" i="7" s="1"/>
  <c r="BD10" i="7"/>
  <c r="BF10" i="7"/>
  <c r="BB10" i="7"/>
  <c r="BC10" i="7"/>
  <c r="BC32" i="7"/>
  <c r="BC34" i="7"/>
  <c r="BC36" i="7"/>
  <c r="BD42" i="7"/>
  <c r="BA42" i="7"/>
  <c r="K42" i="7" s="1"/>
  <c r="N51" i="7"/>
  <c r="BD31" i="7"/>
  <c r="BF31" i="7"/>
  <c r="BB31" i="7"/>
  <c r="BE31" i="7"/>
  <c r="BA31" i="7"/>
  <c r="BD33" i="7"/>
  <c r="BF33" i="7"/>
  <c r="BB33" i="7"/>
  <c r="BE33" i="7"/>
  <c r="BA33" i="7"/>
  <c r="BD35" i="7"/>
  <c r="BF35" i="7"/>
  <c r="BB35" i="7"/>
  <c r="BE35" i="7"/>
  <c r="BA35" i="7"/>
  <c r="BD37" i="7"/>
  <c r="BF37" i="7"/>
  <c r="BB37" i="7"/>
  <c r="BE37" i="7"/>
  <c r="BA37" i="7"/>
  <c r="BE46" i="7"/>
  <c r="BA46" i="7"/>
  <c r="BD46" i="7"/>
  <c r="BC46" i="7"/>
  <c r="BF46" i="7"/>
  <c r="BB46" i="7"/>
  <c r="BB49" i="7"/>
  <c r="BE49" i="7"/>
  <c r="BC49" i="7"/>
  <c r="BD11" i="7"/>
  <c r="BF11" i="7"/>
  <c r="BB11" i="7"/>
  <c r="N11" i="7" s="1"/>
  <c r="BD12" i="7"/>
  <c r="BF12" i="7"/>
  <c r="BB12" i="7"/>
  <c r="N12" i="7" s="1"/>
  <c r="BD13" i="7"/>
  <c r="BF13" i="7"/>
  <c r="BB13" i="7"/>
  <c r="N13" i="7" s="1"/>
  <c r="BD14" i="7"/>
  <c r="BF14" i="7"/>
  <c r="BB14" i="7"/>
  <c r="N14" i="7" s="1"/>
  <c r="BD15" i="7"/>
  <c r="BF15" i="7"/>
  <c r="BB15" i="7"/>
  <c r="N15" i="7" s="1"/>
  <c r="BD16" i="7"/>
  <c r="BF16" i="7"/>
  <c r="BB16" i="7"/>
  <c r="N16" i="7" s="1"/>
  <c r="BD17" i="7"/>
  <c r="BF17" i="7"/>
  <c r="BB17" i="7"/>
  <c r="N17" i="7" s="1"/>
  <c r="BD18" i="7"/>
  <c r="BF18" i="7"/>
  <c r="BB18" i="7"/>
  <c r="N18" i="7" s="1"/>
  <c r="BD19" i="7"/>
  <c r="BF19" i="7"/>
  <c r="BB19" i="7"/>
  <c r="N19" i="7" s="1"/>
  <c r="BD20" i="7"/>
  <c r="BF20" i="7"/>
  <c r="BB20" i="7"/>
  <c r="N20" i="7" s="1"/>
  <c r="BD21" i="7"/>
  <c r="BF21" i="7"/>
  <c r="BB21" i="7"/>
  <c r="N21" i="7" s="1"/>
  <c r="BD25" i="7"/>
  <c r="BF25" i="7"/>
  <c r="BB25" i="7"/>
  <c r="N25" i="7" s="1"/>
  <c r="BD26" i="7"/>
  <c r="BF26" i="7"/>
  <c r="BB26" i="7"/>
  <c r="N26" i="7" s="1"/>
  <c r="BD27" i="7"/>
  <c r="BF27" i="7"/>
  <c r="BB27" i="7"/>
  <c r="N27" i="7" s="1"/>
  <c r="BD28" i="7"/>
  <c r="BF28" i="7"/>
  <c r="BB28" i="7"/>
  <c r="N28" i="7" s="1"/>
  <c r="BD29" i="7"/>
  <c r="BF29" i="7"/>
  <c r="BB29" i="7"/>
  <c r="BD30" i="7"/>
  <c r="BF30" i="7"/>
  <c r="BB30" i="7"/>
  <c r="N30" i="7" s="1"/>
  <c r="BE30" i="7"/>
  <c r="BC31" i="7"/>
  <c r="BC33" i="7"/>
  <c r="BC35" i="7"/>
  <c r="BC37" i="7"/>
  <c r="BC50" i="7"/>
  <c r="BC51" i="7"/>
  <c r="BC47" i="7"/>
  <c r="BC48" i="7"/>
  <c r="BD50" i="7"/>
  <c r="BD51" i="7"/>
  <c r="BA47" i="7"/>
  <c r="N47" i="7" s="1"/>
  <c r="BA48" i="7"/>
  <c r="N48" i="7" s="1"/>
  <c r="BB50" i="7"/>
  <c r="N50" i="7" s="1"/>
  <c r="BB51" i="7"/>
  <c r="B58" i="4"/>
  <c r="C11" i="4"/>
  <c r="D11" i="4"/>
  <c r="E11" i="4"/>
  <c r="F11" i="4"/>
  <c r="G11" i="4"/>
  <c r="H11" i="4"/>
  <c r="I11" i="4"/>
  <c r="J11" i="4"/>
  <c r="K11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BA49" i="7" l="1"/>
  <c r="N49" i="7" s="1"/>
  <c r="N33" i="7"/>
  <c r="N10" i="7"/>
  <c r="N36" i="7"/>
  <c r="BD49" i="7"/>
  <c r="A200" i="7"/>
  <c r="N49" i="13"/>
  <c r="BE10" i="7"/>
  <c r="BA10" i="7"/>
  <c r="N46" i="7"/>
  <c r="BD200" i="7"/>
  <c r="N34" i="7"/>
  <c r="N31" i="7"/>
  <c r="N32" i="7"/>
  <c r="N37" i="7"/>
  <c r="N35" i="7"/>
  <c r="B62" i="3"/>
  <c r="BE55" i="3"/>
  <c r="BD55" i="3"/>
  <c r="BB55" i="3"/>
  <c r="BA55" i="3"/>
  <c r="BE51" i="3"/>
  <c r="BD51" i="3"/>
  <c r="B51" i="3"/>
  <c r="BF51" i="3" s="1"/>
  <c r="BE50" i="3"/>
  <c r="BD50" i="3"/>
  <c r="B50" i="3"/>
  <c r="BF50" i="3" s="1"/>
  <c r="M49" i="3"/>
  <c r="L49" i="3"/>
  <c r="K49" i="3"/>
  <c r="J49" i="3"/>
  <c r="I49" i="3"/>
  <c r="H49" i="3"/>
  <c r="G49" i="3"/>
  <c r="F49" i="3"/>
  <c r="E49" i="3"/>
  <c r="B49" i="3" s="1"/>
  <c r="BD49" i="3" s="1"/>
  <c r="D49" i="3"/>
  <c r="C49" i="3"/>
  <c r="B48" i="3"/>
  <c r="B47" i="3"/>
  <c r="BC47" i="3" s="1"/>
  <c r="M46" i="3"/>
  <c r="L46" i="3"/>
  <c r="K46" i="3"/>
  <c r="J46" i="3"/>
  <c r="I46" i="3"/>
  <c r="H46" i="3"/>
  <c r="G46" i="3"/>
  <c r="F46" i="3"/>
  <c r="E46" i="3"/>
  <c r="D46" i="3"/>
  <c r="C46" i="3"/>
  <c r="B42" i="3"/>
  <c r="BA42" i="3" s="1"/>
  <c r="K42" i="3" s="1"/>
  <c r="BD41" i="3"/>
  <c r="B41" i="3"/>
  <c r="BA41" i="3" s="1"/>
  <c r="K41" i="3" s="1"/>
  <c r="B37" i="3"/>
  <c r="BD37" i="3" s="1"/>
  <c r="B36" i="3"/>
  <c r="BD36" i="3" s="1"/>
  <c r="BF35" i="3"/>
  <c r="BB35" i="3"/>
  <c r="B35" i="3"/>
  <c r="BD35" i="3" s="1"/>
  <c r="BF34" i="3"/>
  <c r="BB34" i="3"/>
  <c r="B34" i="3"/>
  <c r="BD34" i="3" s="1"/>
  <c r="B33" i="3"/>
  <c r="BD33" i="3" s="1"/>
  <c r="B32" i="3"/>
  <c r="BD32" i="3" s="1"/>
  <c r="BF31" i="3"/>
  <c r="BB31" i="3"/>
  <c r="B31" i="3"/>
  <c r="BD31" i="3" s="1"/>
  <c r="BF30" i="3"/>
  <c r="BB30" i="3"/>
  <c r="B30" i="3"/>
  <c r="BD30" i="3" s="1"/>
  <c r="B29" i="3"/>
  <c r="BD29" i="3" s="1"/>
  <c r="B28" i="3"/>
  <c r="BD28" i="3" s="1"/>
  <c r="BF27" i="3"/>
  <c r="BB27" i="3"/>
  <c r="B27" i="3"/>
  <c r="BD27" i="3" s="1"/>
  <c r="BF26" i="3"/>
  <c r="BB26" i="3"/>
  <c r="B26" i="3"/>
  <c r="BD26" i="3" s="1"/>
  <c r="B25" i="3"/>
  <c r="BD25" i="3" s="1"/>
  <c r="B21" i="3"/>
  <c r="BD21" i="3" s="1"/>
  <c r="BF20" i="3"/>
  <c r="BB20" i="3"/>
  <c r="B20" i="3"/>
  <c r="BD20" i="3" s="1"/>
  <c r="BF19" i="3"/>
  <c r="BB19" i="3"/>
  <c r="B19" i="3"/>
  <c r="BD19" i="3" s="1"/>
  <c r="B18" i="3"/>
  <c r="BD18" i="3" s="1"/>
  <c r="B17" i="3"/>
  <c r="BD17" i="3" s="1"/>
  <c r="BF16" i="3"/>
  <c r="BB16" i="3"/>
  <c r="B16" i="3"/>
  <c r="BD16" i="3" s="1"/>
  <c r="BF15" i="3"/>
  <c r="BB15" i="3"/>
  <c r="B15" i="3"/>
  <c r="BD15" i="3" s="1"/>
  <c r="B14" i="3"/>
  <c r="BD14" i="3" s="1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B14" i="3" l="1"/>
  <c r="BB29" i="3"/>
  <c r="BB37" i="3"/>
  <c r="B46" i="3"/>
  <c r="BF13" i="3"/>
  <c r="BF17" i="3"/>
  <c r="BF21" i="3"/>
  <c r="BF28" i="3"/>
  <c r="BF32" i="3"/>
  <c r="BF36" i="3"/>
  <c r="BA50" i="3"/>
  <c r="BA51" i="3"/>
  <c r="BB18" i="3"/>
  <c r="BB25" i="3"/>
  <c r="BB33" i="3"/>
  <c r="BB13" i="3"/>
  <c r="BF14" i="3"/>
  <c r="BB17" i="3"/>
  <c r="BF18" i="3"/>
  <c r="BB21" i="3"/>
  <c r="BF25" i="3"/>
  <c r="BB28" i="3"/>
  <c r="BF29" i="3"/>
  <c r="BB32" i="3"/>
  <c r="BF33" i="3"/>
  <c r="BB36" i="3"/>
  <c r="BF37" i="3"/>
  <c r="BD42" i="3"/>
  <c r="F55" i="3"/>
  <c r="BE46" i="3"/>
  <c r="BA46" i="3"/>
  <c r="BF46" i="3"/>
  <c r="BB46" i="3"/>
  <c r="BD46" i="3"/>
  <c r="BE48" i="3"/>
  <c r="BA48" i="3"/>
  <c r="BF48" i="3"/>
  <c r="BB48" i="3"/>
  <c r="BD48" i="3"/>
  <c r="B10" i="3"/>
  <c r="BC46" i="3"/>
  <c r="BC48" i="3"/>
  <c r="BD11" i="3"/>
  <c r="BC11" i="3"/>
  <c r="BE11" i="3"/>
  <c r="BA11" i="3"/>
  <c r="BE47" i="3"/>
  <c r="BA47" i="3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BE16" i="3"/>
  <c r="BA17" i="3"/>
  <c r="BE17" i="3"/>
  <c r="BA18" i="3"/>
  <c r="BE18" i="3"/>
  <c r="BA19" i="3"/>
  <c r="BE19" i="3"/>
  <c r="BA20" i="3"/>
  <c r="BE20" i="3"/>
  <c r="BA21" i="3"/>
  <c r="BE21" i="3"/>
  <c r="BA25" i="3"/>
  <c r="BE25" i="3"/>
  <c r="BA26" i="3"/>
  <c r="BE26" i="3"/>
  <c r="BA27" i="3"/>
  <c r="BE27" i="3"/>
  <c r="BA28" i="3"/>
  <c r="BE28" i="3"/>
  <c r="BA29" i="3"/>
  <c r="BE29" i="3"/>
  <c r="BA30" i="3"/>
  <c r="BE30" i="3"/>
  <c r="BA31" i="3"/>
  <c r="BE31" i="3"/>
  <c r="BA32" i="3"/>
  <c r="BE32" i="3"/>
  <c r="BA33" i="3"/>
  <c r="BE33" i="3"/>
  <c r="BA34" i="3"/>
  <c r="BE34" i="3"/>
  <c r="BA35" i="3"/>
  <c r="BE35" i="3"/>
  <c r="BA36" i="3"/>
  <c r="BE36" i="3"/>
  <c r="BA37" i="3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BB51" i="3"/>
  <c r="C21" i="4"/>
  <c r="D21" i="4"/>
  <c r="E21" i="4"/>
  <c r="F21" i="4"/>
  <c r="G21" i="4"/>
  <c r="H21" i="4"/>
  <c r="I21" i="4"/>
  <c r="J21" i="4"/>
  <c r="K21" i="4"/>
  <c r="L21" i="4"/>
  <c r="M21" i="4"/>
  <c r="N28" i="3" l="1"/>
  <c r="N17" i="3"/>
  <c r="N50" i="3"/>
  <c r="N37" i="3"/>
  <c r="N35" i="3"/>
  <c r="N31" i="3"/>
  <c r="N27" i="3"/>
  <c r="N20" i="3"/>
  <c r="N16" i="3"/>
  <c r="N47" i="3"/>
  <c r="N48" i="3"/>
  <c r="N36" i="3"/>
  <c r="N51" i="3"/>
  <c r="N33" i="3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M49" i="1"/>
  <c r="L49" i="1"/>
  <c r="K49" i="1"/>
  <c r="J49" i="1"/>
  <c r="I49" i="1"/>
  <c r="H49" i="1"/>
  <c r="G49" i="1"/>
  <c r="F49" i="1"/>
  <c r="E49" i="1"/>
  <c r="D49" i="1"/>
  <c r="C49" i="1"/>
  <c r="BF48" i="1"/>
  <c r="BD48" i="1"/>
  <c r="BB48" i="1"/>
  <c r="B48" i="1"/>
  <c r="BE48" i="1" s="1"/>
  <c r="BF47" i="1"/>
  <c r="BD47" i="1"/>
  <c r="BB47" i="1"/>
  <c r="B47" i="1"/>
  <c r="BE47" i="1" s="1"/>
  <c r="M46" i="1"/>
  <c r="L46" i="1"/>
  <c r="K46" i="1"/>
  <c r="J46" i="1"/>
  <c r="I46" i="1"/>
  <c r="H46" i="1"/>
  <c r="G46" i="1"/>
  <c r="F46" i="1"/>
  <c r="E46" i="1"/>
  <c r="D46" i="1"/>
  <c r="C46" i="1"/>
  <c r="B42" i="1"/>
  <c r="BD42" i="1" s="1"/>
  <c r="BA41" i="1"/>
  <c r="K41" i="1" s="1"/>
  <c r="B41" i="1"/>
  <c r="BD41" i="1" s="1"/>
  <c r="BE37" i="1"/>
  <c r="BA37" i="1"/>
  <c r="B37" i="1"/>
  <c r="BD37" i="1" s="1"/>
  <c r="B36" i="1"/>
  <c r="BD36" i="1" s="1"/>
  <c r="B35" i="1"/>
  <c r="BD35" i="1" s="1"/>
  <c r="BE34" i="1"/>
  <c r="BA34" i="1"/>
  <c r="B34" i="1"/>
  <c r="BD34" i="1" s="1"/>
  <c r="BE33" i="1"/>
  <c r="BA33" i="1"/>
  <c r="B33" i="1"/>
  <c r="BD33" i="1" s="1"/>
  <c r="B32" i="1"/>
  <c r="BD32" i="1" s="1"/>
  <c r="B31" i="1"/>
  <c r="BA31" i="1" s="1"/>
  <c r="BE30" i="1"/>
  <c r="B30" i="1"/>
  <c r="BA30" i="1" s="1"/>
  <c r="BE29" i="1"/>
  <c r="B29" i="1"/>
  <c r="BA29" i="1" s="1"/>
  <c r="BE28" i="1"/>
  <c r="B28" i="1"/>
  <c r="BA28" i="1" s="1"/>
  <c r="BE27" i="1"/>
  <c r="B27" i="1"/>
  <c r="BA27" i="1" s="1"/>
  <c r="BE26" i="1"/>
  <c r="B26" i="1"/>
  <c r="BA26" i="1" s="1"/>
  <c r="BE25" i="1"/>
  <c r="B25" i="1"/>
  <c r="BA25" i="1" s="1"/>
  <c r="BE21" i="1"/>
  <c r="B21" i="1"/>
  <c r="BE20" i="1"/>
  <c r="B20" i="1"/>
  <c r="B20" i="4" s="1"/>
  <c r="BE19" i="1"/>
  <c r="B19" i="1"/>
  <c r="B19" i="4" s="1"/>
  <c r="BE18" i="1"/>
  <c r="B18" i="1"/>
  <c r="B18" i="4" s="1"/>
  <c r="BE17" i="1"/>
  <c r="B17" i="1"/>
  <c r="B17" i="4" s="1"/>
  <c r="BE16" i="1"/>
  <c r="B16" i="1"/>
  <c r="B16" i="4" s="1"/>
  <c r="BE15" i="1"/>
  <c r="B15" i="1"/>
  <c r="B15" i="4" s="1"/>
  <c r="BE14" i="1"/>
  <c r="B14" i="1"/>
  <c r="B14" i="4" s="1"/>
  <c r="BE13" i="1"/>
  <c r="B13" i="1"/>
  <c r="B13" i="4" s="1"/>
  <c r="BE12" i="1"/>
  <c r="B12" i="1"/>
  <c r="B12" i="4" s="1"/>
  <c r="BE11" i="1"/>
  <c r="B11" i="1"/>
  <c r="B11" i="4" s="1"/>
  <c r="M10" i="1"/>
  <c r="M10" i="4" s="1"/>
  <c r="L10" i="1"/>
  <c r="L10" i="4" s="1"/>
  <c r="K10" i="1"/>
  <c r="K10" i="4" s="1"/>
  <c r="J10" i="1"/>
  <c r="J10" i="4" s="1"/>
  <c r="I10" i="1"/>
  <c r="I10" i="4" s="1"/>
  <c r="H10" i="1"/>
  <c r="H10" i="4" s="1"/>
  <c r="G10" i="1"/>
  <c r="G10" i="4" s="1"/>
  <c r="F10" i="1"/>
  <c r="F10" i="4" s="1"/>
  <c r="E10" i="1"/>
  <c r="E10" i="4" s="1"/>
  <c r="D10" i="1"/>
  <c r="D10" i="4" s="1"/>
  <c r="C10" i="1"/>
  <c r="C10" i="4" s="1"/>
  <c r="A5" i="1"/>
  <c r="A4" i="1"/>
  <c r="A3" i="1"/>
  <c r="A2" i="1"/>
  <c r="BA36" i="1" l="1"/>
  <c r="BA42" i="1"/>
  <c r="K42" i="1" s="1"/>
  <c r="BC11" i="1"/>
  <c r="N11" i="1" s="1"/>
  <c r="BC12" i="1"/>
  <c r="BC13" i="1"/>
  <c r="BC14" i="1"/>
  <c r="BC15" i="1"/>
  <c r="BC16" i="1"/>
  <c r="BC17" i="1"/>
  <c r="BC18" i="1"/>
  <c r="BC19" i="1"/>
  <c r="BC20" i="1"/>
  <c r="BC21" i="1"/>
  <c r="BC25" i="1"/>
  <c r="BC26" i="1"/>
  <c r="BC27" i="1"/>
  <c r="BC28" i="1"/>
  <c r="BC29" i="1"/>
  <c r="BC30" i="1"/>
  <c r="BE31" i="1"/>
  <c r="BE35" i="1"/>
  <c r="B46" i="1"/>
  <c r="BF46" i="1" s="1"/>
  <c r="BA32" i="1"/>
  <c r="BA11" i="1"/>
  <c r="BA12" i="1"/>
  <c r="BA13" i="1"/>
  <c r="BA14" i="1"/>
  <c r="BA15" i="1"/>
  <c r="BA16" i="1"/>
  <c r="BA17" i="1"/>
  <c r="BA18" i="1"/>
  <c r="BA19" i="1"/>
  <c r="BA20" i="1"/>
  <c r="BA21" i="1"/>
  <c r="BE32" i="1"/>
  <c r="BA35" i="1"/>
  <c r="BE36" i="1"/>
  <c r="B49" i="1"/>
  <c r="BC49" i="1" s="1"/>
  <c r="BD200" i="3"/>
  <c r="N10" i="3"/>
  <c r="N26" i="1"/>
  <c r="B10" i="1"/>
  <c r="B10" i="4" s="1"/>
  <c r="BA46" i="1"/>
  <c r="BD46" i="1"/>
  <c r="BB49" i="1"/>
  <c r="BE49" i="1"/>
  <c r="BF50" i="1"/>
  <c r="BB50" i="1"/>
  <c r="BE50" i="1"/>
  <c r="BA50" i="1"/>
  <c r="BD50" i="1"/>
  <c r="BC50" i="1"/>
  <c r="BD11" i="1"/>
  <c r="BF11" i="1"/>
  <c r="BB11" i="1"/>
  <c r="BD12" i="1"/>
  <c r="BF12" i="1"/>
  <c r="BB12" i="1"/>
  <c r="N12" i="1" s="1"/>
  <c r="BD13" i="1"/>
  <c r="BF13" i="1"/>
  <c r="BB13" i="1"/>
  <c r="BD14" i="1"/>
  <c r="BF14" i="1"/>
  <c r="BB14" i="1"/>
  <c r="N14" i="1" s="1"/>
  <c r="BD15" i="1"/>
  <c r="BF15" i="1"/>
  <c r="BB15" i="1"/>
  <c r="N15" i="1" s="1"/>
  <c r="BD16" i="1"/>
  <c r="BF16" i="1"/>
  <c r="BB16" i="1"/>
  <c r="BD17" i="1"/>
  <c r="BF17" i="1"/>
  <c r="BB17" i="1"/>
  <c r="BD18" i="1"/>
  <c r="BF18" i="1"/>
  <c r="BB18" i="1"/>
  <c r="N18" i="1" s="1"/>
  <c r="BD19" i="1"/>
  <c r="BF19" i="1"/>
  <c r="BB19" i="1"/>
  <c r="BD20" i="1"/>
  <c r="BF20" i="1"/>
  <c r="BB20" i="1"/>
  <c r="BD21" i="1"/>
  <c r="BF21" i="1"/>
  <c r="BB21" i="1"/>
  <c r="BD25" i="1"/>
  <c r="BF25" i="1"/>
  <c r="BB25" i="1"/>
  <c r="N25" i="1" s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N30" i="1" s="1"/>
  <c r="BD31" i="1"/>
  <c r="BC31" i="1"/>
  <c r="BF31" i="1"/>
  <c r="BB31" i="1"/>
  <c r="BF51" i="1"/>
  <c r="BB51" i="1"/>
  <c r="BE51" i="1"/>
  <c r="BA51" i="1"/>
  <c r="BD51" i="1"/>
  <c r="N13" i="1"/>
  <c r="N16" i="1"/>
  <c r="N20" i="1"/>
  <c r="N27" i="1"/>
  <c r="BB32" i="1"/>
  <c r="BF32" i="1"/>
  <c r="BB33" i="1"/>
  <c r="N33" i="1" s="1"/>
  <c r="BF33" i="1"/>
  <c r="BB34" i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BC36" i="1"/>
  <c r="N36" i="1" s="1"/>
  <c r="BC37" i="1"/>
  <c r="BA47" i="1"/>
  <c r="N47" i="1" s="1"/>
  <c r="BA48" i="1"/>
  <c r="N48" i="1" s="1"/>
  <c r="N37" i="1" l="1"/>
  <c r="BB46" i="1"/>
  <c r="N31" i="1"/>
  <c r="N21" i="1"/>
  <c r="N17" i="1"/>
  <c r="BA49" i="1"/>
  <c r="N49" i="1" s="1"/>
  <c r="BC46" i="1"/>
  <c r="N46" i="1" s="1"/>
  <c r="N35" i="1"/>
  <c r="N19" i="1"/>
  <c r="N34" i="1"/>
  <c r="N32" i="1"/>
  <c r="N50" i="1"/>
  <c r="BD49" i="1"/>
  <c r="BF49" i="1"/>
  <c r="BE46" i="1"/>
  <c r="N51" i="1"/>
  <c r="BD10" i="1"/>
  <c r="A200" i="1"/>
  <c r="BF10" i="1"/>
  <c r="BB10" i="1"/>
  <c r="BE10" i="1"/>
  <c r="BC10" i="1"/>
  <c r="BA10" i="1"/>
  <c r="N10" i="1" l="1"/>
  <c r="BD200" i="1"/>
</calcChain>
</file>

<file path=xl/sharedStrings.xml><?xml version="1.0" encoding="utf-8"?>
<sst xmlns="http://schemas.openxmlformats.org/spreadsheetml/2006/main" count="2153" uniqueCount="82">
  <si>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</si>
  <si>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</si>
  <si>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</si>
  <si>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</si>
  <si>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</si>
  <si>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</si>
  <si>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</si>
  <si>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</si>
  <si>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</si>
  <si>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</si>
  <si>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</si>
  <si>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</si>
  <si>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</si>
  <si>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</si>
  <si>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</si>
  <si>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</si>
  <si>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</si>
  <si>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</si>
  <si>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</si>
  <si>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</si>
  <si>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</si>
  <si>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</si>
  <si>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</si>
  <si>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</si>
  <si>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</si>
  <si>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</si>
  <si>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</si>
  <si>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</si>
  <si>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</si>
  <si>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</si>
  <si>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</si>
  <si>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</si>
  <si>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</si>
  <si>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</si>
  <si>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</si>
  <si>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</si>
  <si>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</si>
  <si>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</si>
  <si>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</si>
  <si>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</si>
  <si>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</si>
  <si>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</si>
  <si>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</si>
  <si>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</si>
  <si>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</si>
  <si>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</si>
  <si>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</si>
  <si>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</si>
  <si>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</si>
  <si>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</si>
  <si>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</si>
  <si>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</si>
  <si>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</si>
  <si>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</si>
  <si>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</si>
  <si>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</si>
  <si>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</si>
  <si>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</si>
  <si>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</si>
  <si>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</si>
  <si>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</si>
  <si>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</si>
  <si>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</si>
  <si>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</si>
  <si>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</si>
  <si>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</si>
  <si>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</si>
  <si>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</si>
  <si>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</si>
  <si>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</si>
  <si>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</si>
  <si>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</si>
  <si>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</si>
  <si>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</si>
  <si>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</si>
  <si>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</si>
  <si>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</si>
  <si>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</si>
  <si>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</si>
  <si>
    <t>COMUNA: LINARES  - ( 07401 )</t>
  </si>
  <si>
    <t>ESTABLECIMIENTO: HOSPITAL DE LINARES  - ( 16108 )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</si>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</sst>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53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NOVIEMBRE/16108%20SA-13_V1.3%20-%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DICIEMBRE/16%20108%20SA-13_V1.3%20-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D30" sqref="D30"/>
    </sheetView>
  </sheetViews>
  <sheetFormatPr baseColWidth="10" defaultRowHeight="15" x14ac:dyDescent="0.25"/>
  <cols>
    <col min="1" max="1" width="50" customWidth="1"/>
  </cols>
  <sheetData>
    <row r="1" spans="1:58" x14ac:dyDescent="0.25">
      <c r="A1" s="233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33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33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33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236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37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38"/>
      <c r="B9" s="640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36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01">
        <f>+'ENERO '!B10+FEBRERO!B10+MARZO!B10+'ABRIL '!B10+MAYO!B10+JUNIO!B10+JULIO!B10+AGOSTO!B10+SEPTIEMBRE!B10+'OCTUBRE '!B10+'NOVIEMBRE '!B10+'DICIEMBRE '!B10</f>
        <v>6090</v>
      </c>
      <c r="C10" s="501">
        <f>+'ENERO '!C10+FEBRERO!C10+MARZO!C10+'ABRIL '!C10+MAYO!C10+JUNIO!C10+JULIO!C10+AGOSTO!C10+SEPTIEMBRE!C10+'OCTUBRE '!C10+'NOVIEMBRE '!C10+'DICIEMBRE '!C10</f>
        <v>125</v>
      </c>
      <c r="D10" s="501">
        <f>+'ENERO '!D10+FEBRERO!D10+MARZO!D10+'ABRIL '!D10+MAYO!D10+JUNIO!D10+JULIO!D10+AGOSTO!D10+SEPTIEMBRE!D10+'OCTUBRE '!D10+'NOVIEMBRE '!D10+'DICIEMBRE '!D10</f>
        <v>275</v>
      </c>
      <c r="E10" s="501">
        <f>+'ENERO '!E10+FEBRERO!E10+MARZO!E10+'ABRIL '!E10+MAYO!E10+JUNIO!E10+JULIO!E10+AGOSTO!E10+SEPTIEMBRE!E10+'OCTUBRE '!E10+'NOVIEMBRE '!E10+'DICIEMBRE '!E10</f>
        <v>329</v>
      </c>
      <c r="F10" s="501">
        <f>+'ENERO '!F10+FEBRERO!F10+MARZO!F10+'ABRIL '!F10+MAYO!F10+JUNIO!F10+JULIO!F10+AGOSTO!F10+SEPTIEMBRE!F10+'OCTUBRE '!F10+'NOVIEMBRE '!F10+'DICIEMBRE '!F10</f>
        <v>322</v>
      </c>
      <c r="G10" s="501">
        <f>+'ENERO '!G10+FEBRERO!G10+MARZO!G10+'ABRIL '!G10+MAYO!G10+JUNIO!G10+JULIO!G10+AGOSTO!G10+SEPTIEMBRE!G10+'OCTUBRE '!G10+'NOVIEMBRE '!G10+'DICIEMBRE '!G10</f>
        <v>179</v>
      </c>
      <c r="H10" s="501">
        <f>+'ENERO '!H10+FEBRERO!H10+MARZO!H10+'ABRIL '!H10+MAYO!H10+JUNIO!H10+JULIO!H10+AGOSTO!H10+SEPTIEMBRE!H10+'OCTUBRE '!H10+'NOVIEMBRE '!H10+'DICIEMBRE '!H10</f>
        <v>272</v>
      </c>
      <c r="I10" s="501">
        <f>+'ENERO '!I10+FEBRERO!I10+MARZO!I10+'ABRIL '!I10+MAYO!I10+JUNIO!I10+JULIO!I10+AGOSTO!I10+SEPTIEMBRE!I10+'OCTUBRE '!I10+'NOVIEMBRE '!I10+'DICIEMBRE '!I10</f>
        <v>2717</v>
      </c>
      <c r="J10" s="501">
        <f>+'ENERO '!J10+FEBRERO!J10+MARZO!J10+'ABRIL '!J10+MAYO!J10+JUNIO!J10+JULIO!J10+AGOSTO!J10+SEPTIEMBRE!J10+'OCTUBRE '!J10+'NOVIEMBRE '!J10+'DICIEMBRE '!J10</f>
        <v>1871</v>
      </c>
      <c r="K10" s="501">
        <f>+'ENERO '!K10+FEBRERO!K10+MARZO!K10+'ABRIL '!K10+MAYO!K10+JUNIO!K10+JULIO!K10+AGOSTO!K10+SEPTIEMBRE!K10+'OCTUBRE '!K10+'NOVIEMBRE '!K10+'DICIEMBRE '!K10</f>
        <v>2477</v>
      </c>
      <c r="L10" s="501">
        <f>+'ENERO '!L10+FEBRERO!L10+MARZO!L10+'ABRIL '!L10+MAYO!L10+JUNIO!L10+JULIO!L10+AGOSTO!L10+SEPTIEMBRE!L10+'OCTUBRE '!L10+'NOVIEMBRE '!L10+'DICIEMBRE '!L10</f>
        <v>3613</v>
      </c>
      <c r="M10" s="501">
        <f>+'ENERO '!M10+FEBRERO!M10+MARZO!M10+'ABRIL '!M10+MAYO!M10+JUNIO!M10+JULIO!M10+AGOSTO!M10+SEPTIEMBRE!M10+'OCTUBRE '!M10+'NOVIEMBRE '!M10+'DICIEMBRE '!M10</f>
        <v>6090</v>
      </c>
      <c r="N10" s="234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38">
        <v>0</v>
      </c>
      <c r="BE10" s="238">
        <v>0</v>
      </c>
      <c r="BF10" s="238" t="s">
        <v>73</v>
      </c>
    </row>
    <row r="11" spans="1:58" x14ac:dyDescent="0.25">
      <c r="A11" s="154" t="s">
        <v>19</v>
      </c>
      <c r="B11" s="501">
        <f>+'ENERO '!B11+FEBRERO!B11+MARZO!B11+'ABRIL '!B11+MAYO!B11+JUNIO!B11+JULIO!B11+AGOSTO!B11+SEPTIEMBRE!B11+'OCTUBRE '!B11+'NOVIEMBRE '!B11+'DICIEMBRE '!B11</f>
        <v>0</v>
      </c>
      <c r="C11" s="501">
        <f>+'ENERO '!C11+FEBRERO!C11+MARZO!C11+'ABRIL '!C11+MAYO!C11+JUNIO!C11+JULIO!C11+AGOSTO!C11+SEPTIEMBRE!C11+'OCTUBRE '!C11+'NOVIEMBRE '!C11+'DICIEMBRE '!C11</f>
        <v>0</v>
      </c>
      <c r="D11" s="501">
        <f>+'ENERO '!D11+FEBRERO!D11+MARZO!D11+'ABRIL '!D11+MAYO!D11+JUNIO!D11+JULIO!D11+AGOSTO!D11+SEPTIEMBRE!D11+'OCTUBRE '!D11+'NOVIEMBRE '!D11+'DICIEMBRE '!D11</f>
        <v>0</v>
      </c>
      <c r="E11" s="501">
        <f>+'ENERO '!E11+FEBRERO!E11+MARZO!E11+'ABRIL '!E11+MAYO!E11+JUNIO!E11+JULIO!E11+AGOSTO!E11+SEPTIEMBRE!E11+'OCTUBRE '!E11+'NOVIEMBRE '!E11+'DICIEMBRE '!E11</f>
        <v>0</v>
      </c>
      <c r="F11" s="501">
        <f>+'ENERO '!F11+FEBRERO!F11+MARZO!F11+'ABRIL '!F11+MAYO!F11+JUNIO!F11+JULIO!F11+AGOSTO!F11+SEPTIEMBRE!F11+'OCTUBRE '!F11+'NOVIEMBRE '!F11+'DICIEMBRE '!F11</f>
        <v>0</v>
      </c>
      <c r="G11" s="501">
        <f>+'ENERO '!G11+FEBRERO!G11+MARZO!G11+'ABRIL '!G11+MAYO!G11+JUNIO!G11+JULIO!G11+AGOSTO!G11+SEPTIEMBRE!G11+'OCTUBRE '!G11+'NOVIEMBRE '!G11+'DICIEMBRE '!G11</f>
        <v>0</v>
      </c>
      <c r="H11" s="501">
        <f>+'ENERO '!H11+FEBRERO!H11+MARZO!H11+'ABRIL '!H11+MAYO!H11+JUNIO!H11+JULIO!H11+AGOSTO!H11+SEPTIEMBRE!H11+'OCTUBRE '!H11+'NOVIEMBRE '!H11+'DICIEMBRE '!H11</f>
        <v>0</v>
      </c>
      <c r="I11" s="501">
        <f>+'ENERO '!I11+FEBRERO!I11+MARZO!I11+'ABRIL '!I11+MAYO!I11+JUNIO!I11+JULIO!I11+AGOSTO!I11+SEPTIEMBRE!I11+'OCTUBRE '!I11+'NOVIEMBRE '!I11+'DICIEMBRE '!I11</f>
        <v>0</v>
      </c>
      <c r="J11" s="501">
        <f>+'ENERO '!J11+FEBRERO!J11+MARZO!J11+'ABRIL '!J11+MAYO!J11+JUNIO!J11+JULIO!J11+AGOSTO!J11+SEPTIEMBRE!J11+'OCTUBRE '!J11+'NOVIEMBRE '!J11+'DICIEMBRE '!J11</f>
        <v>0</v>
      </c>
      <c r="K11" s="501">
        <f>+'ENERO '!K11+FEBRERO!K11+MARZO!K11+'ABRIL '!K11+MAYO!K11+JUNIO!K11+JULIO!K11+AGOSTO!K11+SEPTIEMBRE!K11+'OCTUBRE '!K11+'NOVIEMBRE '!K11+'DICIEMBRE '!K11</f>
        <v>0</v>
      </c>
      <c r="L11" s="501">
        <f>+'ENERO '!L11+FEBRERO!L11+MARZO!L11+'ABRIL '!L11+MAYO!L11+JUNIO!L11+JULIO!L11+AGOSTO!L11+SEPTIEMBRE!L11+'OCTUBRE '!L11+'NOVIEMBRE '!L11+'DICIEMBRE '!L11</f>
        <v>0</v>
      </c>
      <c r="M11" s="501">
        <f>+'ENERO '!M11+FEBRERO!M11+MARZO!M11+'ABRIL '!M11+MAYO!M11+JUNIO!M11+JULIO!M11+AGOSTO!M11+SEPTIEMBRE!M11+'OCTUBRE '!M11+'NOVIEMBRE '!M11+'DICIEMBRE '!M11</f>
        <v>0</v>
      </c>
      <c r="N11" s="234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38">
        <v>0</v>
      </c>
      <c r="BE11" s="238">
        <v>0</v>
      </c>
      <c r="BF11" s="238" t="s">
        <v>73</v>
      </c>
    </row>
    <row r="12" spans="1:58" x14ac:dyDescent="0.25">
      <c r="A12" s="155" t="s">
        <v>20</v>
      </c>
      <c r="B12" s="501">
        <f>+'ENERO '!B12+FEBRERO!B12+MARZO!B12+'ABRIL '!B12+MAYO!B12+JUNIO!B12+JULIO!B12+AGOSTO!B12+SEPTIEMBRE!B12+'OCTUBRE '!B12+'NOVIEMBRE '!B12+'DICIEMBRE '!B12</f>
        <v>0</v>
      </c>
      <c r="C12" s="501">
        <f>+'ENERO '!C12+FEBRERO!C12+MARZO!C12+'ABRIL '!C12+MAYO!C12+JUNIO!C12+JULIO!C12+AGOSTO!C12+SEPTIEMBRE!C12+'OCTUBRE '!C12+'NOVIEMBRE '!C12+'DICIEMBRE '!C12</f>
        <v>0</v>
      </c>
      <c r="D12" s="501">
        <f>+'ENERO '!D12+FEBRERO!D12+MARZO!D12+'ABRIL '!D12+MAYO!D12+JUNIO!D12+JULIO!D12+AGOSTO!D12+SEPTIEMBRE!D12+'OCTUBRE '!D12+'NOVIEMBRE '!D12+'DICIEMBRE '!D12</f>
        <v>0</v>
      </c>
      <c r="E12" s="501">
        <f>+'ENERO '!E12+FEBRERO!E12+MARZO!E12+'ABRIL '!E12+MAYO!E12+JUNIO!E12+JULIO!E12+AGOSTO!E12+SEPTIEMBRE!E12+'OCTUBRE '!E12+'NOVIEMBRE '!E12+'DICIEMBRE '!E12</f>
        <v>0</v>
      </c>
      <c r="F12" s="501">
        <f>+'ENERO '!F12+FEBRERO!F12+MARZO!F12+'ABRIL '!F12+MAYO!F12+JUNIO!F12+JULIO!F12+AGOSTO!F12+SEPTIEMBRE!F12+'OCTUBRE '!F12+'NOVIEMBRE '!F12+'DICIEMBRE '!F12</f>
        <v>0</v>
      </c>
      <c r="G12" s="501">
        <f>+'ENERO '!G12+FEBRERO!G12+MARZO!G12+'ABRIL '!G12+MAYO!G12+JUNIO!G12+JULIO!G12+AGOSTO!G12+SEPTIEMBRE!G12+'OCTUBRE '!G12+'NOVIEMBRE '!G12+'DICIEMBRE '!G12</f>
        <v>0</v>
      </c>
      <c r="H12" s="501">
        <f>+'ENERO '!H12+FEBRERO!H12+MARZO!H12+'ABRIL '!H12+MAYO!H12+JUNIO!H12+JULIO!H12+AGOSTO!H12+SEPTIEMBRE!H12+'OCTUBRE '!H12+'NOVIEMBRE '!H12+'DICIEMBRE '!H12</f>
        <v>0</v>
      </c>
      <c r="I12" s="501">
        <f>+'ENERO '!I12+FEBRERO!I12+MARZO!I12+'ABRIL '!I12+MAYO!I12+JUNIO!I12+JULIO!I12+AGOSTO!I12+SEPTIEMBRE!I12+'OCTUBRE '!I12+'NOVIEMBRE '!I12+'DICIEMBRE '!I12</f>
        <v>0</v>
      </c>
      <c r="J12" s="501">
        <f>+'ENERO '!J12+FEBRERO!J12+MARZO!J12+'ABRIL '!J12+MAYO!J12+JUNIO!J12+JULIO!J12+AGOSTO!J12+SEPTIEMBRE!J12+'OCTUBRE '!J12+'NOVIEMBRE '!J12+'DICIEMBRE '!J12</f>
        <v>0</v>
      </c>
      <c r="K12" s="501">
        <f>+'ENERO '!K12+FEBRERO!K12+MARZO!K12+'ABRIL '!K12+MAYO!K12+JUNIO!K12+JULIO!K12+AGOSTO!K12+SEPTIEMBRE!K12+'OCTUBRE '!K12+'NOVIEMBRE '!K12+'DICIEMBRE '!K12</f>
        <v>0</v>
      </c>
      <c r="L12" s="501">
        <f>+'ENERO '!L12+FEBRERO!L12+MARZO!L12+'ABRIL '!L12+MAYO!L12+JUNIO!L12+JULIO!L12+AGOSTO!L12+SEPTIEMBRE!L12+'OCTUBRE '!L12+'NOVIEMBRE '!L12+'DICIEMBRE '!L12</f>
        <v>0</v>
      </c>
      <c r="M12" s="501">
        <f>+'ENERO '!M12+FEBRERO!M12+MARZO!M12+'ABRIL '!M12+MAYO!M12+JUNIO!M12+JULIO!M12+AGOSTO!M12+SEPTIEMBRE!M12+'OCTUBRE '!M12+'NOVIEMBRE '!M12+'DICIEMBRE '!M12</f>
        <v>0</v>
      </c>
      <c r="N12" s="234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38">
        <v>0</v>
      </c>
      <c r="BE12" s="238">
        <v>0</v>
      </c>
      <c r="BF12" s="238" t="s">
        <v>73</v>
      </c>
    </row>
    <row r="13" spans="1:58" x14ac:dyDescent="0.25">
      <c r="A13" s="156" t="s">
        <v>21</v>
      </c>
      <c r="B13" s="501">
        <f>+'ENERO '!B13+FEBRERO!B13+MARZO!B13+'ABRIL '!B13+MAYO!B13+JUNIO!B13+JULIO!B13+AGOSTO!B13+SEPTIEMBRE!B13+'OCTUBRE '!B13+'NOVIEMBRE '!B13+'DICIEMBRE '!B13</f>
        <v>0</v>
      </c>
      <c r="C13" s="501">
        <f>+'ENERO '!C13+FEBRERO!C13+MARZO!C13+'ABRIL '!C13+MAYO!C13+JUNIO!C13+JULIO!C13+AGOSTO!C13+SEPTIEMBRE!C13+'OCTUBRE '!C13+'NOVIEMBRE '!C13+'DICIEMBRE '!C13</f>
        <v>0</v>
      </c>
      <c r="D13" s="501">
        <f>+'ENERO '!D13+FEBRERO!D13+MARZO!D13+'ABRIL '!D13+MAYO!D13+JUNIO!D13+JULIO!D13+AGOSTO!D13+SEPTIEMBRE!D13+'OCTUBRE '!D13+'NOVIEMBRE '!D13+'DICIEMBRE '!D13</f>
        <v>0</v>
      </c>
      <c r="E13" s="501">
        <f>+'ENERO '!E13+FEBRERO!E13+MARZO!E13+'ABRIL '!E13+MAYO!E13+JUNIO!E13+JULIO!E13+AGOSTO!E13+SEPTIEMBRE!E13+'OCTUBRE '!E13+'NOVIEMBRE '!E13+'DICIEMBRE '!E13</f>
        <v>0</v>
      </c>
      <c r="F13" s="501">
        <f>+'ENERO '!F13+FEBRERO!F13+MARZO!F13+'ABRIL '!F13+MAYO!F13+JUNIO!F13+JULIO!F13+AGOSTO!F13+SEPTIEMBRE!F13+'OCTUBRE '!F13+'NOVIEMBRE '!F13+'DICIEMBRE '!F13</f>
        <v>0</v>
      </c>
      <c r="G13" s="501">
        <f>+'ENERO '!G13+FEBRERO!G13+MARZO!G13+'ABRIL '!G13+MAYO!G13+JUNIO!G13+JULIO!G13+AGOSTO!G13+SEPTIEMBRE!G13+'OCTUBRE '!G13+'NOVIEMBRE '!G13+'DICIEMBRE '!G13</f>
        <v>0</v>
      </c>
      <c r="H13" s="501">
        <f>+'ENERO '!H13+FEBRERO!H13+MARZO!H13+'ABRIL '!H13+MAYO!H13+JUNIO!H13+JULIO!H13+AGOSTO!H13+SEPTIEMBRE!H13+'OCTUBRE '!H13+'NOVIEMBRE '!H13+'DICIEMBRE '!H13</f>
        <v>0</v>
      </c>
      <c r="I13" s="501">
        <f>+'ENERO '!I13+FEBRERO!I13+MARZO!I13+'ABRIL '!I13+MAYO!I13+JUNIO!I13+JULIO!I13+AGOSTO!I13+SEPTIEMBRE!I13+'OCTUBRE '!I13+'NOVIEMBRE '!I13+'DICIEMBRE '!I13</f>
        <v>0</v>
      </c>
      <c r="J13" s="501">
        <f>+'ENERO '!J13+FEBRERO!J13+MARZO!J13+'ABRIL '!J13+MAYO!J13+JUNIO!J13+JULIO!J13+AGOSTO!J13+SEPTIEMBRE!J13+'OCTUBRE '!J13+'NOVIEMBRE '!J13+'DICIEMBRE '!J13</f>
        <v>0</v>
      </c>
      <c r="K13" s="501">
        <f>+'ENERO '!K13+FEBRERO!K13+MARZO!K13+'ABRIL '!K13+MAYO!K13+JUNIO!K13+JULIO!K13+AGOSTO!K13+SEPTIEMBRE!K13+'OCTUBRE '!K13+'NOVIEMBRE '!K13+'DICIEMBRE '!K13</f>
        <v>0</v>
      </c>
      <c r="L13" s="501">
        <f>+'ENERO '!L13+FEBRERO!L13+MARZO!L13+'ABRIL '!L13+MAYO!L13+JUNIO!L13+JULIO!L13+AGOSTO!L13+SEPTIEMBRE!L13+'OCTUBRE '!L13+'NOVIEMBRE '!L13+'DICIEMBRE '!L13</f>
        <v>0</v>
      </c>
      <c r="M13" s="501">
        <f>+'ENERO '!M13+FEBRERO!M13+MARZO!M13+'ABRIL '!M13+MAYO!M13+JUNIO!M13+JULIO!M13+AGOSTO!M13+SEPTIEMBRE!M13+'OCTUBRE '!M13+'NOVIEMBRE '!M13+'DICIEMBRE '!M13</f>
        <v>0</v>
      </c>
      <c r="N13" s="234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38">
        <v>0</v>
      </c>
      <c r="BE13" s="238">
        <v>0</v>
      </c>
      <c r="BF13" s="238" t="s">
        <v>73</v>
      </c>
    </row>
    <row r="14" spans="1:58" x14ac:dyDescent="0.25">
      <c r="A14" s="157" t="s">
        <v>22</v>
      </c>
      <c r="B14" s="501">
        <f>+'ENERO '!B14+FEBRERO!B14+MARZO!B14+'ABRIL '!B14+MAYO!B14+JUNIO!B14+JULIO!B14+AGOSTO!B14+SEPTIEMBRE!B14+'OCTUBRE '!B14+'NOVIEMBRE '!B14+'DICIEMBRE '!B14</f>
        <v>0</v>
      </c>
      <c r="C14" s="501">
        <f>+'ENERO '!C14+FEBRERO!C14+MARZO!C14+'ABRIL '!C14+MAYO!C14+JUNIO!C14+JULIO!C14+AGOSTO!C14+SEPTIEMBRE!C14+'OCTUBRE '!C14+'NOVIEMBRE '!C14+'DICIEMBRE '!C14</f>
        <v>0</v>
      </c>
      <c r="D14" s="501">
        <f>+'ENERO '!D14+FEBRERO!D14+MARZO!D14+'ABRIL '!D14+MAYO!D14+JUNIO!D14+JULIO!D14+AGOSTO!D14+SEPTIEMBRE!D14+'OCTUBRE '!D14+'NOVIEMBRE '!D14+'DICIEMBRE '!D14</f>
        <v>0</v>
      </c>
      <c r="E14" s="501">
        <f>+'ENERO '!E14+FEBRERO!E14+MARZO!E14+'ABRIL '!E14+MAYO!E14+JUNIO!E14+JULIO!E14+AGOSTO!E14+SEPTIEMBRE!E14+'OCTUBRE '!E14+'NOVIEMBRE '!E14+'DICIEMBRE '!E14</f>
        <v>0</v>
      </c>
      <c r="F14" s="501">
        <f>+'ENERO '!F14+FEBRERO!F14+MARZO!F14+'ABRIL '!F14+MAYO!F14+JUNIO!F14+JULIO!F14+AGOSTO!F14+SEPTIEMBRE!F14+'OCTUBRE '!F14+'NOVIEMBRE '!F14+'DICIEMBRE '!F14</f>
        <v>0</v>
      </c>
      <c r="G14" s="501">
        <f>+'ENERO '!G14+FEBRERO!G14+MARZO!G14+'ABRIL '!G14+MAYO!G14+JUNIO!G14+JULIO!G14+AGOSTO!G14+SEPTIEMBRE!G14+'OCTUBRE '!G14+'NOVIEMBRE '!G14+'DICIEMBRE '!G14</f>
        <v>0</v>
      </c>
      <c r="H14" s="501">
        <f>+'ENERO '!H14+FEBRERO!H14+MARZO!H14+'ABRIL '!H14+MAYO!H14+JUNIO!H14+JULIO!H14+AGOSTO!H14+SEPTIEMBRE!H14+'OCTUBRE '!H14+'NOVIEMBRE '!H14+'DICIEMBRE '!H14</f>
        <v>0</v>
      </c>
      <c r="I14" s="501">
        <f>+'ENERO '!I14+FEBRERO!I14+MARZO!I14+'ABRIL '!I14+MAYO!I14+JUNIO!I14+JULIO!I14+AGOSTO!I14+SEPTIEMBRE!I14+'OCTUBRE '!I14+'NOVIEMBRE '!I14+'DICIEMBRE '!I14</f>
        <v>0</v>
      </c>
      <c r="J14" s="501">
        <f>+'ENERO '!J14+FEBRERO!J14+MARZO!J14+'ABRIL '!J14+MAYO!J14+JUNIO!J14+JULIO!J14+AGOSTO!J14+SEPTIEMBRE!J14+'OCTUBRE '!J14+'NOVIEMBRE '!J14+'DICIEMBRE '!J14</f>
        <v>0</v>
      </c>
      <c r="K14" s="501">
        <f>+'ENERO '!K14+FEBRERO!K14+MARZO!K14+'ABRIL '!K14+MAYO!K14+JUNIO!K14+JULIO!K14+AGOSTO!K14+SEPTIEMBRE!K14+'OCTUBRE '!K14+'NOVIEMBRE '!K14+'DICIEMBRE '!K14</f>
        <v>0</v>
      </c>
      <c r="L14" s="501">
        <f>+'ENERO '!L14+FEBRERO!L14+MARZO!L14+'ABRIL '!L14+MAYO!L14+JUNIO!L14+JULIO!L14+AGOSTO!L14+SEPTIEMBRE!L14+'OCTUBRE '!L14+'NOVIEMBRE '!L14+'DICIEMBRE '!L14</f>
        <v>0</v>
      </c>
      <c r="M14" s="501">
        <f>+'ENERO '!M14+FEBRERO!M14+MARZO!M14+'ABRIL '!M14+MAYO!M14+JUNIO!M14+JULIO!M14+AGOSTO!M14+SEPTIEMBRE!M14+'OCTUBRE '!M14+'NOVIEMBRE '!M14+'DICIEMBRE '!M14</f>
        <v>0</v>
      </c>
      <c r="N14" s="234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38">
        <v>0</v>
      </c>
      <c r="BE14" s="238">
        <v>0</v>
      </c>
      <c r="BF14" s="238" t="s">
        <v>73</v>
      </c>
    </row>
    <row r="15" spans="1:58" x14ac:dyDescent="0.25">
      <c r="A15" s="142" t="s">
        <v>23</v>
      </c>
      <c r="B15" s="501">
        <f>+'ENERO '!B15+FEBRERO!B15+MARZO!B15+'ABRIL '!B15+MAYO!B15+JUNIO!B15+JULIO!B15+AGOSTO!B15+SEPTIEMBRE!B15+'OCTUBRE '!B15+'NOVIEMBRE '!B15+'DICIEMBRE '!B15</f>
        <v>0</v>
      </c>
      <c r="C15" s="501">
        <f>+'ENERO '!C15+FEBRERO!C15+MARZO!C15+'ABRIL '!C15+MAYO!C15+JUNIO!C15+JULIO!C15+AGOSTO!C15+SEPTIEMBRE!C15+'OCTUBRE '!C15+'NOVIEMBRE '!C15+'DICIEMBRE '!C15</f>
        <v>0</v>
      </c>
      <c r="D15" s="501">
        <f>+'ENERO '!D15+FEBRERO!D15+MARZO!D15+'ABRIL '!D15+MAYO!D15+JUNIO!D15+JULIO!D15+AGOSTO!D15+SEPTIEMBRE!D15+'OCTUBRE '!D15+'NOVIEMBRE '!D15+'DICIEMBRE '!D15</f>
        <v>0</v>
      </c>
      <c r="E15" s="501">
        <f>+'ENERO '!E15+FEBRERO!E15+MARZO!E15+'ABRIL '!E15+MAYO!E15+JUNIO!E15+JULIO!E15+AGOSTO!E15+SEPTIEMBRE!E15+'OCTUBRE '!E15+'NOVIEMBRE '!E15+'DICIEMBRE '!E15</f>
        <v>0</v>
      </c>
      <c r="F15" s="501">
        <f>+'ENERO '!F15+FEBRERO!F15+MARZO!F15+'ABRIL '!F15+MAYO!F15+JUNIO!F15+JULIO!F15+AGOSTO!F15+SEPTIEMBRE!F15+'OCTUBRE '!F15+'NOVIEMBRE '!F15+'DICIEMBRE '!F15</f>
        <v>0</v>
      </c>
      <c r="G15" s="501">
        <f>+'ENERO '!G15+FEBRERO!G15+MARZO!G15+'ABRIL '!G15+MAYO!G15+JUNIO!G15+JULIO!G15+AGOSTO!G15+SEPTIEMBRE!G15+'OCTUBRE '!G15+'NOVIEMBRE '!G15+'DICIEMBRE '!G15</f>
        <v>0</v>
      </c>
      <c r="H15" s="501">
        <f>+'ENERO '!H15+FEBRERO!H15+MARZO!H15+'ABRIL '!H15+MAYO!H15+JUNIO!H15+JULIO!H15+AGOSTO!H15+SEPTIEMBRE!H15+'OCTUBRE '!H15+'NOVIEMBRE '!H15+'DICIEMBRE '!H15</f>
        <v>0</v>
      </c>
      <c r="I15" s="501">
        <f>+'ENERO '!I15+FEBRERO!I15+MARZO!I15+'ABRIL '!I15+MAYO!I15+JUNIO!I15+JULIO!I15+AGOSTO!I15+SEPTIEMBRE!I15+'OCTUBRE '!I15+'NOVIEMBRE '!I15+'DICIEMBRE '!I15</f>
        <v>0</v>
      </c>
      <c r="J15" s="501">
        <f>+'ENERO '!J15+FEBRERO!J15+MARZO!J15+'ABRIL '!J15+MAYO!J15+JUNIO!J15+JULIO!J15+AGOSTO!J15+SEPTIEMBRE!J15+'OCTUBRE '!J15+'NOVIEMBRE '!J15+'DICIEMBRE '!J15</f>
        <v>0</v>
      </c>
      <c r="K15" s="501">
        <f>+'ENERO '!K15+FEBRERO!K15+MARZO!K15+'ABRIL '!K15+MAYO!K15+JUNIO!K15+JULIO!K15+AGOSTO!K15+SEPTIEMBRE!K15+'OCTUBRE '!K15+'NOVIEMBRE '!K15+'DICIEMBRE '!K15</f>
        <v>0</v>
      </c>
      <c r="L15" s="501">
        <f>+'ENERO '!L15+FEBRERO!L15+MARZO!L15+'ABRIL '!L15+MAYO!L15+JUNIO!L15+JULIO!L15+AGOSTO!L15+SEPTIEMBRE!L15+'OCTUBRE '!L15+'NOVIEMBRE '!L15+'DICIEMBRE '!L15</f>
        <v>0</v>
      </c>
      <c r="M15" s="501">
        <f>+'ENERO '!M15+FEBRERO!M15+MARZO!M15+'ABRIL '!M15+MAYO!M15+JUNIO!M15+JULIO!M15+AGOSTO!M15+SEPTIEMBRE!M15+'OCTUBRE '!M15+'NOVIEMBRE '!M15+'DICIEMBRE '!M15</f>
        <v>0</v>
      </c>
      <c r="N15" s="234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38">
        <v>0</v>
      </c>
      <c r="BE15" s="238">
        <v>0</v>
      </c>
      <c r="BF15" s="238" t="s">
        <v>73</v>
      </c>
    </row>
    <row r="16" spans="1:58" x14ac:dyDescent="0.25">
      <c r="A16" s="189" t="s">
        <v>24</v>
      </c>
      <c r="B16" s="501">
        <f>+'ENERO '!B16+FEBRERO!B16+MARZO!B16+'ABRIL '!B16+MAYO!B16+JUNIO!B16+JULIO!B16+AGOSTO!B16+SEPTIEMBRE!B16+'OCTUBRE '!B16+'NOVIEMBRE '!B16+'DICIEMBRE '!B16</f>
        <v>0</v>
      </c>
      <c r="C16" s="501">
        <f>+'ENERO '!C16+FEBRERO!C16+MARZO!C16+'ABRIL '!C16+MAYO!C16+JUNIO!C16+JULIO!C16+AGOSTO!C16+SEPTIEMBRE!C16+'OCTUBRE '!C16+'NOVIEMBRE '!C16+'DICIEMBRE '!C16</f>
        <v>0</v>
      </c>
      <c r="D16" s="501">
        <f>+'ENERO '!D16+FEBRERO!D16+MARZO!D16+'ABRIL '!D16+MAYO!D16+JUNIO!D16+JULIO!D16+AGOSTO!D16+SEPTIEMBRE!D16+'OCTUBRE '!D16+'NOVIEMBRE '!D16+'DICIEMBRE '!D16</f>
        <v>0</v>
      </c>
      <c r="E16" s="501">
        <f>+'ENERO '!E16+FEBRERO!E16+MARZO!E16+'ABRIL '!E16+MAYO!E16+JUNIO!E16+JULIO!E16+AGOSTO!E16+SEPTIEMBRE!E16+'OCTUBRE '!E16+'NOVIEMBRE '!E16+'DICIEMBRE '!E16</f>
        <v>0</v>
      </c>
      <c r="F16" s="501">
        <f>+'ENERO '!F16+FEBRERO!F16+MARZO!F16+'ABRIL '!F16+MAYO!F16+JUNIO!F16+JULIO!F16+AGOSTO!F16+SEPTIEMBRE!F16+'OCTUBRE '!F16+'NOVIEMBRE '!F16+'DICIEMBRE '!F16</f>
        <v>0</v>
      </c>
      <c r="G16" s="501">
        <f>+'ENERO '!G16+FEBRERO!G16+MARZO!G16+'ABRIL '!G16+MAYO!G16+JUNIO!G16+JULIO!G16+AGOSTO!G16+SEPTIEMBRE!G16+'OCTUBRE '!G16+'NOVIEMBRE '!G16+'DICIEMBRE '!G16</f>
        <v>0</v>
      </c>
      <c r="H16" s="501">
        <f>+'ENERO '!H16+FEBRERO!H16+MARZO!H16+'ABRIL '!H16+MAYO!H16+JUNIO!H16+JULIO!H16+AGOSTO!H16+SEPTIEMBRE!H16+'OCTUBRE '!H16+'NOVIEMBRE '!H16+'DICIEMBRE '!H16</f>
        <v>0</v>
      </c>
      <c r="I16" s="501">
        <f>+'ENERO '!I16+FEBRERO!I16+MARZO!I16+'ABRIL '!I16+MAYO!I16+JUNIO!I16+JULIO!I16+AGOSTO!I16+SEPTIEMBRE!I16+'OCTUBRE '!I16+'NOVIEMBRE '!I16+'DICIEMBRE '!I16</f>
        <v>0</v>
      </c>
      <c r="J16" s="501">
        <f>+'ENERO '!J16+FEBRERO!J16+MARZO!J16+'ABRIL '!J16+MAYO!J16+JUNIO!J16+JULIO!J16+AGOSTO!J16+SEPTIEMBRE!J16+'OCTUBRE '!J16+'NOVIEMBRE '!J16+'DICIEMBRE '!J16</f>
        <v>0</v>
      </c>
      <c r="K16" s="501">
        <f>+'ENERO '!K16+FEBRERO!K16+MARZO!K16+'ABRIL '!K16+MAYO!K16+JUNIO!K16+JULIO!K16+AGOSTO!K16+SEPTIEMBRE!K16+'OCTUBRE '!K16+'NOVIEMBRE '!K16+'DICIEMBRE '!K16</f>
        <v>0</v>
      </c>
      <c r="L16" s="501">
        <f>+'ENERO '!L16+FEBRERO!L16+MARZO!L16+'ABRIL '!L16+MAYO!L16+JUNIO!L16+JULIO!L16+AGOSTO!L16+SEPTIEMBRE!L16+'OCTUBRE '!L16+'NOVIEMBRE '!L16+'DICIEMBRE '!L16</f>
        <v>0</v>
      </c>
      <c r="M16" s="501">
        <f>+'ENERO '!M16+FEBRERO!M16+MARZO!M16+'ABRIL '!M16+MAYO!M16+JUNIO!M16+JULIO!M16+AGOSTO!M16+SEPTIEMBRE!M16+'OCTUBRE '!M16+'NOVIEMBRE '!M16+'DICIEMBRE '!M16</f>
        <v>0</v>
      </c>
      <c r="N16" s="234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38">
        <v>0</v>
      </c>
      <c r="BE16" s="238">
        <v>0</v>
      </c>
      <c r="BF16" s="238" t="s">
        <v>73</v>
      </c>
    </row>
    <row r="17" spans="1:58" x14ac:dyDescent="0.25">
      <c r="A17" s="158" t="s">
        <v>25</v>
      </c>
      <c r="B17" s="501">
        <f>+'ENERO '!B17+FEBRERO!B17+MARZO!B17+'ABRIL '!B17+MAYO!B17+JUNIO!B17+JULIO!B17+AGOSTO!B17+SEPTIEMBRE!B17+'OCTUBRE '!B17+'NOVIEMBRE '!B17+'DICIEMBRE '!B17</f>
        <v>0</v>
      </c>
      <c r="C17" s="501">
        <f>+'ENERO '!C17+FEBRERO!C17+MARZO!C17+'ABRIL '!C17+MAYO!C17+JUNIO!C17+JULIO!C17+AGOSTO!C17+SEPTIEMBRE!C17+'OCTUBRE '!C17+'NOVIEMBRE '!C17+'DICIEMBRE '!C17</f>
        <v>0</v>
      </c>
      <c r="D17" s="501">
        <f>+'ENERO '!D17+FEBRERO!D17+MARZO!D17+'ABRIL '!D17+MAYO!D17+JUNIO!D17+JULIO!D17+AGOSTO!D17+SEPTIEMBRE!D17+'OCTUBRE '!D17+'NOVIEMBRE '!D17+'DICIEMBRE '!D17</f>
        <v>0</v>
      </c>
      <c r="E17" s="501">
        <f>+'ENERO '!E17+FEBRERO!E17+MARZO!E17+'ABRIL '!E17+MAYO!E17+JUNIO!E17+JULIO!E17+AGOSTO!E17+SEPTIEMBRE!E17+'OCTUBRE '!E17+'NOVIEMBRE '!E17+'DICIEMBRE '!E17</f>
        <v>0</v>
      </c>
      <c r="F17" s="501">
        <f>+'ENERO '!F17+FEBRERO!F17+MARZO!F17+'ABRIL '!F17+MAYO!F17+JUNIO!F17+JULIO!F17+AGOSTO!F17+SEPTIEMBRE!F17+'OCTUBRE '!F17+'NOVIEMBRE '!F17+'DICIEMBRE '!F17</f>
        <v>0</v>
      </c>
      <c r="G17" s="501">
        <f>+'ENERO '!G17+FEBRERO!G17+MARZO!G17+'ABRIL '!G17+MAYO!G17+JUNIO!G17+JULIO!G17+AGOSTO!G17+SEPTIEMBRE!G17+'OCTUBRE '!G17+'NOVIEMBRE '!G17+'DICIEMBRE '!G17</f>
        <v>0</v>
      </c>
      <c r="H17" s="501">
        <f>+'ENERO '!H17+FEBRERO!H17+MARZO!H17+'ABRIL '!H17+MAYO!H17+JUNIO!H17+JULIO!H17+AGOSTO!H17+SEPTIEMBRE!H17+'OCTUBRE '!H17+'NOVIEMBRE '!H17+'DICIEMBRE '!H17</f>
        <v>0</v>
      </c>
      <c r="I17" s="501">
        <f>+'ENERO '!I17+FEBRERO!I17+MARZO!I17+'ABRIL '!I17+MAYO!I17+JUNIO!I17+JULIO!I17+AGOSTO!I17+SEPTIEMBRE!I17+'OCTUBRE '!I17+'NOVIEMBRE '!I17+'DICIEMBRE '!I17</f>
        <v>0</v>
      </c>
      <c r="J17" s="501">
        <f>+'ENERO '!J17+FEBRERO!J17+MARZO!J17+'ABRIL '!J17+MAYO!J17+JUNIO!J17+JULIO!J17+AGOSTO!J17+SEPTIEMBRE!J17+'OCTUBRE '!J17+'NOVIEMBRE '!J17+'DICIEMBRE '!J17</f>
        <v>0</v>
      </c>
      <c r="K17" s="501">
        <f>+'ENERO '!K17+FEBRERO!K17+MARZO!K17+'ABRIL '!K17+MAYO!K17+JUNIO!K17+JULIO!K17+AGOSTO!K17+SEPTIEMBRE!K17+'OCTUBRE '!K17+'NOVIEMBRE '!K17+'DICIEMBRE '!K17</f>
        <v>0</v>
      </c>
      <c r="L17" s="501">
        <f>+'ENERO '!L17+FEBRERO!L17+MARZO!L17+'ABRIL '!L17+MAYO!L17+JUNIO!L17+JULIO!L17+AGOSTO!L17+SEPTIEMBRE!L17+'OCTUBRE '!L17+'NOVIEMBRE '!L17+'DICIEMBRE '!L17</f>
        <v>0</v>
      </c>
      <c r="M17" s="501">
        <f>+'ENERO '!M17+FEBRERO!M17+MARZO!M17+'ABRIL '!M17+MAYO!M17+JUNIO!M17+JULIO!M17+AGOSTO!M17+SEPTIEMBRE!M17+'OCTUBRE '!M17+'NOVIEMBRE '!M17+'DICIEMBRE '!M17</f>
        <v>0</v>
      </c>
      <c r="N17" s="234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38">
        <v>0</v>
      </c>
      <c r="BE17" s="238">
        <v>0</v>
      </c>
      <c r="BF17" s="238" t="s">
        <v>73</v>
      </c>
    </row>
    <row r="18" spans="1:58" x14ac:dyDescent="0.25">
      <c r="A18" s="158" t="s">
        <v>26</v>
      </c>
      <c r="B18" s="501">
        <f>+'ENERO '!B18+FEBRERO!B18+MARZO!B18+'ABRIL '!B18+MAYO!B18+JUNIO!B18+JULIO!B18+AGOSTO!B18+SEPTIEMBRE!B18+'OCTUBRE '!B18+'NOVIEMBRE '!B18+'DICIEMBRE '!B18</f>
        <v>0</v>
      </c>
      <c r="C18" s="501">
        <f>+'ENERO '!C18+FEBRERO!C18+MARZO!C18+'ABRIL '!C18+MAYO!C18+JUNIO!C18+JULIO!C18+AGOSTO!C18+SEPTIEMBRE!C18+'OCTUBRE '!C18+'NOVIEMBRE '!C18+'DICIEMBRE '!C18</f>
        <v>0</v>
      </c>
      <c r="D18" s="501">
        <f>+'ENERO '!D18+FEBRERO!D18+MARZO!D18+'ABRIL '!D18+MAYO!D18+JUNIO!D18+JULIO!D18+AGOSTO!D18+SEPTIEMBRE!D18+'OCTUBRE '!D18+'NOVIEMBRE '!D18+'DICIEMBRE '!D18</f>
        <v>0</v>
      </c>
      <c r="E18" s="501">
        <f>+'ENERO '!E18+FEBRERO!E18+MARZO!E18+'ABRIL '!E18+MAYO!E18+JUNIO!E18+JULIO!E18+AGOSTO!E18+SEPTIEMBRE!E18+'OCTUBRE '!E18+'NOVIEMBRE '!E18+'DICIEMBRE '!E18</f>
        <v>0</v>
      </c>
      <c r="F18" s="501">
        <f>+'ENERO '!F18+FEBRERO!F18+MARZO!F18+'ABRIL '!F18+MAYO!F18+JUNIO!F18+JULIO!F18+AGOSTO!F18+SEPTIEMBRE!F18+'OCTUBRE '!F18+'NOVIEMBRE '!F18+'DICIEMBRE '!F18</f>
        <v>0</v>
      </c>
      <c r="G18" s="501">
        <f>+'ENERO '!G18+FEBRERO!G18+MARZO!G18+'ABRIL '!G18+MAYO!G18+JUNIO!G18+JULIO!G18+AGOSTO!G18+SEPTIEMBRE!G18+'OCTUBRE '!G18+'NOVIEMBRE '!G18+'DICIEMBRE '!G18</f>
        <v>0</v>
      </c>
      <c r="H18" s="501">
        <f>+'ENERO '!H18+FEBRERO!H18+MARZO!H18+'ABRIL '!H18+MAYO!H18+JUNIO!H18+JULIO!H18+AGOSTO!H18+SEPTIEMBRE!H18+'OCTUBRE '!H18+'NOVIEMBRE '!H18+'DICIEMBRE '!H18</f>
        <v>0</v>
      </c>
      <c r="I18" s="501">
        <f>+'ENERO '!I18+FEBRERO!I18+MARZO!I18+'ABRIL '!I18+MAYO!I18+JUNIO!I18+JULIO!I18+AGOSTO!I18+SEPTIEMBRE!I18+'OCTUBRE '!I18+'NOVIEMBRE '!I18+'DICIEMBRE '!I18</f>
        <v>0</v>
      </c>
      <c r="J18" s="501">
        <f>+'ENERO '!J18+FEBRERO!J18+MARZO!J18+'ABRIL '!J18+MAYO!J18+JUNIO!J18+JULIO!J18+AGOSTO!J18+SEPTIEMBRE!J18+'OCTUBRE '!J18+'NOVIEMBRE '!J18+'DICIEMBRE '!J18</f>
        <v>0</v>
      </c>
      <c r="K18" s="501">
        <f>+'ENERO '!K18+FEBRERO!K18+MARZO!K18+'ABRIL '!K18+MAYO!K18+JUNIO!K18+JULIO!K18+AGOSTO!K18+SEPTIEMBRE!K18+'OCTUBRE '!K18+'NOVIEMBRE '!K18+'DICIEMBRE '!K18</f>
        <v>0</v>
      </c>
      <c r="L18" s="501">
        <f>+'ENERO '!L18+FEBRERO!L18+MARZO!L18+'ABRIL '!L18+MAYO!L18+JUNIO!L18+JULIO!L18+AGOSTO!L18+SEPTIEMBRE!L18+'OCTUBRE '!L18+'NOVIEMBRE '!L18+'DICIEMBRE '!L18</f>
        <v>0</v>
      </c>
      <c r="M18" s="501">
        <f>+'ENERO '!M18+FEBRERO!M18+MARZO!M18+'ABRIL '!M18+MAYO!M18+JUNIO!M18+JULIO!M18+AGOSTO!M18+SEPTIEMBRE!M18+'OCTUBRE '!M18+'NOVIEMBRE '!M18+'DICIEMBRE '!M18</f>
        <v>0</v>
      </c>
      <c r="N18" s="234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38">
        <v>0</v>
      </c>
      <c r="BE18" s="238">
        <v>0</v>
      </c>
      <c r="BF18" s="238" t="s">
        <v>73</v>
      </c>
    </row>
    <row r="19" spans="1:58" x14ac:dyDescent="0.25">
      <c r="A19" s="158" t="s">
        <v>27</v>
      </c>
      <c r="B19" s="501">
        <f>+'ENERO '!B19+FEBRERO!B19+MARZO!B19+'ABRIL '!B19+MAYO!B19+JUNIO!B19+JULIO!B19+AGOSTO!B19+SEPTIEMBRE!B19+'OCTUBRE '!B19+'NOVIEMBRE '!B19+'DICIEMBRE '!B19</f>
        <v>0</v>
      </c>
      <c r="C19" s="501">
        <f>+'ENERO '!C19+FEBRERO!C19+MARZO!C19+'ABRIL '!C19+MAYO!C19+JUNIO!C19+JULIO!C19+AGOSTO!C19+SEPTIEMBRE!C19+'OCTUBRE '!C19+'NOVIEMBRE '!C19+'DICIEMBRE '!C19</f>
        <v>0</v>
      </c>
      <c r="D19" s="501">
        <f>+'ENERO '!D19+FEBRERO!D19+MARZO!D19+'ABRIL '!D19+MAYO!D19+JUNIO!D19+JULIO!D19+AGOSTO!D19+SEPTIEMBRE!D19+'OCTUBRE '!D19+'NOVIEMBRE '!D19+'DICIEMBRE '!D19</f>
        <v>0</v>
      </c>
      <c r="E19" s="501">
        <f>+'ENERO '!E19+FEBRERO!E19+MARZO!E19+'ABRIL '!E19+MAYO!E19+JUNIO!E19+JULIO!E19+AGOSTO!E19+SEPTIEMBRE!E19+'OCTUBRE '!E19+'NOVIEMBRE '!E19+'DICIEMBRE '!E19</f>
        <v>0</v>
      </c>
      <c r="F19" s="501">
        <f>+'ENERO '!F19+FEBRERO!F19+MARZO!F19+'ABRIL '!F19+MAYO!F19+JUNIO!F19+JULIO!F19+AGOSTO!F19+SEPTIEMBRE!F19+'OCTUBRE '!F19+'NOVIEMBRE '!F19+'DICIEMBRE '!F19</f>
        <v>0</v>
      </c>
      <c r="G19" s="501">
        <f>+'ENERO '!G19+FEBRERO!G19+MARZO!G19+'ABRIL '!G19+MAYO!G19+JUNIO!G19+JULIO!G19+AGOSTO!G19+SEPTIEMBRE!G19+'OCTUBRE '!G19+'NOVIEMBRE '!G19+'DICIEMBRE '!G19</f>
        <v>0</v>
      </c>
      <c r="H19" s="501">
        <f>+'ENERO '!H19+FEBRERO!H19+MARZO!H19+'ABRIL '!H19+MAYO!H19+JUNIO!H19+JULIO!H19+AGOSTO!H19+SEPTIEMBRE!H19+'OCTUBRE '!H19+'NOVIEMBRE '!H19+'DICIEMBRE '!H19</f>
        <v>0</v>
      </c>
      <c r="I19" s="501">
        <f>+'ENERO '!I19+FEBRERO!I19+MARZO!I19+'ABRIL '!I19+MAYO!I19+JUNIO!I19+JULIO!I19+AGOSTO!I19+SEPTIEMBRE!I19+'OCTUBRE '!I19+'NOVIEMBRE '!I19+'DICIEMBRE '!I19</f>
        <v>0</v>
      </c>
      <c r="J19" s="501">
        <f>+'ENERO '!J19+FEBRERO!J19+MARZO!J19+'ABRIL '!J19+MAYO!J19+JUNIO!J19+JULIO!J19+AGOSTO!J19+SEPTIEMBRE!J19+'OCTUBRE '!J19+'NOVIEMBRE '!J19+'DICIEMBRE '!J19</f>
        <v>0</v>
      </c>
      <c r="K19" s="501">
        <f>+'ENERO '!K19+FEBRERO!K19+MARZO!K19+'ABRIL '!K19+MAYO!K19+JUNIO!K19+JULIO!K19+AGOSTO!K19+SEPTIEMBRE!K19+'OCTUBRE '!K19+'NOVIEMBRE '!K19+'DICIEMBRE '!K19</f>
        <v>0</v>
      </c>
      <c r="L19" s="501">
        <f>+'ENERO '!L19+FEBRERO!L19+MARZO!L19+'ABRIL '!L19+MAYO!L19+JUNIO!L19+JULIO!L19+AGOSTO!L19+SEPTIEMBRE!L19+'OCTUBRE '!L19+'NOVIEMBRE '!L19+'DICIEMBRE '!L19</f>
        <v>0</v>
      </c>
      <c r="M19" s="501">
        <f>+'ENERO '!M19+FEBRERO!M19+MARZO!M19+'ABRIL '!M19+MAYO!M19+JUNIO!M19+JULIO!M19+AGOSTO!M19+SEPTIEMBRE!M19+'OCTUBRE '!M19+'NOVIEMBRE '!M19+'DICIEMBRE '!M19</f>
        <v>0</v>
      </c>
      <c r="N19" s="234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38">
        <v>0</v>
      </c>
      <c r="BE19" s="238">
        <v>0</v>
      </c>
      <c r="BF19" s="238" t="s">
        <v>73</v>
      </c>
    </row>
    <row r="20" spans="1:58" x14ac:dyDescent="0.25">
      <c r="A20" s="158" t="s">
        <v>28</v>
      </c>
      <c r="B20" s="501">
        <f>+'ENERO '!B20+FEBRERO!B20+MARZO!B20+'ABRIL '!B20+MAYO!B20+JUNIO!B20+JULIO!B20+AGOSTO!B20+SEPTIEMBRE!B20+'OCTUBRE '!B20+'NOVIEMBRE '!B20+'DICIEMBRE '!B20</f>
        <v>0</v>
      </c>
      <c r="C20" s="501">
        <f>+'ENERO '!C20+FEBRERO!C20+MARZO!C20+'ABRIL '!C20+MAYO!C20+JUNIO!C20+JULIO!C20+AGOSTO!C20+SEPTIEMBRE!C20+'OCTUBRE '!C20+'NOVIEMBRE '!C20+'DICIEMBRE '!C20</f>
        <v>0</v>
      </c>
      <c r="D20" s="501">
        <f>+'ENERO '!D20+FEBRERO!D20+MARZO!D20+'ABRIL '!D20+MAYO!D20+JUNIO!D20+JULIO!D20+AGOSTO!D20+SEPTIEMBRE!D20+'OCTUBRE '!D20+'NOVIEMBRE '!D20+'DICIEMBRE '!D20</f>
        <v>0</v>
      </c>
      <c r="E20" s="501">
        <f>+'ENERO '!E20+FEBRERO!E20+MARZO!E20+'ABRIL '!E20+MAYO!E20+JUNIO!E20+JULIO!E20+AGOSTO!E20+SEPTIEMBRE!E20+'OCTUBRE '!E20+'NOVIEMBRE '!E20+'DICIEMBRE '!E20</f>
        <v>0</v>
      </c>
      <c r="F20" s="501">
        <f>+'ENERO '!F20+FEBRERO!F20+MARZO!F20+'ABRIL '!F20+MAYO!F20+JUNIO!F20+JULIO!F20+AGOSTO!F20+SEPTIEMBRE!F20+'OCTUBRE '!F20+'NOVIEMBRE '!F20+'DICIEMBRE '!F20</f>
        <v>0</v>
      </c>
      <c r="G20" s="501">
        <f>+'ENERO '!G20+FEBRERO!G20+MARZO!G20+'ABRIL '!G20+MAYO!G20+JUNIO!G20+JULIO!G20+AGOSTO!G20+SEPTIEMBRE!G20+'OCTUBRE '!G20+'NOVIEMBRE '!G20+'DICIEMBRE '!G20</f>
        <v>0</v>
      </c>
      <c r="H20" s="501">
        <f>+'ENERO '!H20+FEBRERO!H20+MARZO!H20+'ABRIL '!H20+MAYO!H20+JUNIO!H20+JULIO!H20+AGOSTO!H20+SEPTIEMBRE!H20+'OCTUBRE '!H20+'NOVIEMBRE '!H20+'DICIEMBRE '!H20</f>
        <v>0</v>
      </c>
      <c r="I20" s="501">
        <f>+'ENERO '!I20+FEBRERO!I20+MARZO!I20+'ABRIL '!I20+MAYO!I20+JUNIO!I20+JULIO!I20+AGOSTO!I20+SEPTIEMBRE!I20+'OCTUBRE '!I20+'NOVIEMBRE '!I20+'DICIEMBRE '!I20</f>
        <v>0</v>
      </c>
      <c r="J20" s="501">
        <f>+'ENERO '!J20+FEBRERO!J20+MARZO!J20+'ABRIL '!J20+MAYO!J20+JUNIO!J20+JULIO!J20+AGOSTO!J20+SEPTIEMBRE!J20+'OCTUBRE '!J20+'NOVIEMBRE '!J20+'DICIEMBRE '!J20</f>
        <v>0</v>
      </c>
      <c r="K20" s="501">
        <f>+'ENERO '!K20+FEBRERO!K20+MARZO!K20+'ABRIL '!K20+MAYO!K20+JUNIO!K20+JULIO!K20+AGOSTO!K20+SEPTIEMBRE!K20+'OCTUBRE '!K20+'NOVIEMBRE '!K20+'DICIEMBRE '!K20</f>
        <v>0</v>
      </c>
      <c r="L20" s="501">
        <f>+'ENERO '!L20+FEBRERO!L20+MARZO!L20+'ABRIL '!L20+MAYO!L20+JUNIO!L20+JULIO!L20+AGOSTO!L20+SEPTIEMBRE!L20+'OCTUBRE '!L20+'NOVIEMBRE '!L20+'DICIEMBRE '!L20</f>
        <v>0</v>
      </c>
      <c r="M20" s="501">
        <f>+'ENERO '!M20+FEBRERO!M20+MARZO!M20+'ABRIL '!M20+MAYO!M20+JUNIO!M20+JULIO!M20+AGOSTO!M20+SEPTIEMBRE!M20+'OCTUBRE '!M20+'NOVIEMBRE '!M20+'DICIEMBRE '!M20</f>
        <v>0</v>
      </c>
      <c r="N20" s="234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38">
        <v>0</v>
      </c>
      <c r="BE20" s="238">
        <v>0</v>
      </c>
      <c r="BF20" s="238" t="s">
        <v>73</v>
      </c>
    </row>
    <row r="21" spans="1:58" x14ac:dyDescent="0.25">
      <c r="A21" s="159" t="s">
        <v>29</v>
      </c>
      <c r="B21" s="501">
        <f>+'ENERO '!B21+FEBRERO!B21+MARZO!B21+'ABRIL '!B21+MAYO!B21+JUNIO!B21+JULIO!B21+AGOSTO!B21+SEPTIEMBRE!B21+'OCTUBRE '!B21+'NOVIEMBRE '!B21+'DICIEMBRE '!B21</f>
        <v>6090</v>
      </c>
      <c r="C21" s="501">
        <f>+'ENERO '!C21+FEBRERO!C21+MARZO!C21+'ABRIL '!C21+MAYO!C21+JUNIO!C21+JULIO!C21+AGOSTO!C21+SEPTIEMBRE!C21+'OCTUBRE '!C21+'NOVIEMBRE '!C21+'DICIEMBRE '!C21</f>
        <v>125</v>
      </c>
      <c r="D21" s="501">
        <f>+'ENERO '!D21+FEBRERO!D21+MARZO!D21+'ABRIL '!D21+MAYO!D21+JUNIO!D21+JULIO!D21+AGOSTO!D21+SEPTIEMBRE!D21+'OCTUBRE '!D21+'NOVIEMBRE '!D21+'DICIEMBRE '!D21</f>
        <v>275</v>
      </c>
      <c r="E21" s="501">
        <f>+'ENERO '!E21+FEBRERO!E21+MARZO!E21+'ABRIL '!E21+MAYO!E21+JUNIO!E21+JULIO!E21+AGOSTO!E21+SEPTIEMBRE!E21+'OCTUBRE '!E21+'NOVIEMBRE '!E21+'DICIEMBRE '!E21</f>
        <v>329</v>
      </c>
      <c r="F21" s="501">
        <f>+'ENERO '!F21+FEBRERO!F21+MARZO!F21+'ABRIL '!F21+MAYO!F21+JUNIO!F21+JULIO!F21+AGOSTO!F21+SEPTIEMBRE!F21+'OCTUBRE '!F21+'NOVIEMBRE '!F21+'DICIEMBRE '!F21</f>
        <v>322</v>
      </c>
      <c r="G21" s="501">
        <f>+'ENERO '!G21+FEBRERO!G21+MARZO!G21+'ABRIL '!G21+MAYO!G21+JUNIO!G21+JULIO!G21+AGOSTO!G21+SEPTIEMBRE!G21+'OCTUBRE '!G21+'NOVIEMBRE '!G21+'DICIEMBRE '!G21</f>
        <v>179</v>
      </c>
      <c r="H21" s="501">
        <f>+'ENERO '!H21+FEBRERO!H21+MARZO!H21+'ABRIL '!H21+MAYO!H21+JUNIO!H21+JULIO!H21+AGOSTO!H21+SEPTIEMBRE!H21+'OCTUBRE '!H21+'NOVIEMBRE '!H21+'DICIEMBRE '!H21</f>
        <v>272</v>
      </c>
      <c r="I21" s="501">
        <f>+'ENERO '!I21+FEBRERO!I21+MARZO!I21+'ABRIL '!I21+MAYO!I21+JUNIO!I21+JULIO!I21+AGOSTO!I21+SEPTIEMBRE!I21+'OCTUBRE '!I21+'NOVIEMBRE '!I21+'DICIEMBRE '!I21</f>
        <v>2717</v>
      </c>
      <c r="J21" s="501">
        <f>+'ENERO '!J21+FEBRERO!J21+MARZO!J21+'ABRIL '!J21+MAYO!J21+JUNIO!J21+JULIO!J21+AGOSTO!J21+SEPTIEMBRE!J21+'OCTUBRE '!J21+'NOVIEMBRE '!J21+'DICIEMBRE '!J21</f>
        <v>1871</v>
      </c>
      <c r="K21" s="501">
        <f>+'ENERO '!K21+FEBRERO!K21+MARZO!K21+'ABRIL '!K21+MAYO!K21+JUNIO!K21+JULIO!K21+AGOSTO!K21+SEPTIEMBRE!K21+'OCTUBRE '!K21+'NOVIEMBRE '!K21+'DICIEMBRE '!K21</f>
        <v>2477</v>
      </c>
      <c r="L21" s="501">
        <f>+'ENERO '!L21+FEBRERO!L21+MARZO!L21+'ABRIL '!L21+MAYO!L21+JUNIO!L21+JULIO!L21+AGOSTO!L21+SEPTIEMBRE!L21+'OCTUBRE '!L21+'NOVIEMBRE '!L21+'DICIEMBRE '!L21</f>
        <v>3613</v>
      </c>
      <c r="M21" s="501">
        <f>+'ENERO '!M21+FEBRERO!M21+MARZO!M21+'ABRIL '!M21+MAYO!M21+JUNIO!M21+JULIO!M21+AGOSTO!M21+SEPTIEMBRE!M21+'OCTUBRE '!M21+'NOVIEMBRE '!M21+'DICIEMBRE '!M21</f>
        <v>6090</v>
      </c>
      <c r="N21" s="234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38">
        <v>0</v>
      </c>
      <c r="BE21" s="238">
        <v>0</v>
      </c>
      <c r="BF21" s="238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37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235"/>
      <c r="O23" s="235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38"/>
      <c r="B24" s="640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36"/>
      <c r="N24" s="235"/>
      <c r="O24" s="235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26">
        <v>0</v>
      </c>
      <c r="C25" s="218"/>
      <c r="D25" s="219"/>
      <c r="E25" s="219"/>
      <c r="F25" s="219"/>
      <c r="G25" s="219"/>
      <c r="H25" s="219"/>
      <c r="I25" s="219"/>
      <c r="J25" s="224"/>
      <c r="K25" s="218"/>
      <c r="L25" s="224"/>
      <c r="M25" s="227"/>
      <c r="N25" s="234" t="s">
        <v>72</v>
      </c>
      <c r="O25" s="235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38">
        <v>0</v>
      </c>
      <c r="BE25" s="238">
        <v>0</v>
      </c>
      <c r="BF25" s="238" t="s">
        <v>73</v>
      </c>
    </row>
    <row r="26" spans="1:58" x14ac:dyDescent="0.25">
      <c r="A26" s="190" t="s">
        <v>33</v>
      </c>
      <c r="B26" s="205">
        <v>0</v>
      </c>
      <c r="C26" s="206"/>
      <c r="D26" s="207"/>
      <c r="E26" s="207"/>
      <c r="F26" s="207"/>
      <c r="G26" s="207"/>
      <c r="H26" s="207"/>
      <c r="I26" s="207"/>
      <c r="J26" s="204"/>
      <c r="K26" s="217"/>
      <c r="L26" s="204"/>
      <c r="M26" s="199"/>
      <c r="N26" s="234" t="s">
        <v>72</v>
      </c>
      <c r="O26" s="235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38">
        <v>0</v>
      </c>
      <c r="BE26" s="238">
        <v>0</v>
      </c>
      <c r="BF26" s="238" t="s">
        <v>73</v>
      </c>
    </row>
    <row r="27" spans="1:58" x14ac:dyDescent="0.25">
      <c r="A27" s="192" t="s">
        <v>34</v>
      </c>
      <c r="B27" s="225">
        <v>0</v>
      </c>
      <c r="C27" s="206"/>
      <c r="D27" s="207"/>
      <c r="E27" s="207"/>
      <c r="F27" s="207"/>
      <c r="G27" s="207"/>
      <c r="H27" s="207"/>
      <c r="I27" s="207"/>
      <c r="J27" s="204"/>
      <c r="K27" s="206"/>
      <c r="L27" s="204"/>
      <c r="M27" s="199"/>
      <c r="N27" s="234" t="s">
        <v>72</v>
      </c>
      <c r="O27" s="235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38">
        <v>0</v>
      </c>
      <c r="BE27" s="238">
        <v>0</v>
      </c>
      <c r="BF27" s="238" t="s">
        <v>73</v>
      </c>
    </row>
    <row r="28" spans="1:58" x14ac:dyDescent="0.25">
      <c r="A28" s="192" t="s">
        <v>35</v>
      </c>
      <c r="B28" s="225">
        <v>0</v>
      </c>
      <c r="C28" s="206"/>
      <c r="D28" s="207"/>
      <c r="E28" s="207"/>
      <c r="F28" s="207"/>
      <c r="G28" s="207"/>
      <c r="H28" s="207"/>
      <c r="I28" s="207"/>
      <c r="J28" s="204"/>
      <c r="K28" s="206"/>
      <c r="L28" s="204"/>
      <c r="M28" s="199"/>
      <c r="N28" s="234" t="s">
        <v>72</v>
      </c>
      <c r="O28" s="235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38">
        <v>0</v>
      </c>
      <c r="BE28" s="238">
        <v>0</v>
      </c>
      <c r="BF28" s="238" t="s">
        <v>73</v>
      </c>
    </row>
    <row r="29" spans="1:58" x14ac:dyDescent="0.25">
      <c r="A29" s="142" t="s">
        <v>36</v>
      </c>
      <c r="B29" s="205">
        <v>0</v>
      </c>
      <c r="C29" s="206"/>
      <c r="D29" s="207"/>
      <c r="E29" s="207"/>
      <c r="F29" s="207"/>
      <c r="G29" s="207"/>
      <c r="H29" s="207"/>
      <c r="I29" s="207"/>
      <c r="J29" s="204"/>
      <c r="K29" s="206"/>
      <c r="L29" s="204"/>
      <c r="M29" s="199"/>
      <c r="N29" s="234" t="s">
        <v>72</v>
      </c>
      <c r="O29" s="235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38">
        <v>0</v>
      </c>
      <c r="BE29" s="238">
        <v>0</v>
      </c>
      <c r="BF29" s="238" t="s">
        <v>73</v>
      </c>
    </row>
    <row r="30" spans="1:58" x14ac:dyDescent="0.25">
      <c r="A30" s="142" t="s">
        <v>37</v>
      </c>
      <c r="B30" s="205">
        <v>0</v>
      </c>
      <c r="C30" s="206"/>
      <c r="D30" s="207"/>
      <c r="E30" s="207"/>
      <c r="F30" s="207"/>
      <c r="G30" s="207"/>
      <c r="H30" s="207"/>
      <c r="I30" s="207"/>
      <c r="J30" s="204"/>
      <c r="K30" s="206"/>
      <c r="L30" s="204"/>
      <c r="M30" s="199"/>
      <c r="N30" s="234" t="s">
        <v>72</v>
      </c>
      <c r="O30" s="235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38">
        <v>0</v>
      </c>
      <c r="BE30" s="238">
        <v>0</v>
      </c>
      <c r="BF30" s="238" t="s">
        <v>73</v>
      </c>
    </row>
    <row r="31" spans="1:58" x14ac:dyDescent="0.25">
      <c r="A31" s="142" t="s">
        <v>38</v>
      </c>
      <c r="B31" s="205">
        <v>0</v>
      </c>
      <c r="C31" s="206"/>
      <c r="D31" s="207"/>
      <c r="E31" s="207"/>
      <c r="F31" s="207"/>
      <c r="G31" s="207"/>
      <c r="H31" s="207"/>
      <c r="I31" s="207"/>
      <c r="J31" s="204"/>
      <c r="K31" s="206"/>
      <c r="L31" s="204"/>
      <c r="M31" s="199"/>
      <c r="N31" s="234" t="s">
        <v>72</v>
      </c>
      <c r="O31" s="235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38">
        <v>0</v>
      </c>
      <c r="BE31" s="238">
        <v>0</v>
      </c>
      <c r="BF31" s="238" t="s">
        <v>73</v>
      </c>
    </row>
    <row r="32" spans="1:58" x14ac:dyDescent="0.25">
      <c r="A32" s="142" t="s">
        <v>39</v>
      </c>
      <c r="B32" s="205">
        <v>0</v>
      </c>
      <c r="C32" s="206"/>
      <c r="D32" s="207"/>
      <c r="E32" s="207"/>
      <c r="F32" s="207"/>
      <c r="G32" s="207"/>
      <c r="H32" s="207"/>
      <c r="I32" s="207"/>
      <c r="J32" s="204"/>
      <c r="K32" s="206"/>
      <c r="L32" s="204"/>
      <c r="M32" s="199"/>
      <c r="N32" s="234" t="s">
        <v>72</v>
      </c>
      <c r="O32" s="235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38">
        <v>0</v>
      </c>
      <c r="BE32" s="238">
        <v>0</v>
      </c>
      <c r="BF32" s="238" t="s">
        <v>73</v>
      </c>
    </row>
    <row r="33" spans="1:58" x14ac:dyDescent="0.25">
      <c r="A33" s="142" t="s">
        <v>40</v>
      </c>
      <c r="B33" s="205">
        <v>0</v>
      </c>
      <c r="C33" s="206"/>
      <c r="D33" s="207"/>
      <c r="E33" s="207"/>
      <c r="F33" s="207"/>
      <c r="G33" s="207"/>
      <c r="H33" s="207"/>
      <c r="I33" s="207"/>
      <c r="J33" s="204"/>
      <c r="K33" s="206"/>
      <c r="L33" s="204"/>
      <c r="M33" s="199"/>
      <c r="N33" s="234" t="s">
        <v>72</v>
      </c>
      <c r="O33" s="235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38">
        <v>0</v>
      </c>
      <c r="BE33" s="238">
        <v>0</v>
      </c>
      <c r="BF33" s="238" t="s">
        <v>73</v>
      </c>
    </row>
    <row r="34" spans="1:58" x14ac:dyDescent="0.25">
      <c r="A34" s="142" t="s">
        <v>41</v>
      </c>
      <c r="B34" s="205">
        <v>0</v>
      </c>
      <c r="C34" s="206"/>
      <c r="D34" s="207"/>
      <c r="E34" s="207"/>
      <c r="F34" s="207"/>
      <c r="G34" s="207"/>
      <c r="H34" s="207"/>
      <c r="I34" s="207"/>
      <c r="J34" s="204"/>
      <c r="K34" s="206"/>
      <c r="L34" s="204"/>
      <c r="M34" s="199"/>
      <c r="N34" s="234" t="s">
        <v>72</v>
      </c>
      <c r="O34" s="235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38">
        <v>0</v>
      </c>
      <c r="BE34" s="238">
        <v>0</v>
      </c>
      <c r="BF34" s="238" t="s">
        <v>73</v>
      </c>
    </row>
    <row r="35" spans="1:58" x14ac:dyDescent="0.25">
      <c r="A35" s="142" t="s">
        <v>42</v>
      </c>
      <c r="B35" s="205">
        <v>0</v>
      </c>
      <c r="C35" s="206"/>
      <c r="D35" s="207"/>
      <c r="E35" s="207"/>
      <c r="F35" s="207"/>
      <c r="G35" s="207"/>
      <c r="H35" s="207"/>
      <c r="I35" s="207"/>
      <c r="J35" s="204"/>
      <c r="K35" s="206"/>
      <c r="L35" s="204"/>
      <c r="M35" s="199"/>
      <c r="N35" s="234" t="s">
        <v>72</v>
      </c>
      <c r="O35" s="235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38">
        <v>0</v>
      </c>
      <c r="BE35" s="238">
        <v>0</v>
      </c>
      <c r="BF35" s="238" t="s">
        <v>73</v>
      </c>
    </row>
    <row r="36" spans="1:58" x14ac:dyDescent="0.25">
      <c r="A36" s="142" t="s">
        <v>43</v>
      </c>
      <c r="B36" s="205">
        <v>0</v>
      </c>
      <c r="C36" s="206"/>
      <c r="D36" s="207"/>
      <c r="E36" s="207"/>
      <c r="F36" s="207"/>
      <c r="G36" s="207"/>
      <c r="H36" s="207"/>
      <c r="I36" s="207"/>
      <c r="J36" s="204"/>
      <c r="K36" s="206"/>
      <c r="L36" s="204"/>
      <c r="M36" s="199"/>
      <c r="N36" s="234" t="s">
        <v>72</v>
      </c>
      <c r="O36" s="235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38">
        <v>0</v>
      </c>
      <c r="BE36" s="238">
        <v>0</v>
      </c>
      <c r="BF36" s="238" t="s">
        <v>73</v>
      </c>
    </row>
    <row r="37" spans="1:58" x14ac:dyDescent="0.25">
      <c r="A37" s="143" t="s">
        <v>44</v>
      </c>
      <c r="B37" s="209">
        <v>0</v>
      </c>
      <c r="C37" s="210"/>
      <c r="D37" s="211"/>
      <c r="E37" s="211"/>
      <c r="F37" s="211"/>
      <c r="G37" s="211"/>
      <c r="H37" s="211"/>
      <c r="I37" s="211"/>
      <c r="J37" s="213"/>
      <c r="K37" s="210"/>
      <c r="L37" s="213"/>
      <c r="M37" s="200"/>
      <c r="N37" s="234" t="s">
        <v>72</v>
      </c>
      <c r="O37" s="235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38">
        <v>0</v>
      </c>
      <c r="BE37" s="238">
        <v>0</v>
      </c>
      <c r="BF37" s="238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38"/>
      <c r="B40" s="640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5">
        <v>0</v>
      </c>
      <c r="C41" s="218"/>
      <c r="D41" s="219"/>
      <c r="E41" s="224"/>
      <c r="F41" s="224"/>
      <c r="G41" s="218"/>
      <c r="H41" s="219"/>
      <c r="I41" s="219"/>
      <c r="J41" s="224"/>
      <c r="K41" s="234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38">
        <v>0</v>
      </c>
      <c r="BE41" s="150"/>
      <c r="BF41" s="150"/>
    </row>
    <row r="42" spans="1:58" x14ac:dyDescent="0.25">
      <c r="A42" s="159" t="s">
        <v>50</v>
      </c>
      <c r="B42" s="209">
        <v>0</v>
      </c>
      <c r="C42" s="210"/>
      <c r="D42" s="211"/>
      <c r="E42" s="213"/>
      <c r="F42" s="213"/>
      <c r="G42" s="210"/>
      <c r="H42" s="211"/>
      <c r="I42" s="211"/>
      <c r="J42" s="213"/>
      <c r="K42" s="234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38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45"/>
      <c r="B45" s="636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36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5">
        <v>0</v>
      </c>
      <c r="C46" s="230">
        <v>0</v>
      </c>
      <c r="D46" s="231">
        <v>0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2">
        <v>0</v>
      </c>
      <c r="M46" s="214">
        <v>0</v>
      </c>
      <c r="N46" s="234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38">
        <v>0</v>
      </c>
      <c r="BE46" s="238">
        <v>0</v>
      </c>
      <c r="BF46" s="238" t="s">
        <v>73</v>
      </c>
    </row>
    <row r="47" spans="1:58" x14ac:dyDescent="0.25">
      <c r="A47" s="163" t="s">
        <v>49</v>
      </c>
      <c r="B47" s="215">
        <v>0</v>
      </c>
      <c r="C47" s="206"/>
      <c r="D47" s="207"/>
      <c r="E47" s="207"/>
      <c r="F47" s="207"/>
      <c r="G47" s="207"/>
      <c r="H47" s="207"/>
      <c r="I47" s="207"/>
      <c r="J47" s="207"/>
      <c r="K47" s="207"/>
      <c r="L47" s="208"/>
      <c r="M47" s="201"/>
      <c r="N47" s="234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38">
        <v>0</v>
      </c>
      <c r="BE47" s="238">
        <v>0</v>
      </c>
      <c r="BF47" s="238" t="s">
        <v>73</v>
      </c>
    </row>
    <row r="48" spans="1:58" x14ac:dyDescent="0.25">
      <c r="A48" s="164" t="s">
        <v>54</v>
      </c>
      <c r="B48" s="220">
        <v>0</v>
      </c>
      <c r="C48" s="221"/>
      <c r="D48" s="222"/>
      <c r="E48" s="222"/>
      <c r="F48" s="222"/>
      <c r="G48" s="222"/>
      <c r="H48" s="222"/>
      <c r="I48" s="222"/>
      <c r="J48" s="222"/>
      <c r="K48" s="222"/>
      <c r="L48" s="223"/>
      <c r="M48" s="202"/>
      <c r="N48" s="234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38">
        <v>0</v>
      </c>
      <c r="BE48" s="238">
        <v>0</v>
      </c>
      <c r="BF48" s="238" t="s">
        <v>73</v>
      </c>
    </row>
    <row r="49" spans="1:58" x14ac:dyDescent="0.25">
      <c r="A49" s="165" t="s">
        <v>55</v>
      </c>
      <c r="B49" s="214">
        <v>0</v>
      </c>
      <c r="C49" s="230">
        <v>0</v>
      </c>
      <c r="D49" s="231">
        <v>0</v>
      </c>
      <c r="E49" s="231">
        <v>0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2">
        <v>0</v>
      </c>
      <c r="M49" s="214">
        <v>0</v>
      </c>
      <c r="N49" s="234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38">
        <v>0</v>
      </c>
      <c r="BE49" s="238">
        <v>0</v>
      </c>
      <c r="BF49" s="238" t="s">
        <v>73</v>
      </c>
    </row>
    <row r="50" spans="1:58" x14ac:dyDescent="0.25">
      <c r="A50" s="163" t="s">
        <v>49</v>
      </c>
      <c r="B50" s="215">
        <v>0</v>
      </c>
      <c r="C50" s="206"/>
      <c r="D50" s="207"/>
      <c r="E50" s="207"/>
      <c r="F50" s="207"/>
      <c r="G50" s="207"/>
      <c r="H50" s="207"/>
      <c r="I50" s="207"/>
      <c r="J50" s="207"/>
      <c r="K50" s="207"/>
      <c r="L50" s="208"/>
      <c r="M50" s="201"/>
      <c r="N50" s="234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38">
        <v>0</v>
      </c>
      <c r="BE50" s="238">
        <v>0</v>
      </c>
      <c r="BF50" s="238" t="s">
        <v>73</v>
      </c>
    </row>
    <row r="51" spans="1:58" x14ac:dyDescent="0.25">
      <c r="A51" s="166" t="s">
        <v>54</v>
      </c>
      <c r="B51" s="216">
        <v>0</v>
      </c>
      <c r="C51" s="210"/>
      <c r="D51" s="211"/>
      <c r="E51" s="211"/>
      <c r="F51" s="211"/>
      <c r="G51" s="211"/>
      <c r="H51" s="211"/>
      <c r="I51" s="211"/>
      <c r="J51" s="211"/>
      <c r="K51" s="211"/>
      <c r="L51" s="212"/>
      <c r="M51" s="203"/>
      <c r="N51" s="234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38">
        <v>0</v>
      </c>
      <c r="BE51" s="238">
        <v>0</v>
      </c>
      <c r="BF51" s="238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35" t="s">
        <v>52</v>
      </c>
      <c r="B53" s="647" t="s">
        <v>57</v>
      </c>
      <c r="C53" s="648"/>
      <c r="D53" s="647" t="s">
        <v>58</v>
      </c>
      <c r="E53" s="648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36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21" x14ac:dyDescent="0.25">
      <c r="A55" s="171" t="s">
        <v>61</v>
      </c>
      <c r="B55" s="228"/>
      <c r="C55" s="229"/>
      <c r="D55" s="228"/>
      <c r="E55" s="229"/>
      <c r="F55" s="234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38">
        <v>0</v>
      </c>
      <c r="BE55" s="238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01">
        <f>+'ENERO '!B58+FEBRERO!B58+MARZO!B58+'ABRIL '!B58+MAYO!B58+JUNIO!B58+JULIO!B58+AGOSTO!B58+SEPTIEMBRE!B58+'OCTUBRE '!B58+'NOVIEMBRE '!B58+'DICIEMBRE '!B58</f>
        <v>3636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49" t="s">
        <v>64</v>
      </c>
      <c r="B60" s="635" t="s">
        <v>18</v>
      </c>
      <c r="C60" s="651" t="s">
        <v>65</v>
      </c>
      <c r="D60" s="651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50"/>
      <c r="B61" s="636"/>
      <c r="C61" s="652"/>
      <c r="D61" s="652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x14ac:dyDescent="0.25">
      <c r="A62" s="194" t="s">
        <v>67</v>
      </c>
      <c r="B62" s="216">
        <v>0</v>
      </c>
      <c r="C62" s="228"/>
      <c r="D62" s="229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39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40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38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9" sqref="A39:A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638"/>
      <c r="B9" s="640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63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638"/>
      <c r="B24" s="640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636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638"/>
      <c r="B40" s="640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645"/>
      <c r="B45" s="636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636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636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650"/>
      <c r="B61" s="636"/>
      <c r="C61" s="652"/>
      <c r="D61" s="652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39" sqref="C39:F39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6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</row>
    <row r="2" spans="1:58" x14ac:dyDescent="0.25">
      <c r="A2" s="363" t="s">
        <v>74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</row>
    <row r="3" spans="1:58" x14ac:dyDescent="0.25">
      <c r="A3" s="363" t="s">
        <v>75</v>
      </c>
      <c r="B3" s="243"/>
      <c r="C3" s="243"/>
      <c r="D3" s="245"/>
      <c r="E3" s="243"/>
      <c r="F3" s="243"/>
      <c r="G3" s="243"/>
      <c r="H3" s="243"/>
      <c r="I3" s="243"/>
      <c r="J3" s="243"/>
      <c r="K3" s="243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</row>
    <row r="4" spans="1:58" x14ac:dyDescent="0.25">
      <c r="A4" s="363" t="s">
        <v>76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</row>
    <row r="5" spans="1:58" x14ac:dyDescent="0.25">
      <c r="A5" s="242" t="s">
        <v>71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</row>
    <row r="6" spans="1:58" ht="15" customHeight="1" x14ac:dyDescent="0.2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366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251"/>
      <c r="AT6" s="251"/>
      <c r="AU6" s="251"/>
      <c r="AV6" s="244"/>
      <c r="AW6" s="244"/>
      <c r="AX6" s="251"/>
      <c r="AY6" s="251"/>
      <c r="AZ6" s="251"/>
      <c r="BA6" s="251"/>
      <c r="BB6" s="251"/>
      <c r="BC6" s="251"/>
      <c r="BD6" s="251"/>
      <c r="BE6" s="251"/>
      <c r="BF6" s="251"/>
    </row>
    <row r="7" spans="1:58" x14ac:dyDescent="0.25">
      <c r="A7" s="246" t="s">
        <v>2</v>
      </c>
      <c r="B7" s="246"/>
      <c r="C7" s="246"/>
      <c r="D7" s="246"/>
      <c r="E7" s="246"/>
      <c r="F7" s="246"/>
      <c r="G7" s="246"/>
      <c r="H7" s="246"/>
      <c r="I7" s="246"/>
      <c r="J7" s="367"/>
      <c r="K7" s="246"/>
      <c r="L7" s="246"/>
      <c r="M7" s="246"/>
      <c r="N7" s="298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44"/>
      <c r="AW7" s="244"/>
      <c r="AX7" s="251"/>
      <c r="AY7" s="251"/>
      <c r="AZ7" s="251"/>
      <c r="BA7" s="251"/>
      <c r="BB7" s="251"/>
      <c r="BC7" s="251"/>
      <c r="BD7" s="251"/>
      <c r="BE7" s="251"/>
      <c r="BF7" s="251"/>
    </row>
    <row r="8" spans="1:58" ht="15" customHeight="1" x14ac:dyDescent="0.2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56"/>
      <c r="AU8" s="256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</row>
    <row r="9" spans="1:58" ht="21" x14ac:dyDescent="0.25">
      <c r="A9" s="638"/>
      <c r="B9" s="640"/>
      <c r="C9" s="262" t="s">
        <v>8</v>
      </c>
      <c r="D9" s="247" t="s">
        <v>9</v>
      </c>
      <c r="E9" s="247" t="s">
        <v>10</v>
      </c>
      <c r="F9" s="247" t="s">
        <v>11</v>
      </c>
      <c r="G9" s="247" t="s">
        <v>12</v>
      </c>
      <c r="H9" s="247" t="s">
        <v>13</v>
      </c>
      <c r="I9" s="247" t="s">
        <v>14</v>
      </c>
      <c r="J9" s="248" t="s">
        <v>15</v>
      </c>
      <c r="K9" s="249" t="s">
        <v>16</v>
      </c>
      <c r="L9" s="248" t="s">
        <v>17</v>
      </c>
      <c r="M9" s="636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56"/>
      <c r="AU9" s="256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</row>
    <row r="10" spans="1:58" x14ac:dyDescent="0.25">
      <c r="A10" s="263" t="s">
        <v>18</v>
      </c>
      <c r="B10" s="326">
        <v>499</v>
      </c>
      <c r="C10" s="358">
        <v>12</v>
      </c>
      <c r="D10" s="359">
        <v>10</v>
      </c>
      <c r="E10" s="359">
        <v>9</v>
      </c>
      <c r="F10" s="359">
        <v>13</v>
      </c>
      <c r="G10" s="359">
        <v>8</v>
      </c>
      <c r="H10" s="359">
        <v>30</v>
      </c>
      <c r="I10" s="359">
        <v>262</v>
      </c>
      <c r="J10" s="360">
        <v>155</v>
      </c>
      <c r="K10" s="358">
        <v>202</v>
      </c>
      <c r="L10" s="361">
        <v>297</v>
      </c>
      <c r="M10" s="317">
        <v>499</v>
      </c>
      <c r="N10" s="364" t="s">
        <v>72</v>
      </c>
      <c r="O10" s="259"/>
      <c r="P10" s="259"/>
      <c r="Q10" s="252"/>
      <c r="R10" s="252"/>
      <c r="S10" s="252"/>
      <c r="T10" s="252"/>
      <c r="U10" s="252"/>
      <c r="V10" s="252"/>
      <c r="W10" s="252"/>
      <c r="X10" s="261"/>
      <c r="Y10" s="261"/>
      <c r="Z10" s="261"/>
      <c r="AA10" s="261"/>
      <c r="AB10" s="261"/>
      <c r="AC10" s="256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56"/>
      <c r="AU10" s="256"/>
      <c r="AV10" s="261"/>
      <c r="AW10" s="261"/>
      <c r="AX10" s="261"/>
      <c r="AY10" s="261"/>
      <c r="AZ10" s="261"/>
      <c r="BA10" s="299" t="s">
        <v>73</v>
      </c>
      <c r="BB10" s="264" t="s">
        <v>73</v>
      </c>
      <c r="BC10" s="264" t="s">
        <v>73</v>
      </c>
      <c r="BD10" s="368">
        <v>0</v>
      </c>
      <c r="BE10" s="368">
        <v>0</v>
      </c>
      <c r="BF10" s="368">
        <v>0</v>
      </c>
    </row>
    <row r="11" spans="1:58" x14ac:dyDescent="0.25">
      <c r="A11" s="265" t="s">
        <v>19</v>
      </c>
      <c r="B11" s="345">
        <v>0</v>
      </c>
      <c r="C11" s="332"/>
      <c r="D11" s="333"/>
      <c r="E11" s="333"/>
      <c r="F11" s="333"/>
      <c r="G11" s="333"/>
      <c r="H11" s="333"/>
      <c r="I11" s="333"/>
      <c r="J11" s="339"/>
      <c r="K11" s="332"/>
      <c r="L11" s="339"/>
      <c r="M11" s="346"/>
      <c r="N11" s="364" t="s">
        <v>72</v>
      </c>
      <c r="O11" s="259"/>
      <c r="P11" s="259"/>
      <c r="Q11" s="252"/>
      <c r="R11" s="252"/>
      <c r="S11" s="252"/>
      <c r="T11" s="252"/>
      <c r="U11" s="252"/>
      <c r="V11" s="252"/>
      <c r="W11" s="252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56"/>
      <c r="AU11" s="256"/>
      <c r="AV11" s="261"/>
      <c r="AW11" s="261"/>
      <c r="AX11" s="261"/>
      <c r="AY11" s="261"/>
      <c r="AZ11" s="261"/>
      <c r="BA11" s="299" t="s">
        <v>73</v>
      </c>
      <c r="BB11" s="264" t="s">
        <v>73</v>
      </c>
      <c r="BC11" s="264" t="s">
        <v>73</v>
      </c>
      <c r="BD11" s="368">
        <v>0</v>
      </c>
      <c r="BE11" s="368">
        <v>0</v>
      </c>
      <c r="BF11" s="368" t="s">
        <v>73</v>
      </c>
    </row>
    <row r="12" spans="1:58" x14ac:dyDescent="0.25">
      <c r="A12" s="266" t="s">
        <v>20</v>
      </c>
      <c r="B12" s="317">
        <v>0</v>
      </c>
      <c r="C12" s="318"/>
      <c r="D12" s="319"/>
      <c r="E12" s="319"/>
      <c r="F12" s="319"/>
      <c r="G12" s="319"/>
      <c r="H12" s="319"/>
      <c r="I12" s="319"/>
      <c r="J12" s="315"/>
      <c r="K12" s="318"/>
      <c r="L12" s="315"/>
      <c r="M12" s="347"/>
      <c r="N12" s="364" t="s">
        <v>72</v>
      </c>
      <c r="O12" s="259"/>
      <c r="P12" s="259"/>
      <c r="Q12" s="252"/>
      <c r="R12" s="252"/>
      <c r="S12" s="252"/>
      <c r="T12" s="252"/>
      <c r="U12" s="252"/>
      <c r="V12" s="252"/>
      <c r="W12" s="252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56"/>
      <c r="AU12" s="256"/>
      <c r="AV12" s="261"/>
      <c r="AW12" s="261"/>
      <c r="AX12" s="261"/>
      <c r="AY12" s="261"/>
      <c r="AZ12" s="261"/>
      <c r="BA12" s="299" t="s">
        <v>73</v>
      </c>
      <c r="BB12" s="264" t="s">
        <v>73</v>
      </c>
      <c r="BC12" s="264" t="s">
        <v>73</v>
      </c>
      <c r="BD12" s="368">
        <v>0</v>
      </c>
      <c r="BE12" s="368">
        <v>0</v>
      </c>
      <c r="BF12" s="368" t="s">
        <v>73</v>
      </c>
    </row>
    <row r="13" spans="1:58" x14ac:dyDescent="0.25">
      <c r="A13" s="267" t="s">
        <v>21</v>
      </c>
      <c r="B13" s="317">
        <v>0</v>
      </c>
      <c r="C13" s="318"/>
      <c r="D13" s="319"/>
      <c r="E13" s="319"/>
      <c r="F13" s="319"/>
      <c r="G13" s="319"/>
      <c r="H13" s="319"/>
      <c r="I13" s="319"/>
      <c r="J13" s="315"/>
      <c r="K13" s="318"/>
      <c r="L13" s="315"/>
      <c r="M13" s="347"/>
      <c r="N13" s="364" t="s">
        <v>72</v>
      </c>
      <c r="O13" s="259"/>
      <c r="P13" s="259"/>
      <c r="Q13" s="252"/>
      <c r="R13" s="252"/>
      <c r="S13" s="252"/>
      <c r="T13" s="252"/>
      <c r="U13" s="252"/>
      <c r="V13" s="252"/>
      <c r="W13" s="252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56"/>
      <c r="AU13" s="256"/>
      <c r="AV13" s="261"/>
      <c r="AW13" s="261"/>
      <c r="AX13" s="261"/>
      <c r="AY13" s="261"/>
      <c r="AZ13" s="261"/>
      <c r="BA13" s="299" t="s">
        <v>73</v>
      </c>
      <c r="BB13" s="264" t="s">
        <v>73</v>
      </c>
      <c r="BC13" s="264" t="s">
        <v>73</v>
      </c>
      <c r="BD13" s="368">
        <v>0</v>
      </c>
      <c r="BE13" s="368">
        <v>0</v>
      </c>
      <c r="BF13" s="368" t="s">
        <v>73</v>
      </c>
    </row>
    <row r="14" spans="1:58" x14ac:dyDescent="0.25">
      <c r="A14" s="268" t="s">
        <v>22</v>
      </c>
      <c r="B14" s="343">
        <v>0</v>
      </c>
      <c r="C14" s="340"/>
      <c r="D14" s="341"/>
      <c r="E14" s="341"/>
      <c r="F14" s="341"/>
      <c r="G14" s="341"/>
      <c r="H14" s="341"/>
      <c r="I14" s="341"/>
      <c r="J14" s="342"/>
      <c r="K14" s="340"/>
      <c r="L14" s="342"/>
      <c r="M14" s="356"/>
      <c r="N14" s="364" t="s">
        <v>72</v>
      </c>
      <c r="O14" s="259"/>
      <c r="P14" s="259"/>
      <c r="Q14" s="252"/>
      <c r="R14" s="252"/>
      <c r="S14" s="252"/>
      <c r="T14" s="252"/>
      <c r="U14" s="252"/>
      <c r="V14" s="252"/>
      <c r="W14" s="252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56"/>
      <c r="AU14" s="256"/>
      <c r="AV14" s="261"/>
      <c r="AW14" s="261"/>
      <c r="AX14" s="261"/>
      <c r="AY14" s="261"/>
      <c r="AZ14" s="261"/>
      <c r="BA14" s="299" t="s">
        <v>73</v>
      </c>
      <c r="BB14" s="264" t="s">
        <v>73</v>
      </c>
      <c r="BC14" s="264" t="s">
        <v>73</v>
      </c>
      <c r="BD14" s="368">
        <v>0</v>
      </c>
      <c r="BE14" s="368">
        <v>0</v>
      </c>
      <c r="BF14" s="368" t="s">
        <v>73</v>
      </c>
    </row>
    <row r="15" spans="1:58" x14ac:dyDescent="0.25">
      <c r="A15" s="253" t="s">
        <v>23</v>
      </c>
      <c r="B15" s="317">
        <v>0</v>
      </c>
      <c r="C15" s="318"/>
      <c r="D15" s="319"/>
      <c r="E15" s="319"/>
      <c r="F15" s="319"/>
      <c r="G15" s="319"/>
      <c r="H15" s="319"/>
      <c r="I15" s="319"/>
      <c r="J15" s="315"/>
      <c r="K15" s="318"/>
      <c r="L15" s="315"/>
      <c r="M15" s="347"/>
      <c r="N15" s="364" t="s">
        <v>72</v>
      </c>
      <c r="O15" s="259"/>
      <c r="P15" s="259"/>
      <c r="Q15" s="252"/>
      <c r="R15" s="252"/>
      <c r="S15" s="252"/>
      <c r="T15" s="252"/>
      <c r="U15" s="252"/>
      <c r="V15" s="252"/>
      <c r="W15" s="252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56"/>
      <c r="AU15" s="256"/>
      <c r="AV15" s="261"/>
      <c r="AW15" s="261"/>
      <c r="AX15" s="261"/>
      <c r="AY15" s="261"/>
      <c r="AZ15" s="261"/>
      <c r="BA15" s="299" t="s">
        <v>73</v>
      </c>
      <c r="BB15" s="264" t="s">
        <v>73</v>
      </c>
      <c r="BC15" s="264" t="s">
        <v>73</v>
      </c>
      <c r="BD15" s="368">
        <v>0</v>
      </c>
      <c r="BE15" s="368">
        <v>0</v>
      </c>
      <c r="BF15" s="368" t="s">
        <v>73</v>
      </c>
    </row>
    <row r="16" spans="1:58" x14ac:dyDescent="0.25">
      <c r="A16" s="300" t="s">
        <v>24</v>
      </c>
      <c r="B16" s="317">
        <v>0</v>
      </c>
      <c r="C16" s="318"/>
      <c r="D16" s="319"/>
      <c r="E16" s="319"/>
      <c r="F16" s="319"/>
      <c r="G16" s="319"/>
      <c r="H16" s="319"/>
      <c r="I16" s="319"/>
      <c r="J16" s="315"/>
      <c r="K16" s="318"/>
      <c r="L16" s="315"/>
      <c r="M16" s="347"/>
      <c r="N16" s="364" t="s">
        <v>72</v>
      </c>
      <c r="O16" s="259"/>
      <c r="P16" s="259"/>
      <c r="Q16" s="252"/>
      <c r="R16" s="252"/>
      <c r="S16" s="252"/>
      <c r="T16" s="252"/>
      <c r="U16" s="252"/>
      <c r="V16" s="252"/>
      <c r="W16" s="252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56"/>
      <c r="AU16" s="256"/>
      <c r="AV16" s="261"/>
      <c r="AW16" s="261"/>
      <c r="AX16" s="261"/>
      <c r="AY16" s="261"/>
      <c r="AZ16" s="261"/>
      <c r="BA16" s="299" t="s">
        <v>73</v>
      </c>
      <c r="BB16" s="264" t="s">
        <v>73</v>
      </c>
      <c r="BC16" s="264" t="s">
        <v>73</v>
      </c>
      <c r="BD16" s="368">
        <v>0</v>
      </c>
      <c r="BE16" s="368">
        <v>0</v>
      </c>
      <c r="BF16" s="368" t="s">
        <v>73</v>
      </c>
    </row>
    <row r="17" spans="1:58" x14ac:dyDescent="0.25">
      <c r="A17" s="269" t="s">
        <v>25</v>
      </c>
      <c r="B17" s="344">
        <v>0</v>
      </c>
      <c r="C17" s="334"/>
      <c r="D17" s="353"/>
      <c r="E17" s="353"/>
      <c r="F17" s="337"/>
      <c r="G17" s="337"/>
      <c r="H17" s="337"/>
      <c r="I17" s="337"/>
      <c r="J17" s="331"/>
      <c r="K17" s="330"/>
      <c r="L17" s="316"/>
      <c r="M17" s="357"/>
      <c r="N17" s="364" t="s">
        <v>72</v>
      </c>
      <c r="O17" s="259"/>
      <c r="P17" s="259"/>
      <c r="Q17" s="252"/>
      <c r="R17" s="252"/>
      <c r="S17" s="252"/>
      <c r="T17" s="252"/>
      <c r="U17" s="252"/>
      <c r="V17" s="252"/>
      <c r="W17" s="252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56"/>
      <c r="AU17" s="256"/>
      <c r="AV17" s="261"/>
      <c r="AW17" s="261"/>
      <c r="AX17" s="261"/>
      <c r="AY17" s="261"/>
      <c r="AZ17" s="261"/>
      <c r="BA17" s="299" t="s">
        <v>73</v>
      </c>
      <c r="BB17" s="264" t="s">
        <v>73</v>
      </c>
      <c r="BC17" s="264" t="s">
        <v>73</v>
      </c>
      <c r="BD17" s="368">
        <v>0</v>
      </c>
      <c r="BE17" s="368">
        <v>0</v>
      </c>
      <c r="BF17" s="368" t="s">
        <v>73</v>
      </c>
    </row>
    <row r="18" spans="1:58" x14ac:dyDescent="0.25">
      <c r="A18" s="269" t="s">
        <v>26</v>
      </c>
      <c r="B18" s="317">
        <v>0</v>
      </c>
      <c r="C18" s="318"/>
      <c r="D18" s="319"/>
      <c r="E18" s="319"/>
      <c r="F18" s="337"/>
      <c r="G18" s="337"/>
      <c r="H18" s="337"/>
      <c r="I18" s="337"/>
      <c r="J18" s="316"/>
      <c r="K18" s="353"/>
      <c r="L18" s="316"/>
      <c r="M18" s="357"/>
      <c r="N18" s="364" t="s">
        <v>72</v>
      </c>
      <c r="O18" s="251"/>
      <c r="P18" s="251"/>
      <c r="Q18" s="251"/>
      <c r="R18" s="251"/>
      <c r="S18" s="251"/>
      <c r="T18" s="251"/>
      <c r="U18" s="251"/>
      <c r="V18" s="251"/>
      <c r="W18" s="25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56"/>
      <c r="AU18" s="256"/>
      <c r="AV18" s="261"/>
      <c r="AW18" s="261"/>
      <c r="AX18" s="261"/>
      <c r="AY18" s="261"/>
      <c r="AZ18" s="261"/>
      <c r="BA18" s="299" t="s">
        <v>73</v>
      </c>
      <c r="BB18" s="264" t="s">
        <v>73</v>
      </c>
      <c r="BC18" s="264" t="s">
        <v>73</v>
      </c>
      <c r="BD18" s="368">
        <v>0</v>
      </c>
      <c r="BE18" s="368">
        <v>0</v>
      </c>
      <c r="BF18" s="368" t="s">
        <v>73</v>
      </c>
    </row>
    <row r="19" spans="1:58" x14ac:dyDescent="0.25">
      <c r="A19" s="269" t="s">
        <v>27</v>
      </c>
      <c r="B19" s="344">
        <v>0</v>
      </c>
      <c r="C19" s="336"/>
      <c r="D19" s="337"/>
      <c r="E19" s="337"/>
      <c r="F19" s="337"/>
      <c r="G19" s="337"/>
      <c r="H19" s="337"/>
      <c r="I19" s="337"/>
      <c r="J19" s="316"/>
      <c r="K19" s="318"/>
      <c r="L19" s="316"/>
      <c r="M19" s="357"/>
      <c r="N19" s="364" t="s">
        <v>72</v>
      </c>
      <c r="O19" s="251"/>
      <c r="P19" s="251"/>
      <c r="Q19" s="251"/>
      <c r="R19" s="251"/>
      <c r="S19" s="251"/>
      <c r="T19" s="251"/>
      <c r="U19" s="251"/>
      <c r="V19" s="251"/>
      <c r="W19" s="25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56"/>
      <c r="AU19" s="256"/>
      <c r="AV19" s="261"/>
      <c r="AW19" s="261"/>
      <c r="AX19" s="261"/>
      <c r="AY19" s="261"/>
      <c r="AZ19" s="261"/>
      <c r="BA19" s="299" t="s">
        <v>73</v>
      </c>
      <c r="BB19" s="264" t="s">
        <v>73</v>
      </c>
      <c r="BC19" s="264" t="s">
        <v>73</v>
      </c>
      <c r="BD19" s="368">
        <v>0</v>
      </c>
      <c r="BE19" s="368">
        <v>0</v>
      </c>
      <c r="BF19" s="368" t="s">
        <v>73</v>
      </c>
    </row>
    <row r="20" spans="1:58" x14ac:dyDescent="0.25">
      <c r="A20" s="269" t="s">
        <v>28</v>
      </c>
      <c r="B20" s="344">
        <v>0</v>
      </c>
      <c r="C20" s="336"/>
      <c r="D20" s="337"/>
      <c r="E20" s="337"/>
      <c r="F20" s="337"/>
      <c r="G20" s="337"/>
      <c r="H20" s="337"/>
      <c r="I20" s="337"/>
      <c r="J20" s="316"/>
      <c r="K20" s="318"/>
      <c r="L20" s="316"/>
      <c r="M20" s="357"/>
      <c r="N20" s="364" t="s">
        <v>72</v>
      </c>
      <c r="O20" s="251"/>
      <c r="P20" s="251"/>
      <c r="Q20" s="251"/>
      <c r="R20" s="251"/>
      <c r="S20" s="251"/>
      <c r="T20" s="251"/>
      <c r="U20" s="251"/>
      <c r="V20" s="251"/>
      <c r="W20" s="25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56"/>
      <c r="AU20" s="256"/>
      <c r="AV20" s="261"/>
      <c r="AW20" s="261"/>
      <c r="AX20" s="261"/>
      <c r="AY20" s="261"/>
      <c r="AZ20" s="261"/>
      <c r="BA20" s="299" t="s">
        <v>73</v>
      </c>
      <c r="BB20" s="264" t="s">
        <v>73</v>
      </c>
      <c r="BC20" s="264" t="s">
        <v>73</v>
      </c>
      <c r="BD20" s="368">
        <v>0</v>
      </c>
      <c r="BE20" s="368">
        <v>0</v>
      </c>
      <c r="BF20" s="368" t="s">
        <v>73</v>
      </c>
    </row>
    <row r="21" spans="1:58" ht="31.5" x14ac:dyDescent="0.25">
      <c r="A21" s="270" t="s">
        <v>29</v>
      </c>
      <c r="B21" s="321">
        <v>499</v>
      </c>
      <c r="C21" s="322">
        <v>12</v>
      </c>
      <c r="D21" s="323">
        <v>10</v>
      </c>
      <c r="E21" s="323">
        <v>9</v>
      </c>
      <c r="F21" s="323">
        <v>13</v>
      </c>
      <c r="G21" s="323">
        <v>8</v>
      </c>
      <c r="H21" s="323">
        <v>30</v>
      </c>
      <c r="I21" s="323">
        <v>262</v>
      </c>
      <c r="J21" s="325">
        <v>155</v>
      </c>
      <c r="K21" s="322">
        <v>202</v>
      </c>
      <c r="L21" s="325">
        <v>297</v>
      </c>
      <c r="M21" s="348">
        <v>499</v>
      </c>
      <c r="N21" s="364" t="s">
        <v>72</v>
      </c>
      <c r="O21" s="251"/>
      <c r="P21" s="251"/>
      <c r="Q21" s="251"/>
      <c r="R21" s="251"/>
      <c r="S21" s="251"/>
      <c r="T21" s="251"/>
      <c r="U21" s="251"/>
      <c r="V21" s="251"/>
      <c r="W21" s="25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56"/>
      <c r="AU21" s="256"/>
      <c r="AV21" s="261"/>
      <c r="AW21" s="261"/>
      <c r="AX21" s="261"/>
      <c r="AY21" s="261"/>
      <c r="AZ21" s="261"/>
      <c r="BA21" s="299" t="s">
        <v>73</v>
      </c>
      <c r="BB21" s="264" t="s">
        <v>73</v>
      </c>
      <c r="BC21" s="264" t="s">
        <v>73</v>
      </c>
      <c r="BD21" s="368">
        <v>0</v>
      </c>
      <c r="BE21" s="368">
        <v>0</v>
      </c>
      <c r="BF21" s="368">
        <v>0</v>
      </c>
    </row>
    <row r="22" spans="1:58" x14ac:dyDescent="0.25">
      <c r="A22" s="246" t="s">
        <v>30</v>
      </c>
      <c r="B22" s="246"/>
      <c r="C22" s="246"/>
      <c r="D22" s="246"/>
      <c r="E22" s="246"/>
      <c r="F22" s="246"/>
      <c r="G22" s="246"/>
      <c r="H22" s="246"/>
      <c r="I22" s="246"/>
      <c r="J22" s="367"/>
      <c r="K22" s="246"/>
      <c r="L22" s="246"/>
      <c r="M22" s="246"/>
      <c r="N22" s="244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44"/>
      <c r="AW22" s="244"/>
      <c r="AX22" s="251"/>
      <c r="AY22" s="251"/>
      <c r="AZ22" s="251"/>
      <c r="BA22" s="251"/>
      <c r="BB22" s="251"/>
      <c r="BC22" s="251"/>
      <c r="BD22" s="251"/>
      <c r="BE22" s="251"/>
      <c r="BF22" s="251"/>
    </row>
    <row r="23" spans="1:58" ht="15" customHeight="1" x14ac:dyDescent="0.2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365"/>
      <c r="O23" s="365"/>
      <c r="P23" s="259"/>
      <c r="Q23" s="259"/>
      <c r="R23" s="259"/>
      <c r="S23" s="252"/>
      <c r="T23" s="252"/>
      <c r="U23" s="252"/>
      <c r="V23" s="252"/>
      <c r="W23" s="252"/>
      <c r="X23" s="252"/>
      <c r="Y23" s="252"/>
      <c r="Z23" s="256"/>
      <c r="AA23" s="260"/>
      <c r="AB23" s="260"/>
      <c r="AC23" s="256"/>
      <c r="AD23" s="256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56"/>
      <c r="AW23" s="256"/>
      <c r="AX23" s="261"/>
      <c r="AY23" s="261"/>
      <c r="AZ23" s="261"/>
      <c r="BA23" s="261"/>
      <c r="BB23" s="261"/>
      <c r="BC23" s="261"/>
      <c r="BD23" s="261"/>
      <c r="BE23" s="261"/>
      <c r="BF23" s="261"/>
    </row>
    <row r="24" spans="1:58" ht="21" x14ac:dyDescent="0.25">
      <c r="A24" s="638"/>
      <c r="B24" s="640"/>
      <c r="C24" s="262" t="s">
        <v>8</v>
      </c>
      <c r="D24" s="247" t="s">
        <v>9</v>
      </c>
      <c r="E24" s="247" t="s">
        <v>10</v>
      </c>
      <c r="F24" s="247" t="s">
        <v>11</v>
      </c>
      <c r="G24" s="247" t="s">
        <v>12</v>
      </c>
      <c r="H24" s="247" t="s">
        <v>13</v>
      </c>
      <c r="I24" s="247" t="s">
        <v>14</v>
      </c>
      <c r="J24" s="248" t="s">
        <v>15</v>
      </c>
      <c r="K24" s="249" t="s">
        <v>16</v>
      </c>
      <c r="L24" s="248" t="s">
        <v>17</v>
      </c>
      <c r="M24" s="636"/>
      <c r="N24" s="365"/>
      <c r="O24" s="365"/>
      <c r="P24" s="259"/>
      <c r="Q24" s="259"/>
      <c r="R24" s="259"/>
      <c r="S24" s="252"/>
      <c r="T24" s="252"/>
      <c r="U24" s="252"/>
      <c r="V24" s="252"/>
      <c r="W24" s="252"/>
      <c r="X24" s="252"/>
      <c r="Y24" s="252"/>
      <c r="Z24" s="256"/>
      <c r="AA24" s="260"/>
      <c r="AB24" s="260"/>
      <c r="AC24" s="256"/>
      <c r="AD24" s="256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56"/>
      <c r="AW24" s="256"/>
      <c r="AX24" s="261"/>
      <c r="AY24" s="261"/>
      <c r="AZ24" s="261"/>
      <c r="BA24" s="261"/>
      <c r="BB24" s="261"/>
      <c r="BC24" s="261"/>
      <c r="BD24" s="261"/>
      <c r="BE24" s="261"/>
      <c r="BF24" s="261"/>
    </row>
    <row r="25" spans="1:58" x14ac:dyDescent="0.25">
      <c r="A25" s="302" t="s">
        <v>32</v>
      </c>
      <c r="B25" s="345">
        <v>0</v>
      </c>
      <c r="C25" s="332"/>
      <c r="D25" s="333"/>
      <c r="E25" s="333"/>
      <c r="F25" s="333"/>
      <c r="G25" s="333"/>
      <c r="H25" s="333"/>
      <c r="I25" s="333"/>
      <c r="J25" s="339"/>
      <c r="K25" s="332"/>
      <c r="L25" s="339"/>
      <c r="M25" s="350"/>
      <c r="N25" s="364" t="s">
        <v>72</v>
      </c>
      <c r="O25" s="365"/>
      <c r="P25" s="259"/>
      <c r="Q25" s="259"/>
      <c r="R25" s="259"/>
      <c r="S25" s="252"/>
      <c r="T25" s="252"/>
      <c r="U25" s="252"/>
      <c r="V25" s="252"/>
      <c r="W25" s="252"/>
      <c r="X25" s="261"/>
      <c r="Y25" s="261"/>
      <c r="Z25" s="261"/>
      <c r="AA25" s="261"/>
      <c r="AB25" s="261"/>
      <c r="AC25" s="256"/>
      <c r="AD25" s="256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56"/>
      <c r="AW25" s="256"/>
      <c r="AX25" s="261"/>
      <c r="AY25" s="261"/>
      <c r="AZ25" s="261"/>
      <c r="BA25" s="299" t="s">
        <v>73</v>
      </c>
      <c r="BB25" s="264" t="s">
        <v>73</v>
      </c>
      <c r="BC25" s="264" t="s">
        <v>73</v>
      </c>
      <c r="BD25" s="368">
        <v>0</v>
      </c>
      <c r="BE25" s="368">
        <v>0</v>
      </c>
      <c r="BF25" s="368" t="s">
        <v>73</v>
      </c>
    </row>
    <row r="26" spans="1:58" x14ac:dyDescent="0.25">
      <c r="A26" s="301" t="s">
        <v>33</v>
      </c>
      <c r="B26" s="317">
        <v>0</v>
      </c>
      <c r="C26" s="318"/>
      <c r="D26" s="319"/>
      <c r="E26" s="319"/>
      <c r="F26" s="319"/>
      <c r="G26" s="319"/>
      <c r="H26" s="319"/>
      <c r="I26" s="319"/>
      <c r="J26" s="315"/>
      <c r="K26" s="330"/>
      <c r="L26" s="315"/>
      <c r="M26" s="310"/>
      <c r="N26" s="364" t="s">
        <v>72</v>
      </c>
      <c r="O26" s="365"/>
      <c r="P26" s="259"/>
      <c r="Q26" s="259"/>
      <c r="R26" s="259"/>
      <c r="S26" s="252"/>
      <c r="T26" s="252"/>
      <c r="U26" s="252"/>
      <c r="V26" s="252"/>
      <c r="W26" s="252"/>
      <c r="X26" s="261"/>
      <c r="Y26" s="261"/>
      <c r="Z26" s="261"/>
      <c r="AA26" s="261"/>
      <c r="AB26" s="261"/>
      <c r="AC26" s="256"/>
      <c r="AD26" s="256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56"/>
      <c r="AW26" s="256"/>
      <c r="AX26" s="261"/>
      <c r="AY26" s="261"/>
      <c r="AZ26" s="261"/>
      <c r="BA26" s="299" t="s">
        <v>73</v>
      </c>
      <c r="BB26" s="264" t="s">
        <v>73</v>
      </c>
      <c r="BC26" s="264" t="s">
        <v>73</v>
      </c>
      <c r="BD26" s="368">
        <v>0</v>
      </c>
      <c r="BE26" s="368">
        <v>0</v>
      </c>
      <c r="BF26" s="368" t="s">
        <v>73</v>
      </c>
    </row>
    <row r="27" spans="1:58" x14ac:dyDescent="0.25">
      <c r="A27" s="303" t="s">
        <v>34</v>
      </c>
      <c r="B27" s="344">
        <v>0</v>
      </c>
      <c r="C27" s="318"/>
      <c r="D27" s="319"/>
      <c r="E27" s="319"/>
      <c r="F27" s="319"/>
      <c r="G27" s="319"/>
      <c r="H27" s="319"/>
      <c r="I27" s="319"/>
      <c r="J27" s="315"/>
      <c r="K27" s="318"/>
      <c r="L27" s="315"/>
      <c r="M27" s="310"/>
      <c r="N27" s="364" t="s">
        <v>72</v>
      </c>
      <c r="O27" s="365"/>
      <c r="P27" s="259"/>
      <c r="Q27" s="259"/>
      <c r="R27" s="259"/>
      <c r="S27" s="252"/>
      <c r="T27" s="252"/>
      <c r="U27" s="252"/>
      <c r="V27" s="252"/>
      <c r="W27" s="252"/>
      <c r="X27" s="261"/>
      <c r="Y27" s="261"/>
      <c r="Z27" s="261"/>
      <c r="AA27" s="261"/>
      <c r="AB27" s="261"/>
      <c r="AC27" s="256"/>
      <c r="AD27" s="256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56"/>
      <c r="AW27" s="256"/>
      <c r="AX27" s="261"/>
      <c r="AY27" s="261"/>
      <c r="AZ27" s="261"/>
      <c r="BA27" s="299" t="s">
        <v>73</v>
      </c>
      <c r="BB27" s="264" t="s">
        <v>73</v>
      </c>
      <c r="BC27" s="264" t="s">
        <v>73</v>
      </c>
      <c r="BD27" s="368">
        <v>0</v>
      </c>
      <c r="BE27" s="368">
        <v>0</v>
      </c>
      <c r="BF27" s="368" t="s">
        <v>73</v>
      </c>
    </row>
    <row r="28" spans="1:58" x14ac:dyDescent="0.25">
      <c r="A28" s="303" t="s">
        <v>35</v>
      </c>
      <c r="B28" s="344">
        <v>0</v>
      </c>
      <c r="C28" s="318"/>
      <c r="D28" s="319"/>
      <c r="E28" s="319"/>
      <c r="F28" s="319"/>
      <c r="G28" s="319"/>
      <c r="H28" s="319"/>
      <c r="I28" s="319"/>
      <c r="J28" s="315"/>
      <c r="K28" s="318"/>
      <c r="L28" s="315"/>
      <c r="M28" s="310"/>
      <c r="N28" s="364" t="s">
        <v>72</v>
      </c>
      <c r="O28" s="365"/>
      <c r="P28" s="259"/>
      <c r="Q28" s="259"/>
      <c r="R28" s="259"/>
      <c r="S28" s="252"/>
      <c r="T28" s="252"/>
      <c r="U28" s="252"/>
      <c r="V28" s="252"/>
      <c r="W28" s="252"/>
      <c r="X28" s="261"/>
      <c r="Y28" s="261"/>
      <c r="Z28" s="261"/>
      <c r="AA28" s="261"/>
      <c r="AB28" s="261"/>
      <c r="AC28" s="256"/>
      <c r="AD28" s="256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56"/>
      <c r="AW28" s="256"/>
      <c r="AX28" s="261"/>
      <c r="AY28" s="261"/>
      <c r="AZ28" s="261"/>
      <c r="BA28" s="299" t="s">
        <v>73</v>
      </c>
      <c r="BB28" s="264" t="s">
        <v>73</v>
      </c>
      <c r="BC28" s="264" t="s">
        <v>73</v>
      </c>
      <c r="BD28" s="368">
        <v>0</v>
      </c>
      <c r="BE28" s="368">
        <v>0</v>
      </c>
      <c r="BF28" s="368" t="s">
        <v>73</v>
      </c>
    </row>
    <row r="29" spans="1:58" x14ac:dyDescent="0.25">
      <c r="A29" s="253" t="s">
        <v>36</v>
      </c>
      <c r="B29" s="317">
        <v>0</v>
      </c>
      <c r="C29" s="318"/>
      <c r="D29" s="319"/>
      <c r="E29" s="319"/>
      <c r="F29" s="319"/>
      <c r="G29" s="319"/>
      <c r="H29" s="319"/>
      <c r="I29" s="319"/>
      <c r="J29" s="315"/>
      <c r="K29" s="318"/>
      <c r="L29" s="315"/>
      <c r="M29" s="310"/>
      <c r="N29" s="364" t="s">
        <v>72</v>
      </c>
      <c r="O29" s="365"/>
      <c r="P29" s="259"/>
      <c r="Q29" s="259"/>
      <c r="R29" s="259"/>
      <c r="S29" s="252"/>
      <c r="T29" s="252"/>
      <c r="U29" s="252"/>
      <c r="V29" s="252"/>
      <c r="W29" s="252"/>
      <c r="X29" s="261"/>
      <c r="Y29" s="261"/>
      <c r="Z29" s="261"/>
      <c r="AA29" s="261"/>
      <c r="AB29" s="261"/>
      <c r="AC29" s="256"/>
      <c r="AD29" s="256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56"/>
      <c r="AW29" s="256"/>
      <c r="AX29" s="261"/>
      <c r="AY29" s="261"/>
      <c r="AZ29" s="261"/>
      <c r="BA29" s="299" t="s">
        <v>73</v>
      </c>
      <c r="BB29" s="264" t="s">
        <v>73</v>
      </c>
      <c r="BC29" s="264" t="s">
        <v>73</v>
      </c>
      <c r="BD29" s="368">
        <v>0</v>
      </c>
      <c r="BE29" s="368">
        <v>0</v>
      </c>
      <c r="BF29" s="368" t="s">
        <v>73</v>
      </c>
    </row>
    <row r="30" spans="1:58" x14ac:dyDescent="0.25">
      <c r="A30" s="253" t="s">
        <v>37</v>
      </c>
      <c r="B30" s="317">
        <v>0</v>
      </c>
      <c r="C30" s="318"/>
      <c r="D30" s="319"/>
      <c r="E30" s="319"/>
      <c r="F30" s="319"/>
      <c r="G30" s="319"/>
      <c r="H30" s="319"/>
      <c r="I30" s="319"/>
      <c r="J30" s="315"/>
      <c r="K30" s="318"/>
      <c r="L30" s="315"/>
      <c r="M30" s="310"/>
      <c r="N30" s="364" t="s">
        <v>72</v>
      </c>
      <c r="O30" s="365"/>
      <c r="P30" s="259"/>
      <c r="Q30" s="259"/>
      <c r="R30" s="259"/>
      <c r="S30" s="252"/>
      <c r="T30" s="252"/>
      <c r="U30" s="252"/>
      <c r="V30" s="252"/>
      <c r="W30" s="252"/>
      <c r="X30" s="261"/>
      <c r="Y30" s="261"/>
      <c r="Z30" s="261"/>
      <c r="AA30" s="261"/>
      <c r="AB30" s="261"/>
      <c r="AC30" s="256"/>
      <c r="AD30" s="256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56"/>
      <c r="AW30" s="256"/>
      <c r="AX30" s="261"/>
      <c r="AY30" s="261"/>
      <c r="AZ30" s="261"/>
      <c r="BA30" s="299" t="s">
        <v>73</v>
      </c>
      <c r="BB30" s="264" t="s">
        <v>73</v>
      </c>
      <c r="BC30" s="264" t="s">
        <v>73</v>
      </c>
      <c r="BD30" s="368">
        <v>0</v>
      </c>
      <c r="BE30" s="368">
        <v>0</v>
      </c>
      <c r="BF30" s="368" t="s">
        <v>73</v>
      </c>
    </row>
    <row r="31" spans="1:58" x14ac:dyDescent="0.25">
      <c r="A31" s="253" t="s">
        <v>38</v>
      </c>
      <c r="B31" s="317">
        <v>0</v>
      </c>
      <c r="C31" s="318"/>
      <c r="D31" s="319"/>
      <c r="E31" s="319"/>
      <c r="F31" s="319"/>
      <c r="G31" s="319"/>
      <c r="H31" s="319"/>
      <c r="I31" s="319"/>
      <c r="J31" s="315"/>
      <c r="K31" s="318"/>
      <c r="L31" s="315"/>
      <c r="M31" s="310"/>
      <c r="N31" s="364" t="s">
        <v>72</v>
      </c>
      <c r="O31" s="365"/>
      <c r="P31" s="259"/>
      <c r="Q31" s="259"/>
      <c r="R31" s="259"/>
      <c r="S31" s="252"/>
      <c r="T31" s="252"/>
      <c r="U31" s="252"/>
      <c r="V31" s="252"/>
      <c r="W31" s="252"/>
      <c r="X31" s="261"/>
      <c r="Y31" s="261"/>
      <c r="Z31" s="261"/>
      <c r="AA31" s="261"/>
      <c r="AB31" s="261"/>
      <c r="AC31" s="256"/>
      <c r="AD31" s="256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56"/>
      <c r="AW31" s="256"/>
      <c r="AX31" s="261"/>
      <c r="AY31" s="261"/>
      <c r="AZ31" s="261"/>
      <c r="BA31" s="299" t="s">
        <v>73</v>
      </c>
      <c r="BB31" s="264" t="s">
        <v>73</v>
      </c>
      <c r="BC31" s="264" t="s">
        <v>73</v>
      </c>
      <c r="BD31" s="368">
        <v>0</v>
      </c>
      <c r="BE31" s="368">
        <v>0</v>
      </c>
      <c r="BF31" s="368" t="s">
        <v>73</v>
      </c>
    </row>
    <row r="32" spans="1:58" x14ac:dyDescent="0.25">
      <c r="A32" s="253" t="s">
        <v>39</v>
      </c>
      <c r="B32" s="317">
        <v>0</v>
      </c>
      <c r="C32" s="318"/>
      <c r="D32" s="319"/>
      <c r="E32" s="319"/>
      <c r="F32" s="319"/>
      <c r="G32" s="319"/>
      <c r="H32" s="319"/>
      <c r="I32" s="319"/>
      <c r="J32" s="315"/>
      <c r="K32" s="318"/>
      <c r="L32" s="315"/>
      <c r="M32" s="310"/>
      <c r="N32" s="364" t="s">
        <v>72</v>
      </c>
      <c r="O32" s="365"/>
      <c r="P32" s="259"/>
      <c r="Q32" s="259"/>
      <c r="R32" s="259"/>
      <c r="S32" s="252"/>
      <c r="T32" s="252"/>
      <c r="U32" s="252"/>
      <c r="V32" s="252"/>
      <c r="W32" s="252"/>
      <c r="X32" s="261"/>
      <c r="Y32" s="261"/>
      <c r="Z32" s="261"/>
      <c r="AA32" s="261"/>
      <c r="AB32" s="261"/>
      <c r="AC32" s="256"/>
      <c r="AD32" s="256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56"/>
      <c r="AW32" s="256"/>
      <c r="AX32" s="261"/>
      <c r="AY32" s="261"/>
      <c r="AZ32" s="261"/>
      <c r="BA32" s="299" t="s">
        <v>73</v>
      </c>
      <c r="BB32" s="264" t="s">
        <v>73</v>
      </c>
      <c r="BC32" s="264" t="s">
        <v>73</v>
      </c>
      <c r="BD32" s="368">
        <v>0</v>
      </c>
      <c r="BE32" s="368">
        <v>0</v>
      </c>
      <c r="BF32" s="368" t="s">
        <v>73</v>
      </c>
    </row>
    <row r="33" spans="1:58" x14ac:dyDescent="0.25">
      <c r="A33" s="253" t="s">
        <v>40</v>
      </c>
      <c r="B33" s="317">
        <v>0</v>
      </c>
      <c r="C33" s="318"/>
      <c r="D33" s="319"/>
      <c r="E33" s="319"/>
      <c r="F33" s="319"/>
      <c r="G33" s="319"/>
      <c r="H33" s="319"/>
      <c r="I33" s="319"/>
      <c r="J33" s="315"/>
      <c r="K33" s="318"/>
      <c r="L33" s="315"/>
      <c r="M33" s="310"/>
      <c r="N33" s="364" t="s">
        <v>72</v>
      </c>
      <c r="O33" s="365"/>
      <c r="P33" s="259"/>
      <c r="Q33" s="259"/>
      <c r="R33" s="259"/>
      <c r="S33" s="252"/>
      <c r="T33" s="252"/>
      <c r="U33" s="252"/>
      <c r="V33" s="252"/>
      <c r="W33" s="252"/>
      <c r="X33" s="261"/>
      <c r="Y33" s="261"/>
      <c r="Z33" s="261"/>
      <c r="AA33" s="261"/>
      <c r="AB33" s="261"/>
      <c r="AC33" s="256"/>
      <c r="AD33" s="256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56"/>
      <c r="AW33" s="256"/>
      <c r="AX33" s="261"/>
      <c r="AY33" s="261"/>
      <c r="AZ33" s="261"/>
      <c r="BA33" s="299" t="s">
        <v>73</v>
      </c>
      <c r="BB33" s="264" t="s">
        <v>73</v>
      </c>
      <c r="BC33" s="264" t="s">
        <v>73</v>
      </c>
      <c r="BD33" s="368">
        <v>0</v>
      </c>
      <c r="BE33" s="368">
        <v>0</v>
      </c>
      <c r="BF33" s="368" t="s">
        <v>73</v>
      </c>
    </row>
    <row r="34" spans="1:58" x14ac:dyDescent="0.25">
      <c r="A34" s="253" t="s">
        <v>41</v>
      </c>
      <c r="B34" s="317">
        <v>0</v>
      </c>
      <c r="C34" s="318"/>
      <c r="D34" s="319"/>
      <c r="E34" s="319"/>
      <c r="F34" s="319"/>
      <c r="G34" s="319"/>
      <c r="H34" s="319"/>
      <c r="I34" s="319"/>
      <c r="J34" s="315"/>
      <c r="K34" s="318"/>
      <c r="L34" s="315"/>
      <c r="M34" s="310"/>
      <c r="N34" s="364" t="s">
        <v>72</v>
      </c>
      <c r="O34" s="365"/>
      <c r="P34" s="259"/>
      <c r="Q34" s="259"/>
      <c r="R34" s="259"/>
      <c r="S34" s="252"/>
      <c r="T34" s="252"/>
      <c r="U34" s="252"/>
      <c r="V34" s="252"/>
      <c r="W34" s="252"/>
      <c r="X34" s="261"/>
      <c r="Y34" s="261"/>
      <c r="Z34" s="261"/>
      <c r="AA34" s="261"/>
      <c r="AB34" s="261"/>
      <c r="AC34" s="256"/>
      <c r="AD34" s="256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56"/>
      <c r="AW34" s="256"/>
      <c r="AX34" s="261"/>
      <c r="AY34" s="261"/>
      <c r="AZ34" s="261"/>
      <c r="BA34" s="299" t="s">
        <v>73</v>
      </c>
      <c r="BB34" s="264" t="s">
        <v>73</v>
      </c>
      <c r="BC34" s="264" t="s">
        <v>73</v>
      </c>
      <c r="BD34" s="368">
        <v>0</v>
      </c>
      <c r="BE34" s="368">
        <v>0</v>
      </c>
      <c r="BF34" s="368" t="s">
        <v>73</v>
      </c>
    </row>
    <row r="35" spans="1:58" x14ac:dyDescent="0.25">
      <c r="A35" s="253" t="s">
        <v>42</v>
      </c>
      <c r="B35" s="317">
        <v>0</v>
      </c>
      <c r="C35" s="318"/>
      <c r="D35" s="319"/>
      <c r="E35" s="319"/>
      <c r="F35" s="319"/>
      <c r="G35" s="319"/>
      <c r="H35" s="319"/>
      <c r="I35" s="319"/>
      <c r="J35" s="315"/>
      <c r="K35" s="318"/>
      <c r="L35" s="315"/>
      <c r="M35" s="310"/>
      <c r="N35" s="364" t="s">
        <v>72</v>
      </c>
      <c r="O35" s="365"/>
      <c r="P35" s="259"/>
      <c r="Q35" s="259"/>
      <c r="R35" s="259"/>
      <c r="S35" s="252"/>
      <c r="T35" s="252"/>
      <c r="U35" s="252"/>
      <c r="V35" s="252"/>
      <c r="W35" s="252"/>
      <c r="X35" s="261"/>
      <c r="Y35" s="261"/>
      <c r="Z35" s="261"/>
      <c r="AA35" s="261"/>
      <c r="AB35" s="261"/>
      <c r="AC35" s="256"/>
      <c r="AD35" s="256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56"/>
      <c r="AW35" s="256"/>
      <c r="AX35" s="261"/>
      <c r="AY35" s="261"/>
      <c r="AZ35" s="261"/>
      <c r="BA35" s="299" t="s">
        <v>73</v>
      </c>
      <c r="BB35" s="264" t="s">
        <v>73</v>
      </c>
      <c r="BC35" s="264" t="s">
        <v>73</v>
      </c>
      <c r="BD35" s="368">
        <v>0</v>
      </c>
      <c r="BE35" s="368">
        <v>0</v>
      </c>
      <c r="BF35" s="368" t="s">
        <v>73</v>
      </c>
    </row>
    <row r="36" spans="1:58" x14ac:dyDescent="0.25">
      <c r="A36" s="253" t="s">
        <v>43</v>
      </c>
      <c r="B36" s="317">
        <v>0</v>
      </c>
      <c r="C36" s="318"/>
      <c r="D36" s="319"/>
      <c r="E36" s="319"/>
      <c r="F36" s="319"/>
      <c r="G36" s="319"/>
      <c r="H36" s="319"/>
      <c r="I36" s="319"/>
      <c r="J36" s="315"/>
      <c r="K36" s="318"/>
      <c r="L36" s="315"/>
      <c r="M36" s="310"/>
      <c r="N36" s="364" t="s">
        <v>72</v>
      </c>
      <c r="O36" s="365"/>
      <c r="P36" s="259"/>
      <c r="Q36" s="259"/>
      <c r="R36" s="259"/>
      <c r="S36" s="252"/>
      <c r="T36" s="252"/>
      <c r="U36" s="252"/>
      <c r="V36" s="252"/>
      <c r="W36" s="252"/>
      <c r="X36" s="261"/>
      <c r="Y36" s="261"/>
      <c r="Z36" s="261"/>
      <c r="AA36" s="261"/>
      <c r="AB36" s="261"/>
      <c r="AC36" s="256"/>
      <c r="AD36" s="256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56"/>
      <c r="AW36" s="256"/>
      <c r="AX36" s="261"/>
      <c r="AY36" s="261"/>
      <c r="AZ36" s="261"/>
      <c r="BA36" s="299" t="s">
        <v>73</v>
      </c>
      <c r="BB36" s="264" t="s">
        <v>73</v>
      </c>
      <c r="BC36" s="264" t="s">
        <v>73</v>
      </c>
      <c r="BD36" s="368">
        <v>0</v>
      </c>
      <c r="BE36" s="368">
        <v>0</v>
      </c>
      <c r="BF36" s="368" t="s">
        <v>73</v>
      </c>
    </row>
    <row r="37" spans="1:58" x14ac:dyDescent="0.25">
      <c r="A37" s="254" t="s">
        <v>44</v>
      </c>
      <c r="B37" s="321">
        <v>0</v>
      </c>
      <c r="C37" s="322"/>
      <c r="D37" s="323"/>
      <c r="E37" s="323"/>
      <c r="F37" s="323"/>
      <c r="G37" s="323"/>
      <c r="H37" s="323"/>
      <c r="I37" s="323"/>
      <c r="J37" s="325"/>
      <c r="K37" s="322"/>
      <c r="L37" s="325"/>
      <c r="M37" s="311"/>
      <c r="N37" s="364" t="s">
        <v>72</v>
      </c>
      <c r="O37" s="365"/>
      <c r="P37" s="259"/>
      <c r="Q37" s="259"/>
      <c r="R37" s="259"/>
      <c r="S37" s="252"/>
      <c r="T37" s="252"/>
      <c r="U37" s="252"/>
      <c r="V37" s="252"/>
      <c r="W37" s="252"/>
      <c r="X37" s="261"/>
      <c r="Y37" s="261"/>
      <c r="Z37" s="261"/>
      <c r="AA37" s="261"/>
      <c r="AB37" s="261"/>
      <c r="AC37" s="256"/>
      <c r="AD37" s="256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56"/>
      <c r="AW37" s="256"/>
      <c r="AX37" s="261"/>
      <c r="AY37" s="261"/>
      <c r="AZ37" s="261"/>
      <c r="BA37" s="299" t="s">
        <v>73</v>
      </c>
      <c r="BB37" s="264" t="s">
        <v>73</v>
      </c>
      <c r="BC37" s="264" t="s">
        <v>73</v>
      </c>
      <c r="BD37" s="368">
        <v>0</v>
      </c>
      <c r="BE37" s="368">
        <v>0</v>
      </c>
      <c r="BF37" s="368" t="s">
        <v>73</v>
      </c>
    </row>
    <row r="38" spans="1:58" x14ac:dyDescent="0.25">
      <c r="A38" s="255" t="s">
        <v>45</v>
      </c>
      <c r="B38" s="255"/>
      <c r="C38" s="255"/>
      <c r="D38" s="255"/>
      <c r="E38" s="255"/>
      <c r="F38" s="255"/>
      <c r="G38" s="255"/>
      <c r="H38" s="255"/>
      <c r="I38" s="246"/>
      <c r="J38" s="246"/>
      <c r="K38" s="246"/>
      <c r="L38" s="246"/>
      <c r="M38" s="246"/>
      <c r="N38" s="244"/>
      <c r="O38" s="251"/>
      <c r="P38" s="251"/>
      <c r="Q38" s="251"/>
      <c r="R38" s="251"/>
      <c r="S38" s="251"/>
      <c r="T38" s="251"/>
      <c r="U38" s="251"/>
      <c r="V38" s="251"/>
      <c r="W38" s="25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56"/>
      <c r="AW38" s="256"/>
      <c r="AX38" s="261"/>
      <c r="AY38" s="261"/>
      <c r="AZ38" s="261"/>
      <c r="BA38" s="251"/>
      <c r="BB38" s="251"/>
      <c r="BC38" s="261"/>
      <c r="BD38" s="261"/>
      <c r="BE38" s="261"/>
      <c r="BF38" s="261"/>
    </row>
    <row r="39" spans="1:58" ht="15" customHeight="1" x14ac:dyDescent="0.2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244"/>
      <c r="L39" s="257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56"/>
      <c r="AU39" s="256"/>
      <c r="AV39" s="261"/>
      <c r="AW39" s="261"/>
      <c r="AX39" s="261"/>
      <c r="AY39" s="261"/>
      <c r="AZ39" s="261"/>
      <c r="BA39" s="251"/>
      <c r="BB39" s="251"/>
      <c r="BC39" s="261"/>
      <c r="BD39" s="261"/>
      <c r="BE39" s="261"/>
      <c r="BF39" s="261"/>
    </row>
    <row r="40" spans="1:58" ht="21" x14ac:dyDescent="0.25">
      <c r="A40" s="638"/>
      <c r="B40" s="640"/>
      <c r="C40" s="247" t="s">
        <v>11</v>
      </c>
      <c r="D40" s="247" t="s">
        <v>12</v>
      </c>
      <c r="E40" s="281" t="s">
        <v>13</v>
      </c>
      <c r="F40" s="281" t="s">
        <v>48</v>
      </c>
      <c r="G40" s="247" t="s">
        <v>11</v>
      </c>
      <c r="H40" s="247" t="s">
        <v>12</v>
      </c>
      <c r="I40" s="281" t="s">
        <v>13</v>
      </c>
      <c r="J40" s="281" t="s">
        <v>48</v>
      </c>
      <c r="K40" s="244"/>
      <c r="L40" s="244"/>
      <c r="M40" s="244"/>
      <c r="N40" s="257"/>
      <c r="O40" s="251"/>
      <c r="P40" s="251"/>
      <c r="Q40" s="251"/>
      <c r="R40" s="251"/>
      <c r="S40" s="251"/>
      <c r="T40" s="251"/>
      <c r="U40" s="251"/>
      <c r="V40" s="251"/>
      <c r="W40" s="25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261"/>
      <c r="AR40" s="261"/>
      <c r="AS40" s="261"/>
      <c r="AT40" s="261"/>
      <c r="AU40" s="261"/>
      <c r="AV40" s="256"/>
      <c r="AW40" s="256"/>
      <c r="AX40" s="261"/>
      <c r="AY40" s="261"/>
      <c r="AZ40" s="261"/>
      <c r="BA40" s="251"/>
      <c r="BB40" s="251"/>
      <c r="BC40" s="251"/>
      <c r="BD40" s="251"/>
      <c r="BE40" s="261"/>
      <c r="BF40" s="261"/>
    </row>
    <row r="41" spans="1:58" x14ac:dyDescent="0.25">
      <c r="A41" s="271" t="s">
        <v>49</v>
      </c>
      <c r="B41" s="317">
        <v>0</v>
      </c>
      <c r="C41" s="332"/>
      <c r="D41" s="333"/>
      <c r="E41" s="339"/>
      <c r="F41" s="339"/>
      <c r="G41" s="332"/>
      <c r="H41" s="333"/>
      <c r="I41" s="333"/>
      <c r="J41" s="339"/>
      <c r="K41" s="364" t="s">
        <v>73</v>
      </c>
      <c r="L41" s="244"/>
      <c r="M41" s="244"/>
      <c r="N41" s="297"/>
      <c r="O41" s="251"/>
      <c r="P41" s="251"/>
      <c r="Q41" s="251"/>
      <c r="R41" s="251"/>
      <c r="S41" s="251"/>
      <c r="T41" s="251"/>
      <c r="U41" s="251"/>
      <c r="V41" s="251"/>
      <c r="W41" s="25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56"/>
      <c r="AW41" s="256"/>
      <c r="AX41" s="261"/>
      <c r="AY41" s="261"/>
      <c r="AZ41" s="261"/>
      <c r="BA41" s="299" t="s">
        <v>73</v>
      </c>
      <c r="BB41" s="261"/>
      <c r="BC41" s="261"/>
      <c r="BD41" s="368">
        <v>0</v>
      </c>
      <c r="BE41" s="261"/>
      <c r="BF41" s="261"/>
    </row>
    <row r="42" spans="1:58" ht="21" x14ac:dyDescent="0.25">
      <c r="A42" s="270" t="s">
        <v>50</v>
      </c>
      <c r="B42" s="321">
        <v>0</v>
      </c>
      <c r="C42" s="322"/>
      <c r="D42" s="323"/>
      <c r="E42" s="325"/>
      <c r="F42" s="325"/>
      <c r="G42" s="322"/>
      <c r="H42" s="323"/>
      <c r="I42" s="323"/>
      <c r="J42" s="325"/>
      <c r="K42" s="364" t="s">
        <v>73</v>
      </c>
      <c r="L42" s="244"/>
      <c r="M42" s="244"/>
      <c r="N42" s="272"/>
      <c r="O42" s="251"/>
      <c r="P42" s="251"/>
      <c r="Q42" s="251"/>
      <c r="R42" s="251"/>
      <c r="S42" s="251"/>
      <c r="T42" s="251"/>
      <c r="U42" s="251"/>
      <c r="V42" s="251"/>
      <c r="W42" s="25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261"/>
      <c r="AR42" s="261"/>
      <c r="AS42" s="261"/>
      <c r="AT42" s="261"/>
      <c r="AU42" s="261"/>
      <c r="AV42" s="256"/>
      <c r="AW42" s="256"/>
      <c r="AX42" s="261"/>
      <c r="AY42" s="261"/>
      <c r="AZ42" s="261"/>
      <c r="BA42" s="299" t="s">
        <v>73</v>
      </c>
      <c r="BB42" s="261"/>
      <c r="BC42" s="261"/>
      <c r="BD42" s="368">
        <v>0</v>
      </c>
      <c r="BE42" s="261"/>
      <c r="BF42" s="261"/>
    </row>
    <row r="43" spans="1:58" x14ac:dyDescent="0.25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272"/>
      <c r="O43" s="251"/>
      <c r="P43" s="251"/>
      <c r="Q43" s="251"/>
      <c r="R43" s="251"/>
      <c r="S43" s="251"/>
      <c r="T43" s="251"/>
      <c r="U43" s="251"/>
      <c r="V43" s="251"/>
      <c r="W43" s="25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56"/>
      <c r="AW43" s="256"/>
      <c r="AX43" s="261"/>
      <c r="AY43" s="261"/>
      <c r="AZ43" s="261"/>
      <c r="BA43" s="251"/>
      <c r="BB43" s="251"/>
      <c r="BC43" s="261"/>
      <c r="BD43" s="261"/>
      <c r="BE43" s="261"/>
      <c r="BF43" s="261"/>
    </row>
    <row r="44" spans="1:58" ht="15" customHeight="1" x14ac:dyDescent="0.2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261"/>
      <c r="AP44" s="261"/>
      <c r="AQ44" s="261"/>
      <c r="AR44" s="261"/>
      <c r="AS44" s="261"/>
      <c r="AT44" s="261"/>
      <c r="AU44" s="256"/>
      <c r="AV44" s="256"/>
      <c r="AW44" s="261"/>
      <c r="AX44" s="261"/>
      <c r="AY44" s="261"/>
      <c r="AZ44" s="261"/>
      <c r="BA44" s="251"/>
      <c r="BB44" s="251"/>
      <c r="BC44" s="261"/>
      <c r="BD44" s="261"/>
      <c r="BE44" s="261"/>
      <c r="BF44" s="261"/>
    </row>
    <row r="45" spans="1:58" ht="21" x14ac:dyDescent="0.25">
      <c r="A45" s="645"/>
      <c r="B45" s="636"/>
      <c r="C45" s="262" t="s">
        <v>8</v>
      </c>
      <c r="D45" s="247" t="s">
        <v>9</v>
      </c>
      <c r="E45" s="247" t="s">
        <v>10</v>
      </c>
      <c r="F45" s="247" t="s">
        <v>11</v>
      </c>
      <c r="G45" s="247" t="s">
        <v>12</v>
      </c>
      <c r="H45" s="247" t="s">
        <v>13</v>
      </c>
      <c r="I45" s="247" t="s">
        <v>14</v>
      </c>
      <c r="J45" s="248" t="s">
        <v>15</v>
      </c>
      <c r="K45" s="249" t="s">
        <v>16</v>
      </c>
      <c r="L45" s="248" t="s">
        <v>17</v>
      </c>
      <c r="M45" s="636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56"/>
      <c r="AV45" s="256"/>
      <c r="AW45" s="261"/>
      <c r="AX45" s="261"/>
      <c r="AY45" s="261"/>
      <c r="AZ45" s="261"/>
      <c r="BA45" s="251"/>
      <c r="BB45" s="251"/>
      <c r="BC45" s="261"/>
      <c r="BD45" s="261"/>
      <c r="BE45" s="261"/>
      <c r="BF45" s="261"/>
    </row>
    <row r="46" spans="1:58" x14ac:dyDescent="0.25">
      <c r="A46" s="273" t="s">
        <v>53</v>
      </c>
      <c r="B46" s="328">
        <v>0</v>
      </c>
      <c r="C46" s="354">
        <v>0</v>
      </c>
      <c r="D46" s="355">
        <v>0</v>
      </c>
      <c r="E46" s="355">
        <v>0</v>
      </c>
      <c r="F46" s="355">
        <v>0</v>
      </c>
      <c r="G46" s="355">
        <v>0</v>
      </c>
      <c r="H46" s="355">
        <v>0</v>
      </c>
      <c r="I46" s="355">
        <v>0</v>
      </c>
      <c r="J46" s="355">
        <v>0</v>
      </c>
      <c r="K46" s="355">
        <v>0</v>
      </c>
      <c r="L46" s="362">
        <v>0</v>
      </c>
      <c r="M46" s="327">
        <v>0</v>
      </c>
      <c r="N46" s="364" t="s">
        <v>72</v>
      </c>
      <c r="O46" s="251"/>
      <c r="P46" s="251"/>
      <c r="Q46" s="251"/>
      <c r="R46" s="251"/>
      <c r="S46" s="251"/>
      <c r="T46" s="251"/>
      <c r="U46" s="251"/>
      <c r="V46" s="25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61"/>
      <c r="AT46" s="261"/>
      <c r="AU46" s="256"/>
      <c r="AV46" s="256"/>
      <c r="AW46" s="261"/>
      <c r="AX46" s="261"/>
      <c r="AY46" s="261"/>
      <c r="AZ46" s="261"/>
      <c r="BA46" s="299" t="s">
        <v>73</v>
      </c>
      <c r="BB46" s="264" t="s">
        <v>73</v>
      </c>
      <c r="BC46" s="264" t="s">
        <v>73</v>
      </c>
      <c r="BD46" s="368">
        <v>0</v>
      </c>
      <c r="BE46" s="368">
        <v>0</v>
      </c>
      <c r="BF46" s="368" t="s">
        <v>73</v>
      </c>
    </row>
    <row r="47" spans="1:58" x14ac:dyDescent="0.25">
      <c r="A47" s="274" t="s">
        <v>49</v>
      </c>
      <c r="B47" s="328">
        <v>0</v>
      </c>
      <c r="C47" s="318"/>
      <c r="D47" s="319"/>
      <c r="E47" s="319"/>
      <c r="F47" s="319"/>
      <c r="G47" s="319"/>
      <c r="H47" s="319"/>
      <c r="I47" s="319"/>
      <c r="J47" s="319"/>
      <c r="K47" s="319"/>
      <c r="L47" s="320"/>
      <c r="M47" s="312"/>
      <c r="N47" s="364" t="s">
        <v>72</v>
      </c>
      <c r="O47" s="251"/>
      <c r="P47" s="251"/>
      <c r="Q47" s="251"/>
      <c r="R47" s="251"/>
      <c r="S47" s="251"/>
      <c r="T47" s="251"/>
      <c r="U47" s="251"/>
      <c r="V47" s="25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56"/>
      <c r="AV47" s="256"/>
      <c r="AW47" s="261"/>
      <c r="AX47" s="261"/>
      <c r="AY47" s="261"/>
      <c r="AZ47" s="261"/>
      <c r="BA47" s="299" t="s">
        <v>73</v>
      </c>
      <c r="BB47" s="264" t="s">
        <v>73</v>
      </c>
      <c r="BC47" s="264" t="s">
        <v>73</v>
      </c>
      <c r="BD47" s="368">
        <v>0</v>
      </c>
      <c r="BE47" s="368">
        <v>0</v>
      </c>
      <c r="BF47" s="368" t="s">
        <v>73</v>
      </c>
    </row>
    <row r="48" spans="1:58" x14ac:dyDescent="0.25">
      <c r="A48" s="275" t="s">
        <v>54</v>
      </c>
      <c r="B48" s="335">
        <v>0</v>
      </c>
      <c r="C48" s="336"/>
      <c r="D48" s="337"/>
      <c r="E48" s="337"/>
      <c r="F48" s="337"/>
      <c r="G48" s="337"/>
      <c r="H48" s="337"/>
      <c r="I48" s="337"/>
      <c r="J48" s="337"/>
      <c r="K48" s="337"/>
      <c r="L48" s="338"/>
      <c r="M48" s="313"/>
      <c r="N48" s="364" t="s">
        <v>72</v>
      </c>
      <c r="O48" s="251"/>
      <c r="P48" s="251"/>
      <c r="Q48" s="251"/>
      <c r="R48" s="251"/>
      <c r="S48" s="251"/>
      <c r="T48" s="251"/>
      <c r="U48" s="251"/>
      <c r="V48" s="25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1"/>
      <c r="AO48" s="261"/>
      <c r="AP48" s="261"/>
      <c r="AQ48" s="261"/>
      <c r="AR48" s="261"/>
      <c r="AS48" s="261"/>
      <c r="AT48" s="261"/>
      <c r="AU48" s="256"/>
      <c r="AV48" s="256"/>
      <c r="AW48" s="261"/>
      <c r="AX48" s="261"/>
      <c r="AY48" s="261"/>
      <c r="AZ48" s="261"/>
      <c r="BA48" s="299" t="s">
        <v>73</v>
      </c>
      <c r="BB48" s="264" t="s">
        <v>73</v>
      </c>
      <c r="BC48" s="264" t="s">
        <v>73</v>
      </c>
      <c r="BD48" s="368">
        <v>0</v>
      </c>
      <c r="BE48" s="368">
        <v>0</v>
      </c>
      <c r="BF48" s="368" t="s">
        <v>73</v>
      </c>
    </row>
    <row r="49" spans="1:58" ht="31.5" x14ac:dyDescent="0.25">
      <c r="A49" s="276" t="s">
        <v>55</v>
      </c>
      <c r="B49" s="327">
        <v>0</v>
      </c>
      <c r="C49" s="354">
        <v>0</v>
      </c>
      <c r="D49" s="355">
        <v>0</v>
      </c>
      <c r="E49" s="355">
        <v>0</v>
      </c>
      <c r="F49" s="355">
        <v>0</v>
      </c>
      <c r="G49" s="355">
        <v>0</v>
      </c>
      <c r="H49" s="355">
        <v>0</v>
      </c>
      <c r="I49" s="355">
        <v>0</v>
      </c>
      <c r="J49" s="355">
        <v>0</v>
      </c>
      <c r="K49" s="355">
        <v>0</v>
      </c>
      <c r="L49" s="362">
        <v>0</v>
      </c>
      <c r="M49" s="327">
        <v>0</v>
      </c>
      <c r="N49" s="364" t="s">
        <v>72</v>
      </c>
      <c r="O49" s="251"/>
      <c r="P49" s="251"/>
      <c r="Q49" s="251"/>
      <c r="R49" s="251"/>
      <c r="S49" s="251"/>
      <c r="T49" s="251"/>
      <c r="U49" s="251"/>
      <c r="V49" s="25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1"/>
      <c r="AO49" s="261"/>
      <c r="AP49" s="261"/>
      <c r="AQ49" s="261"/>
      <c r="AR49" s="261"/>
      <c r="AS49" s="261"/>
      <c r="AT49" s="261"/>
      <c r="AU49" s="256"/>
      <c r="AV49" s="256"/>
      <c r="AW49" s="261"/>
      <c r="AX49" s="261"/>
      <c r="AY49" s="261"/>
      <c r="AZ49" s="261"/>
      <c r="BA49" s="299" t="s">
        <v>73</v>
      </c>
      <c r="BB49" s="264" t="s">
        <v>73</v>
      </c>
      <c r="BC49" s="264" t="s">
        <v>73</v>
      </c>
      <c r="BD49" s="368">
        <v>0</v>
      </c>
      <c r="BE49" s="368">
        <v>0</v>
      </c>
      <c r="BF49" s="368" t="s">
        <v>73</v>
      </c>
    </row>
    <row r="50" spans="1:58" x14ac:dyDescent="0.25">
      <c r="A50" s="274" t="s">
        <v>49</v>
      </c>
      <c r="B50" s="328">
        <v>0</v>
      </c>
      <c r="C50" s="318"/>
      <c r="D50" s="319"/>
      <c r="E50" s="319"/>
      <c r="F50" s="319"/>
      <c r="G50" s="319"/>
      <c r="H50" s="319"/>
      <c r="I50" s="319"/>
      <c r="J50" s="319"/>
      <c r="K50" s="319"/>
      <c r="L50" s="320"/>
      <c r="M50" s="312"/>
      <c r="N50" s="364" t="s">
        <v>72</v>
      </c>
      <c r="O50" s="251"/>
      <c r="P50" s="251"/>
      <c r="Q50" s="251"/>
      <c r="R50" s="251"/>
      <c r="S50" s="251"/>
      <c r="T50" s="251"/>
      <c r="U50" s="251"/>
      <c r="V50" s="25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1"/>
      <c r="AO50" s="261"/>
      <c r="AP50" s="261"/>
      <c r="AQ50" s="261"/>
      <c r="AR50" s="261"/>
      <c r="AS50" s="261"/>
      <c r="AT50" s="261"/>
      <c r="AU50" s="256"/>
      <c r="AV50" s="256"/>
      <c r="AW50" s="261"/>
      <c r="AX50" s="261"/>
      <c r="AY50" s="261"/>
      <c r="AZ50" s="261"/>
      <c r="BA50" s="299" t="s">
        <v>73</v>
      </c>
      <c r="BB50" s="264" t="s">
        <v>73</v>
      </c>
      <c r="BC50" s="264" t="s">
        <v>73</v>
      </c>
      <c r="BD50" s="368">
        <v>0</v>
      </c>
      <c r="BE50" s="368">
        <v>0</v>
      </c>
      <c r="BF50" s="368" t="s">
        <v>73</v>
      </c>
    </row>
    <row r="51" spans="1:58" x14ac:dyDescent="0.25">
      <c r="A51" s="277" t="s">
        <v>54</v>
      </c>
      <c r="B51" s="329">
        <v>0</v>
      </c>
      <c r="C51" s="322"/>
      <c r="D51" s="323"/>
      <c r="E51" s="323"/>
      <c r="F51" s="323"/>
      <c r="G51" s="323"/>
      <c r="H51" s="323"/>
      <c r="I51" s="323"/>
      <c r="J51" s="323"/>
      <c r="K51" s="323"/>
      <c r="L51" s="324"/>
      <c r="M51" s="314"/>
      <c r="N51" s="364" t="s">
        <v>72</v>
      </c>
      <c r="O51" s="251"/>
      <c r="P51" s="251"/>
      <c r="Q51" s="251"/>
      <c r="R51" s="251"/>
      <c r="S51" s="251"/>
      <c r="T51" s="251"/>
      <c r="U51" s="251"/>
      <c r="V51" s="25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56"/>
      <c r="AV51" s="256"/>
      <c r="AW51" s="261"/>
      <c r="AX51" s="261"/>
      <c r="AY51" s="261"/>
      <c r="AZ51" s="261"/>
      <c r="BA51" s="299" t="s">
        <v>73</v>
      </c>
      <c r="BB51" s="264" t="s">
        <v>73</v>
      </c>
      <c r="BC51" s="264" t="s">
        <v>73</v>
      </c>
      <c r="BD51" s="368">
        <v>0</v>
      </c>
      <c r="BE51" s="368">
        <v>0</v>
      </c>
      <c r="BF51" s="368" t="s">
        <v>73</v>
      </c>
    </row>
    <row r="52" spans="1:58" x14ac:dyDescent="0.25">
      <c r="A52" s="307" t="s">
        <v>56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4"/>
      <c r="L52" s="304"/>
      <c r="M52" s="304"/>
      <c r="N52" s="244"/>
      <c r="O52" s="251"/>
      <c r="P52" s="251"/>
      <c r="Q52" s="251"/>
      <c r="R52" s="251"/>
      <c r="S52" s="251"/>
      <c r="T52" s="251"/>
      <c r="U52" s="251"/>
      <c r="V52" s="251"/>
      <c r="W52" s="25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256"/>
      <c r="AW52" s="256"/>
      <c r="AX52" s="261"/>
      <c r="AY52" s="261"/>
      <c r="AZ52" s="261"/>
      <c r="BA52" s="251"/>
      <c r="BB52" s="251"/>
      <c r="BC52" s="261"/>
      <c r="BD52" s="261"/>
      <c r="BE52" s="261"/>
      <c r="BF52" s="261"/>
    </row>
    <row r="53" spans="1:58" ht="15" customHeight="1" x14ac:dyDescent="0.25">
      <c r="A53" s="635" t="s">
        <v>52</v>
      </c>
      <c r="B53" s="647" t="s">
        <v>57</v>
      </c>
      <c r="C53" s="648"/>
      <c r="D53" s="647" t="s">
        <v>58</v>
      </c>
      <c r="E53" s="648"/>
      <c r="F53" s="251"/>
      <c r="G53" s="251"/>
      <c r="H53" s="278"/>
      <c r="I53" s="278"/>
      <c r="J53" s="278"/>
      <c r="K53" s="278"/>
      <c r="L53" s="278"/>
      <c r="M53" s="278"/>
      <c r="N53" s="278"/>
      <c r="O53" s="279"/>
      <c r="P53" s="251"/>
      <c r="Q53" s="251"/>
      <c r="R53" s="251"/>
      <c r="S53" s="251"/>
      <c r="T53" s="251"/>
      <c r="U53" s="251"/>
      <c r="V53" s="251"/>
      <c r="W53" s="25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261"/>
      <c r="AX53" s="256"/>
      <c r="AY53" s="256"/>
      <c r="AZ53" s="261"/>
      <c r="BA53" s="251"/>
      <c r="BB53" s="251"/>
      <c r="BC53" s="261"/>
      <c r="BD53" s="261"/>
      <c r="BE53" s="261"/>
      <c r="BF53" s="261"/>
    </row>
    <row r="54" spans="1:58" ht="42" x14ac:dyDescent="0.25">
      <c r="A54" s="636"/>
      <c r="B54" s="280" t="s">
        <v>59</v>
      </c>
      <c r="C54" s="281" t="s">
        <v>60</v>
      </c>
      <c r="D54" s="280" t="s">
        <v>59</v>
      </c>
      <c r="E54" s="281" t="s">
        <v>60</v>
      </c>
      <c r="F54" s="251"/>
      <c r="G54" s="251"/>
      <c r="H54" s="278"/>
      <c r="I54" s="278"/>
      <c r="J54" s="278"/>
      <c r="K54" s="278"/>
      <c r="L54" s="278"/>
      <c r="M54" s="278"/>
      <c r="N54" s="278"/>
      <c r="O54" s="279"/>
      <c r="P54" s="251"/>
      <c r="Q54" s="251"/>
      <c r="R54" s="251"/>
      <c r="S54" s="251"/>
      <c r="T54" s="251"/>
      <c r="U54" s="251"/>
      <c r="V54" s="251"/>
      <c r="W54" s="25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56"/>
      <c r="AY54" s="256"/>
      <c r="AZ54" s="261"/>
      <c r="BA54" s="251"/>
      <c r="BB54" s="251"/>
      <c r="BC54" s="261"/>
      <c r="BD54" s="261"/>
      <c r="BE54" s="261"/>
      <c r="BF54" s="261"/>
    </row>
    <row r="55" spans="1:58" ht="84" x14ac:dyDescent="0.25">
      <c r="A55" s="282" t="s">
        <v>61</v>
      </c>
      <c r="B55" s="351"/>
      <c r="C55" s="352"/>
      <c r="D55" s="351"/>
      <c r="E55" s="352"/>
      <c r="F55" s="364" t="s">
        <v>72</v>
      </c>
      <c r="G55" s="251"/>
      <c r="H55" s="250"/>
      <c r="I55" s="278"/>
      <c r="J55" s="278"/>
      <c r="K55" s="278"/>
      <c r="L55" s="278"/>
      <c r="M55" s="278"/>
      <c r="N55" s="278"/>
      <c r="O55" s="279"/>
      <c r="P55" s="251"/>
      <c r="Q55" s="251"/>
      <c r="R55" s="251"/>
      <c r="S55" s="251"/>
      <c r="T55" s="251"/>
      <c r="U55" s="251"/>
      <c r="V55" s="251"/>
      <c r="W55" s="25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261"/>
      <c r="AT55" s="261"/>
      <c r="AU55" s="261"/>
      <c r="AV55" s="261"/>
      <c r="AW55" s="261"/>
      <c r="AX55" s="256"/>
      <c r="AY55" s="256"/>
      <c r="AZ55" s="261"/>
      <c r="BA55" s="283" t="s">
        <v>73</v>
      </c>
      <c r="BB55" s="283" t="s">
        <v>73</v>
      </c>
      <c r="BC55" s="261"/>
      <c r="BD55" s="368">
        <v>0</v>
      </c>
      <c r="BE55" s="368">
        <v>0</v>
      </c>
      <c r="BF55" s="261"/>
    </row>
    <row r="56" spans="1:58" x14ac:dyDescent="0.25">
      <c r="A56" s="308" t="s">
        <v>62</v>
      </c>
      <c r="B56" s="308"/>
      <c r="C56" s="308"/>
      <c r="D56" s="308"/>
      <c r="E56" s="284"/>
      <c r="F56" s="284"/>
      <c r="G56" s="284"/>
      <c r="H56" s="284"/>
      <c r="I56" s="284"/>
      <c r="J56" s="284"/>
      <c r="K56" s="285"/>
      <c r="L56" s="286"/>
      <c r="M56" s="286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56"/>
      <c r="AW56" s="256"/>
      <c r="AX56" s="261"/>
      <c r="AY56" s="261"/>
      <c r="AZ56" s="261"/>
      <c r="BA56" s="251"/>
      <c r="BB56" s="251"/>
      <c r="BC56" s="261"/>
      <c r="BD56" s="261"/>
      <c r="BE56" s="261"/>
      <c r="BF56" s="261"/>
    </row>
    <row r="57" spans="1:58" ht="22.5" x14ac:dyDescent="0.25">
      <c r="A57" s="287" t="s">
        <v>31</v>
      </c>
      <c r="B57" s="287" t="s">
        <v>18</v>
      </c>
      <c r="C57" s="288"/>
      <c r="D57" s="289"/>
      <c r="E57" s="289"/>
      <c r="F57" s="289"/>
      <c r="G57" s="289"/>
      <c r="H57" s="289"/>
      <c r="I57" s="289"/>
      <c r="J57" s="289"/>
      <c r="K57" s="272"/>
      <c r="L57" s="290"/>
      <c r="M57" s="290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1"/>
      <c r="AO57" s="261"/>
      <c r="AP57" s="261"/>
      <c r="AQ57" s="261"/>
      <c r="AR57" s="261"/>
      <c r="AS57" s="261"/>
      <c r="AT57" s="261"/>
      <c r="AU57" s="261"/>
      <c r="AV57" s="256"/>
      <c r="AW57" s="256"/>
      <c r="AX57" s="261"/>
      <c r="AY57" s="261"/>
      <c r="AZ57" s="261"/>
      <c r="BA57" s="251"/>
      <c r="BB57" s="251"/>
      <c r="BC57" s="261"/>
      <c r="BD57" s="261"/>
      <c r="BE57" s="261"/>
      <c r="BF57" s="261"/>
    </row>
    <row r="58" spans="1:58" x14ac:dyDescent="0.25">
      <c r="A58" s="291" t="s">
        <v>49</v>
      </c>
      <c r="B58" s="349">
        <v>158</v>
      </c>
      <c r="C58" s="288"/>
      <c r="D58" s="289"/>
      <c r="E58" s="289"/>
      <c r="F58" s="289"/>
      <c r="G58" s="289"/>
      <c r="H58" s="289"/>
      <c r="I58" s="289"/>
      <c r="J58" s="289"/>
      <c r="K58" s="258"/>
      <c r="L58" s="258"/>
      <c r="M58" s="258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51"/>
      <c r="BB58" s="251"/>
      <c r="BC58" s="261"/>
      <c r="BD58" s="261"/>
      <c r="BE58" s="261"/>
      <c r="BF58" s="261"/>
    </row>
    <row r="59" spans="1:58" x14ac:dyDescent="0.25">
      <c r="A59" s="309" t="s">
        <v>63</v>
      </c>
      <c r="B59" s="309"/>
      <c r="C59" s="309"/>
      <c r="D59" s="309"/>
      <c r="E59" s="309"/>
      <c r="F59" s="309"/>
      <c r="G59" s="309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51"/>
      <c r="BB59" s="251"/>
      <c r="BC59" s="261"/>
      <c r="BD59" s="261"/>
      <c r="BE59" s="261"/>
      <c r="BF59" s="261"/>
    </row>
    <row r="60" spans="1:58" ht="15" customHeight="1" x14ac:dyDescent="0.25">
      <c r="A60" s="649" t="s">
        <v>64</v>
      </c>
      <c r="B60" s="635" t="s">
        <v>18</v>
      </c>
      <c r="C60" s="651" t="s">
        <v>65</v>
      </c>
      <c r="D60" s="651" t="s">
        <v>66</v>
      </c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1"/>
      <c r="AO60" s="261"/>
      <c r="AP60" s="261"/>
      <c r="AQ60" s="261"/>
      <c r="AR60" s="261"/>
      <c r="AS60" s="261"/>
      <c r="AT60" s="261"/>
      <c r="AU60" s="261"/>
      <c r="AV60" s="261"/>
      <c r="AW60" s="261"/>
      <c r="AX60" s="261"/>
      <c r="AY60" s="261"/>
      <c r="AZ60" s="261"/>
      <c r="BA60" s="251"/>
      <c r="BB60" s="251"/>
      <c r="BC60" s="261"/>
      <c r="BD60" s="261"/>
      <c r="BE60" s="261"/>
      <c r="BF60" s="261"/>
    </row>
    <row r="61" spans="1:58" x14ac:dyDescent="0.25">
      <c r="A61" s="650"/>
      <c r="B61" s="636"/>
      <c r="C61" s="652"/>
      <c r="D61" s="652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1"/>
      <c r="AO61" s="261"/>
      <c r="AP61" s="261"/>
      <c r="AQ61" s="261"/>
      <c r="AR61" s="261"/>
      <c r="AS61" s="261"/>
      <c r="AT61" s="261"/>
      <c r="AU61" s="261"/>
      <c r="AV61" s="261"/>
      <c r="AW61" s="261"/>
      <c r="AX61" s="261"/>
      <c r="AY61" s="261"/>
      <c r="AZ61" s="261"/>
      <c r="BA61" s="251"/>
      <c r="BB61" s="251"/>
      <c r="BC61" s="261"/>
      <c r="BD61" s="261"/>
      <c r="BE61" s="261"/>
      <c r="BF61" s="261"/>
    </row>
    <row r="62" spans="1:58" ht="52.5" x14ac:dyDescent="0.25">
      <c r="A62" s="305" t="s">
        <v>67</v>
      </c>
      <c r="B62" s="329">
        <v>0</v>
      </c>
      <c r="C62" s="351"/>
      <c r="D62" s="352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1"/>
      <c r="AO62" s="261"/>
      <c r="AP62" s="261"/>
      <c r="AQ62" s="261"/>
      <c r="AR62" s="261"/>
      <c r="AS62" s="261"/>
      <c r="AT62" s="261"/>
      <c r="AU62" s="261"/>
      <c r="AV62" s="261"/>
      <c r="AW62" s="261"/>
      <c r="AX62" s="261"/>
      <c r="AY62" s="261"/>
      <c r="AZ62" s="261"/>
      <c r="BA62" s="251"/>
      <c r="BB62" s="251"/>
      <c r="BC62" s="261"/>
      <c r="BD62" s="261"/>
      <c r="BE62" s="261"/>
      <c r="BF62" s="261"/>
    </row>
    <row r="63" spans="1:58" x14ac:dyDescent="0.25">
      <c r="A63" s="292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1"/>
      <c r="S63" s="251"/>
      <c r="T63" s="251"/>
      <c r="U63" s="251"/>
      <c r="V63" s="251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1"/>
      <c r="AL63" s="251"/>
      <c r="AM63" s="251"/>
      <c r="AN63" s="251"/>
      <c r="AO63" s="251"/>
      <c r="AP63" s="251"/>
      <c r="AQ63" s="251"/>
      <c r="AR63" s="251"/>
      <c r="AS63" s="251"/>
      <c r="AT63" s="251"/>
      <c r="AU63" s="251"/>
      <c r="AV63" s="251"/>
      <c r="AW63" s="251"/>
      <c r="AX63" s="251"/>
      <c r="AY63" s="251"/>
      <c r="AZ63" s="251"/>
      <c r="BA63" s="251"/>
      <c r="BB63" s="251"/>
      <c r="BC63" s="251"/>
      <c r="BD63" s="251"/>
      <c r="BE63" s="251"/>
      <c r="BF63" s="251"/>
    </row>
    <row r="64" spans="1:58" x14ac:dyDescent="0.25">
      <c r="A64" s="292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1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  <c r="BF64" s="251"/>
    </row>
    <row r="65" spans="1:13" x14ac:dyDescent="0.25">
      <c r="A65" s="292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</row>
    <row r="66" spans="1:13" x14ac:dyDescent="0.25">
      <c r="A66" s="292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</row>
    <row r="67" spans="1:13" x14ac:dyDescent="0.25">
      <c r="A67" s="292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</row>
    <row r="68" spans="1:13" x14ac:dyDescent="0.25">
      <c r="A68" s="292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</row>
    <row r="69" spans="1:13" x14ac:dyDescent="0.25">
      <c r="A69" s="292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</row>
    <row r="70" spans="1:13" x14ac:dyDescent="0.25">
      <c r="A70" s="292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</row>
    <row r="71" spans="1:13" x14ac:dyDescent="0.25">
      <c r="A71" s="292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</row>
    <row r="72" spans="1:13" x14ac:dyDescent="0.25">
      <c r="A72" s="292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</row>
    <row r="73" spans="1:13" x14ac:dyDescent="0.25">
      <c r="A73" s="292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</row>
    <row r="74" spans="1:13" x14ac:dyDescent="0.25">
      <c r="A74" s="292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</row>
    <row r="75" spans="1:13" x14ac:dyDescent="0.25">
      <c r="A75" s="292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</row>
    <row r="76" spans="1:13" x14ac:dyDescent="0.25">
      <c r="A76" s="292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</row>
    <row r="77" spans="1:13" x14ac:dyDescent="0.25">
      <c r="A77" s="292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</row>
    <row r="78" spans="1:13" x14ac:dyDescent="0.25">
      <c r="A78" s="292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</row>
    <row r="79" spans="1:13" x14ac:dyDescent="0.25">
      <c r="A79" s="292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</row>
    <row r="80" spans="1:13" x14ac:dyDescent="0.25">
      <c r="A80" s="292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</row>
    <row r="81" spans="1:13" x14ac:dyDescent="0.25">
      <c r="A81" s="292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</row>
    <row r="82" spans="1:13" x14ac:dyDescent="0.25">
      <c r="A82" s="292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</row>
    <row r="83" spans="1:13" x14ac:dyDescent="0.25">
      <c r="A83" s="292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</row>
    <row r="84" spans="1:13" x14ac:dyDescent="0.25">
      <c r="A84" s="292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</row>
    <row r="85" spans="1:13" x14ac:dyDescent="0.25">
      <c r="A85" s="292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</row>
    <row r="86" spans="1:13" x14ac:dyDescent="0.25">
      <c r="A86" s="292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</row>
    <row r="87" spans="1:13" x14ac:dyDescent="0.25">
      <c r="A87" s="292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</row>
    <row r="88" spans="1:13" x14ac:dyDescent="0.25">
      <c r="A88" s="292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</row>
    <row r="89" spans="1:13" x14ac:dyDescent="0.25">
      <c r="A89" s="292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</row>
    <row r="90" spans="1:13" x14ac:dyDescent="0.25">
      <c r="A90" s="292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</row>
    <row r="91" spans="1:13" x14ac:dyDescent="0.25">
      <c r="A91" s="292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</row>
    <row r="197" spans="1:56" x14ac:dyDescent="0.25">
      <c r="A197" s="293"/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261"/>
      <c r="AT197" s="261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</row>
    <row r="198" spans="1:56" x14ac:dyDescent="0.25">
      <c r="A198" s="293"/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  <c r="Z198" s="261"/>
      <c r="AA198" s="261"/>
      <c r="AB198" s="261"/>
      <c r="AC198" s="261"/>
      <c r="AD198" s="261"/>
      <c r="AE198" s="261"/>
      <c r="AF198" s="261"/>
      <c r="AG198" s="261"/>
      <c r="AH198" s="261"/>
      <c r="AI198" s="261"/>
      <c r="AJ198" s="261"/>
      <c r="AK198" s="261"/>
      <c r="AL198" s="261"/>
      <c r="AM198" s="261"/>
      <c r="AN198" s="261"/>
      <c r="AO198" s="261"/>
      <c r="AP198" s="261"/>
      <c r="AQ198" s="261"/>
      <c r="AR198" s="261"/>
      <c r="AS198" s="261"/>
      <c r="AT198" s="261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</row>
    <row r="200" spans="1:56" x14ac:dyDescent="0.25">
      <c r="A200" s="369">
        <v>4150</v>
      </c>
      <c r="B200" s="261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Z200" s="261"/>
      <c r="AA200" s="261"/>
      <c r="AB200" s="261"/>
      <c r="AC200" s="261"/>
      <c r="AD200" s="261"/>
      <c r="AE200" s="261"/>
      <c r="AF200" s="261"/>
      <c r="AG200" s="261"/>
      <c r="AH200" s="261"/>
      <c r="AI200" s="261"/>
      <c r="AJ200" s="261"/>
      <c r="AK200" s="261"/>
      <c r="AL200" s="261"/>
      <c r="AM200" s="261"/>
      <c r="AN200" s="261"/>
      <c r="AO200" s="261"/>
      <c r="AP200" s="261"/>
      <c r="AQ200" s="261"/>
      <c r="AR200" s="261"/>
      <c r="AS200" s="261"/>
      <c r="AT200" s="261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370">
        <v>0</v>
      </c>
    </row>
    <row r="201" spans="1:56" x14ac:dyDescent="0.25">
      <c r="A201" s="293"/>
      <c r="B201" s="261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  <c r="Z201" s="261"/>
      <c r="AA201" s="261"/>
      <c r="AB201" s="261"/>
      <c r="AC201" s="261"/>
      <c r="AD201" s="261"/>
      <c r="AE201" s="261"/>
      <c r="AF201" s="261"/>
      <c r="AG201" s="261"/>
      <c r="AH201" s="261"/>
      <c r="AI201" s="261"/>
      <c r="AJ201" s="261"/>
      <c r="AK201" s="261"/>
      <c r="AL201" s="261"/>
      <c r="AM201" s="261"/>
      <c r="AN201" s="261"/>
      <c r="AO201" s="261"/>
      <c r="AP201" s="261"/>
      <c r="AQ201" s="261"/>
      <c r="AR201" s="261"/>
      <c r="AS201" s="261"/>
      <c r="AT201" s="261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</row>
    <row r="202" spans="1:56" x14ac:dyDescent="0.25">
      <c r="A202" s="293"/>
      <c r="B202" s="261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  <c r="Z202" s="261"/>
      <c r="AA202" s="261"/>
      <c r="AB202" s="261"/>
      <c r="AC202" s="261"/>
      <c r="AD202" s="261"/>
      <c r="AE202" s="261"/>
      <c r="AF202" s="261"/>
      <c r="AG202" s="261"/>
      <c r="AH202" s="261"/>
      <c r="AI202" s="261"/>
      <c r="AJ202" s="261"/>
      <c r="AK202" s="261"/>
      <c r="AL202" s="261"/>
      <c r="AM202" s="261"/>
      <c r="AN202" s="261"/>
      <c r="AO202" s="261"/>
      <c r="AP202" s="261"/>
      <c r="AQ202" s="261"/>
      <c r="AR202" s="261"/>
      <c r="AS202" s="261"/>
      <c r="AT202" s="261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</row>
    <row r="203" spans="1:56" x14ac:dyDescent="0.25">
      <c r="A203" s="293"/>
      <c r="B203" s="261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/>
      <c r="AK203" s="261"/>
      <c r="AL203" s="261"/>
      <c r="AM203" s="261"/>
      <c r="AN203" s="261"/>
      <c r="AO203" s="261"/>
      <c r="AP203" s="261"/>
      <c r="AQ203" s="261"/>
      <c r="AR203" s="261"/>
      <c r="AS203" s="261"/>
      <c r="AT203" s="261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</row>
    <row r="204" spans="1:56" x14ac:dyDescent="0.25">
      <c r="A204" s="293"/>
      <c r="B204" s="261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  <c r="Z204" s="261"/>
      <c r="AA204" s="261"/>
      <c r="AB204" s="261"/>
      <c r="AC204" s="261"/>
      <c r="AD204" s="261"/>
      <c r="AE204" s="261"/>
      <c r="AF204" s="261"/>
      <c r="AG204" s="261"/>
      <c r="AH204" s="261"/>
      <c r="AI204" s="261"/>
      <c r="AJ204" s="261"/>
      <c r="AK204" s="261"/>
      <c r="AL204" s="261"/>
      <c r="AM204" s="261"/>
      <c r="AN204" s="261"/>
      <c r="AO204" s="261"/>
      <c r="AP204" s="261"/>
      <c r="AQ204" s="261"/>
      <c r="AR204" s="261"/>
      <c r="AS204" s="261"/>
      <c r="AT204" s="261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</row>
    <row r="205" spans="1:56" x14ac:dyDescent="0.25">
      <c r="A205" s="293"/>
      <c r="B205" s="261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  <c r="Z205" s="261"/>
      <c r="AA205" s="261"/>
      <c r="AB205" s="261"/>
      <c r="AC205" s="261"/>
      <c r="AD205" s="261"/>
      <c r="AE205" s="261"/>
      <c r="AF205" s="261"/>
      <c r="AG205" s="261"/>
      <c r="AH205" s="261"/>
      <c r="AI205" s="261"/>
      <c r="AJ205" s="261"/>
      <c r="AK205" s="261"/>
      <c r="AL205" s="261"/>
      <c r="AM205" s="261"/>
      <c r="AN205" s="261"/>
      <c r="AO205" s="261"/>
      <c r="AP205" s="261"/>
      <c r="AQ205" s="261"/>
      <c r="AR205" s="261"/>
      <c r="AS205" s="261"/>
      <c r="AT205" s="261"/>
      <c r="AU205" s="261"/>
      <c r="AV205" s="261"/>
      <c r="AW205" s="261"/>
      <c r="AX205" s="261"/>
      <c r="AY205" s="261"/>
      <c r="AZ205" s="261"/>
      <c r="BA205" s="261"/>
      <c r="BB205" s="261"/>
      <c r="BC205" s="261"/>
      <c r="BD205" s="261"/>
    </row>
    <row r="206" spans="1:56" x14ac:dyDescent="0.25">
      <c r="A206" s="293"/>
      <c r="B206" s="261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  <c r="Z206" s="261"/>
      <c r="AA206" s="261"/>
      <c r="AB206" s="261"/>
      <c r="AC206" s="261"/>
      <c r="AD206" s="261"/>
      <c r="AE206" s="261"/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61"/>
      <c r="AT206" s="261"/>
      <c r="AU206" s="261"/>
      <c r="AV206" s="261"/>
      <c r="AW206" s="261"/>
      <c r="AX206" s="261"/>
      <c r="AY206" s="261"/>
      <c r="AZ206" s="261"/>
      <c r="BA206" s="261"/>
      <c r="BB206" s="261"/>
      <c r="BC206" s="261"/>
      <c r="BD206" s="261"/>
    </row>
    <row r="207" spans="1:56" x14ac:dyDescent="0.25">
      <c r="A207" s="293"/>
      <c r="B207" s="261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  <c r="Z207" s="261"/>
      <c r="AA207" s="261"/>
      <c r="AB207" s="261"/>
      <c r="AC207" s="261"/>
      <c r="AD207" s="261"/>
      <c r="AE207" s="261"/>
      <c r="AF207" s="261"/>
      <c r="AG207" s="261"/>
      <c r="AH207" s="261"/>
      <c r="AI207" s="261"/>
      <c r="AJ207" s="261"/>
      <c r="AK207" s="261"/>
      <c r="AL207" s="261"/>
      <c r="AM207" s="261"/>
      <c r="AN207" s="261"/>
      <c r="AO207" s="261"/>
      <c r="AP207" s="261"/>
      <c r="AQ207" s="261"/>
      <c r="AR207" s="261"/>
      <c r="AS207" s="261"/>
      <c r="AT207" s="261"/>
      <c r="AU207" s="261"/>
      <c r="AV207" s="261"/>
      <c r="AW207" s="261"/>
      <c r="AX207" s="261"/>
      <c r="AY207" s="261"/>
      <c r="AZ207" s="261"/>
      <c r="BA207" s="261"/>
      <c r="BB207" s="261"/>
      <c r="BC207" s="261"/>
      <c r="BD207" s="261"/>
    </row>
    <row r="208" spans="1:56" x14ac:dyDescent="0.25">
      <c r="A208" s="293"/>
      <c r="B208" s="261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Z208" s="261"/>
      <c r="AA208" s="368"/>
      <c r="AB208" s="261"/>
      <c r="AC208" s="261"/>
      <c r="AD208" s="261"/>
      <c r="AE208" s="261"/>
      <c r="AF208" s="261"/>
      <c r="AG208" s="261"/>
      <c r="AH208" s="261"/>
      <c r="AI208" s="261"/>
      <c r="AJ208" s="261"/>
      <c r="AK208" s="261"/>
      <c r="AL208" s="261"/>
      <c r="AM208" s="261"/>
      <c r="AN208" s="261"/>
      <c r="AO208" s="261"/>
      <c r="AP208" s="261"/>
      <c r="AQ208" s="261"/>
      <c r="AR208" s="261"/>
      <c r="AS208" s="261"/>
      <c r="AT208" s="261"/>
      <c r="AU208" s="261"/>
      <c r="AV208" s="261"/>
      <c r="AW208" s="261"/>
      <c r="AX208" s="261"/>
      <c r="AY208" s="261"/>
      <c r="AZ208" s="261"/>
      <c r="BA208" s="261"/>
      <c r="BB208" s="261"/>
      <c r="BC208" s="261"/>
      <c r="BD208" s="261"/>
    </row>
    <row r="209" spans="1:25" x14ac:dyDescent="0.25">
      <c r="A209" s="293"/>
      <c r="B209" s="261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</row>
    <row r="210" spans="1:25" x14ac:dyDescent="0.25">
      <c r="A210" s="293"/>
      <c r="B210" s="261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</row>
    <row r="211" spans="1:25" x14ac:dyDescent="0.25">
      <c r="A211" s="293"/>
      <c r="B211" s="261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</row>
    <row r="212" spans="1:25" x14ac:dyDescent="0.25">
      <c r="A212" s="294"/>
      <c r="B212" s="295"/>
      <c r="C212" s="295"/>
      <c r="D212" s="295"/>
      <c r="E212" s="295"/>
      <c r="F212" s="295"/>
      <c r="G212" s="295"/>
      <c r="H212" s="295"/>
      <c r="I212" s="295"/>
      <c r="J212" s="295"/>
      <c r="K212" s="295"/>
      <c r="L212" s="295"/>
      <c r="M212" s="295"/>
      <c r="N212" s="296"/>
      <c r="O212" s="296"/>
      <c r="P212" s="296"/>
      <c r="Q212" s="241"/>
      <c r="R212" s="241"/>
      <c r="S212" s="241"/>
      <c r="T212" s="241"/>
      <c r="U212" s="241"/>
      <c r="V212" s="241"/>
      <c r="W212" s="241"/>
      <c r="X212" s="241"/>
      <c r="Y212" s="241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K23:L23"/>
    <mergeCell ref="C23:J23"/>
    <mergeCell ref="M44:M45"/>
    <mergeCell ref="M23:M24"/>
    <mergeCell ref="G39:J39"/>
    <mergeCell ref="K44:L44"/>
    <mergeCell ref="A6:M6"/>
    <mergeCell ref="A8:A9"/>
    <mergeCell ref="B8:B9"/>
    <mergeCell ref="C8:J8"/>
    <mergeCell ref="K8:L8"/>
    <mergeCell ref="M8:M9"/>
    <mergeCell ref="A23:A24"/>
    <mergeCell ref="B23:B24"/>
    <mergeCell ref="B39:B40"/>
    <mergeCell ref="C39:F39"/>
    <mergeCell ref="A44:A45"/>
    <mergeCell ref="B44:B45"/>
    <mergeCell ref="C44:J44"/>
    <mergeCell ref="A39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12" sqref="A12"/>
    </sheetView>
  </sheetViews>
  <sheetFormatPr baseColWidth="10" defaultColWidth="10.28515625" defaultRowHeight="10.5" x14ac:dyDescent="0.15"/>
  <cols>
    <col min="1" max="1" width="47.42578125" style="293" customWidth="1"/>
    <col min="2" max="2" width="13.140625" style="261" customWidth="1"/>
    <col min="3" max="3" width="11.5703125" style="261" bestFit="1" customWidth="1"/>
    <col min="4" max="4" width="12.42578125" style="261" bestFit="1" customWidth="1"/>
    <col min="5" max="5" width="11.7109375" style="261" customWidth="1"/>
    <col min="6" max="7" width="11.5703125" style="261" bestFit="1" customWidth="1"/>
    <col min="8" max="13" width="10.7109375" style="261" customWidth="1"/>
    <col min="14" max="14" width="11.42578125" style="251" customWidth="1"/>
    <col min="15" max="16" width="10.85546875" style="251" customWidth="1"/>
    <col min="17" max="17" width="10.85546875" style="296" customWidth="1"/>
    <col min="18" max="18" width="11.42578125" style="296" customWidth="1"/>
    <col min="19" max="20" width="10.85546875" style="296" customWidth="1"/>
    <col min="21" max="21" width="14.42578125" style="296" customWidth="1"/>
    <col min="22" max="25" width="10.85546875" style="296" customWidth="1"/>
    <col min="26" max="52" width="10.85546875" style="295" customWidth="1"/>
    <col min="53" max="58" width="10.85546875" style="295" hidden="1" customWidth="1"/>
    <col min="59" max="59" width="10.85546875" style="295" customWidth="1"/>
    <col min="60" max="256" width="10.28515625" style="295"/>
    <col min="257" max="257" width="47.42578125" style="295" customWidth="1"/>
    <col min="258" max="258" width="13.140625" style="295" customWidth="1"/>
    <col min="259" max="259" width="11.5703125" style="295" bestFit="1" customWidth="1"/>
    <col min="260" max="260" width="12.42578125" style="295" bestFit="1" customWidth="1"/>
    <col min="261" max="261" width="11.7109375" style="295" customWidth="1"/>
    <col min="262" max="263" width="11.5703125" style="295" bestFit="1" customWidth="1"/>
    <col min="264" max="269" width="10.7109375" style="295" customWidth="1"/>
    <col min="270" max="270" width="11.42578125" style="295" customWidth="1"/>
    <col min="271" max="273" width="10.85546875" style="295" customWidth="1"/>
    <col min="274" max="274" width="11.42578125" style="295" customWidth="1"/>
    <col min="275" max="276" width="10.85546875" style="295" customWidth="1"/>
    <col min="277" max="277" width="14.42578125" style="295" customWidth="1"/>
    <col min="278" max="308" width="10.85546875" style="295" customWidth="1"/>
    <col min="309" max="314" width="0" style="295" hidden="1" customWidth="1"/>
    <col min="315" max="315" width="10.85546875" style="295" customWidth="1"/>
    <col min="316" max="512" width="10.28515625" style="295"/>
    <col min="513" max="513" width="47.42578125" style="295" customWidth="1"/>
    <col min="514" max="514" width="13.140625" style="295" customWidth="1"/>
    <col min="515" max="515" width="11.5703125" style="295" bestFit="1" customWidth="1"/>
    <col min="516" max="516" width="12.42578125" style="295" bestFit="1" customWidth="1"/>
    <col min="517" max="517" width="11.7109375" style="295" customWidth="1"/>
    <col min="518" max="519" width="11.5703125" style="295" bestFit="1" customWidth="1"/>
    <col min="520" max="525" width="10.7109375" style="295" customWidth="1"/>
    <col min="526" max="526" width="11.42578125" style="295" customWidth="1"/>
    <col min="527" max="529" width="10.85546875" style="295" customWidth="1"/>
    <col min="530" max="530" width="11.42578125" style="295" customWidth="1"/>
    <col min="531" max="532" width="10.85546875" style="295" customWidth="1"/>
    <col min="533" max="533" width="14.42578125" style="295" customWidth="1"/>
    <col min="534" max="564" width="10.85546875" style="295" customWidth="1"/>
    <col min="565" max="570" width="0" style="295" hidden="1" customWidth="1"/>
    <col min="571" max="571" width="10.85546875" style="295" customWidth="1"/>
    <col min="572" max="768" width="10.28515625" style="295"/>
    <col min="769" max="769" width="47.42578125" style="295" customWidth="1"/>
    <col min="770" max="770" width="13.140625" style="295" customWidth="1"/>
    <col min="771" max="771" width="11.5703125" style="295" bestFit="1" customWidth="1"/>
    <col min="772" max="772" width="12.42578125" style="295" bestFit="1" customWidth="1"/>
    <col min="773" max="773" width="11.7109375" style="295" customWidth="1"/>
    <col min="774" max="775" width="11.5703125" style="295" bestFit="1" customWidth="1"/>
    <col min="776" max="781" width="10.7109375" style="295" customWidth="1"/>
    <col min="782" max="782" width="11.42578125" style="295" customWidth="1"/>
    <col min="783" max="785" width="10.85546875" style="295" customWidth="1"/>
    <col min="786" max="786" width="11.42578125" style="295" customWidth="1"/>
    <col min="787" max="788" width="10.85546875" style="295" customWidth="1"/>
    <col min="789" max="789" width="14.42578125" style="295" customWidth="1"/>
    <col min="790" max="820" width="10.85546875" style="295" customWidth="1"/>
    <col min="821" max="826" width="0" style="295" hidden="1" customWidth="1"/>
    <col min="827" max="827" width="10.85546875" style="295" customWidth="1"/>
    <col min="828" max="1024" width="10.28515625" style="295"/>
    <col min="1025" max="1025" width="47.42578125" style="295" customWidth="1"/>
    <col min="1026" max="1026" width="13.140625" style="295" customWidth="1"/>
    <col min="1027" max="1027" width="11.5703125" style="295" bestFit="1" customWidth="1"/>
    <col min="1028" max="1028" width="12.42578125" style="295" bestFit="1" customWidth="1"/>
    <col min="1029" max="1029" width="11.7109375" style="295" customWidth="1"/>
    <col min="1030" max="1031" width="11.5703125" style="295" bestFit="1" customWidth="1"/>
    <col min="1032" max="1037" width="10.7109375" style="295" customWidth="1"/>
    <col min="1038" max="1038" width="11.42578125" style="295" customWidth="1"/>
    <col min="1039" max="1041" width="10.85546875" style="295" customWidth="1"/>
    <col min="1042" max="1042" width="11.42578125" style="295" customWidth="1"/>
    <col min="1043" max="1044" width="10.85546875" style="295" customWidth="1"/>
    <col min="1045" max="1045" width="14.42578125" style="295" customWidth="1"/>
    <col min="1046" max="1076" width="10.85546875" style="295" customWidth="1"/>
    <col min="1077" max="1082" width="0" style="295" hidden="1" customWidth="1"/>
    <col min="1083" max="1083" width="10.85546875" style="295" customWidth="1"/>
    <col min="1084" max="1280" width="10.28515625" style="295"/>
    <col min="1281" max="1281" width="47.42578125" style="295" customWidth="1"/>
    <col min="1282" max="1282" width="13.140625" style="295" customWidth="1"/>
    <col min="1283" max="1283" width="11.5703125" style="295" bestFit="1" customWidth="1"/>
    <col min="1284" max="1284" width="12.42578125" style="295" bestFit="1" customWidth="1"/>
    <col min="1285" max="1285" width="11.7109375" style="295" customWidth="1"/>
    <col min="1286" max="1287" width="11.5703125" style="295" bestFit="1" customWidth="1"/>
    <col min="1288" max="1293" width="10.7109375" style="295" customWidth="1"/>
    <col min="1294" max="1294" width="11.42578125" style="295" customWidth="1"/>
    <col min="1295" max="1297" width="10.85546875" style="295" customWidth="1"/>
    <col min="1298" max="1298" width="11.42578125" style="295" customWidth="1"/>
    <col min="1299" max="1300" width="10.85546875" style="295" customWidth="1"/>
    <col min="1301" max="1301" width="14.42578125" style="295" customWidth="1"/>
    <col min="1302" max="1332" width="10.85546875" style="295" customWidth="1"/>
    <col min="1333" max="1338" width="0" style="295" hidden="1" customWidth="1"/>
    <col min="1339" max="1339" width="10.85546875" style="295" customWidth="1"/>
    <col min="1340" max="1536" width="10.28515625" style="295"/>
    <col min="1537" max="1537" width="47.42578125" style="295" customWidth="1"/>
    <col min="1538" max="1538" width="13.140625" style="295" customWidth="1"/>
    <col min="1539" max="1539" width="11.5703125" style="295" bestFit="1" customWidth="1"/>
    <col min="1540" max="1540" width="12.42578125" style="295" bestFit="1" customWidth="1"/>
    <col min="1541" max="1541" width="11.7109375" style="295" customWidth="1"/>
    <col min="1542" max="1543" width="11.5703125" style="295" bestFit="1" customWidth="1"/>
    <col min="1544" max="1549" width="10.7109375" style="295" customWidth="1"/>
    <col min="1550" max="1550" width="11.42578125" style="295" customWidth="1"/>
    <col min="1551" max="1553" width="10.85546875" style="295" customWidth="1"/>
    <col min="1554" max="1554" width="11.42578125" style="295" customWidth="1"/>
    <col min="1555" max="1556" width="10.85546875" style="295" customWidth="1"/>
    <col min="1557" max="1557" width="14.42578125" style="295" customWidth="1"/>
    <col min="1558" max="1588" width="10.85546875" style="295" customWidth="1"/>
    <col min="1589" max="1594" width="0" style="295" hidden="1" customWidth="1"/>
    <col min="1595" max="1595" width="10.85546875" style="295" customWidth="1"/>
    <col min="1596" max="1792" width="10.28515625" style="295"/>
    <col min="1793" max="1793" width="47.42578125" style="295" customWidth="1"/>
    <col min="1794" max="1794" width="13.140625" style="295" customWidth="1"/>
    <col min="1795" max="1795" width="11.5703125" style="295" bestFit="1" customWidth="1"/>
    <col min="1796" max="1796" width="12.42578125" style="295" bestFit="1" customWidth="1"/>
    <col min="1797" max="1797" width="11.7109375" style="295" customWidth="1"/>
    <col min="1798" max="1799" width="11.5703125" style="295" bestFit="1" customWidth="1"/>
    <col min="1800" max="1805" width="10.7109375" style="295" customWidth="1"/>
    <col min="1806" max="1806" width="11.42578125" style="295" customWidth="1"/>
    <col min="1807" max="1809" width="10.85546875" style="295" customWidth="1"/>
    <col min="1810" max="1810" width="11.42578125" style="295" customWidth="1"/>
    <col min="1811" max="1812" width="10.85546875" style="295" customWidth="1"/>
    <col min="1813" max="1813" width="14.42578125" style="295" customWidth="1"/>
    <col min="1814" max="1844" width="10.85546875" style="295" customWidth="1"/>
    <col min="1845" max="1850" width="0" style="295" hidden="1" customWidth="1"/>
    <col min="1851" max="1851" width="10.85546875" style="295" customWidth="1"/>
    <col min="1852" max="2048" width="10.28515625" style="295"/>
    <col min="2049" max="2049" width="47.42578125" style="295" customWidth="1"/>
    <col min="2050" max="2050" width="13.140625" style="295" customWidth="1"/>
    <col min="2051" max="2051" width="11.5703125" style="295" bestFit="1" customWidth="1"/>
    <col min="2052" max="2052" width="12.42578125" style="295" bestFit="1" customWidth="1"/>
    <col min="2053" max="2053" width="11.7109375" style="295" customWidth="1"/>
    <col min="2054" max="2055" width="11.5703125" style="295" bestFit="1" customWidth="1"/>
    <col min="2056" max="2061" width="10.7109375" style="295" customWidth="1"/>
    <col min="2062" max="2062" width="11.42578125" style="295" customWidth="1"/>
    <col min="2063" max="2065" width="10.85546875" style="295" customWidth="1"/>
    <col min="2066" max="2066" width="11.42578125" style="295" customWidth="1"/>
    <col min="2067" max="2068" width="10.85546875" style="295" customWidth="1"/>
    <col min="2069" max="2069" width="14.42578125" style="295" customWidth="1"/>
    <col min="2070" max="2100" width="10.85546875" style="295" customWidth="1"/>
    <col min="2101" max="2106" width="0" style="295" hidden="1" customWidth="1"/>
    <col min="2107" max="2107" width="10.85546875" style="295" customWidth="1"/>
    <col min="2108" max="2304" width="10.28515625" style="295"/>
    <col min="2305" max="2305" width="47.42578125" style="295" customWidth="1"/>
    <col min="2306" max="2306" width="13.140625" style="295" customWidth="1"/>
    <col min="2307" max="2307" width="11.5703125" style="295" bestFit="1" customWidth="1"/>
    <col min="2308" max="2308" width="12.42578125" style="295" bestFit="1" customWidth="1"/>
    <col min="2309" max="2309" width="11.7109375" style="295" customWidth="1"/>
    <col min="2310" max="2311" width="11.5703125" style="295" bestFit="1" customWidth="1"/>
    <col min="2312" max="2317" width="10.7109375" style="295" customWidth="1"/>
    <col min="2318" max="2318" width="11.42578125" style="295" customWidth="1"/>
    <col min="2319" max="2321" width="10.85546875" style="295" customWidth="1"/>
    <col min="2322" max="2322" width="11.42578125" style="295" customWidth="1"/>
    <col min="2323" max="2324" width="10.85546875" style="295" customWidth="1"/>
    <col min="2325" max="2325" width="14.42578125" style="295" customWidth="1"/>
    <col min="2326" max="2356" width="10.85546875" style="295" customWidth="1"/>
    <col min="2357" max="2362" width="0" style="295" hidden="1" customWidth="1"/>
    <col min="2363" max="2363" width="10.85546875" style="295" customWidth="1"/>
    <col min="2364" max="2560" width="10.28515625" style="295"/>
    <col min="2561" max="2561" width="47.42578125" style="295" customWidth="1"/>
    <col min="2562" max="2562" width="13.140625" style="295" customWidth="1"/>
    <col min="2563" max="2563" width="11.5703125" style="295" bestFit="1" customWidth="1"/>
    <col min="2564" max="2564" width="12.42578125" style="295" bestFit="1" customWidth="1"/>
    <col min="2565" max="2565" width="11.7109375" style="295" customWidth="1"/>
    <col min="2566" max="2567" width="11.5703125" style="295" bestFit="1" customWidth="1"/>
    <col min="2568" max="2573" width="10.7109375" style="295" customWidth="1"/>
    <col min="2574" max="2574" width="11.42578125" style="295" customWidth="1"/>
    <col min="2575" max="2577" width="10.85546875" style="295" customWidth="1"/>
    <col min="2578" max="2578" width="11.42578125" style="295" customWidth="1"/>
    <col min="2579" max="2580" width="10.85546875" style="295" customWidth="1"/>
    <col min="2581" max="2581" width="14.42578125" style="295" customWidth="1"/>
    <col min="2582" max="2612" width="10.85546875" style="295" customWidth="1"/>
    <col min="2613" max="2618" width="0" style="295" hidden="1" customWidth="1"/>
    <col min="2619" max="2619" width="10.85546875" style="295" customWidth="1"/>
    <col min="2620" max="2816" width="10.28515625" style="295"/>
    <col min="2817" max="2817" width="47.42578125" style="295" customWidth="1"/>
    <col min="2818" max="2818" width="13.140625" style="295" customWidth="1"/>
    <col min="2819" max="2819" width="11.5703125" style="295" bestFit="1" customWidth="1"/>
    <col min="2820" max="2820" width="12.42578125" style="295" bestFit="1" customWidth="1"/>
    <col min="2821" max="2821" width="11.7109375" style="295" customWidth="1"/>
    <col min="2822" max="2823" width="11.5703125" style="295" bestFit="1" customWidth="1"/>
    <col min="2824" max="2829" width="10.7109375" style="295" customWidth="1"/>
    <col min="2830" max="2830" width="11.42578125" style="295" customWidth="1"/>
    <col min="2831" max="2833" width="10.85546875" style="295" customWidth="1"/>
    <col min="2834" max="2834" width="11.42578125" style="295" customWidth="1"/>
    <col min="2835" max="2836" width="10.85546875" style="295" customWidth="1"/>
    <col min="2837" max="2837" width="14.42578125" style="295" customWidth="1"/>
    <col min="2838" max="2868" width="10.85546875" style="295" customWidth="1"/>
    <col min="2869" max="2874" width="0" style="295" hidden="1" customWidth="1"/>
    <col min="2875" max="2875" width="10.85546875" style="295" customWidth="1"/>
    <col min="2876" max="3072" width="10.28515625" style="295"/>
    <col min="3073" max="3073" width="47.42578125" style="295" customWidth="1"/>
    <col min="3074" max="3074" width="13.140625" style="295" customWidth="1"/>
    <col min="3075" max="3075" width="11.5703125" style="295" bestFit="1" customWidth="1"/>
    <col min="3076" max="3076" width="12.42578125" style="295" bestFit="1" customWidth="1"/>
    <col min="3077" max="3077" width="11.7109375" style="295" customWidth="1"/>
    <col min="3078" max="3079" width="11.5703125" style="295" bestFit="1" customWidth="1"/>
    <col min="3080" max="3085" width="10.7109375" style="295" customWidth="1"/>
    <col min="3086" max="3086" width="11.42578125" style="295" customWidth="1"/>
    <col min="3087" max="3089" width="10.85546875" style="295" customWidth="1"/>
    <col min="3090" max="3090" width="11.42578125" style="295" customWidth="1"/>
    <col min="3091" max="3092" width="10.85546875" style="295" customWidth="1"/>
    <col min="3093" max="3093" width="14.42578125" style="295" customWidth="1"/>
    <col min="3094" max="3124" width="10.85546875" style="295" customWidth="1"/>
    <col min="3125" max="3130" width="0" style="295" hidden="1" customWidth="1"/>
    <col min="3131" max="3131" width="10.85546875" style="295" customWidth="1"/>
    <col min="3132" max="3328" width="10.28515625" style="295"/>
    <col min="3329" max="3329" width="47.42578125" style="295" customWidth="1"/>
    <col min="3330" max="3330" width="13.140625" style="295" customWidth="1"/>
    <col min="3331" max="3331" width="11.5703125" style="295" bestFit="1" customWidth="1"/>
    <col min="3332" max="3332" width="12.42578125" style="295" bestFit="1" customWidth="1"/>
    <col min="3333" max="3333" width="11.7109375" style="295" customWidth="1"/>
    <col min="3334" max="3335" width="11.5703125" style="295" bestFit="1" customWidth="1"/>
    <col min="3336" max="3341" width="10.7109375" style="295" customWidth="1"/>
    <col min="3342" max="3342" width="11.42578125" style="295" customWidth="1"/>
    <col min="3343" max="3345" width="10.85546875" style="295" customWidth="1"/>
    <col min="3346" max="3346" width="11.42578125" style="295" customWidth="1"/>
    <col min="3347" max="3348" width="10.85546875" style="295" customWidth="1"/>
    <col min="3349" max="3349" width="14.42578125" style="295" customWidth="1"/>
    <col min="3350" max="3380" width="10.85546875" style="295" customWidth="1"/>
    <col min="3381" max="3386" width="0" style="295" hidden="1" customWidth="1"/>
    <col min="3387" max="3387" width="10.85546875" style="295" customWidth="1"/>
    <col min="3388" max="3584" width="10.28515625" style="295"/>
    <col min="3585" max="3585" width="47.42578125" style="295" customWidth="1"/>
    <col min="3586" max="3586" width="13.140625" style="295" customWidth="1"/>
    <col min="3587" max="3587" width="11.5703125" style="295" bestFit="1" customWidth="1"/>
    <col min="3588" max="3588" width="12.42578125" style="295" bestFit="1" customWidth="1"/>
    <col min="3589" max="3589" width="11.7109375" style="295" customWidth="1"/>
    <col min="3590" max="3591" width="11.5703125" style="295" bestFit="1" customWidth="1"/>
    <col min="3592" max="3597" width="10.7109375" style="295" customWidth="1"/>
    <col min="3598" max="3598" width="11.42578125" style="295" customWidth="1"/>
    <col min="3599" max="3601" width="10.85546875" style="295" customWidth="1"/>
    <col min="3602" max="3602" width="11.42578125" style="295" customWidth="1"/>
    <col min="3603" max="3604" width="10.85546875" style="295" customWidth="1"/>
    <col min="3605" max="3605" width="14.42578125" style="295" customWidth="1"/>
    <col min="3606" max="3636" width="10.85546875" style="295" customWidth="1"/>
    <col min="3637" max="3642" width="0" style="295" hidden="1" customWidth="1"/>
    <col min="3643" max="3643" width="10.85546875" style="295" customWidth="1"/>
    <col min="3644" max="3840" width="10.28515625" style="295"/>
    <col min="3841" max="3841" width="47.42578125" style="295" customWidth="1"/>
    <col min="3842" max="3842" width="13.140625" style="295" customWidth="1"/>
    <col min="3843" max="3843" width="11.5703125" style="295" bestFit="1" customWidth="1"/>
    <col min="3844" max="3844" width="12.42578125" style="295" bestFit="1" customWidth="1"/>
    <col min="3845" max="3845" width="11.7109375" style="295" customWidth="1"/>
    <col min="3846" max="3847" width="11.5703125" style="295" bestFit="1" customWidth="1"/>
    <col min="3848" max="3853" width="10.7109375" style="295" customWidth="1"/>
    <col min="3854" max="3854" width="11.42578125" style="295" customWidth="1"/>
    <col min="3855" max="3857" width="10.85546875" style="295" customWidth="1"/>
    <col min="3858" max="3858" width="11.42578125" style="295" customWidth="1"/>
    <col min="3859" max="3860" width="10.85546875" style="295" customWidth="1"/>
    <col min="3861" max="3861" width="14.42578125" style="295" customWidth="1"/>
    <col min="3862" max="3892" width="10.85546875" style="295" customWidth="1"/>
    <col min="3893" max="3898" width="0" style="295" hidden="1" customWidth="1"/>
    <col min="3899" max="3899" width="10.85546875" style="295" customWidth="1"/>
    <col min="3900" max="4096" width="10.28515625" style="295"/>
    <col min="4097" max="4097" width="47.42578125" style="295" customWidth="1"/>
    <col min="4098" max="4098" width="13.140625" style="295" customWidth="1"/>
    <col min="4099" max="4099" width="11.5703125" style="295" bestFit="1" customWidth="1"/>
    <col min="4100" max="4100" width="12.42578125" style="295" bestFit="1" customWidth="1"/>
    <col min="4101" max="4101" width="11.7109375" style="295" customWidth="1"/>
    <col min="4102" max="4103" width="11.5703125" style="295" bestFit="1" customWidth="1"/>
    <col min="4104" max="4109" width="10.7109375" style="295" customWidth="1"/>
    <col min="4110" max="4110" width="11.42578125" style="295" customWidth="1"/>
    <col min="4111" max="4113" width="10.85546875" style="295" customWidth="1"/>
    <col min="4114" max="4114" width="11.42578125" style="295" customWidth="1"/>
    <col min="4115" max="4116" width="10.85546875" style="295" customWidth="1"/>
    <col min="4117" max="4117" width="14.42578125" style="295" customWidth="1"/>
    <col min="4118" max="4148" width="10.85546875" style="295" customWidth="1"/>
    <col min="4149" max="4154" width="0" style="295" hidden="1" customWidth="1"/>
    <col min="4155" max="4155" width="10.85546875" style="295" customWidth="1"/>
    <col min="4156" max="4352" width="10.28515625" style="295"/>
    <col min="4353" max="4353" width="47.42578125" style="295" customWidth="1"/>
    <col min="4354" max="4354" width="13.140625" style="295" customWidth="1"/>
    <col min="4355" max="4355" width="11.5703125" style="295" bestFit="1" customWidth="1"/>
    <col min="4356" max="4356" width="12.42578125" style="295" bestFit="1" customWidth="1"/>
    <col min="4357" max="4357" width="11.7109375" style="295" customWidth="1"/>
    <col min="4358" max="4359" width="11.5703125" style="295" bestFit="1" customWidth="1"/>
    <col min="4360" max="4365" width="10.7109375" style="295" customWidth="1"/>
    <col min="4366" max="4366" width="11.42578125" style="295" customWidth="1"/>
    <col min="4367" max="4369" width="10.85546875" style="295" customWidth="1"/>
    <col min="4370" max="4370" width="11.42578125" style="295" customWidth="1"/>
    <col min="4371" max="4372" width="10.85546875" style="295" customWidth="1"/>
    <col min="4373" max="4373" width="14.42578125" style="295" customWidth="1"/>
    <col min="4374" max="4404" width="10.85546875" style="295" customWidth="1"/>
    <col min="4405" max="4410" width="0" style="295" hidden="1" customWidth="1"/>
    <col min="4411" max="4411" width="10.85546875" style="295" customWidth="1"/>
    <col min="4412" max="4608" width="10.28515625" style="295"/>
    <col min="4609" max="4609" width="47.42578125" style="295" customWidth="1"/>
    <col min="4610" max="4610" width="13.140625" style="295" customWidth="1"/>
    <col min="4611" max="4611" width="11.5703125" style="295" bestFit="1" customWidth="1"/>
    <col min="4612" max="4612" width="12.42578125" style="295" bestFit="1" customWidth="1"/>
    <col min="4613" max="4613" width="11.7109375" style="295" customWidth="1"/>
    <col min="4614" max="4615" width="11.5703125" style="295" bestFit="1" customWidth="1"/>
    <col min="4616" max="4621" width="10.7109375" style="295" customWidth="1"/>
    <col min="4622" max="4622" width="11.42578125" style="295" customWidth="1"/>
    <col min="4623" max="4625" width="10.85546875" style="295" customWidth="1"/>
    <col min="4626" max="4626" width="11.42578125" style="295" customWidth="1"/>
    <col min="4627" max="4628" width="10.85546875" style="295" customWidth="1"/>
    <col min="4629" max="4629" width="14.42578125" style="295" customWidth="1"/>
    <col min="4630" max="4660" width="10.85546875" style="295" customWidth="1"/>
    <col min="4661" max="4666" width="0" style="295" hidden="1" customWidth="1"/>
    <col min="4667" max="4667" width="10.85546875" style="295" customWidth="1"/>
    <col min="4668" max="4864" width="10.28515625" style="295"/>
    <col min="4865" max="4865" width="47.42578125" style="295" customWidth="1"/>
    <col min="4866" max="4866" width="13.140625" style="295" customWidth="1"/>
    <col min="4867" max="4867" width="11.5703125" style="295" bestFit="1" customWidth="1"/>
    <col min="4868" max="4868" width="12.42578125" style="295" bestFit="1" customWidth="1"/>
    <col min="4869" max="4869" width="11.7109375" style="295" customWidth="1"/>
    <col min="4870" max="4871" width="11.5703125" style="295" bestFit="1" customWidth="1"/>
    <col min="4872" max="4877" width="10.7109375" style="295" customWidth="1"/>
    <col min="4878" max="4878" width="11.42578125" style="295" customWidth="1"/>
    <col min="4879" max="4881" width="10.85546875" style="295" customWidth="1"/>
    <col min="4882" max="4882" width="11.42578125" style="295" customWidth="1"/>
    <col min="4883" max="4884" width="10.85546875" style="295" customWidth="1"/>
    <col min="4885" max="4885" width="14.42578125" style="295" customWidth="1"/>
    <col min="4886" max="4916" width="10.85546875" style="295" customWidth="1"/>
    <col min="4917" max="4922" width="0" style="295" hidden="1" customWidth="1"/>
    <col min="4923" max="4923" width="10.85546875" style="295" customWidth="1"/>
    <col min="4924" max="5120" width="10.28515625" style="295"/>
    <col min="5121" max="5121" width="47.42578125" style="295" customWidth="1"/>
    <col min="5122" max="5122" width="13.140625" style="295" customWidth="1"/>
    <col min="5123" max="5123" width="11.5703125" style="295" bestFit="1" customWidth="1"/>
    <col min="5124" max="5124" width="12.42578125" style="295" bestFit="1" customWidth="1"/>
    <col min="5125" max="5125" width="11.7109375" style="295" customWidth="1"/>
    <col min="5126" max="5127" width="11.5703125" style="295" bestFit="1" customWidth="1"/>
    <col min="5128" max="5133" width="10.7109375" style="295" customWidth="1"/>
    <col min="5134" max="5134" width="11.42578125" style="295" customWidth="1"/>
    <col min="5135" max="5137" width="10.85546875" style="295" customWidth="1"/>
    <col min="5138" max="5138" width="11.42578125" style="295" customWidth="1"/>
    <col min="5139" max="5140" width="10.85546875" style="295" customWidth="1"/>
    <col min="5141" max="5141" width="14.42578125" style="295" customWidth="1"/>
    <col min="5142" max="5172" width="10.85546875" style="295" customWidth="1"/>
    <col min="5173" max="5178" width="0" style="295" hidden="1" customWidth="1"/>
    <col min="5179" max="5179" width="10.85546875" style="295" customWidth="1"/>
    <col min="5180" max="5376" width="10.28515625" style="295"/>
    <col min="5377" max="5377" width="47.42578125" style="295" customWidth="1"/>
    <col min="5378" max="5378" width="13.140625" style="295" customWidth="1"/>
    <col min="5379" max="5379" width="11.5703125" style="295" bestFit="1" customWidth="1"/>
    <col min="5380" max="5380" width="12.42578125" style="295" bestFit="1" customWidth="1"/>
    <col min="5381" max="5381" width="11.7109375" style="295" customWidth="1"/>
    <col min="5382" max="5383" width="11.5703125" style="295" bestFit="1" customWidth="1"/>
    <col min="5384" max="5389" width="10.7109375" style="295" customWidth="1"/>
    <col min="5390" max="5390" width="11.42578125" style="295" customWidth="1"/>
    <col min="5391" max="5393" width="10.85546875" style="295" customWidth="1"/>
    <col min="5394" max="5394" width="11.42578125" style="295" customWidth="1"/>
    <col min="5395" max="5396" width="10.85546875" style="295" customWidth="1"/>
    <col min="5397" max="5397" width="14.42578125" style="295" customWidth="1"/>
    <col min="5398" max="5428" width="10.85546875" style="295" customWidth="1"/>
    <col min="5429" max="5434" width="0" style="295" hidden="1" customWidth="1"/>
    <col min="5435" max="5435" width="10.85546875" style="295" customWidth="1"/>
    <col min="5436" max="5632" width="10.28515625" style="295"/>
    <col min="5633" max="5633" width="47.42578125" style="295" customWidth="1"/>
    <col min="5634" max="5634" width="13.140625" style="295" customWidth="1"/>
    <col min="5635" max="5635" width="11.5703125" style="295" bestFit="1" customWidth="1"/>
    <col min="5636" max="5636" width="12.42578125" style="295" bestFit="1" customWidth="1"/>
    <col min="5637" max="5637" width="11.7109375" style="295" customWidth="1"/>
    <col min="5638" max="5639" width="11.5703125" style="295" bestFit="1" customWidth="1"/>
    <col min="5640" max="5645" width="10.7109375" style="295" customWidth="1"/>
    <col min="5646" max="5646" width="11.42578125" style="295" customWidth="1"/>
    <col min="5647" max="5649" width="10.85546875" style="295" customWidth="1"/>
    <col min="5650" max="5650" width="11.42578125" style="295" customWidth="1"/>
    <col min="5651" max="5652" width="10.85546875" style="295" customWidth="1"/>
    <col min="5653" max="5653" width="14.42578125" style="295" customWidth="1"/>
    <col min="5654" max="5684" width="10.85546875" style="295" customWidth="1"/>
    <col min="5685" max="5690" width="0" style="295" hidden="1" customWidth="1"/>
    <col min="5691" max="5691" width="10.85546875" style="295" customWidth="1"/>
    <col min="5692" max="5888" width="10.28515625" style="295"/>
    <col min="5889" max="5889" width="47.42578125" style="295" customWidth="1"/>
    <col min="5890" max="5890" width="13.140625" style="295" customWidth="1"/>
    <col min="5891" max="5891" width="11.5703125" style="295" bestFit="1" customWidth="1"/>
    <col min="5892" max="5892" width="12.42578125" style="295" bestFit="1" customWidth="1"/>
    <col min="5893" max="5893" width="11.7109375" style="295" customWidth="1"/>
    <col min="5894" max="5895" width="11.5703125" style="295" bestFit="1" customWidth="1"/>
    <col min="5896" max="5901" width="10.7109375" style="295" customWidth="1"/>
    <col min="5902" max="5902" width="11.42578125" style="295" customWidth="1"/>
    <col min="5903" max="5905" width="10.85546875" style="295" customWidth="1"/>
    <col min="5906" max="5906" width="11.42578125" style="295" customWidth="1"/>
    <col min="5907" max="5908" width="10.85546875" style="295" customWidth="1"/>
    <col min="5909" max="5909" width="14.42578125" style="295" customWidth="1"/>
    <col min="5910" max="5940" width="10.85546875" style="295" customWidth="1"/>
    <col min="5941" max="5946" width="0" style="295" hidden="1" customWidth="1"/>
    <col min="5947" max="5947" width="10.85546875" style="295" customWidth="1"/>
    <col min="5948" max="6144" width="10.28515625" style="295"/>
    <col min="6145" max="6145" width="47.42578125" style="295" customWidth="1"/>
    <col min="6146" max="6146" width="13.140625" style="295" customWidth="1"/>
    <col min="6147" max="6147" width="11.5703125" style="295" bestFit="1" customWidth="1"/>
    <col min="6148" max="6148" width="12.42578125" style="295" bestFit="1" customWidth="1"/>
    <col min="6149" max="6149" width="11.7109375" style="295" customWidth="1"/>
    <col min="6150" max="6151" width="11.5703125" style="295" bestFit="1" customWidth="1"/>
    <col min="6152" max="6157" width="10.7109375" style="295" customWidth="1"/>
    <col min="6158" max="6158" width="11.42578125" style="295" customWidth="1"/>
    <col min="6159" max="6161" width="10.85546875" style="295" customWidth="1"/>
    <col min="6162" max="6162" width="11.42578125" style="295" customWidth="1"/>
    <col min="6163" max="6164" width="10.85546875" style="295" customWidth="1"/>
    <col min="6165" max="6165" width="14.42578125" style="295" customWidth="1"/>
    <col min="6166" max="6196" width="10.85546875" style="295" customWidth="1"/>
    <col min="6197" max="6202" width="0" style="295" hidden="1" customWidth="1"/>
    <col min="6203" max="6203" width="10.85546875" style="295" customWidth="1"/>
    <col min="6204" max="6400" width="10.28515625" style="295"/>
    <col min="6401" max="6401" width="47.42578125" style="295" customWidth="1"/>
    <col min="6402" max="6402" width="13.140625" style="295" customWidth="1"/>
    <col min="6403" max="6403" width="11.5703125" style="295" bestFit="1" customWidth="1"/>
    <col min="6404" max="6404" width="12.42578125" style="295" bestFit="1" customWidth="1"/>
    <col min="6405" max="6405" width="11.7109375" style="295" customWidth="1"/>
    <col min="6406" max="6407" width="11.5703125" style="295" bestFit="1" customWidth="1"/>
    <col min="6408" max="6413" width="10.7109375" style="295" customWidth="1"/>
    <col min="6414" max="6414" width="11.42578125" style="295" customWidth="1"/>
    <col min="6415" max="6417" width="10.85546875" style="295" customWidth="1"/>
    <col min="6418" max="6418" width="11.42578125" style="295" customWidth="1"/>
    <col min="6419" max="6420" width="10.85546875" style="295" customWidth="1"/>
    <col min="6421" max="6421" width="14.42578125" style="295" customWidth="1"/>
    <col min="6422" max="6452" width="10.85546875" style="295" customWidth="1"/>
    <col min="6453" max="6458" width="0" style="295" hidden="1" customWidth="1"/>
    <col min="6459" max="6459" width="10.85546875" style="295" customWidth="1"/>
    <col min="6460" max="6656" width="10.28515625" style="295"/>
    <col min="6657" max="6657" width="47.42578125" style="295" customWidth="1"/>
    <col min="6658" max="6658" width="13.140625" style="295" customWidth="1"/>
    <col min="6659" max="6659" width="11.5703125" style="295" bestFit="1" customWidth="1"/>
    <col min="6660" max="6660" width="12.42578125" style="295" bestFit="1" customWidth="1"/>
    <col min="6661" max="6661" width="11.7109375" style="295" customWidth="1"/>
    <col min="6662" max="6663" width="11.5703125" style="295" bestFit="1" customWidth="1"/>
    <col min="6664" max="6669" width="10.7109375" style="295" customWidth="1"/>
    <col min="6670" max="6670" width="11.42578125" style="295" customWidth="1"/>
    <col min="6671" max="6673" width="10.85546875" style="295" customWidth="1"/>
    <col min="6674" max="6674" width="11.42578125" style="295" customWidth="1"/>
    <col min="6675" max="6676" width="10.85546875" style="295" customWidth="1"/>
    <col min="6677" max="6677" width="14.42578125" style="295" customWidth="1"/>
    <col min="6678" max="6708" width="10.85546875" style="295" customWidth="1"/>
    <col min="6709" max="6714" width="0" style="295" hidden="1" customWidth="1"/>
    <col min="6715" max="6715" width="10.85546875" style="295" customWidth="1"/>
    <col min="6716" max="6912" width="10.28515625" style="295"/>
    <col min="6913" max="6913" width="47.42578125" style="295" customWidth="1"/>
    <col min="6914" max="6914" width="13.140625" style="295" customWidth="1"/>
    <col min="6915" max="6915" width="11.5703125" style="295" bestFit="1" customWidth="1"/>
    <col min="6916" max="6916" width="12.42578125" style="295" bestFit="1" customWidth="1"/>
    <col min="6917" max="6917" width="11.7109375" style="295" customWidth="1"/>
    <col min="6918" max="6919" width="11.5703125" style="295" bestFit="1" customWidth="1"/>
    <col min="6920" max="6925" width="10.7109375" style="295" customWidth="1"/>
    <col min="6926" max="6926" width="11.42578125" style="295" customWidth="1"/>
    <col min="6927" max="6929" width="10.85546875" style="295" customWidth="1"/>
    <col min="6930" max="6930" width="11.42578125" style="295" customWidth="1"/>
    <col min="6931" max="6932" width="10.85546875" style="295" customWidth="1"/>
    <col min="6933" max="6933" width="14.42578125" style="295" customWidth="1"/>
    <col min="6934" max="6964" width="10.85546875" style="295" customWidth="1"/>
    <col min="6965" max="6970" width="0" style="295" hidden="1" customWidth="1"/>
    <col min="6971" max="6971" width="10.85546875" style="295" customWidth="1"/>
    <col min="6972" max="7168" width="10.28515625" style="295"/>
    <col min="7169" max="7169" width="47.42578125" style="295" customWidth="1"/>
    <col min="7170" max="7170" width="13.140625" style="295" customWidth="1"/>
    <col min="7171" max="7171" width="11.5703125" style="295" bestFit="1" customWidth="1"/>
    <col min="7172" max="7172" width="12.42578125" style="295" bestFit="1" customWidth="1"/>
    <col min="7173" max="7173" width="11.7109375" style="295" customWidth="1"/>
    <col min="7174" max="7175" width="11.5703125" style="295" bestFit="1" customWidth="1"/>
    <col min="7176" max="7181" width="10.7109375" style="295" customWidth="1"/>
    <col min="7182" max="7182" width="11.42578125" style="295" customWidth="1"/>
    <col min="7183" max="7185" width="10.85546875" style="295" customWidth="1"/>
    <col min="7186" max="7186" width="11.42578125" style="295" customWidth="1"/>
    <col min="7187" max="7188" width="10.85546875" style="295" customWidth="1"/>
    <col min="7189" max="7189" width="14.42578125" style="295" customWidth="1"/>
    <col min="7190" max="7220" width="10.85546875" style="295" customWidth="1"/>
    <col min="7221" max="7226" width="0" style="295" hidden="1" customWidth="1"/>
    <col min="7227" max="7227" width="10.85546875" style="295" customWidth="1"/>
    <col min="7228" max="7424" width="10.28515625" style="295"/>
    <col min="7425" max="7425" width="47.42578125" style="295" customWidth="1"/>
    <col min="7426" max="7426" width="13.140625" style="295" customWidth="1"/>
    <col min="7427" max="7427" width="11.5703125" style="295" bestFit="1" customWidth="1"/>
    <col min="7428" max="7428" width="12.42578125" style="295" bestFit="1" customWidth="1"/>
    <col min="7429" max="7429" width="11.7109375" style="295" customWidth="1"/>
    <col min="7430" max="7431" width="11.5703125" style="295" bestFit="1" customWidth="1"/>
    <col min="7432" max="7437" width="10.7109375" style="295" customWidth="1"/>
    <col min="7438" max="7438" width="11.42578125" style="295" customWidth="1"/>
    <col min="7439" max="7441" width="10.85546875" style="295" customWidth="1"/>
    <col min="7442" max="7442" width="11.42578125" style="295" customWidth="1"/>
    <col min="7443" max="7444" width="10.85546875" style="295" customWidth="1"/>
    <col min="7445" max="7445" width="14.42578125" style="295" customWidth="1"/>
    <col min="7446" max="7476" width="10.85546875" style="295" customWidth="1"/>
    <col min="7477" max="7482" width="0" style="295" hidden="1" customWidth="1"/>
    <col min="7483" max="7483" width="10.85546875" style="295" customWidth="1"/>
    <col min="7484" max="7680" width="10.28515625" style="295"/>
    <col min="7681" max="7681" width="47.42578125" style="295" customWidth="1"/>
    <col min="7682" max="7682" width="13.140625" style="295" customWidth="1"/>
    <col min="7683" max="7683" width="11.5703125" style="295" bestFit="1" customWidth="1"/>
    <col min="7684" max="7684" width="12.42578125" style="295" bestFit="1" customWidth="1"/>
    <col min="7685" max="7685" width="11.7109375" style="295" customWidth="1"/>
    <col min="7686" max="7687" width="11.5703125" style="295" bestFit="1" customWidth="1"/>
    <col min="7688" max="7693" width="10.7109375" style="295" customWidth="1"/>
    <col min="7694" max="7694" width="11.42578125" style="295" customWidth="1"/>
    <col min="7695" max="7697" width="10.85546875" style="295" customWidth="1"/>
    <col min="7698" max="7698" width="11.42578125" style="295" customWidth="1"/>
    <col min="7699" max="7700" width="10.85546875" style="295" customWidth="1"/>
    <col min="7701" max="7701" width="14.42578125" style="295" customWidth="1"/>
    <col min="7702" max="7732" width="10.85546875" style="295" customWidth="1"/>
    <col min="7733" max="7738" width="0" style="295" hidden="1" customWidth="1"/>
    <col min="7739" max="7739" width="10.85546875" style="295" customWidth="1"/>
    <col min="7740" max="7936" width="10.28515625" style="295"/>
    <col min="7937" max="7937" width="47.42578125" style="295" customWidth="1"/>
    <col min="7938" max="7938" width="13.140625" style="295" customWidth="1"/>
    <col min="7939" max="7939" width="11.5703125" style="295" bestFit="1" customWidth="1"/>
    <col min="7940" max="7940" width="12.42578125" style="295" bestFit="1" customWidth="1"/>
    <col min="7941" max="7941" width="11.7109375" style="295" customWidth="1"/>
    <col min="7942" max="7943" width="11.5703125" style="295" bestFit="1" customWidth="1"/>
    <col min="7944" max="7949" width="10.7109375" style="295" customWidth="1"/>
    <col min="7950" max="7950" width="11.42578125" style="295" customWidth="1"/>
    <col min="7951" max="7953" width="10.85546875" style="295" customWidth="1"/>
    <col min="7954" max="7954" width="11.42578125" style="295" customWidth="1"/>
    <col min="7955" max="7956" width="10.85546875" style="295" customWidth="1"/>
    <col min="7957" max="7957" width="14.42578125" style="295" customWidth="1"/>
    <col min="7958" max="7988" width="10.85546875" style="295" customWidth="1"/>
    <col min="7989" max="7994" width="0" style="295" hidden="1" customWidth="1"/>
    <col min="7995" max="7995" width="10.85546875" style="295" customWidth="1"/>
    <col min="7996" max="8192" width="10.28515625" style="295"/>
    <col min="8193" max="8193" width="47.42578125" style="295" customWidth="1"/>
    <col min="8194" max="8194" width="13.140625" style="295" customWidth="1"/>
    <col min="8195" max="8195" width="11.5703125" style="295" bestFit="1" customWidth="1"/>
    <col min="8196" max="8196" width="12.42578125" style="295" bestFit="1" customWidth="1"/>
    <col min="8197" max="8197" width="11.7109375" style="295" customWidth="1"/>
    <col min="8198" max="8199" width="11.5703125" style="295" bestFit="1" customWidth="1"/>
    <col min="8200" max="8205" width="10.7109375" style="295" customWidth="1"/>
    <col min="8206" max="8206" width="11.42578125" style="295" customWidth="1"/>
    <col min="8207" max="8209" width="10.85546875" style="295" customWidth="1"/>
    <col min="8210" max="8210" width="11.42578125" style="295" customWidth="1"/>
    <col min="8211" max="8212" width="10.85546875" style="295" customWidth="1"/>
    <col min="8213" max="8213" width="14.42578125" style="295" customWidth="1"/>
    <col min="8214" max="8244" width="10.85546875" style="295" customWidth="1"/>
    <col min="8245" max="8250" width="0" style="295" hidden="1" customWidth="1"/>
    <col min="8251" max="8251" width="10.85546875" style="295" customWidth="1"/>
    <col min="8252" max="8448" width="10.28515625" style="295"/>
    <col min="8449" max="8449" width="47.42578125" style="295" customWidth="1"/>
    <col min="8450" max="8450" width="13.140625" style="295" customWidth="1"/>
    <col min="8451" max="8451" width="11.5703125" style="295" bestFit="1" customWidth="1"/>
    <col min="8452" max="8452" width="12.42578125" style="295" bestFit="1" customWidth="1"/>
    <col min="8453" max="8453" width="11.7109375" style="295" customWidth="1"/>
    <col min="8454" max="8455" width="11.5703125" style="295" bestFit="1" customWidth="1"/>
    <col min="8456" max="8461" width="10.7109375" style="295" customWidth="1"/>
    <col min="8462" max="8462" width="11.42578125" style="295" customWidth="1"/>
    <col min="8463" max="8465" width="10.85546875" style="295" customWidth="1"/>
    <col min="8466" max="8466" width="11.42578125" style="295" customWidth="1"/>
    <col min="8467" max="8468" width="10.85546875" style="295" customWidth="1"/>
    <col min="8469" max="8469" width="14.42578125" style="295" customWidth="1"/>
    <col min="8470" max="8500" width="10.85546875" style="295" customWidth="1"/>
    <col min="8501" max="8506" width="0" style="295" hidden="1" customWidth="1"/>
    <col min="8507" max="8507" width="10.85546875" style="295" customWidth="1"/>
    <col min="8508" max="8704" width="10.28515625" style="295"/>
    <col min="8705" max="8705" width="47.42578125" style="295" customWidth="1"/>
    <col min="8706" max="8706" width="13.140625" style="295" customWidth="1"/>
    <col min="8707" max="8707" width="11.5703125" style="295" bestFit="1" customWidth="1"/>
    <col min="8708" max="8708" width="12.42578125" style="295" bestFit="1" customWidth="1"/>
    <col min="8709" max="8709" width="11.7109375" style="295" customWidth="1"/>
    <col min="8710" max="8711" width="11.5703125" style="295" bestFit="1" customWidth="1"/>
    <col min="8712" max="8717" width="10.7109375" style="295" customWidth="1"/>
    <col min="8718" max="8718" width="11.42578125" style="295" customWidth="1"/>
    <col min="8719" max="8721" width="10.85546875" style="295" customWidth="1"/>
    <col min="8722" max="8722" width="11.42578125" style="295" customWidth="1"/>
    <col min="8723" max="8724" width="10.85546875" style="295" customWidth="1"/>
    <col min="8725" max="8725" width="14.42578125" style="295" customWidth="1"/>
    <col min="8726" max="8756" width="10.85546875" style="295" customWidth="1"/>
    <col min="8757" max="8762" width="0" style="295" hidden="1" customWidth="1"/>
    <col min="8763" max="8763" width="10.85546875" style="295" customWidth="1"/>
    <col min="8764" max="8960" width="10.28515625" style="295"/>
    <col min="8961" max="8961" width="47.42578125" style="295" customWidth="1"/>
    <col min="8962" max="8962" width="13.140625" style="295" customWidth="1"/>
    <col min="8963" max="8963" width="11.5703125" style="295" bestFit="1" customWidth="1"/>
    <col min="8964" max="8964" width="12.42578125" style="295" bestFit="1" customWidth="1"/>
    <col min="8965" max="8965" width="11.7109375" style="295" customWidth="1"/>
    <col min="8966" max="8967" width="11.5703125" style="295" bestFit="1" customWidth="1"/>
    <col min="8968" max="8973" width="10.7109375" style="295" customWidth="1"/>
    <col min="8974" max="8974" width="11.42578125" style="295" customWidth="1"/>
    <col min="8975" max="8977" width="10.85546875" style="295" customWidth="1"/>
    <col min="8978" max="8978" width="11.42578125" style="295" customWidth="1"/>
    <col min="8979" max="8980" width="10.85546875" style="295" customWidth="1"/>
    <col min="8981" max="8981" width="14.42578125" style="295" customWidth="1"/>
    <col min="8982" max="9012" width="10.85546875" style="295" customWidth="1"/>
    <col min="9013" max="9018" width="0" style="295" hidden="1" customWidth="1"/>
    <col min="9019" max="9019" width="10.85546875" style="295" customWidth="1"/>
    <col min="9020" max="9216" width="10.28515625" style="295"/>
    <col min="9217" max="9217" width="47.42578125" style="295" customWidth="1"/>
    <col min="9218" max="9218" width="13.140625" style="295" customWidth="1"/>
    <col min="9219" max="9219" width="11.5703125" style="295" bestFit="1" customWidth="1"/>
    <col min="9220" max="9220" width="12.42578125" style="295" bestFit="1" customWidth="1"/>
    <col min="9221" max="9221" width="11.7109375" style="295" customWidth="1"/>
    <col min="9222" max="9223" width="11.5703125" style="295" bestFit="1" customWidth="1"/>
    <col min="9224" max="9229" width="10.7109375" style="295" customWidth="1"/>
    <col min="9230" max="9230" width="11.42578125" style="295" customWidth="1"/>
    <col min="9231" max="9233" width="10.85546875" style="295" customWidth="1"/>
    <col min="9234" max="9234" width="11.42578125" style="295" customWidth="1"/>
    <col min="9235" max="9236" width="10.85546875" style="295" customWidth="1"/>
    <col min="9237" max="9237" width="14.42578125" style="295" customWidth="1"/>
    <col min="9238" max="9268" width="10.85546875" style="295" customWidth="1"/>
    <col min="9269" max="9274" width="0" style="295" hidden="1" customWidth="1"/>
    <col min="9275" max="9275" width="10.85546875" style="295" customWidth="1"/>
    <col min="9276" max="9472" width="10.28515625" style="295"/>
    <col min="9473" max="9473" width="47.42578125" style="295" customWidth="1"/>
    <col min="9474" max="9474" width="13.140625" style="295" customWidth="1"/>
    <col min="9475" max="9475" width="11.5703125" style="295" bestFit="1" customWidth="1"/>
    <col min="9476" max="9476" width="12.42578125" style="295" bestFit="1" customWidth="1"/>
    <col min="9477" max="9477" width="11.7109375" style="295" customWidth="1"/>
    <col min="9478" max="9479" width="11.5703125" style="295" bestFit="1" customWidth="1"/>
    <col min="9480" max="9485" width="10.7109375" style="295" customWidth="1"/>
    <col min="9486" max="9486" width="11.42578125" style="295" customWidth="1"/>
    <col min="9487" max="9489" width="10.85546875" style="295" customWidth="1"/>
    <col min="9490" max="9490" width="11.42578125" style="295" customWidth="1"/>
    <col min="9491" max="9492" width="10.85546875" style="295" customWidth="1"/>
    <col min="9493" max="9493" width="14.42578125" style="295" customWidth="1"/>
    <col min="9494" max="9524" width="10.85546875" style="295" customWidth="1"/>
    <col min="9525" max="9530" width="0" style="295" hidden="1" customWidth="1"/>
    <col min="9531" max="9531" width="10.85546875" style="295" customWidth="1"/>
    <col min="9532" max="9728" width="10.28515625" style="295"/>
    <col min="9729" max="9729" width="47.42578125" style="295" customWidth="1"/>
    <col min="9730" max="9730" width="13.140625" style="295" customWidth="1"/>
    <col min="9731" max="9731" width="11.5703125" style="295" bestFit="1" customWidth="1"/>
    <col min="9732" max="9732" width="12.42578125" style="295" bestFit="1" customWidth="1"/>
    <col min="9733" max="9733" width="11.7109375" style="295" customWidth="1"/>
    <col min="9734" max="9735" width="11.5703125" style="295" bestFit="1" customWidth="1"/>
    <col min="9736" max="9741" width="10.7109375" style="295" customWidth="1"/>
    <col min="9742" max="9742" width="11.42578125" style="295" customWidth="1"/>
    <col min="9743" max="9745" width="10.85546875" style="295" customWidth="1"/>
    <col min="9746" max="9746" width="11.42578125" style="295" customWidth="1"/>
    <col min="9747" max="9748" width="10.85546875" style="295" customWidth="1"/>
    <col min="9749" max="9749" width="14.42578125" style="295" customWidth="1"/>
    <col min="9750" max="9780" width="10.85546875" style="295" customWidth="1"/>
    <col min="9781" max="9786" width="0" style="295" hidden="1" customWidth="1"/>
    <col min="9787" max="9787" width="10.85546875" style="295" customWidth="1"/>
    <col min="9788" max="9984" width="10.28515625" style="295"/>
    <col min="9985" max="9985" width="47.42578125" style="295" customWidth="1"/>
    <col min="9986" max="9986" width="13.140625" style="295" customWidth="1"/>
    <col min="9987" max="9987" width="11.5703125" style="295" bestFit="1" customWidth="1"/>
    <col min="9988" max="9988" width="12.42578125" style="295" bestFit="1" customWidth="1"/>
    <col min="9989" max="9989" width="11.7109375" style="295" customWidth="1"/>
    <col min="9990" max="9991" width="11.5703125" style="295" bestFit="1" customWidth="1"/>
    <col min="9992" max="9997" width="10.7109375" style="295" customWidth="1"/>
    <col min="9998" max="9998" width="11.42578125" style="295" customWidth="1"/>
    <col min="9999" max="10001" width="10.85546875" style="295" customWidth="1"/>
    <col min="10002" max="10002" width="11.42578125" style="295" customWidth="1"/>
    <col min="10003" max="10004" width="10.85546875" style="295" customWidth="1"/>
    <col min="10005" max="10005" width="14.42578125" style="295" customWidth="1"/>
    <col min="10006" max="10036" width="10.85546875" style="295" customWidth="1"/>
    <col min="10037" max="10042" width="0" style="295" hidden="1" customWidth="1"/>
    <col min="10043" max="10043" width="10.85546875" style="295" customWidth="1"/>
    <col min="10044" max="10240" width="10.28515625" style="295"/>
    <col min="10241" max="10241" width="47.42578125" style="295" customWidth="1"/>
    <col min="10242" max="10242" width="13.140625" style="295" customWidth="1"/>
    <col min="10243" max="10243" width="11.5703125" style="295" bestFit="1" customWidth="1"/>
    <col min="10244" max="10244" width="12.42578125" style="295" bestFit="1" customWidth="1"/>
    <col min="10245" max="10245" width="11.7109375" style="295" customWidth="1"/>
    <col min="10246" max="10247" width="11.5703125" style="295" bestFit="1" customWidth="1"/>
    <col min="10248" max="10253" width="10.7109375" style="295" customWidth="1"/>
    <col min="10254" max="10254" width="11.42578125" style="295" customWidth="1"/>
    <col min="10255" max="10257" width="10.85546875" style="295" customWidth="1"/>
    <col min="10258" max="10258" width="11.42578125" style="295" customWidth="1"/>
    <col min="10259" max="10260" width="10.85546875" style="295" customWidth="1"/>
    <col min="10261" max="10261" width="14.42578125" style="295" customWidth="1"/>
    <col min="10262" max="10292" width="10.85546875" style="295" customWidth="1"/>
    <col min="10293" max="10298" width="0" style="295" hidden="1" customWidth="1"/>
    <col min="10299" max="10299" width="10.85546875" style="295" customWidth="1"/>
    <col min="10300" max="10496" width="10.28515625" style="295"/>
    <col min="10497" max="10497" width="47.42578125" style="295" customWidth="1"/>
    <col min="10498" max="10498" width="13.140625" style="295" customWidth="1"/>
    <col min="10499" max="10499" width="11.5703125" style="295" bestFit="1" customWidth="1"/>
    <col min="10500" max="10500" width="12.42578125" style="295" bestFit="1" customWidth="1"/>
    <col min="10501" max="10501" width="11.7109375" style="295" customWidth="1"/>
    <col min="10502" max="10503" width="11.5703125" style="295" bestFit="1" customWidth="1"/>
    <col min="10504" max="10509" width="10.7109375" style="295" customWidth="1"/>
    <col min="10510" max="10510" width="11.42578125" style="295" customWidth="1"/>
    <col min="10511" max="10513" width="10.85546875" style="295" customWidth="1"/>
    <col min="10514" max="10514" width="11.42578125" style="295" customWidth="1"/>
    <col min="10515" max="10516" width="10.85546875" style="295" customWidth="1"/>
    <col min="10517" max="10517" width="14.42578125" style="295" customWidth="1"/>
    <col min="10518" max="10548" width="10.85546875" style="295" customWidth="1"/>
    <col min="10549" max="10554" width="0" style="295" hidden="1" customWidth="1"/>
    <col min="10555" max="10555" width="10.85546875" style="295" customWidth="1"/>
    <col min="10556" max="10752" width="10.28515625" style="295"/>
    <col min="10753" max="10753" width="47.42578125" style="295" customWidth="1"/>
    <col min="10754" max="10754" width="13.140625" style="295" customWidth="1"/>
    <col min="10755" max="10755" width="11.5703125" style="295" bestFit="1" customWidth="1"/>
    <col min="10756" max="10756" width="12.42578125" style="295" bestFit="1" customWidth="1"/>
    <col min="10757" max="10757" width="11.7109375" style="295" customWidth="1"/>
    <col min="10758" max="10759" width="11.5703125" style="295" bestFit="1" customWidth="1"/>
    <col min="10760" max="10765" width="10.7109375" style="295" customWidth="1"/>
    <col min="10766" max="10766" width="11.42578125" style="295" customWidth="1"/>
    <col min="10767" max="10769" width="10.85546875" style="295" customWidth="1"/>
    <col min="10770" max="10770" width="11.42578125" style="295" customWidth="1"/>
    <col min="10771" max="10772" width="10.85546875" style="295" customWidth="1"/>
    <col min="10773" max="10773" width="14.42578125" style="295" customWidth="1"/>
    <col min="10774" max="10804" width="10.85546875" style="295" customWidth="1"/>
    <col min="10805" max="10810" width="0" style="295" hidden="1" customWidth="1"/>
    <col min="10811" max="10811" width="10.85546875" style="295" customWidth="1"/>
    <col min="10812" max="11008" width="10.28515625" style="295"/>
    <col min="11009" max="11009" width="47.42578125" style="295" customWidth="1"/>
    <col min="11010" max="11010" width="13.140625" style="295" customWidth="1"/>
    <col min="11011" max="11011" width="11.5703125" style="295" bestFit="1" customWidth="1"/>
    <col min="11012" max="11012" width="12.42578125" style="295" bestFit="1" customWidth="1"/>
    <col min="11013" max="11013" width="11.7109375" style="295" customWidth="1"/>
    <col min="11014" max="11015" width="11.5703125" style="295" bestFit="1" customWidth="1"/>
    <col min="11016" max="11021" width="10.7109375" style="295" customWidth="1"/>
    <col min="11022" max="11022" width="11.42578125" style="295" customWidth="1"/>
    <col min="11023" max="11025" width="10.85546875" style="295" customWidth="1"/>
    <col min="11026" max="11026" width="11.42578125" style="295" customWidth="1"/>
    <col min="11027" max="11028" width="10.85546875" style="295" customWidth="1"/>
    <col min="11029" max="11029" width="14.42578125" style="295" customWidth="1"/>
    <col min="11030" max="11060" width="10.85546875" style="295" customWidth="1"/>
    <col min="11061" max="11066" width="0" style="295" hidden="1" customWidth="1"/>
    <col min="11067" max="11067" width="10.85546875" style="295" customWidth="1"/>
    <col min="11068" max="11264" width="10.28515625" style="295"/>
    <col min="11265" max="11265" width="47.42578125" style="295" customWidth="1"/>
    <col min="11266" max="11266" width="13.140625" style="295" customWidth="1"/>
    <col min="11267" max="11267" width="11.5703125" style="295" bestFit="1" customWidth="1"/>
    <col min="11268" max="11268" width="12.42578125" style="295" bestFit="1" customWidth="1"/>
    <col min="11269" max="11269" width="11.7109375" style="295" customWidth="1"/>
    <col min="11270" max="11271" width="11.5703125" style="295" bestFit="1" customWidth="1"/>
    <col min="11272" max="11277" width="10.7109375" style="295" customWidth="1"/>
    <col min="11278" max="11278" width="11.42578125" style="295" customWidth="1"/>
    <col min="11279" max="11281" width="10.85546875" style="295" customWidth="1"/>
    <col min="11282" max="11282" width="11.42578125" style="295" customWidth="1"/>
    <col min="11283" max="11284" width="10.85546875" style="295" customWidth="1"/>
    <col min="11285" max="11285" width="14.42578125" style="295" customWidth="1"/>
    <col min="11286" max="11316" width="10.85546875" style="295" customWidth="1"/>
    <col min="11317" max="11322" width="0" style="295" hidden="1" customWidth="1"/>
    <col min="11323" max="11323" width="10.85546875" style="295" customWidth="1"/>
    <col min="11324" max="11520" width="10.28515625" style="295"/>
    <col min="11521" max="11521" width="47.42578125" style="295" customWidth="1"/>
    <col min="11522" max="11522" width="13.140625" style="295" customWidth="1"/>
    <col min="11523" max="11523" width="11.5703125" style="295" bestFit="1" customWidth="1"/>
    <col min="11524" max="11524" width="12.42578125" style="295" bestFit="1" customWidth="1"/>
    <col min="11525" max="11525" width="11.7109375" style="295" customWidth="1"/>
    <col min="11526" max="11527" width="11.5703125" style="295" bestFit="1" customWidth="1"/>
    <col min="11528" max="11533" width="10.7109375" style="295" customWidth="1"/>
    <col min="11534" max="11534" width="11.42578125" style="295" customWidth="1"/>
    <col min="11535" max="11537" width="10.85546875" style="295" customWidth="1"/>
    <col min="11538" max="11538" width="11.42578125" style="295" customWidth="1"/>
    <col min="11539" max="11540" width="10.85546875" style="295" customWidth="1"/>
    <col min="11541" max="11541" width="14.42578125" style="295" customWidth="1"/>
    <col min="11542" max="11572" width="10.85546875" style="295" customWidth="1"/>
    <col min="11573" max="11578" width="0" style="295" hidden="1" customWidth="1"/>
    <col min="11579" max="11579" width="10.85546875" style="295" customWidth="1"/>
    <col min="11580" max="11776" width="10.28515625" style="295"/>
    <col min="11777" max="11777" width="47.42578125" style="295" customWidth="1"/>
    <col min="11778" max="11778" width="13.140625" style="295" customWidth="1"/>
    <col min="11779" max="11779" width="11.5703125" style="295" bestFit="1" customWidth="1"/>
    <col min="11780" max="11780" width="12.42578125" style="295" bestFit="1" customWidth="1"/>
    <col min="11781" max="11781" width="11.7109375" style="295" customWidth="1"/>
    <col min="11782" max="11783" width="11.5703125" style="295" bestFit="1" customWidth="1"/>
    <col min="11784" max="11789" width="10.7109375" style="295" customWidth="1"/>
    <col min="11790" max="11790" width="11.42578125" style="295" customWidth="1"/>
    <col min="11791" max="11793" width="10.85546875" style="295" customWidth="1"/>
    <col min="11794" max="11794" width="11.42578125" style="295" customWidth="1"/>
    <col min="11795" max="11796" width="10.85546875" style="295" customWidth="1"/>
    <col min="11797" max="11797" width="14.42578125" style="295" customWidth="1"/>
    <col min="11798" max="11828" width="10.85546875" style="295" customWidth="1"/>
    <col min="11829" max="11834" width="0" style="295" hidden="1" customWidth="1"/>
    <col min="11835" max="11835" width="10.85546875" style="295" customWidth="1"/>
    <col min="11836" max="12032" width="10.28515625" style="295"/>
    <col min="12033" max="12033" width="47.42578125" style="295" customWidth="1"/>
    <col min="12034" max="12034" width="13.140625" style="295" customWidth="1"/>
    <col min="12035" max="12035" width="11.5703125" style="295" bestFit="1" customWidth="1"/>
    <col min="12036" max="12036" width="12.42578125" style="295" bestFit="1" customWidth="1"/>
    <col min="12037" max="12037" width="11.7109375" style="295" customWidth="1"/>
    <col min="12038" max="12039" width="11.5703125" style="295" bestFit="1" customWidth="1"/>
    <col min="12040" max="12045" width="10.7109375" style="295" customWidth="1"/>
    <col min="12046" max="12046" width="11.42578125" style="295" customWidth="1"/>
    <col min="12047" max="12049" width="10.85546875" style="295" customWidth="1"/>
    <col min="12050" max="12050" width="11.42578125" style="295" customWidth="1"/>
    <col min="12051" max="12052" width="10.85546875" style="295" customWidth="1"/>
    <col min="12053" max="12053" width="14.42578125" style="295" customWidth="1"/>
    <col min="12054" max="12084" width="10.85546875" style="295" customWidth="1"/>
    <col min="12085" max="12090" width="0" style="295" hidden="1" customWidth="1"/>
    <col min="12091" max="12091" width="10.85546875" style="295" customWidth="1"/>
    <col min="12092" max="12288" width="10.28515625" style="295"/>
    <col min="12289" max="12289" width="47.42578125" style="295" customWidth="1"/>
    <col min="12290" max="12290" width="13.140625" style="295" customWidth="1"/>
    <col min="12291" max="12291" width="11.5703125" style="295" bestFit="1" customWidth="1"/>
    <col min="12292" max="12292" width="12.42578125" style="295" bestFit="1" customWidth="1"/>
    <col min="12293" max="12293" width="11.7109375" style="295" customWidth="1"/>
    <col min="12294" max="12295" width="11.5703125" style="295" bestFit="1" customWidth="1"/>
    <col min="12296" max="12301" width="10.7109375" style="295" customWidth="1"/>
    <col min="12302" max="12302" width="11.42578125" style="295" customWidth="1"/>
    <col min="12303" max="12305" width="10.85546875" style="295" customWidth="1"/>
    <col min="12306" max="12306" width="11.42578125" style="295" customWidth="1"/>
    <col min="12307" max="12308" width="10.85546875" style="295" customWidth="1"/>
    <col min="12309" max="12309" width="14.42578125" style="295" customWidth="1"/>
    <col min="12310" max="12340" width="10.85546875" style="295" customWidth="1"/>
    <col min="12341" max="12346" width="0" style="295" hidden="1" customWidth="1"/>
    <col min="12347" max="12347" width="10.85546875" style="295" customWidth="1"/>
    <col min="12348" max="12544" width="10.28515625" style="295"/>
    <col min="12545" max="12545" width="47.42578125" style="295" customWidth="1"/>
    <col min="12546" max="12546" width="13.140625" style="295" customWidth="1"/>
    <col min="12547" max="12547" width="11.5703125" style="295" bestFit="1" customWidth="1"/>
    <col min="12548" max="12548" width="12.42578125" style="295" bestFit="1" customWidth="1"/>
    <col min="12549" max="12549" width="11.7109375" style="295" customWidth="1"/>
    <col min="12550" max="12551" width="11.5703125" style="295" bestFit="1" customWidth="1"/>
    <col min="12552" max="12557" width="10.7109375" style="295" customWidth="1"/>
    <col min="12558" max="12558" width="11.42578125" style="295" customWidth="1"/>
    <col min="12559" max="12561" width="10.85546875" style="295" customWidth="1"/>
    <col min="12562" max="12562" width="11.42578125" style="295" customWidth="1"/>
    <col min="12563" max="12564" width="10.85546875" style="295" customWidth="1"/>
    <col min="12565" max="12565" width="14.42578125" style="295" customWidth="1"/>
    <col min="12566" max="12596" width="10.85546875" style="295" customWidth="1"/>
    <col min="12597" max="12602" width="0" style="295" hidden="1" customWidth="1"/>
    <col min="12603" max="12603" width="10.85546875" style="295" customWidth="1"/>
    <col min="12604" max="12800" width="10.28515625" style="295"/>
    <col min="12801" max="12801" width="47.42578125" style="295" customWidth="1"/>
    <col min="12802" max="12802" width="13.140625" style="295" customWidth="1"/>
    <col min="12803" max="12803" width="11.5703125" style="295" bestFit="1" customWidth="1"/>
    <col min="12804" max="12804" width="12.42578125" style="295" bestFit="1" customWidth="1"/>
    <col min="12805" max="12805" width="11.7109375" style="295" customWidth="1"/>
    <col min="12806" max="12807" width="11.5703125" style="295" bestFit="1" customWidth="1"/>
    <col min="12808" max="12813" width="10.7109375" style="295" customWidth="1"/>
    <col min="12814" max="12814" width="11.42578125" style="295" customWidth="1"/>
    <col min="12815" max="12817" width="10.85546875" style="295" customWidth="1"/>
    <col min="12818" max="12818" width="11.42578125" style="295" customWidth="1"/>
    <col min="12819" max="12820" width="10.85546875" style="295" customWidth="1"/>
    <col min="12821" max="12821" width="14.42578125" style="295" customWidth="1"/>
    <col min="12822" max="12852" width="10.85546875" style="295" customWidth="1"/>
    <col min="12853" max="12858" width="0" style="295" hidden="1" customWidth="1"/>
    <col min="12859" max="12859" width="10.85546875" style="295" customWidth="1"/>
    <col min="12860" max="13056" width="10.28515625" style="295"/>
    <col min="13057" max="13057" width="47.42578125" style="295" customWidth="1"/>
    <col min="13058" max="13058" width="13.140625" style="295" customWidth="1"/>
    <col min="13059" max="13059" width="11.5703125" style="295" bestFit="1" customWidth="1"/>
    <col min="13060" max="13060" width="12.42578125" style="295" bestFit="1" customWidth="1"/>
    <col min="13061" max="13061" width="11.7109375" style="295" customWidth="1"/>
    <col min="13062" max="13063" width="11.5703125" style="295" bestFit="1" customWidth="1"/>
    <col min="13064" max="13069" width="10.7109375" style="295" customWidth="1"/>
    <col min="13070" max="13070" width="11.42578125" style="295" customWidth="1"/>
    <col min="13071" max="13073" width="10.85546875" style="295" customWidth="1"/>
    <col min="13074" max="13074" width="11.42578125" style="295" customWidth="1"/>
    <col min="13075" max="13076" width="10.85546875" style="295" customWidth="1"/>
    <col min="13077" max="13077" width="14.42578125" style="295" customWidth="1"/>
    <col min="13078" max="13108" width="10.85546875" style="295" customWidth="1"/>
    <col min="13109" max="13114" width="0" style="295" hidden="1" customWidth="1"/>
    <col min="13115" max="13115" width="10.85546875" style="295" customWidth="1"/>
    <col min="13116" max="13312" width="10.28515625" style="295"/>
    <col min="13313" max="13313" width="47.42578125" style="295" customWidth="1"/>
    <col min="13314" max="13314" width="13.140625" style="295" customWidth="1"/>
    <col min="13315" max="13315" width="11.5703125" style="295" bestFit="1" customWidth="1"/>
    <col min="13316" max="13316" width="12.42578125" style="295" bestFit="1" customWidth="1"/>
    <col min="13317" max="13317" width="11.7109375" style="295" customWidth="1"/>
    <col min="13318" max="13319" width="11.5703125" style="295" bestFit="1" customWidth="1"/>
    <col min="13320" max="13325" width="10.7109375" style="295" customWidth="1"/>
    <col min="13326" max="13326" width="11.42578125" style="295" customWidth="1"/>
    <col min="13327" max="13329" width="10.85546875" style="295" customWidth="1"/>
    <col min="13330" max="13330" width="11.42578125" style="295" customWidth="1"/>
    <col min="13331" max="13332" width="10.85546875" style="295" customWidth="1"/>
    <col min="13333" max="13333" width="14.42578125" style="295" customWidth="1"/>
    <col min="13334" max="13364" width="10.85546875" style="295" customWidth="1"/>
    <col min="13365" max="13370" width="0" style="295" hidden="1" customWidth="1"/>
    <col min="13371" max="13371" width="10.85546875" style="295" customWidth="1"/>
    <col min="13372" max="13568" width="10.28515625" style="295"/>
    <col min="13569" max="13569" width="47.42578125" style="295" customWidth="1"/>
    <col min="13570" max="13570" width="13.140625" style="295" customWidth="1"/>
    <col min="13571" max="13571" width="11.5703125" style="295" bestFit="1" customWidth="1"/>
    <col min="13572" max="13572" width="12.42578125" style="295" bestFit="1" customWidth="1"/>
    <col min="13573" max="13573" width="11.7109375" style="295" customWidth="1"/>
    <col min="13574" max="13575" width="11.5703125" style="295" bestFit="1" customWidth="1"/>
    <col min="13576" max="13581" width="10.7109375" style="295" customWidth="1"/>
    <col min="13582" max="13582" width="11.42578125" style="295" customWidth="1"/>
    <col min="13583" max="13585" width="10.85546875" style="295" customWidth="1"/>
    <col min="13586" max="13586" width="11.42578125" style="295" customWidth="1"/>
    <col min="13587" max="13588" width="10.85546875" style="295" customWidth="1"/>
    <col min="13589" max="13589" width="14.42578125" style="295" customWidth="1"/>
    <col min="13590" max="13620" width="10.85546875" style="295" customWidth="1"/>
    <col min="13621" max="13626" width="0" style="295" hidden="1" customWidth="1"/>
    <col min="13627" max="13627" width="10.85546875" style="295" customWidth="1"/>
    <col min="13628" max="13824" width="10.28515625" style="295"/>
    <col min="13825" max="13825" width="47.42578125" style="295" customWidth="1"/>
    <col min="13826" max="13826" width="13.140625" style="295" customWidth="1"/>
    <col min="13827" max="13827" width="11.5703125" style="295" bestFit="1" customWidth="1"/>
    <col min="13828" max="13828" width="12.42578125" style="295" bestFit="1" customWidth="1"/>
    <col min="13829" max="13829" width="11.7109375" style="295" customWidth="1"/>
    <col min="13830" max="13831" width="11.5703125" style="295" bestFit="1" customWidth="1"/>
    <col min="13832" max="13837" width="10.7109375" style="295" customWidth="1"/>
    <col min="13838" max="13838" width="11.42578125" style="295" customWidth="1"/>
    <col min="13839" max="13841" width="10.85546875" style="295" customWidth="1"/>
    <col min="13842" max="13842" width="11.42578125" style="295" customWidth="1"/>
    <col min="13843" max="13844" width="10.85546875" style="295" customWidth="1"/>
    <col min="13845" max="13845" width="14.42578125" style="295" customWidth="1"/>
    <col min="13846" max="13876" width="10.85546875" style="295" customWidth="1"/>
    <col min="13877" max="13882" width="0" style="295" hidden="1" customWidth="1"/>
    <col min="13883" max="13883" width="10.85546875" style="295" customWidth="1"/>
    <col min="13884" max="14080" width="10.28515625" style="295"/>
    <col min="14081" max="14081" width="47.42578125" style="295" customWidth="1"/>
    <col min="14082" max="14082" width="13.140625" style="295" customWidth="1"/>
    <col min="14083" max="14083" width="11.5703125" style="295" bestFit="1" customWidth="1"/>
    <col min="14084" max="14084" width="12.42578125" style="295" bestFit="1" customWidth="1"/>
    <col min="14085" max="14085" width="11.7109375" style="295" customWidth="1"/>
    <col min="14086" max="14087" width="11.5703125" style="295" bestFit="1" customWidth="1"/>
    <col min="14088" max="14093" width="10.7109375" style="295" customWidth="1"/>
    <col min="14094" max="14094" width="11.42578125" style="295" customWidth="1"/>
    <col min="14095" max="14097" width="10.85546875" style="295" customWidth="1"/>
    <col min="14098" max="14098" width="11.42578125" style="295" customWidth="1"/>
    <col min="14099" max="14100" width="10.85546875" style="295" customWidth="1"/>
    <col min="14101" max="14101" width="14.42578125" style="295" customWidth="1"/>
    <col min="14102" max="14132" width="10.85546875" style="295" customWidth="1"/>
    <col min="14133" max="14138" width="0" style="295" hidden="1" customWidth="1"/>
    <col min="14139" max="14139" width="10.85546875" style="295" customWidth="1"/>
    <col min="14140" max="14336" width="10.28515625" style="295"/>
    <col min="14337" max="14337" width="47.42578125" style="295" customWidth="1"/>
    <col min="14338" max="14338" width="13.140625" style="295" customWidth="1"/>
    <col min="14339" max="14339" width="11.5703125" style="295" bestFit="1" customWidth="1"/>
    <col min="14340" max="14340" width="12.42578125" style="295" bestFit="1" customWidth="1"/>
    <col min="14341" max="14341" width="11.7109375" style="295" customWidth="1"/>
    <col min="14342" max="14343" width="11.5703125" style="295" bestFit="1" customWidth="1"/>
    <col min="14344" max="14349" width="10.7109375" style="295" customWidth="1"/>
    <col min="14350" max="14350" width="11.42578125" style="295" customWidth="1"/>
    <col min="14351" max="14353" width="10.85546875" style="295" customWidth="1"/>
    <col min="14354" max="14354" width="11.42578125" style="295" customWidth="1"/>
    <col min="14355" max="14356" width="10.85546875" style="295" customWidth="1"/>
    <col min="14357" max="14357" width="14.42578125" style="295" customWidth="1"/>
    <col min="14358" max="14388" width="10.85546875" style="295" customWidth="1"/>
    <col min="14389" max="14394" width="0" style="295" hidden="1" customWidth="1"/>
    <col min="14395" max="14395" width="10.85546875" style="295" customWidth="1"/>
    <col min="14396" max="14592" width="10.28515625" style="295"/>
    <col min="14593" max="14593" width="47.42578125" style="295" customWidth="1"/>
    <col min="14594" max="14594" width="13.140625" style="295" customWidth="1"/>
    <col min="14595" max="14595" width="11.5703125" style="295" bestFit="1" customWidth="1"/>
    <col min="14596" max="14596" width="12.42578125" style="295" bestFit="1" customWidth="1"/>
    <col min="14597" max="14597" width="11.7109375" style="295" customWidth="1"/>
    <col min="14598" max="14599" width="11.5703125" style="295" bestFit="1" customWidth="1"/>
    <col min="14600" max="14605" width="10.7109375" style="295" customWidth="1"/>
    <col min="14606" max="14606" width="11.42578125" style="295" customWidth="1"/>
    <col min="14607" max="14609" width="10.85546875" style="295" customWidth="1"/>
    <col min="14610" max="14610" width="11.42578125" style="295" customWidth="1"/>
    <col min="14611" max="14612" width="10.85546875" style="295" customWidth="1"/>
    <col min="14613" max="14613" width="14.42578125" style="295" customWidth="1"/>
    <col min="14614" max="14644" width="10.85546875" style="295" customWidth="1"/>
    <col min="14645" max="14650" width="0" style="295" hidden="1" customWidth="1"/>
    <col min="14651" max="14651" width="10.85546875" style="295" customWidth="1"/>
    <col min="14652" max="14848" width="10.28515625" style="295"/>
    <col min="14849" max="14849" width="47.42578125" style="295" customWidth="1"/>
    <col min="14850" max="14850" width="13.140625" style="295" customWidth="1"/>
    <col min="14851" max="14851" width="11.5703125" style="295" bestFit="1" customWidth="1"/>
    <col min="14852" max="14852" width="12.42578125" style="295" bestFit="1" customWidth="1"/>
    <col min="14853" max="14853" width="11.7109375" style="295" customWidth="1"/>
    <col min="14854" max="14855" width="11.5703125" style="295" bestFit="1" customWidth="1"/>
    <col min="14856" max="14861" width="10.7109375" style="295" customWidth="1"/>
    <col min="14862" max="14862" width="11.42578125" style="295" customWidth="1"/>
    <col min="14863" max="14865" width="10.85546875" style="295" customWidth="1"/>
    <col min="14866" max="14866" width="11.42578125" style="295" customWidth="1"/>
    <col min="14867" max="14868" width="10.85546875" style="295" customWidth="1"/>
    <col min="14869" max="14869" width="14.42578125" style="295" customWidth="1"/>
    <col min="14870" max="14900" width="10.85546875" style="295" customWidth="1"/>
    <col min="14901" max="14906" width="0" style="295" hidden="1" customWidth="1"/>
    <col min="14907" max="14907" width="10.85546875" style="295" customWidth="1"/>
    <col min="14908" max="15104" width="10.28515625" style="295"/>
    <col min="15105" max="15105" width="47.42578125" style="295" customWidth="1"/>
    <col min="15106" max="15106" width="13.140625" style="295" customWidth="1"/>
    <col min="15107" max="15107" width="11.5703125" style="295" bestFit="1" customWidth="1"/>
    <col min="15108" max="15108" width="12.42578125" style="295" bestFit="1" customWidth="1"/>
    <col min="15109" max="15109" width="11.7109375" style="295" customWidth="1"/>
    <col min="15110" max="15111" width="11.5703125" style="295" bestFit="1" customWidth="1"/>
    <col min="15112" max="15117" width="10.7109375" style="295" customWidth="1"/>
    <col min="15118" max="15118" width="11.42578125" style="295" customWidth="1"/>
    <col min="15119" max="15121" width="10.85546875" style="295" customWidth="1"/>
    <col min="15122" max="15122" width="11.42578125" style="295" customWidth="1"/>
    <col min="15123" max="15124" width="10.85546875" style="295" customWidth="1"/>
    <col min="15125" max="15125" width="14.42578125" style="295" customWidth="1"/>
    <col min="15126" max="15156" width="10.85546875" style="295" customWidth="1"/>
    <col min="15157" max="15162" width="0" style="295" hidden="1" customWidth="1"/>
    <col min="15163" max="15163" width="10.85546875" style="295" customWidth="1"/>
    <col min="15164" max="15360" width="10.28515625" style="295"/>
    <col min="15361" max="15361" width="47.42578125" style="295" customWidth="1"/>
    <col min="15362" max="15362" width="13.140625" style="295" customWidth="1"/>
    <col min="15363" max="15363" width="11.5703125" style="295" bestFit="1" customWidth="1"/>
    <col min="15364" max="15364" width="12.42578125" style="295" bestFit="1" customWidth="1"/>
    <col min="15365" max="15365" width="11.7109375" style="295" customWidth="1"/>
    <col min="15366" max="15367" width="11.5703125" style="295" bestFit="1" customWidth="1"/>
    <col min="15368" max="15373" width="10.7109375" style="295" customWidth="1"/>
    <col min="15374" max="15374" width="11.42578125" style="295" customWidth="1"/>
    <col min="15375" max="15377" width="10.85546875" style="295" customWidth="1"/>
    <col min="15378" max="15378" width="11.42578125" style="295" customWidth="1"/>
    <col min="15379" max="15380" width="10.85546875" style="295" customWidth="1"/>
    <col min="15381" max="15381" width="14.42578125" style="295" customWidth="1"/>
    <col min="15382" max="15412" width="10.85546875" style="295" customWidth="1"/>
    <col min="15413" max="15418" width="0" style="295" hidden="1" customWidth="1"/>
    <col min="15419" max="15419" width="10.85546875" style="295" customWidth="1"/>
    <col min="15420" max="15616" width="10.28515625" style="295"/>
    <col min="15617" max="15617" width="47.42578125" style="295" customWidth="1"/>
    <col min="15618" max="15618" width="13.140625" style="295" customWidth="1"/>
    <col min="15619" max="15619" width="11.5703125" style="295" bestFit="1" customWidth="1"/>
    <col min="15620" max="15620" width="12.42578125" style="295" bestFit="1" customWidth="1"/>
    <col min="15621" max="15621" width="11.7109375" style="295" customWidth="1"/>
    <col min="15622" max="15623" width="11.5703125" style="295" bestFit="1" customWidth="1"/>
    <col min="15624" max="15629" width="10.7109375" style="295" customWidth="1"/>
    <col min="15630" max="15630" width="11.42578125" style="295" customWidth="1"/>
    <col min="15631" max="15633" width="10.85546875" style="295" customWidth="1"/>
    <col min="15634" max="15634" width="11.42578125" style="295" customWidth="1"/>
    <col min="15635" max="15636" width="10.85546875" style="295" customWidth="1"/>
    <col min="15637" max="15637" width="14.42578125" style="295" customWidth="1"/>
    <col min="15638" max="15668" width="10.85546875" style="295" customWidth="1"/>
    <col min="15669" max="15674" width="0" style="295" hidden="1" customWidth="1"/>
    <col min="15675" max="15675" width="10.85546875" style="295" customWidth="1"/>
    <col min="15676" max="15872" width="10.28515625" style="295"/>
    <col min="15873" max="15873" width="47.42578125" style="295" customWidth="1"/>
    <col min="15874" max="15874" width="13.140625" style="295" customWidth="1"/>
    <col min="15875" max="15875" width="11.5703125" style="295" bestFit="1" customWidth="1"/>
    <col min="15876" max="15876" width="12.42578125" style="295" bestFit="1" customWidth="1"/>
    <col min="15877" max="15877" width="11.7109375" style="295" customWidth="1"/>
    <col min="15878" max="15879" width="11.5703125" style="295" bestFit="1" customWidth="1"/>
    <col min="15880" max="15885" width="10.7109375" style="295" customWidth="1"/>
    <col min="15886" max="15886" width="11.42578125" style="295" customWidth="1"/>
    <col min="15887" max="15889" width="10.85546875" style="295" customWidth="1"/>
    <col min="15890" max="15890" width="11.42578125" style="295" customWidth="1"/>
    <col min="15891" max="15892" width="10.85546875" style="295" customWidth="1"/>
    <col min="15893" max="15893" width="14.42578125" style="295" customWidth="1"/>
    <col min="15894" max="15924" width="10.85546875" style="295" customWidth="1"/>
    <col min="15925" max="15930" width="0" style="295" hidden="1" customWidth="1"/>
    <col min="15931" max="15931" width="10.85546875" style="295" customWidth="1"/>
    <col min="15932" max="16128" width="10.28515625" style="295"/>
    <col min="16129" max="16129" width="47.42578125" style="295" customWidth="1"/>
    <col min="16130" max="16130" width="13.140625" style="295" customWidth="1"/>
    <col min="16131" max="16131" width="11.5703125" style="295" bestFit="1" customWidth="1"/>
    <col min="16132" max="16132" width="12.42578125" style="295" bestFit="1" customWidth="1"/>
    <col min="16133" max="16133" width="11.7109375" style="295" customWidth="1"/>
    <col min="16134" max="16135" width="11.5703125" style="295" bestFit="1" customWidth="1"/>
    <col min="16136" max="16141" width="10.7109375" style="295" customWidth="1"/>
    <col min="16142" max="16142" width="11.42578125" style="295" customWidth="1"/>
    <col min="16143" max="16145" width="10.85546875" style="295" customWidth="1"/>
    <col min="16146" max="16146" width="11.42578125" style="295" customWidth="1"/>
    <col min="16147" max="16148" width="10.85546875" style="295" customWidth="1"/>
    <col min="16149" max="16149" width="14.42578125" style="295" customWidth="1"/>
    <col min="16150" max="16180" width="10.85546875" style="295" customWidth="1"/>
    <col min="16181" max="16186" width="0" style="295" hidden="1" customWidth="1"/>
    <col min="16187" max="16187" width="10.85546875" style="295" customWidth="1"/>
    <col min="16188" max="16384" width="10.28515625" style="295"/>
  </cols>
  <sheetData>
    <row r="1" spans="1:58" s="244" customFormat="1" ht="12.75" customHeight="1" x14ac:dyDescent="0.15">
      <c r="A1" s="36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58" s="244" customFormat="1" ht="12.75" customHeight="1" x14ac:dyDescent="0.15">
      <c r="A2" s="363" t="str">
        <f>CONCATENATE("COMUNA: ",[2]NOMBRE!B2," - ","( ",[2]NOMBRE!C2,[2]NOMBRE!D2,[2]NOMBRE!E2,[2]NOMBRE!F2,[2]NOMBRE!G2," )")</f>
        <v>COMUNA: LINARES - ( 07401 )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58" s="244" customFormat="1" ht="12.75" customHeight="1" x14ac:dyDescent="0.2">
      <c r="A3" s="363" t="str">
        <f>CONCATENATE("ESTABLECIMIENTO: ",[2]NOMBRE!B3," - ","( ",[2]NOMBRE!C3,[2]NOMBRE!D3,[2]NOMBRE!E3,[2]NOMBRE!F3,[2]NOMBRE!G3," )")</f>
        <v>ESTABLECIMIENTO: HOSPITAL DE LINARES  - ( 16108 )</v>
      </c>
      <c r="B3" s="243"/>
      <c r="C3" s="243"/>
      <c r="D3" s="245"/>
      <c r="E3" s="243"/>
      <c r="F3" s="243"/>
      <c r="G3" s="243"/>
      <c r="H3" s="243"/>
      <c r="I3" s="243"/>
      <c r="J3" s="243"/>
      <c r="K3" s="243"/>
    </row>
    <row r="4" spans="1:58" s="244" customFormat="1" ht="12.75" customHeight="1" x14ac:dyDescent="0.15">
      <c r="A4" s="363" t="str">
        <f>CONCATENATE("MES: ",[2]NOMBRE!B6," - ","( ",[2]NOMBRE!C6,[2]NOMBRE!D6," )")</f>
        <v>MES: MARZO - ( 03 )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58" s="244" customFormat="1" ht="12.75" customHeight="1" x14ac:dyDescent="0.15">
      <c r="A5" s="242" t="str">
        <f>CONCATENATE("AÑO: ",[2]NOMBRE!B7)</f>
        <v>AÑO: 2013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</row>
    <row r="6" spans="1:58" s="251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366"/>
      <c r="AV6" s="244"/>
      <c r="AW6" s="244"/>
    </row>
    <row r="7" spans="1:58" s="251" customFormat="1" ht="30" customHeight="1" x14ac:dyDescent="0.2">
      <c r="A7" s="246" t="s">
        <v>2</v>
      </c>
      <c r="B7" s="246"/>
      <c r="C7" s="246"/>
      <c r="D7" s="246"/>
      <c r="E7" s="246"/>
      <c r="F7" s="246"/>
      <c r="G7" s="246"/>
      <c r="H7" s="246"/>
      <c r="I7" s="246"/>
      <c r="J7" s="367"/>
      <c r="K7" s="246"/>
      <c r="L7" s="246"/>
      <c r="M7" s="246"/>
      <c r="N7" s="298"/>
      <c r="AV7" s="244"/>
      <c r="AW7" s="244"/>
    </row>
    <row r="8" spans="1:58" s="261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AT8" s="256"/>
      <c r="AU8" s="256"/>
    </row>
    <row r="9" spans="1:58" s="261" customFormat="1" ht="21" x14ac:dyDescent="0.15">
      <c r="A9" s="638"/>
      <c r="B9" s="640"/>
      <c r="C9" s="262" t="s">
        <v>8</v>
      </c>
      <c r="D9" s="247" t="s">
        <v>9</v>
      </c>
      <c r="E9" s="247" t="s">
        <v>10</v>
      </c>
      <c r="F9" s="247" t="s">
        <v>11</v>
      </c>
      <c r="G9" s="247" t="s">
        <v>12</v>
      </c>
      <c r="H9" s="247" t="s">
        <v>13</v>
      </c>
      <c r="I9" s="247" t="s">
        <v>14</v>
      </c>
      <c r="J9" s="248" t="s">
        <v>15</v>
      </c>
      <c r="K9" s="249" t="s">
        <v>16</v>
      </c>
      <c r="L9" s="248" t="s">
        <v>17</v>
      </c>
      <c r="M9" s="636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AT9" s="256"/>
      <c r="AU9" s="256"/>
    </row>
    <row r="10" spans="1:58" s="261" customFormat="1" ht="15.95" customHeight="1" x14ac:dyDescent="0.15">
      <c r="A10" s="263" t="s">
        <v>18</v>
      </c>
      <c r="B10" s="326">
        <f>SUM(C10:J10)</f>
        <v>584</v>
      </c>
      <c r="C10" s="358">
        <f>SUM(C11:C21)</f>
        <v>9</v>
      </c>
      <c r="D10" s="359">
        <f t="shared" ref="D10:L10" si="0">SUM(D11:D21)</f>
        <v>27</v>
      </c>
      <c r="E10" s="359">
        <f t="shared" si="0"/>
        <v>8</v>
      </c>
      <c r="F10" s="359">
        <f t="shared" si="0"/>
        <v>16</v>
      </c>
      <c r="G10" s="359">
        <f t="shared" si="0"/>
        <v>11</v>
      </c>
      <c r="H10" s="359">
        <f t="shared" si="0"/>
        <v>27</v>
      </c>
      <c r="I10" s="359">
        <f t="shared" si="0"/>
        <v>267</v>
      </c>
      <c r="J10" s="360">
        <f t="shared" si="0"/>
        <v>219</v>
      </c>
      <c r="K10" s="358">
        <f t="shared" si="0"/>
        <v>239</v>
      </c>
      <c r="L10" s="361">
        <f t="shared" si="0"/>
        <v>345</v>
      </c>
      <c r="M10" s="317">
        <f>SUM(M11:M21)</f>
        <v>584</v>
      </c>
      <c r="N10" s="364" t="str">
        <f t="shared" ref="N10:N21" si="1">$BA10&amp;" "&amp;$BB10&amp;""&amp;$BC10&amp;""</f>
        <v xml:space="preserve"> </v>
      </c>
      <c r="O10" s="259"/>
      <c r="P10" s="259"/>
      <c r="Q10" s="252"/>
      <c r="R10" s="252"/>
      <c r="S10" s="252"/>
      <c r="T10" s="252"/>
      <c r="U10" s="252"/>
      <c r="V10" s="252"/>
      <c r="W10" s="252"/>
      <c r="AC10" s="256"/>
      <c r="AT10" s="256"/>
      <c r="AU10" s="256"/>
      <c r="BA10" s="299" t="str">
        <f>IF($B10&lt;&gt;($K10+$L10)," El número consultas según sexo NO puede ser diferente al Total.","")</f>
        <v/>
      </c>
      <c r="BB10" s="264" t="str">
        <f>IF($B10=0,"",IF($M10="",IF($B10="",""," No olvide escribir la columna Beneficiarios."),""))</f>
        <v/>
      </c>
      <c r="BC10" s="264" t="str">
        <f>IF($B10&lt;$M10," El número de Beneficiarios NO puede ser mayor que el Total.","")</f>
        <v/>
      </c>
      <c r="BD10" s="368">
        <f>IF($B10&lt;&gt;($K10+$L10),1,0)</f>
        <v>0</v>
      </c>
      <c r="BE10" s="368">
        <f>IF($B10&lt;$M10,1,0)</f>
        <v>0</v>
      </c>
      <c r="BF10" s="368">
        <f>IF($B10=0,"",IF($M10="",IF($B10="","",1),0))</f>
        <v>0</v>
      </c>
    </row>
    <row r="11" spans="1:58" s="261" customFormat="1" ht="15.95" customHeight="1" x14ac:dyDescent="0.15">
      <c r="A11" s="265" t="s">
        <v>19</v>
      </c>
      <c r="B11" s="345">
        <f>SUM(C11:J11)</f>
        <v>0</v>
      </c>
      <c r="C11" s="332"/>
      <c r="D11" s="333"/>
      <c r="E11" s="333"/>
      <c r="F11" s="333"/>
      <c r="G11" s="333"/>
      <c r="H11" s="333"/>
      <c r="I11" s="333"/>
      <c r="J11" s="339"/>
      <c r="K11" s="332"/>
      <c r="L11" s="339"/>
      <c r="M11" s="346"/>
      <c r="N11" s="364" t="str">
        <f t="shared" si="1"/>
        <v xml:space="preserve"> </v>
      </c>
      <c r="O11" s="259"/>
      <c r="P11" s="259"/>
      <c r="Q11" s="252"/>
      <c r="R11" s="252"/>
      <c r="S11" s="252"/>
      <c r="T11" s="252"/>
      <c r="U11" s="252"/>
      <c r="V11" s="252"/>
      <c r="W11" s="252"/>
      <c r="AT11" s="256"/>
      <c r="AU11" s="256"/>
      <c r="BA11" s="299" t="str">
        <f t="shared" ref="BA11:BA21" si="2">IF($B11&lt;&gt;($K11+$L11)," El número consultas según sexo NO puede ser diferente al Total.","")</f>
        <v/>
      </c>
      <c r="BB11" s="264" t="str">
        <f t="shared" ref="BB11:BB21" si="3">IF($B11=0,"",IF($M11="",IF($B11="",""," No olvide escribir la columna Beneficiarios."),""))</f>
        <v/>
      </c>
      <c r="BC11" s="264" t="str">
        <f t="shared" ref="BC11:BC21" si="4">IF($B11&lt;$M11," El número de Beneficiarios NO puede ser mayor que el Total.","")</f>
        <v/>
      </c>
      <c r="BD11" s="368">
        <f t="shared" ref="BD11:BD21" si="5">IF($B11&lt;&gt;($K11+$L11),1,0)</f>
        <v>0</v>
      </c>
      <c r="BE11" s="368">
        <f t="shared" ref="BE11:BE21" si="6">IF($B11&lt;$M11,1,0)</f>
        <v>0</v>
      </c>
      <c r="BF11" s="368" t="str">
        <f t="shared" ref="BF11:BF21" si="7">IF($B11=0,"",IF($M11="",IF($B11="","",1),0))</f>
        <v/>
      </c>
    </row>
    <row r="12" spans="1:58" s="261" customFormat="1" ht="15.95" customHeight="1" x14ac:dyDescent="0.15">
      <c r="A12" s="266" t="s">
        <v>20</v>
      </c>
      <c r="B12" s="317">
        <f t="shared" ref="B12:B21" si="8">SUM(C12:J12)</f>
        <v>0</v>
      </c>
      <c r="C12" s="318"/>
      <c r="D12" s="319"/>
      <c r="E12" s="319"/>
      <c r="F12" s="319"/>
      <c r="G12" s="319"/>
      <c r="H12" s="319"/>
      <c r="I12" s="319"/>
      <c r="J12" s="315"/>
      <c r="K12" s="318"/>
      <c r="L12" s="315"/>
      <c r="M12" s="347"/>
      <c r="N12" s="364" t="str">
        <f t="shared" si="1"/>
        <v xml:space="preserve"> </v>
      </c>
      <c r="O12" s="259"/>
      <c r="P12" s="259"/>
      <c r="Q12" s="252"/>
      <c r="R12" s="252"/>
      <c r="S12" s="252"/>
      <c r="T12" s="252"/>
      <c r="U12" s="252"/>
      <c r="V12" s="252"/>
      <c r="W12" s="252"/>
      <c r="AT12" s="256"/>
      <c r="AU12" s="256"/>
      <c r="BA12" s="299" t="str">
        <f t="shared" si="2"/>
        <v/>
      </c>
      <c r="BB12" s="264" t="str">
        <f t="shared" si="3"/>
        <v/>
      </c>
      <c r="BC12" s="264" t="str">
        <f t="shared" si="4"/>
        <v/>
      </c>
      <c r="BD12" s="368">
        <f t="shared" si="5"/>
        <v>0</v>
      </c>
      <c r="BE12" s="368">
        <f t="shared" si="6"/>
        <v>0</v>
      </c>
      <c r="BF12" s="368" t="str">
        <f t="shared" si="7"/>
        <v/>
      </c>
    </row>
    <row r="13" spans="1:58" s="261" customFormat="1" ht="15.95" customHeight="1" x14ac:dyDescent="0.15">
      <c r="A13" s="267" t="s">
        <v>21</v>
      </c>
      <c r="B13" s="317">
        <f t="shared" si="8"/>
        <v>0</v>
      </c>
      <c r="C13" s="318"/>
      <c r="D13" s="319"/>
      <c r="E13" s="319"/>
      <c r="F13" s="319"/>
      <c r="G13" s="319"/>
      <c r="H13" s="319"/>
      <c r="I13" s="319"/>
      <c r="J13" s="315"/>
      <c r="K13" s="318"/>
      <c r="L13" s="315"/>
      <c r="M13" s="347"/>
      <c r="N13" s="364" t="str">
        <f t="shared" si="1"/>
        <v xml:space="preserve"> </v>
      </c>
      <c r="O13" s="259"/>
      <c r="P13" s="259"/>
      <c r="Q13" s="252"/>
      <c r="R13" s="252"/>
      <c r="S13" s="252"/>
      <c r="T13" s="252"/>
      <c r="U13" s="252"/>
      <c r="V13" s="252"/>
      <c r="W13" s="252"/>
      <c r="AT13" s="256"/>
      <c r="AU13" s="256"/>
      <c r="BA13" s="299" t="str">
        <f t="shared" si="2"/>
        <v/>
      </c>
      <c r="BB13" s="264" t="str">
        <f t="shared" si="3"/>
        <v/>
      </c>
      <c r="BC13" s="264" t="str">
        <f t="shared" si="4"/>
        <v/>
      </c>
      <c r="BD13" s="368">
        <f t="shared" si="5"/>
        <v>0</v>
      </c>
      <c r="BE13" s="368">
        <f t="shared" si="6"/>
        <v>0</v>
      </c>
      <c r="BF13" s="368" t="str">
        <f t="shared" si="7"/>
        <v/>
      </c>
    </row>
    <row r="14" spans="1:58" s="261" customFormat="1" ht="15.95" customHeight="1" x14ac:dyDescent="0.15">
      <c r="A14" s="268" t="s">
        <v>22</v>
      </c>
      <c r="B14" s="343">
        <f t="shared" si="8"/>
        <v>0</v>
      </c>
      <c r="C14" s="340"/>
      <c r="D14" s="341"/>
      <c r="E14" s="341"/>
      <c r="F14" s="341"/>
      <c r="G14" s="341"/>
      <c r="H14" s="341"/>
      <c r="I14" s="341"/>
      <c r="J14" s="342"/>
      <c r="K14" s="340"/>
      <c r="L14" s="342"/>
      <c r="M14" s="356"/>
      <c r="N14" s="364" t="str">
        <f t="shared" si="1"/>
        <v xml:space="preserve"> </v>
      </c>
      <c r="O14" s="259"/>
      <c r="P14" s="259"/>
      <c r="Q14" s="252"/>
      <c r="R14" s="252"/>
      <c r="S14" s="252"/>
      <c r="T14" s="252"/>
      <c r="U14" s="252"/>
      <c r="V14" s="252"/>
      <c r="W14" s="252"/>
      <c r="AT14" s="256"/>
      <c r="AU14" s="256"/>
      <c r="BA14" s="299" t="str">
        <f t="shared" si="2"/>
        <v/>
      </c>
      <c r="BB14" s="264" t="str">
        <f t="shared" si="3"/>
        <v/>
      </c>
      <c r="BC14" s="264" t="str">
        <f t="shared" si="4"/>
        <v/>
      </c>
      <c r="BD14" s="368">
        <f t="shared" si="5"/>
        <v>0</v>
      </c>
      <c r="BE14" s="368">
        <f t="shared" si="6"/>
        <v>0</v>
      </c>
      <c r="BF14" s="368" t="str">
        <f t="shared" si="7"/>
        <v/>
      </c>
    </row>
    <row r="15" spans="1:58" s="261" customFormat="1" ht="15.95" customHeight="1" x14ac:dyDescent="0.15">
      <c r="A15" s="253" t="s">
        <v>23</v>
      </c>
      <c r="B15" s="317">
        <f t="shared" si="8"/>
        <v>0</v>
      </c>
      <c r="C15" s="318"/>
      <c r="D15" s="319"/>
      <c r="E15" s="319"/>
      <c r="F15" s="319"/>
      <c r="G15" s="319"/>
      <c r="H15" s="319"/>
      <c r="I15" s="319"/>
      <c r="J15" s="315"/>
      <c r="K15" s="318"/>
      <c r="L15" s="315"/>
      <c r="M15" s="347"/>
      <c r="N15" s="364" t="str">
        <f t="shared" si="1"/>
        <v xml:space="preserve"> </v>
      </c>
      <c r="O15" s="259"/>
      <c r="P15" s="259"/>
      <c r="Q15" s="252"/>
      <c r="R15" s="252"/>
      <c r="S15" s="252"/>
      <c r="T15" s="252"/>
      <c r="U15" s="252"/>
      <c r="V15" s="252"/>
      <c r="W15" s="252"/>
      <c r="AT15" s="256"/>
      <c r="AU15" s="256"/>
      <c r="BA15" s="299" t="str">
        <f t="shared" si="2"/>
        <v/>
      </c>
      <c r="BB15" s="264" t="str">
        <f t="shared" si="3"/>
        <v/>
      </c>
      <c r="BC15" s="264" t="str">
        <f t="shared" si="4"/>
        <v/>
      </c>
      <c r="BD15" s="368">
        <f t="shared" si="5"/>
        <v>0</v>
      </c>
      <c r="BE15" s="368">
        <f t="shared" si="6"/>
        <v>0</v>
      </c>
      <c r="BF15" s="368" t="str">
        <f t="shared" si="7"/>
        <v/>
      </c>
    </row>
    <row r="16" spans="1:58" s="261" customFormat="1" ht="15.95" customHeight="1" x14ac:dyDescent="0.15">
      <c r="A16" s="300" t="s">
        <v>24</v>
      </c>
      <c r="B16" s="317">
        <f t="shared" si="8"/>
        <v>0</v>
      </c>
      <c r="C16" s="318"/>
      <c r="D16" s="319"/>
      <c r="E16" s="319"/>
      <c r="F16" s="319"/>
      <c r="G16" s="319"/>
      <c r="H16" s="319"/>
      <c r="I16" s="319"/>
      <c r="J16" s="315"/>
      <c r="K16" s="318"/>
      <c r="L16" s="315"/>
      <c r="M16" s="347"/>
      <c r="N16" s="364" t="str">
        <f t="shared" si="1"/>
        <v xml:space="preserve"> </v>
      </c>
      <c r="O16" s="259"/>
      <c r="P16" s="259"/>
      <c r="Q16" s="252"/>
      <c r="R16" s="252"/>
      <c r="S16" s="252"/>
      <c r="T16" s="252"/>
      <c r="U16" s="252"/>
      <c r="V16" s="252"/>
      <c r="W16" s="252"/>
      <c r="AT16" s="256"/>
      <c r="AU16" s="256"/>
      <c r="BA16" s="299" t="str">
        <f t="shared" si="2"/>
        <v/>
      </c>
      <c r="BB16" s="264" t="str">
        <f t="shared" si="3"/>
        <v/>
      </c>
      <c r="BC16" s="264" t="str">
        <f t="shared" si="4"/>
        <v/>
      </c>
      <c r="BD16" s="368">
        <f t="shared" si="5"/>
        <v>0</v>
      </c>
      <c r="BE16" s="368">
        <f t="shared" si="6"/>
        <v>0</v>
      </c>
      <c r="BF16" s="368" t="str">
        <f t="shared" si="7"/>
        <v/>
      </c>
    </row>
    <row r="17" spans="1:58" s="261" customFormat="1" ht="15.95" customHeight="1" x14ac:dyDescent="0.15">
      <c r="A17" s="269" t="s">
        <v>25</v>
      </c>
      <c r="B17" s="344">
        <f t="shared" si="8"/>
        <v>0</v>
      </c>
      <c r="C17" s="334"/>
      <c r="D17" s="353"/>
      <c r="E17" s="353"/>
      <c r="F17" s="337"/>
      <c r="G17" s="337"/>
      <c r="H17" s="337"/>
      <c r="I17" s="337"/>
      <c r="J17" s="331"/>
      <c r="K17" s="330"/>
      <c r="L17" s="316"/>
      <c r="M17" s="357"/>
      <c r="N17" s="364" t="str">
        <f t="shared" si="1"/>
        <v xml:space="preserve"> </v>
      </c>
      <c r="O17" s="259"/>
      <c r="P17" s="259"/>
      <c r="Q17" s="252"/>
      <c r="R17" s="252"/>
      <c r="S17" s="252"/>
      <c r="T17" s="252"/>
      <c r="U17" s="252"/>
      <c r="V17" s="252"/>
      <c r="W17" s="252"/>
      <c r="AT17" s="256"/>
      <c r="AU17" s="256"/>
      <c r="BA17" s="299" t="str">
        <f t="shared" si="2"/>
        <v/>
      </c>
      <c r="BB17" s="264" t="str">
        <f t="shared" si="3"/>
        <v/>
      </c>
      <c r="BC17" s="264" t="str">
        <f t="shared" si="4"/>
        <v/>
      </c>
      <c r="BD17" s="368">
        <f t="shared" si="5"/>
        <v>0</v>
      </c>
      <c r="BE17" s="368">
        <f t="shared" si="6"/>
        <v>0</v>
      </c>
      <c r="BF17" s="368" t="str">
        <f t="shared" si="7"/>
        <v/>
      </c>
    </row>
    <row r="18" spans="1:58" s="261" customFormat="1" ht="15.95" customHeight="1" x14ac:dyDescent="0.15">
      <c r="A18" s="269" t="s">
        <v>26</v>
      </c>
      <c r="B18" s="317">
        <f t="shared" si="8"/>
        <v>0</v>
      </c>
      <c r="C18" s="318"/>
      <c r="D18" s="319"/>
      <c r="E18" s="319"/>
      <c r="F18" s="337"/>
      <c r="G18" s="337"/>
      <c r="H18" s="337"/>
      <c r="I18" s="337"/>
      <c r="J18" s="316"/>
      <c r="K18" s="353"/>
      <c r="L18" s="316"/>
      <c r="M18" s="357"/>
      <c r="N18" s="364" t="str">
        <f t="shared" si="1"/>
        <v xml:space="preserve"> </v>
      </c>
      <c r="O18" s="251"/>
      <c r="P18" s="251"/>
      <c r="Q18" s="251"/>
      <c r="R18" s="251"/>
      <c r="S18" s="251"/>
      <c r="T18" s="251"/>
      <c r="U18" s="251"/>
      <c r="V18" s="251"/>
      <c r="W18" s="251"/>
      <c r="AT18" s="256"/>
      <c r="AU18" s="256"/>
      <c r="BA18" s="299" t="str">
        <f t="shared" si="2"/>
        <v/>
      </c>
      <c r="BB18" s="264" t="str">
        <f t="shared" si="3"/>
        <v/>
      </c>
      <c r="BC18" s="264" t="str">
        <f t="shared" si="4"/>
        <v/>
      </c>
      <c r="BD18" s="368">
        <f t="shared" si="5"/>
        <v>0</v>
      </c>
      <c r="BE18" s="368">
        <f t="shared" si="6"/>
        <v>0</v>
      </c>
      <c r="BF18" s="368" t="str">
        <f t="shared" si="7"/>
        <v/>
      </c>
    </row>
    <row r="19" spans="1:58" s="261" customFormat="1" ht="15.95" customHeight="1" x14ac:dyDescent="0.15">
      <c r="A19" s="269" t="s">
        <v>27</v>
      </c>
      <c r="B19" s="344">
        <f t="shared" si="8"/>
        <v>0</v>
      </c>
      <c r="C19" s="336"/>
      <c r="D19" s="337"/>
      <c r="E19" s="337"/>
      <c r="F19" s="337"/>
      <c r="G19" s="337"/>
      <c r="H19" s="337"/>
      <c r="I19" s="337"/>
      <c r="J19" s="316"/>
      <c r="K19" s="318"/>
      <c r="L19" s="316"/>
      <c r="M19" s="357"/>
      <c r="N19" s="364" t="str">
        <f>$BA19&amp;" "&amp;$BB19&amp;""&amp;$BC19&amp;""</f>
        <v xml:space="preserve"> </v>
      </c>
      <c r="O19" s="251"/>
      <c r="P19" s="251"/>
      <c r="Q19" s="251"/>
      <c r="R19" s="251"/>
      <c r="S19" s="251"/>
      <c r="T19" s="251"/>
      <c r="U19" s="251"/>
      <c r="V19" s="251"/>
      <c r="W19" s="251"/>
      <c r="AT19" s="256"/>
      <c r="AU19" s="256"/>
      <c r="BA19" s="299" t="str">
        <f t="shared" si="2"/>
        <v/>
      </c>
      <c r="BB19" s="264" t="str">
        <f t="shared" si="3"/>
        <v/>
      </c>
      <c r="BC19" s="264" t="str">
        <f t="shared" si="4"/>
        <v/>
      </c>
      <c r="BD19" s="368">
        <f t="shared" si="5"/>
        <v>0</v>
      </c>
      <c r="BE19" s="368">
        <f t="shared" si="6"/>
        <v>0</v>
      </c>
      <c r="BF19" s="368" t="str">
        <f t="shared" si="7"/>
        <v/>
      </c>
    </row>
    <row r="20" spans="1:58" s="261" customFormat="1" ht="15.95" customHeight="1" x14ac:dyDescent="0.15">
      <c r="A20" s="269" t="s">
        <v>28</v>
      </c>
      <c r="B20" s="344">
        <f t="shared" si="8"/>
        <v>0</v>
      </c>
      <c r="C20" s="336"/>
      <c r="D20" s="337"/>
      <c r="E20" s="337"/>
      <c r="F20" s="337"/>
      <c r="G20" s="337"/>
      <c r="H20" s="337"/>
      <c r="I20" s="337"/>
      <c r="J20" s="316"/>
      <c r="K20" s="318"/>
      <c r="L20" s="316"/>
      <c r="M20" s="357"/>
      <c r="N20" s="364" t="str">
        <f>$BA20&amp;" "&amp;$BB20&amp;""&amp;$BC20&amp;""</f>
        <v xml:space="preserve"> </v>
      </c>
      <c r="O20" s="251"/>
      <c r="P20" s="251"/>
      <c r="Q20" s="251"/>
      <c r="R20" s="251"/>
      <c r="S20" s="251"/>
      <c r="T20" s="251"/>
      <c r="U20" s="251"/>
      <c r="V20" s="251"/>
      <c r="W20" s="251"/>
      <c r="AT20" s="256"/>
      <c r="AU20" s="256"/>
      <c r="BA20" s="299" t="str">
        <f t="shared" si="2"/>
        <v/>
      </c>
      <c r="BB20" s="264" t="str">
        <f t="shared" si="3"/>
        <v/>
      </c>
      <c r="BC20" s="264" t="str">
        <f t="shared" si="4"/>
        <v/>
      </c>
      <c r="BD20" s="368">
        <f t="shared" si="5"/>
        <v>0</v>
      </c>
      <c r="BE20" s="368">
        <f t="shared" si="6"/>
        <v>0</v>
      </c>
      <c r="BF20" s="368" t="str">
        <f t="shared" si="7"/>
        <v/>
      </c>
    </row>
    <row r="21" spans="1:58" s="261" customFormat="1" ht="15.95" customHeight="1" x14ac:dyDescent="0.15">
      <c r="A21" s="270" t="s">
        <v>29</v>
      </c>
      <c r="B21" s="321">
        <f t="shared" si="8"/>
        <v>584</v>
      </c>
      <c r="C21" s="322">
        <v>9</v>
      </c>
      <c r="D21" s="323">
        <v>27</v>
      </c>
      <c r="E21" s="323">
        <v>8</v>
      </c>
      <c r="F21" s="323">
        <v>16</v>
      </c>
      <c r="G21" s="323">
        <v>11</v>
      </c>
      <c r="H21" s="323">
        <v>27</v>
      </c>
      <c r="I21" s="323">
        <v>267</v>
      </c>
      <c r="J21" s="325">
        <v>219</v>
      </c>
      <c r="K21" s="322">
        <v>239</v>
      </c>
      <c r="L21" s="325">
        <v>345</v>
      </c>
      <c r="M21" s="348">
        <v>584</v>
      </c>
      <c r="N21" s="364" t="str">
        <f t="shared" si="1"/>
        <v xml:space="preserve"> </v>
      </c>
      <c r="O21" s="251"/>
      <c r="P21" s="251"/>
      <c r="Q21" s="251"/>
      <c r="R21" s="251"/>
      <c r="S21" s="251"/>
      <c r="T21" s="251"/>
      <c r="U21" s="251"/>
      <c r="V21" s="251"/>
      <c r="W21" s="251"/>
      <c r="AT21" s="256"/>
      <c r="AU21" s="256"/>
      <c r="BA21" s="299" t="str">
        <f t="shared" si="2"/>
        <v/>
      </c>
      <c r="BB21" s="264" t="str">
        <f t="shared" si="3"/>
        <v/>
      </c>
      <c r="BC21" s="264" t="str">
        <f t="shared" si="4"/>
        <v/>
      </c>
      <c r="BD21" s="368">
        <f t="shared" si="5"/>
        <v>0</v>
      </c>
      <c r="BE21" s="368">
        <f t="shared" si="6"/>
        <v>0</v>
      </c>
      <c r="BF21" s="368">
        <f t="shared" si="7"/>
        <v>0</v>
      </c>
    </row>
    <row r="22" spans="1:58" s="251" customFormat="1" ht="30" customHeight="1" x14ac:dyDescent="0.2">
      <c r="A22" s="246" t="s">
        <v>30</v>
      </c>
      <c r="B22" s="246"/>
      <c r="C22" s="246"/>
      <c r="D22" s="246"/>
      <c r="E22" s="246"/>
      <c r="F22" s="246"/>
      <c r="G22" s="246"/>
      <c r="H22" s="246"/>
      <c r="I22" s="246"/>
      <c r="J22" s="367"/>
      <c r="K22" s="246"/>
      <c r="L22" s="246"/>
      <c r="M22" s="246"/>
      <c r="N22" s="244"/>
      <c r="AV22" s="244"/>
      <c r="AW22" s="244"/>
    </row>
    <row r="23" spans="1:58" s="261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365"/>
      <c r="O23" s="365"/>
      <c r="P23" s="259"/>
      <c r="Q23" s="259"/>
      <c r="R23" s="259"/>
      <c r="S23" s="252"/>
      <c r="T23" s="252"/>
      <c r="U23" s="252"/>
      <c r="V23" s="252"/>
      <c r="W23" s="252"/>
      <c r="X23" s="252"/>
      <c r="Y23" s="252"/>
      <c r="Z23" s="256"/>
      <c r="AA23" s="260"/>
      <c r="AB23" s="260"/>
      <c r="AC23" s="256"/>
      <c r="AD23" s="256"/>
      <c r="AV23" s="256"/>
      <c r="AW23" s="256"/>
    </row>
    <row r="24" spans="1:58" s="261" customFormat="1" ht="21" x14ac:dyDescent="0.15">
      <c r="A24" s="638"/>
      <c r="B24" s="640"/>
      <c r="C24" s="262" t="s">
        <v>8</v>
      </c>
      <c r="D24" s="247" t="s">
        <v>9</v>
      </c>
      <c r="E24" s="247" t="s">
        <v>10</v>
      </c>
      <c r="F24" s="247" t="s">
        <v>11</v>
      </c>
      <c r="G24" s="247" t="s">
        <v>12</v>
      </c>
      <c r="H24" s="247" t="s">
        <v>13</v>
      </c>
      <c r="I24" s="247" t="s">
        <v>14</v>
      </c>
      <c r="J24" s="248" t="s">
        <v>15</v>
      </c>
      <c r="K24" s="249" t="s">
        <v>16</v>
      </c>
      <c r="L24" s="248" t="s">
        <v>17</v>
      </c>
      <c r="M24" s="636"/>
      <c r="N24" s="365"/>
      <c r="O24" s="365"/>
      <c r="P24" s="259"/>
      <c r="Q24" s="259"/>
      <c r="R24" s="259"/>
      <c r="S24" s="252"/>
      <c r="T24" s="252"/>
      <c r="U24" s="252"/>
      <c r="V24" s="252"/>
      <c r="W24" s="252"/>
      <c r="X24" s="252"/>
      <c r="Y24" s="252"/>
      <c r="Z24" s="256"/>
      <c r="AA24" s="260"/>
      <c r="AB24" s="260"/>
      <c r="AC24" s="256"/>
      <c r="AD24" s="256"/>
      <c r="AV24" s="256"/>
      <c r="AW24" s="256"/>
    </row>
    <row r="25" spans="1:58" s="261" customFormat="1" ht="15.95" customHeight="1" x14ac:dyDescent="0.15">
      <c r="A25" s="302" t="s">
        <v>32</v>
      </c>
      <c r="B25" s="345">
        <f>SUM(C25:J25)</f>
        <v>0</v>
      </c>
      <c r="C25" s="332"/>
      <c r="D25" s="333"/>
      <c r="E25" s="333"/>
      <c r="F25" s="333"/>
      <c r="G25" s="333"/>
      <c r="H25" s="333"/>
      <c r="I25" s="333"/>
      <c r="J25" s="339"/>
      <c r="K25" s="332"/>
      <c r="L25" s="339"/>
      <c r="M25" s="350"/>
      <c r="N25" s="364" t="str">
        <f t="shared" ref="N25:N37" si="9">$BA25&amp;" "&amp;$BB25&amp;""&amp;$BC25</f>
        <v xml:space="preserve"> </v>
      </c>
      <c r="O25" s="365"/>
      <c r="P25" s="259"/>
      <c r="Q25" s="259"/>
      <c r="R25" s="259"/>
      <c r="S25" s="252"/>
      <c r="T25" s="252"/>
      <c r="U25" s="252"/>
      <c r="V25" s="252"/>
      <c r="W25" s="252"/>
      <c r="AC25" s="256"/>
      <c r="AD25" s="256"/>
      <c r="AV25" s="256"/>
      <c r="AW25" s="256"/>
      <c r="BA25" s="299" t="str">
        <f>IF($B25&lt;&gt;($K25+$L25)," El número consultas según sexo NO puede ser diferente al Total.","")</f>
        <v/>
      </c>
      <c r="BB25" s="264" t="str">
        <f>IF($B25=0,"",IF($M25="",IF($B25="",""," No olvide escribir la columna Beneficiarios."),""))</f>
        <v/>
      </c>
      <c r="BC25" s="264" t="str">
        <f>IF($B25&lt;$M25," El número de Beneficiarios NO puede ser mayor que el Total.","")</f>
        <v/>
      </c>
      <c r="BD25" s="368">
        <f>IF($B25&lt;&gt;($K25+$L25),1,0)</f>
        <v>0</v>
      </c>
      <c r="BE25" s="368">
        <f>IF($B25&lt;$M25,1,0)</f>
        <v>0</v>
      </c>
      <c r="BF25" s="368" t="str">
        <f t="shared" ref="BF25:BF37" si="10">IF($B25=0,"",IF($M25="",IF($B25="","",1),0))</f>
        <v/>
      </c>
    </row>
    <row r="26" spans="1:58" s="261" customFormat="1" ht="15.95" customHeight="1" x14ac:dyDescent="0.15">
      <c r="A26" s="301" t="s">
        <v>33</v>
      </c>
      <c r="B26" s="317">
        <f t="shared" ref="B26:B37" si="11">SUM(C26:J26)</f>
        <v>0</v>
      </c>
      <c r="C26" s="318"/>
      <c r="D26" s="319"/>
      <c r="E26" s="319"/>
      <c r="F26" s="319"/>
      <c r="G26" s="319"/>
      <c r="H26" s="319"/>
      <c r="I26" s="319"/>
      <c r="J26" s="315"/>
      <c r="K26" s="330"/>
      <c r="L26" s="315"/>
      <c r="M26" s="310"/>
      <c r="N26" s="364" t="str">
        <f t="shared" si="9"/>
        <v xml:space="preserve"> </v>
      </c>
      <c r="O26" s="365"/>
      <c r="P26" s="259"/>
      <c r="Q26" s="259"/>
      <c r="R26" s="259"/>
      <c r="S26" s="252"/>
      <c r="T26" s="252"/>
      <c r="U26" s="252"/>
      <c r="V26" s="252"/>
      <c r="W26" s="252"/>
      <c r="AC26" s="256"/>
      <c r="AD26" s="256"/>
      <c r="AV26" s="256"/>
      <c r="AW26" s="256"/>
      <c r="BA26" s="299" t="str">
        <f t="shared" ref="BA26:BA37" si="12">IF($B26&lt;&gt;($K26+$L26)," El número consultas según sexo NO puede ser diferente al Total.","")</f>
        <v/>
      </c>
      <c r="BB26" s="264" t="str">
        <f t="shared" ref="BB26:BB37" si="13">IF($B26=0,"",IF($M26="",IF($B26="",""," No olvide escribir la columna Beneficiarios."),""))</f>
        <v/>
      </c>
      <c r="BC26" s="264" t="str">
        <f t="shared" ref="BC26:BC37" si="14">IF($B26&lt;$M26," El número de Beneficiarios NO puede ser mayor que el Total.","")</f>
        <v/>
      </c>
      <c r="BD26" s="368">
        <f t="shared" ref="BD26:BD37" si="15">IF($B26&lt;&gt;($K26+$L26),1,0)</f>
        <v>0</v>
      </c>
      <c r="BE26" s="368">
        <f t="shared" ref="BE26:BE37" si="16">IF($B26&lt;$M26,1,0)</f>
        <v>0</v>
      </c>
      <c r="BF26" s="368" t="str">
        <f t="shared" si="10"/>
        <v/>
      </c>
    </row>
    <row r="27" spans="1:58" s="261" customFormat="1" ht="15.95" customHeight="1" x14ac:dyDescent="0.15">
      <c r="A27" s="303" t="s">
        <v>34</v>
      </c>
      <c r="B27" s="344">
        <f t="shared" si="11"/>
        <v>0</v>
      </c>
      <c r="C27" s="318"/>
      <c r="D27" s="319"/>
      <c r="E27" s="319"/>
      <c r="F27" s="319"/>
      <c r="G27" s="319"/>
      <c r="H27" s="319"/>
      <c r="I27" s="319"/>
      <c r="J27" s="315"/>
      <c r="K27" s="318"/>
      <c r="L27" s="315"/>
      <c r="M27" s="310"/>
      <c r="N27" s="364" t="str">
        <f t="shared" si="9"/>
        <v xml:space="preserve"> </v>
      </c>
      <c r="O27" s="365"/>
      <c r="P27" s="259"/>
      <c r="Q27" s="259"/>
      <c r="R27" s="259"/>
      <c r="S27" s="252"/>
      <c r="T27" s="252"/>
      <c r="U27" s="252"/>
      <c r="V27" s="252"/>
      <c r="W27" s="252"/>
      <c r="AC27" s="256"/>
      <c r="AD27" s="256"/>
      <c r="AV27" s="256"/>
      <c r="AW27" s="256"/>
      <c r="BA27" s="299" t="str">
        <f t="shared" si="12"/>
        <v/>
      </c>
      <c r="BB27" s="264" t="str">
        <f t="shared" si="13"/>
        <v/>
      </c>
      <c r="BC27" s="264" t="str">
        <f t="shared" si="14"/>
        <v/>
      </c>
      <c r="BD27" s="368">
        <f t="shared" si="15"/>
        <v>0</v>
      </c>
      <c r="BE27" s="368">
        <f t="shared" si="16"/>
        <v>0</v>
      </c>
      <c r="BF27" s="368" t="str">
        <f t="shared" si="10"/>
        <v/>
      </c>
    </row>
    <row r="28" spans="1:58" s="261" customFormat="1" ht="15.95" customHeight="1" x14ac:dyDescent="0.15">
      <c r="A28" s="303" t="s">
        <v>35</v>
      </c>
      <c r="B28" s="344">
        <f t="shared" si="11"/>
        <v>0</v>
      </c>
      <c r="C28" s="318"/>
      <c r="D28" s="319"/>
      <c r="E28" s="319"/>
      <c r="F28" s="319"/>
      <c r="G28" s="319"/>
      <c r="H28" s="319"/>
      <c r="I28" s="319"/>
      <c r="J28" s="315"/>
      <c r="K28" s="318"/>
      <c r="L28" s="315"/>
      <c r="M28" s="310"/>
      <c r="N28" s="364" t="str">
        <f t="shared" si="9"/>
        <v xml:space="preserve"> </v>
      </c>
      <c r="O28" s="365"/>
      <c r="P28" s="259"/>
      <c r="Q28" s="259"/>
      <c r="R28" s="259"/>
      <c r="S28" s="252"/>
      <c r="T28" s="252"/>
      <c r="U28" s="252"/>
      <c r="V28" s="252"/>
      <c r="W28" s="252"/>
      <c r="AC28" s="256"/>
      <c r="AD28" s="256"/>
      <c r="AV28" s="256"/>
      <c r="AW28" s="256"/>
      <c r="BA28" s="299" t="str">
        <f t="shared" si="12"/>
        <v/>
      </c>
      <c r="BB28" s="264" t="str">
        <f t="shared" si="13"/>
        <v/>
      </c>
      <c r="BC28" s="264" t="str">
        <f t="shared" si="14"/>
        <v/>
      </c>
      <c r="BD28" s="368">
        <f t="shared" si="15"/>
        <v>0</v>
      </c>
      <c r="BE28" s="368">
        <f t="shared" si="16"/>
        <v>0</v>
      </c>
      <c r="BF28" s="368" t="str">
        <f t="shared" si="10"/>
        <v/>
      </c>
    </row>
    <row r="29" spans="1:58" s="261" customFormat="1" ht="15.95" customHeight="1" x14ac:dyDescent="0.15">
      <c r="A29" s="253" t="s">
        <v>36</v>
      </c>
      <c r="B29" s="317">
        <f t="shared" si="11"/>
        <v>0</v>
      </c>
      <c r="C29" s="318"/>
      <c r="D29" s="319"/>
      <c r="E29" s="319"/>
      <c r="F29" s="319"/>
      <c r="G29" s="319"/>
      <c r="H29" s="319"/>
      <c r="I29" s="319"/>
      <c r="J29" s="315"/>
      <c r="K29" s="318"/>
      <c r="L29" s="315"/>
      <c r="M29" s="310"/>
      <c r="N29" s="364" t="str">
        <f t="shared" si="9"/>
        <v xml:space="preserve"> </v>
      </c>
      <c r="O29" s="365"/>
      <c r="P29" s="259"/>
      <c r="Q29" s="259"/>
      <c r="R29" s="259"/>
      <c r="S29" s="252"/>
      <c r="T29" s="252"/>
      <c r="U29" s="252"/>
      <c r="V29" s="252"/>
      <c r="W29" s="252"/>
      <c r="AC29" s="256"/>
      <c r="AD29" s="256"/>
      <c r="AV29" s="256"/>
      <c r="AW29" s="256"/>
      <c r="BA29" s="299" t="str">
        <f t="shared" si="12"/>
        <v/>
      </c>
      <c r="BB29" s="264" t="str">
        <f t="shared" si="13"/>
        <v/>
      </c>
      <c r="BC29" s="264" t="str">
        <f t="shared" si="14"/>
        <v/>
      </c>
      <c r="BD29" s="368">
        <f t="shared" si="15"/>
        <v>0</v>
      </c>
      <c r="BE29" s="368">
        <f t="shared" si="16"/>
        <v>0</v>
      </c>
      <c r="BF29" s="368" t="str">
        <f t="shared" si="10"/>
        <v/>
      </c>
    </row>
    <row r="30" spans="1:58" s="261" customFormat="1" ht="15.95" customHeight="1" x14ac:dyDescent="0.15">
      <c r="A30" s="253" t="s">
        <v>37</v>
      </c>
      <c r="B30" s="317">
        <f t="shared" si="11"/>
        <v>0</v>
      </c>
      <c r="C30" s="318"/>
      <c r="D30" s="319"/>
      <c r="E30" s="319"/>
      <c r="F30" s="319"/>
      <c r="G30" s="319"/>
      <c r="H30" s="319"/>
      <c r="I30" s="319"/>
      <c r="J30" s="315"/>
      <c r="K30" s="318"/>
      <c r="L30" s="315"/>
      <c r="M30" s="310"/>
      <c r="N30" s="364" t="str">
        <f t="shared" si="9"/>
        <v xml:space="preserve"> </v>
      </c>
      <c r="O30" s="365"/>
      <c r="P30" s="259"/>
      <c r="Q30" s="259"/>
      <c r="R30" s="259"/>
      <c r="S30" s="252"/>
      <c r="T30" s="252"/>
      <c r="U30" s="252"/>
      <c r="V30" s="252"/>
      <c r="W30" s="252"/>
      <c r="AC30" s="256"/>
      <c r="AD30" s="256"/>
      <c r="AV30" s="256"/>
      <c r="AW30" s="256"/>
      <c r="BA30" s="299" t="str">
        <f t="shared" si="12"/>
        <v/>
      </c>
      <c r="BB30" s="264" t="str">
        <f t="shared" si="13"/>
        <v/>
      </c>
      <c r="BC30" s="264" t="str">
        <f t="shared" si="14"/>
        <v/>
      </c>
      <c r="BD30" s="368">
        <f t="shared" si="15"/>
        <v>0</v>
      </c>
      <c r="BE30" s="368">
        <f t="shared" si="16"/>
        <v>0</v>
      </c>
      <c r="BF30" s="368" t="str">
        <f t="shared" si="10"/>
        <v/>
      </c>
    </row>
    <row r="31" spans="1:58" s="261" customFormat="1" ht="15.95" customHeight="1" x14ac:dyDescent="0.15">
      <c r="A31" s="253" t="s">
        <v>38</v>
      </c>
      <c r="B31" s="317">
        <f t="shared" si="11"/>
        <v>0</v>
      </c>
      <c r="C31" s="318"/>
      <c r="D31" s="319"/>
      <c r="E31" s="319"/>
      <c r="F31" s="319"/>
      <c r="G31" s="319"/>
      <c r="H31" s="319"/>
      <c r="I31" s="319"/>
      <c r="J31" s="315"/>
      <c r="K31" s="318"/>
      <c r="L31" s="315"/>
      <c r="M31" s="310"/>
      <c r="N31" s="364" t="str">
        <f t="shared" si="9"/>
        <v xml:space="preserve"> </v>
      </c>
      <c r="O31" s="365"/>
      <c r="P31" s="259"/>
      <c r="Q31" s="259"/>
      <c r="R31" s="259"/>
      <c r="S31" s="252"/>
      <c r="T31" s="252"/>
      <c r="U31" s="252"/>
      <c r="V31" s="252"/>
      <c r="W31" s="252"/>
      <c r="AC31" s="256"/>
      <c r="AD31" s="256"/>
      <c r="AV31" s="256"/>
      <c r="AW31" s="256"/>
      <c r="BA31" s="299" t="str">
        <f t="shared" si="12"/>
        <v/>
      </c>
      <c r="BB31" s="264" t="str">
        <f t="shared" si="13"/>
        <v/>
      </c>
      <c r="BC31" s="264" t="str">
        <f t="shared" si="14"/>
        <v/>
      </c>
      <c r="BD31" s="368">
        <f t="shared" si="15"/>
        <v>0</v>
      </c>
      <c r="BE31" s="368">
        <f t="shared" si="16"/>
        <v>0</v>
      </c>
      <c r="BF31" s="368" t="str">
        <f t="shared" si="10"/>
        <v/>
      </c>
    </row>
    <row r="32" spans="1:58" s="261" customFormat="1" ht="15.95" customHeight="1" x14ac:dyDescent="0.15">
      <c r="A32" s="253" t="s">
        <v>39</v>
      </c>
      <c r="B32" s="317">
        <f t="shared" si="11"/>
        <v>0</v>
      </c>
      <c r="C32" s="318"/>
      <c r="D32" s="319"/>
      <c r="E32" s="319"/>
      <c r="F32" s="319"/>
      <c r="G32" s="319"/>
      <c r="H32" s="319"/>
      <c r="I32" s="319"/>
      <c r="J32" s="315"/>
      <c r="K32" s="318"/>
      <c r="L32" s="315"/>
      <c r="M32" s="310"/>
      <c r="N32" s="364" t="str">
        <f t="shared" si="9"/>
        <v xml:space="preserve"> </v>
      </c>
      <c r="O32" s="365"/>
      <c r="P32" s="259"/>
      <c r="Q32" s="259"/>
      <c r="R32" s="259"/>
      <c r="S32" s="252"/>
      <c r="T32" s="252"/>
      <c r="U32" s="252"/>
      <c r="V32" s="252"/>
      <c r="W32" s="252"/>
      <c r="AC32" s="256"/>
      <c r="AD32" s="256"/>
      <c r="AV32" s="256"/>
      <c r="AW32" s="256"/>
      <c r="BA32" s="299" t="str">
        <f t="shared" si="12"/>
        <v/>
      </c>
      <c r="BB32" s="264" t="str">
        <f t="shared" si="13"/>
        <v/>
      </c>
      <c r="BC32" s="264" t="str">
        <f t="shared" si="14"/>
        <v/>
      </c>
      <c r="BD32" s="368">
        <f t="shared" si="15"/>
        <v>0</v>
      </c>
      <c r="BE32" s="368">
        <f t="shared" si="16"/>
        <v>0</v>
      </c>
      <c r="BF32" s="368" t="str">
        <f t="shared" si="10"/>
        <v/>
      </c>
    </row>
    <row r="33" spans="1:58" s="261" customFormat="1" ht="15.95" customHeight="1" x14ac:dyDescent="0.15">
      <c r="A33" s="253" t="s">
        <v>40</v>
      </c>
      <c r="B33" s="317">
        <f t="shared" si="11"/>
        <v>0</v>
      </c>
      <c r="C33" s="318"/>
      <c r="D33" s="319"/>
      <c r="E33" s="319"/>
      <c r="F33" s="319"/>
      <c r="G33" s="319"/>
      <c r="H33" s="319"/>
      <c r="I33" s="319"/>
      <c r="J33" s="315"/>
      <c r="K33" s="318"/>
      <c r="L33" s="315"/>
      <c r="M33" s="310"/>
      <c r="N33" s="364" t="str">
        <f t="shared" si="9"/>
        <v xml:space="preserve"> </v>
      </c>
      <c r="O33" s="365"/>
      <c r="P33" s="259"/>
      <c r="Q33" s="259"/>
      <c r="R33" s="259"/>
      <c r="S33" s="252"/>
      <c r="T33" s="252"/>
      <c r="U33" s="252"/>
      <c r="V33" s="252"/>
      <c r="W33" s="252"/>
      <c r="AC33" s="256"/>
      <c r="AD33" s="256"/>
      <c r="AV33" s="256"/>
      <c r="AW33" s="256"/>
      <c r="BA33" s="299" t="str">
        <f t="shared" si="12"/>
        <v/>
      </c>
      <c r="BB33" s="264" t="str">
        <f t="shared" si="13"/>
        <v/>
      </c>
      <c r="BC33" s="264" t="str">
        <f t="shared" si="14"/>
        <v/>
      </c>
      <c r="BD33" s="368">
        <f t="shared" si="15"/>
        <v>0</v>
      </c>
      <c r="BE33" s="368">
        <f t="shared" si="16"/>
        <v>0</v>
      </c>
      <c r="BF33" s="368" t="str">
        <f t="shared" si="10"/>
        <v/>
      </c>
    </row>
    <row r="34" spans="1:58" s="261" customFormat="1" ht="15.95" customHeight="1" x14ac:dyDescent="0.15">
      <c r="A34" s="253" t="s">
        <v>41</v>
      </c>
      <c r="B34" s="317">
        <f t="shared" si="11"/>
        <v>0</v>
      </c>
      <c r="C34" s="318"/>
      <c r="D34" s="319"/>
      <c r="E34" s="319"/>
      <c r="F34" s="319"/>
      <c r="G34" s="319"/>
      <c r="H34" s="319"/>
      <c r="I34" s="319"/>
      <c r="J34" s="315"/>
      <c r="K34" s="318"/>
      <c r="L34" s="315"/>
      <c r="M34" s="310"/>
      <c r="N34" s="364" t="str">
        <f t="shared" si="9"/>
        <v xml:space="preserve"> </v>
      </c>
      <c r="O34" s="365"/>
      <c r="P34" s="259"/>
      <c r="Q34" s="259"/>
      <c r="R34" s="259"/>
      <c r="S34" s="252"/>
      <c r="T34" s="252"/>
      <c r="U34" s="252"/>
      <c r="V34" s="252"/>
      <c r="W34" s="252"/>
      <c r="AC34" s="256"/>
      <c r="AD34" s="256"/>
      <c r="AV34" s="256"/>
      <c r="AW34" s="256"/>
      <c r="BA34" s="299" t="str">
        <f t="shared" si="12"/>
        <v/>
      </c>
      <c r="BB34" s="264" t="str">
        <f t="shared" si="13"/>
        <v/>
      </c>
      <c r="BC34" s="264" t="str">
        <f t="shared" si="14"/>
        <v/>
      </c>
      <c r="BD34" s="368">
        <f t="shared" si="15"/>
        <v>0</v>
      </c>
      <c r="BE34" s="368">
        <f t="shared" si="16"/>
        <v>0</v>
      </c>
      <c r="BF34" s="368" t="str">
        <f t="shared" si="10"/>
        <v/>
      </c>
    </row>
    <row r="35" spans="1:58" s="261" customFormat="1" ht="15.95" customHeight="1" x14ac:dyDescent="0.15">
      <c r="A35" s="253" t="s">
        <v>42</v>
      </c>
      <c r="B35" s="317">
        <f t="shared" si="11"/>
        <v>0</v>
      </c>
      <c r="C35" s="318"/>
      <c r="D35" s="319"/>
      <c r="E35" s="319"/>
      <c r="F35" s="319"/>
      <c r="G35" s="319"/>
      <c r="H35" s="319"/>
      <c r="I35" s="319"/>
      <c r="J35" s="315"/>
      <c r="K35" s="318"/>
      <c r="L35" s="315"/>
      <c r="M35" s="310"/>
      <c r="N35" s="364" t="str">
        <f t="shared" si="9"/>
        <v xml:space="preserve"> </v>
      </c>
      <c r="O35" s="365"/>
      <c r="P35" s="259"/>
      <c r="Q35" s="259"/>
      <c r="R35" s="259"/>
      <c r="S35" s="252"/>
      <c r="T35" s="252"/>
      <c r="U35" s="252"/>
      <c r="V35" s="252"/>
      <c r="W35" s="252"/>
      <c r="AC35" s="256"/>
      <c r="AD35" s="256"/>
      <c r="AV35" s="256"/>
      <c r="AW35" s="256"/>
      <c r="BA35" s="299" t="str">
        <f t="shared" si="12"/>
        <v/>
      </c>
      <c r="BB35" s="264" t="str">
        <f t="shared" si="13"/>
        <v/>
      </c>
      <c r="BC35" s="264" t="str">
        <f t="shared" si="14"/>
        <v/>
      </c>
      <c r="BD35" s="368">
        <f t="shared" si="15"/>
        <v>0</v>
      </c>
      <c r="BE35" s="368">
        <f t="shared" si="16"/>
        <v>0</v>
      </c>
      <c r="BF35" s="368" t="str">
        <f t="shared" si="10"/>
        <v/>
      </c>
    </row>
    <row r="36" spans="1:58" s="261" customFormat="1" ht="15.95" customHeight="1" x14ac:dyDescent="0.15">
      <c r="A36" s="253" t="s">
        <v>43</v>
      </c>
      <c r="B36" s="317">
        <f t="shared" si="11"/>
        <v>0</v>
      </c>
      <c r="C36" s="318"/>
      <c r="D36" s="319"/>
      <c r="E36" s="319"/>
      <c r="F36" s="319"/>
      <c r="G36" s="319"/>
      <c r="H36" s="319"/>
      <c r="I36" s="319"/>
      <c r="J36" s="315"/>
      <c r="K36" s="318"/>
      <c r="L36" s="315"/>
      <c r="M36" s="310"/>
      <c r="N36" s="364" t="str">
        <f t="shared" si="9"/>
        <v xml:space="preserve"> </v>
      </c>
      <c r="O36" s="365"/>
      <c r="P36" s="259"/>
      <c r="Q36" s="259"/>
      <c r="R36" s="259"/>
      <c r="S36" s="252"/>
      <c r="T36" s="252"/>
      <c r="U36" s="252"/>
      <c r="V36" s="252"/>
      <c r="W36" s="252"/>
      <c r="AC36" s="256"/>
      <c r="AD36" s="256"/>
      <c r="AV36" s="256"/>
      <c r="AW36" s="256"/>
      <c r="BA36" s="299" t="str">
        <f t="shared" si="12"/>
        <v/>
      </c>
      <c r="BB36" s="264" t="str">
        <f t="shared" si="13"/>
        <v/>
      </c>
      <c r="BC36" s="264" t="str">
        <f t="shared" si="14"/>
        <v/>
      </c>
      <c r="BD36" s="368">
        <f t="shared" si="15"/>
        <v>0</v>
      </c>
      <c r="BE36" s="368">
        <f t="shared" si="16"/>
        <v>0</v>
      </c>
      <c r="BF36" s="368" t="str">
        <f t="shared" si="10"/>
        <v/>
      </c>
    </row>
    <row r="37" spans="1:58" s="261" customFormat="1" ht="15.95" customHeight="1" x14ac:dyDescent="0.15">
      <c r="A37" s="254" t="s">
        <v>44</v>
      </c>
      <c r="B37" s="321">
        <f t="shared" si="11"/>
        <v>0</v>
      </c>
      <c r="C37" s="322"/>
      <c r="D37" s="323"/>
      <c r="E37" s="323"/>
      <c r="F37" s="323"/>
      <c r="G37" s="323"/>
      <c r="H37" s="323"/>
      <c r="I37" s="323"/>
      <c r="J37" s="325"/>
      <c r="K37" s="322"/>
      <c r="L37" s="325"/>
      <c r="M37" s="311"/>
      <c r="N37" s="364" t="str">
        <f t="shared" si="9"/>
        <v xml:space="preserve"> </v>
      </c>
      <c r="O37" s="365"/>
      <c r="P37" s="259"/>
      <c r="Q37" s="259"/>
      <c r="R37" s="259"/>
      <c r="S37" s="252"/>
      <c r="T37" s="252"/>
      <c r="U37" s="252"/>
      <c r="V37" s="252"/>
      <c r="W37" s="252"/>
      <c r="AC37" s="256"/>
      <c r="AD37" s="256"/>
      <c r="AV37" s="256"/>
      <c r="AW37" s="256"/>
      <c r="BA37" s="299" t="str">
        <f t="shared" si="12"/>
        <v/>
      </c>
      <c r="BB37" s="264" t="str">
        <f t="shared" si="13"/>
        <v/>
      </c>
      <c r="BC37" s="264" t="str">
        <f t="shared" si="14"/>
        <v/>
      </c>
      <c r="BD37" s="368">
        <f t="shared" si="15"/>
        <v>0</v>
      </c>
      <c r="BE37" s="368">
        <f t="shared" si="16"/>
        <v>0</v>
      </c>
      <c r="BF37" s="368" t="str">
        <f t="shared" si="10"/>
        <v/>
      </c>
    </row>
    <row r="38" spans="1:58" s="261" customFormat="1" ht="30" customHeight="1" x14ac:dyDescent="0.2">
      <c r="A38" s="255" t="s">
        <v>45</v>
      </c>
      <c r="B38" s="255"/>
      <c r="C38" s="255"/>
      <c r="D38" s="255"/>
      <c r="E38" s="255"/>
      <c r="F38" s="255"/>
      <c r="G38" s="255"/>
      <c r="H38" s="255"/>
      <c r="I38" s="246"/>
      <c r="J38" s="246"/>
      <c r="K38" s="246"/>
      <c r="L38" s="246"/>
      <c r="M38" s="246"/>
      <c r="N38" s="244"/>
      <c r="O38" s="251"/>
      <c r="P38" s="251"/>
      <c r="Q38" s="251"/>
      <c r="R38" s="251"/>
      <c r="S38" s="251"/>
      <c r="T38" s="251"/>
      <c r="U38" s="251"/>
      <c r="V38" s="251"/>
      <c r="W38" s="251"/>
      <c r="AV38" s="256"/>
      <c r="AW38" s="256"/>
      <c r="BA38" s="251"/>
      <c r="BB38" s="251"/>
    </row>
    <row r="39" spans="1:58" s="261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244"/>
      <c r="L39" s="257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AT39" s="256"/>
      <c r="AU39" s="256"/>
      <c r="BA39" s="251"/>
      <c r="BB39" s="251"/>
    </row>
    <row r="40" spans="1:58" s="261" customFormat="1" ht="21" x14ac:dyDescent="0.15">
      <c r="A40" s="638"/>
      <c r="B40" s="640"/>
      <c r="C40" s="247" t="s">
        <v>11</v>
      </c>
      <c r="D40" s="247" t="s">
        <v>12</v>
      </c>
      <c r="E40" s="281" t="s">
        <v>13</v>
      </c>
      <c r="F40" s="281" t="s">
        <v>48</v>
      </c>
      <c r="G40" s="247" t="s">
        <v>11</v>
      </c>
      <c r="H40" s="247" t="s">
        <v>12</v>
      </c>
      <c r="I40" s="281" t="s">
        <v>13</v>
      </c>
      <c r="J40" s="281" t="s">
        <v>48</v>
      </c>
      <c r="K40" s="244"/>
      <c r="L40" s="244"/>
      <c r="M40" s="244"/>
      <c r="N40" s="257"/>
      <c r="O40" s="251"/>
      <c r="P40" s="251"/>
      <c r="Q40" s="251"/>
      <c r="R40" s="251"/>
      <c r="S40" s="251"/>
      <c r="T40" s="251"/>
      <c r="U40" s="251"/>
      <c r="V40" s="251"/>
      <c r="W40" s="251"/>
      <c r="AV40" s="256"/>
      <c r="AW40" s="256"/>
      <c r="BA40" s="251"/>
      <c r="BB40" s="251"/>
      <c r="BC40" s="251"/>
      <c r="BD40" s="251"/>
    </row>
    <row r="41" spans="1:58" s="261" customFormat="1" ht="15.95" customHeight="1" x14ac:dyDescent="0.15">
      <c r="A41" s="271" t="s">
        <v>49</v>
      </c>
      <c r="B41" s="317">
        <f>SUM(C41:J41)</f>
        <v>0</v>
      </c>
      <c r="C41" s="332"/>
      <c r="D41" s="333"/>
      <c r="E41" s="339"/>
      <c r="F41" s="339"/>
      <c r="G41" s="332"/>
      <c r="H41" s="333"/>
      <c r="I41" s="333"/>
      <c r="J41" s="339"/>
      <c r="K41" s="364" t="str">
        <f>$BA41</f>
        <v/>
      </c>
      <c r="L41" s="244"/>
      <c r="M41" s="244"/>
      <c r="N41" s="297"/>
      <c r="O41" s="251"/>
      <c r="P41" s="251"/>
      <c r="Q41" s="251"/>
      <c r="R41" s="251"/>
      <c r="S41" s="251"/>
      <c r="T41" s="251"/>
      <c r="U41" s="251"/>
      <c r="V41" s="251"/>
      <c r="W41" s="251"/>
      <c r="AV41" s="256"/>
      <c r="AW41" s="256"/>
      <c r="BA41" s="299" t="str">
        <f>IF($B41&lt;=SUM(F18:I18),""," El número de consultas médicas con y sin entrega de anticoncepción DEBE ser igual o menor al Total de consulta ginecologica mismas edades.")</f>
        <v/>
      </c>
      <c r="BD41" s="368">
        <f>IF($B41&lt;=SUM(F18:I18),0,1)</f>
        <v>0</v>
      </c>
    </row>
    <row r="42" spans="1:58" s="261" customFormat="1" ht="15.95" customHeight="1" x14ac:dyDescent="0.15">
      <c r="A42" s="270" t="s">
        <v>50</v>
      </c>
      <c r="B42" s="321">
        <f>SUM(C42:J42)</f>
        <v>0</v>
      </c>
      <c r="C42" s="322"/>
      <c r="D42" s="323"/>
      <c r="E42" s="325"/>
      <c r="F42" s="325"/>
      <c r="G42" s="322"/>
      <c r="H42" s="323"/>
      <c r="I42" s="323"/>
      <c r="J42" s="325"/>
      <c r="K42" s="364" t="str">
        <f>$BA42</f>
        <v/>
      </c>
      <c r="L42" s="244"/>
      <c r="M42" s="244"/>
      <c r="N42" s="272"/>
      <c r="O42" s="251"/>
      <c r="P42" s="251"/>
      <c r="Q42" s="251"/>
      <c r="R42" s="251"/>
      <c r="S42" s="251"/>
      <c r="T42" s="251"/>
      <c r="U42" s="251"/>
      <c r="V42" s="251"/>
      <c r="W42" s="251"/>
      <c r="AV42" s="256"/>
      <c r="AW42" s="256"/>
      <c r="BA42" s="299" t="str">
        <f>IF($B42&lt;=SUM(F26:I28),""," El número de consultas por matrona (ón) con y sin entrega de anticoncepción DEBE ser igual o menor al Total de consultas por matrona sección B mismas edades.")</f>
        <v/>
      </c>
      <c r="BD42" s="368">
        <f>IF($B42&lt;=SUM(F26:I28),0,1)</f>
        <v>0</v>
      </c>
    </row>
    <row r="43" spans="1:58" s="261" customFormat="1" ht="30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272"/>
      <c r="O43" s="251"/>
      <c r="P43" s="251"/>
      <c r="Q43" s="251"/>
      <c r="R43" s="251"/>
      <c r="S43" s="251"/>
      <c r="T43" s="251"/>
      <c r="U43" s="251"/>
      <c r="V43" s="251"/>
      <c r="W43" s="251"/>
      <c r="AV43" s="256"/>
      <c r="AW43" s="256"/>
      <c r="BA43" s="251"/>
      <c r="BB43" s="251"/>
    </row>
    <row r="44" spans="1:58" s="261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AU44" s="256"/>
      <c r="AV44" s="256"/>
      <c r="BA44" s="251"/>
      <c r="BB44" s="251"/>
    </row>
    <row r="45" spans="1:58" s="261" customFormat="1" ht="29.25" customHeight="1" x14ac:dyDescent="0.15">
      <c r="A45" s="645"/>
      <c r="B45" s="636"/>
      <c r="C45" s="262" t="s">
        <v>8</v>
      </c>
      <c r="D45" s="247" t="s">
        <v>9</v>
      </c>
      <c r="E45" s="247" t="s">
        <v>10</v>
      </c>
      <c r="F45" s="247" t="s">
        <v>11</v>
      </c>
      <c r="G45" s="247" t="s">
        <v>12</v>
      </c>
      <c r="H45" s="247" t="s">
        <v>13</v>
      </c>
      <c r="I45" s="247" t="s">
        <v>14</v>
      </c>
      <c r="J45" s="248" t="s">
        <v>15</v>
      </c>
      <c r="K45" s="249" t="s">
        <v>16</v>
      </c>
      <c r="L45" s="248" t="s">
        <v>17</v>
      </c>
      <c r="M45" s="636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AU45" s="256"/>
      <c r="AV45" s="256"/>
      <c r="BA45" s="251"/>
      <c r="BB45" s="251"/>
    </row>
    <row r="46" spans="1:58" s="261" customFormat="1" ht="15.95" customHeight="1" x14ac:dyDescent="0.15">
      <c r="A46" s="273" t="s">
        <v>53</v>
      </c>
      <c r="B46" s="328">
        <f t="shared" ref="B46:B51" si="17">SUM(C46:J46)</f>
        <v>0</v>
      </c>
      <c r="C46" s="354">
        <f>SUM(C47:C48)</f>
        <v>0</v>
      </c>
      <c r="D46" s="355">
        <f t="shared" ref="D46:M46" si="18">SUM(D47:D48)</f>
        <v>0</v>
      </c>
      <c r="E46" s="355">
        <f t="shared" si="18"/>
        <v>0</v>
      </c>
      <c r="F46" s="355">
        <f t="shared" si="18"/>
        <v>0</v>
      </c>
      <c r="G46" s="355">
        <f t="shared" si="18"/>
        <v>0</v>
      </c>
      <c r="H46" s="355">
        <f t="shared" si="18"/>
        <v>0</v>
      </c>
      <c r="I46" s="355">
        <f t="shared" si="18"/>
        <v>0</v>
      </c>
      <c r="J46" s="355">
        <f t="shared" si="18"/>
        <v>0</v>
      </c>
      <c r="K46" s="355">
        <f t="shared" si="18"/>
        <v>0</v>
      </c>
      <c r="L46" s="362">
        <f t="shared" si="18"/>
        <v>0</v>
      </c>
      <c r="M46" s="327">
        <f t="shared" si="18"/>
        <v>0</v>
      </c>
      <c r="N46" s="364" t="str">
        <f t="shared" ref="N46:N51" si="19">$BA46&amp;" "&amp;$BB46&amp;""&amp;$BC46</f>
        <v xml:space="preserve"> </v>
      </c>
      <c r="O46" s="251"/>
      <c r="P46" s="251"/>
      <c r="Q46" s="251"/>
      <c r="R46" s="251"/>
      <c r="S46" s="251"/>
      <c r="T46" s="251"/>
      <c r="U46" s="251"/>
      <c r="V46" s="251"/>
      <c r="AU46" s="256"/>
      <c r="AV46" s="256"/>
      <c r="BA46" s="299" t="str">
        <f t="shared" ref="BA46:BA51" si="20">IF($B46&lt;&gt;($K46+$L46)," El número consultas según sexo NO puede ser diferente al Total.","")</f>
        <v/>
      </c>
      <c r="BB46" s="264" t="str">
        <f t="shared" ref="BB46:BB51" si="21">IF($B46=0,"",IF($M46="",IF($B46="",""," No olvide escribir la columna Beneficiarios."),""))</f>
        <v/>
      </c>
      <c r="BC46" s="264" t="str">
        <f t="shared" ref="BC46:BC51" si="22">IF($B46&lt;$M46," El número de Beneficiarios NO puede ser mayor que el Total.","")</f>
        <v/>
      </c>
      <c r="BD46" s="368">
        <f t="shared" ref="BD46:BD51" si="23">IF($B46&lt;&gt;($K46+$L46),1,0)</f>
        <v>0</v>
      </c>
      <c r="BE46" s="368">
        <f t="shared" ref="BE46:BE51" si="24">IF($B46&lt;$M46,1,0)</f>
        <v>0</v>
      </c>
      <c r="BF46" s="368" t="str">
        <f t="shared" ref="BF46:BF51" si="25">IF($B46=0,"",IF($M46="",IF($B46="","",1),0))</f>
        <v/>
      </c>
    </row>
    <row r="47" spans="1:58" s="261" customFormat="1" ht="15.95" customHeight="1" x14ac:dyDescent="0.15">
      <c r="A47" s="274" t="s">
        <v>49</v>
      </c>
      <c r="B47" s="328">
        <f t="shared" si="17"/>
        <v>0</v>
      </c>
      <c r="C47" s="318"/>
      <c r="D47" s="319"/>
      <c r="E47" s="319"/>
      <c r="F47" s="319"/>
      <c r="G47" s="319"/>
      <c r="H47" s="319"/>
      <c r="I47" s="319"/>
      <c r="J47" s="319"/>
      <c r="K47" s="319"/>
      <c r="L47" s="320"/>
      <c r="M47" s="312"/>
      <c r="N47" s="364" t="str">
        <f t="shared" si="19"/>
        <v xml:space="preserve"> </v>
      </c>
      <c r="O47" s="251"/>
      <c r="P47" s="251"/>
      <c r="Q47" s="251"/>
      <c r="R47" s="251"/>
      <c r="S47" s="251"/>
      <c r="T47" s="251"/>
      <c r="U47" s="251"/>
      <c r="V47" s="251"/>
      <c r="AU47" s="256"/>
      <c r="AV47" s="256"/>
      <c r="BA47" s="299" t="str">
        <f t="shared" si="20"/>
        <v/>
      </c>
      <c r="BB47" s="264" t="str">
        <f t="shared" si="21"/>
        <v/>
      </c>
      <c r="BC47" s="264" t="str">
        <f t="shared" si="22"/>
        <v/>
      </c>
      <c r="BD47" s="368">
        <f t="shared" si="23"/>
        <v>0</v>
      </c>
      <c r="BE47" s="368">
        <f t="shared" si="24"/>
        <v>0</v>
      </c>
      <c r="BF47" s="368" t="str">
        <f t="shared" si="25"/>
        <v/>
      </c>
    </row>
    <row r="48" spans="1:58" s="261" customFormat="1" ht="15.95" customHeight="1" x14ac:dyDescent="0.15">
      <c r="A48" s="275" t="s">
        <v>54</v>
      </c>
      <c r="B48" s="335">
        <f t="shared" si="17"/>
        <v>0</v>
      </c>
      <c r="C48" s="336"/>
      <c r="D48" s="337"/>
      <c r="E48" s="337"/>
      <c r="F48" s="337"/>
      <c r="G48" s="337"/>
      <c r="H48" s="337"/>
      <c r="I48" s="337"/>
      <c r="J48" s="337"/>
      <c r="K48" s="337"/>
      <c r="L48" s="338"/>
      <c r="M48" s="313"/>
      <c r="N48" s="364" t="str">
        <f t="shared" si="19"/>
        <v xml:space="preserve"> </v>
      </c>
      <c r="O48" s="251"/>
      <c r="P48" s="251"/>
      <c r="Q48" s="251"/>
      <c r="R48" s="251"/>
      <c r="S48" s="251"/>
      <c r="T48" s="251"/>
      <c r="U48" s="251"/>
      <c r="V48" s="251"/>
      <c r="AU48" s="256"/>
      <c r="AV48" s="256"/>
      <c r="BA48" s="299" t="str">
        <f t="shared" si="20"/>
        <v/>
      </c>
      <c r="BB48" s="264" t="str">
        <f t="shared" si="21"/>
        <v/>
      </c>
      <c r="BC48" s="264" t="str">
        <f t="shared" si="22"/>
        <v/>
      </c>
      <c r="BD48" s="368">
        <f t="shared" si="23"/>
        <v>0</v>
      </c>
      <c r="BE48" s="368">
        <f t="shared" si="24"/>
        <v>0</v>
      </c>
      <c r="BF48" s="368" t="str">
        <f t="shared" si="25"/>
        <v/>
      </c>
    </row>
    <row r="49" spans="1:58" s="261" customFormat="1" ht="15.95" customHeight="1" x14ac:dyDescent="0.15">
      <c r="A49" s="276" t="s">
        <v>55</v>
      </c>
      <c r="B49" s="327">
        <f t="shared" si="17"/>
        <v>0</v>
      </c>
      <c r="C49" s="354">
        <f>SUM(C50:C51)</f>
        <v>0</v>
      </c>
      <c r="D49" s="355">
        <f t="shared" ref="D49:M49" si="26">SUM(D50:D51)</f>
        <v>0</v>
      </c>
      <c r="E49" s="355">
        <f t="shared" si="26"/>
        <v>0</v>
      </c>
      <c r="F49" s="355">
        <f t="shared" si="26"/>
        <v>0</v>
      </c>
      <c r="G49" s="355">
        <f t="shared" si="26"/>
        <v>0</v>
      </c>
      <c r="H49" s="355">
        <f t="shared" si="26"/>
        <v>0</v>
      </c>
      <c r="I49" s="355">
        <f t="shared" si="26"/>
        <v>0</v>
      </c>
      <c r="J49" s="355">
        <f t="shared" si="26"/>
        <v>0</v>
      </c>
      <c r="K49" s="355">
        <f t="shared" si="26"/>
        <v>0</v>
      </c>
      <c r="L49" s="362">
        <f t="shared" si="26"/>
        <v>0</v>
      </c>
      <c r="M49" s="327">
        <f t="shared" si="26"/>
        <v>0</v>
      </c>
      <c r="N49" s="364" t="str">
        <f t="shared" si="19"/>
        <v xml:space="preserve"> </v>
      </c>
      <c r="O49" s="251"/>
      <c r="P49" s="251"/>
      <c r="Q49" s="251"/>
      <c r="R49" s="251"/>
      <c r="S49" s="251"/>
      <c r="T49" s="251"/>
      <c r="U49" s="251"/>
      <c r="V49" s="251"/>
      <c r="AU49" s="256"/>
      <c r="AV49" s="256"/>
      <c r="BA49" s="299" t="str">
        <f t="shared" si="20"/>
        <v/>
      </c>
      <c r="BB49" s="264" t="str">
        <f t="shared" si="21"/>
        <v/>
      </c>
      <c r="BC49" s="264" t="str">
        <f t="shared" si="22"/>
        <v/>
      </c>
      <c r="BD49" s="368">
        <f t="shared" si="23"/>
        <v>0</v>
      </c>
      <c r="BE49" s="368">
        <f t="shared" si="24"/>
        <v>0</v>
      </c>
      <c r="BF49" s="368" t="str">
        <f t="shared" si="25"/>
        <v/>
      </c>
    </row>
    <row r="50" spans="1:58" s="261" customFormat="1" ht="15.95" customHeight="1" x14ac:dyDescent="0.15">
      <c r="A50" s="274" t="s">
        <v>49</v>
      </c>
      <c r="B50" s="328">
        <f t="shared" si="17"/>
        <v>0</v>
      </c>
      <c r="C50" s="318"/>
      <c r="D50" s="319"/>
      <c r="E50" s="319"/>
      <c r="F50" s="319"/>
      <c r="G50" s="319"/>
      <c r="H50" s="319"/>
      <c r="I50" s="319"/>
      <c r="J50" s="319"/>
      <c r="K50" s="319"/>
      <c r="L50" s="320"/>
      <c r="M50" s="312"/>
      <c r="N50" s="364" t="str">
        <f t="shared" si="19"/>
        <v xml:space="preserve"> </v>
      </c>
      <c r="O50" s="251"/>
      <c r="P50" s="251"/>
      <c r="Q50" s="251"/>
      <c r="R50" s="251"/>
      <c r="S50" s="251"/>
      <c r="T50" s="251"/>
      <c r="U50" s="251"/>
      <c r="V50" s="251"/>
      <c r="AU50" s="256"/>
      <c r="AV50" s="256"/>
      <c r="BA50" s="299" t="str">
        <f t="shared" si="20"/>
        <v/>
      </c>
      <c r="BB50" s="264" t="str">
        <f t="shared" si="21"/>
        <v/>
      </c>
      <c r="BC50" s="264" t="str">
        <f t="shared" si="22"/>
        <v/>
      </c>
      <c r="BD50" s="368">
        <f t="shared" si="23"/>
        <v>0</v>
      </c>
      <c r="BE50" s="368">
        <f t="shared" si="24"/>
        <v>0</v>
      </c>
      <c r="BF50" s="368" t="str">
        <f t="shared" si="25"/>
        <v/>
      </c>
    </row>
    <row r="51" spans="1:58" s="261" customFormat="1" ht="15.95" customHeight="1" x14ac:dyDescent="0.15">
      <c r="A51" s="277" t="s">
        <v>54</v>
      </c>
      <c r="B51" s="329">
        <f t="shared" si="17"/>
        <v>0</v>
      </c>
      <c r="C51" s="322"/>
      <c r="D51" s="323"/>
      <c r="E51" s="323"/>
      <c r="F51" s="323"/>
      <c r="G51" s="323"/>
      <c r="H51" s="323"/>
      <c r="I51" s="323"/>
      <c r="J51" s="323"/>
      <c r="K51" s="323"/>
      <c r="L51" s="324"/>
      <c r="M51" s="314"/>
      <c r="N51" s="364" t="str">
        <f t="shared" si="19"/>
        <v xml:space="preserve"> </v>
      </c>
      <c r="O51" s="251"/>
      <c r="P51" s="251"/>
      <c r="Q51" s="251"/>
      <c r="R51" s="251"/>
      <c r="S51" s="251"/>
      <c r="T51" s="251"/>
      <c r="U51" s="251"/>
      <c r="V51" s="251"/>
      <c r="AU51" s="256"/>
      <c r="AV51" s="256"/>
      <c r="BA51" s="299" t="str">
        <f t="shared" si="20"/>
        <v/>
      </c>
      <c r="BB51" s="264" t="str">
        <f t="shared" si="21"/>
        <v/>
      </c>
      <c r="BC51" s="264" t="str">
        <f t="shared" si="22"/>
        <v/>
      </c>
      <c r="BD51" s="368">
        <f t="shared" si="23"/>
        <v>0</v>
      </c>
      <c r="BE51" s="368">
        <f t="shared" si="24"/>
        <v>0</v>
      </c>
      <c r="BF51" s="368" t="str">
        <f t="shared" si="25"/>
        <v/>
      </c>
    </row>
    <row r="52" spans="1:58" s="261" customFormat="1" ht="30" customHeight="1" x14ac:dyDescent="0.2">
      <c r="A52" s="307" t="s">
        <v>56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4"/>
      <c r="L52" s="304"/>
      <c r="M52" s="304"/>
      <c r="N52" s="244"/>
      <c r="O52" s="251"/>
      <c r="P52" s="251"/>
      <c r="Q52" s="251"/>
      <c r="R52" s="251"/>
      <c r="S52" s="251"/>
      <c r="T52" s="251"/>
      <c r="U52" s="251"/>
      <c r="V52" s="251"/>
      <c r="W52" s="251"/>
      <c r="AV52" s="256"/>
      <c r="AW52" s="256"/>
      <c r="BA52" s="251"/>
      <c r="BB52" s="251"/>
    </row>
    <row r="53" spans="1:58" s="261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251"/>
      <c r="G53" s="251"/>
      <c r="H53" s="278"/>
      <c r="I53" s="278"/>
      <c r="J53" s="278"/>
      <c r="K53" s="278"/>
      <c r="L53" s="278"/>
      <c r="M53" s="278"/>
      <c r="N53" s="278"/>
      <c r="O53" s="279"/>
      <c r="P53" s="251"/>
      <c r="Q53" s="251"/>
      <c r="R53" s="251"/>
      <c r="S53" s="251"/>
      <c r="T53" s="251"/>
      <c r="U53" s="251"/>
      <c r="V53" s="251"/>
      <c r="W53" s="251"/>
      <c r="AX53" s="256"/>
      <c r="AY53" s="256"/>
      <c r="BA53" s="251"/>
      <c r="BB53" s="251"/>
    </row>
    <row r="54" spans="1:58" s="261" customFormat="1" ht="31.5" x14ac:dyDescent="0.15">
      <c r="A54" s="636"/>
      <c r="B54" s="280" t="s">
        <v>59</v>
      </c>
      <c r="C54" s="281" t="s">
        <v>60</v>
      </c>
      <c r="D54" s="280" t="s">
        <v>59</v>
      </c>
      <c r="E54" s="281" t="s">
        <v>60</v>
      </c>
      <c r="F54" s="251"/>
      <c r="G54" s="251"/>
      <c r="H54" s="278"/>
      <c r="I54" s="278"/>
      <c r="J54" s="278"/>
      <c r="K54" s="278"/>
      <c r="L54" s="278"/>
      <c r="M54" s="278"/>
      <c r="N54" s="278"/>
      <c r="O54" s="279"/>
      <c r="P54" s="251"/>
      <c r="Q54" s="251"/>
      <c r="R54" s="251"/>
      <c r="S54" s="251"/>
      <c r="T54" s="251"/>
      <c r="U54" s="251"/>
      <c r="V54" s="251"/>
      <c r="W54" s="251"/>
      <c r="AX54" s="256"/>
      <c r="AY54" s="256"/>
      <c r="BA54" s="251"/>
      <c r="BB54" s="251"/>
    </row>
    <row r="55" spans="1:58" s="261" customFormat="1" ht="21" x14ac:dyDescent="0.15">
      <c r="A55" s="282" t="s">
        <v>61</v>
      </c>
      <c r="B55" s="351"/>
      <c r="C55" s="352"/>
      <c r="D55" s="351"/>
      <c r="E55" s="352"/>
      <c r="F55" s="364" t="str">
        <f>$BA55&amp;" "&amp;$BB55</f>
        <v xml:space="preserve"> </v>
      </c>
      <c r="G55" s="251"/>
      <c r="H55" s="250"/>
      <c r="I55" s="278"/>
      <c r="J55" s="278"/>
      <c r="K55" s="278"/>
      <c r="L55" s="278"/>
      <c r="M55" s="278"/>
      <c r="N55" s="278"/>
      <c r="O55" s="279"/>
      <c r="P55" s="251"/>
      <c r="Q55" s="251"/>
      <c r="R55" s="251"/>
      <c r="S55" s="251"/>
      <c r="T55" s="251"/>
      <c r="U55" s="251"/>
      <c r="V55" s="251"/>
      <c r="W55" s="251"/>
      <c r="AX55" s="256"/>
      <c r="AY55" s="256"/>
      <c r="BA55" s="283" t="str">
        <f>IF($B55&lt;$C55,"El nº de rechazos menores 5 años NO puede ser mayor que el Total de atención solicitada.","")</f>
        <v/>
      </c>
      <c r="BB55" s="283" t="str">
        <f>IF($D55&lt;$E55,"El nº de rechazos 65 y más años NO puede ser mayor que el Total de atención solicitada.","")</f>
        <v/>
      </c>
      <c r="BD55" s="368">
        <f>IF($B55&lt;$C55,1,0)</f>
        <v>0</v>
      </c>
      <c r="BE55" s="368">
        <f>IF($D55&lt;$E55,1,0)</f>
        <v>0</v>
      </c>
    </row>
    <row r="56" spans="1:58" s="261" customFormat="1" ht="30" customHeight="1" x14ac:dyDescent="0.2">
      <c r="A56" s="308" t="s">
        <v>62</v>
      </c>
      <c r="B56" s="308"/>
      <c r="C56" s="308"/>
      <c r="D56" s="308"/>
      <c r="E56" s="284"/>
      <c r="F56" s="284"/>
      <c r="G56" s="284"/>
      <c r="H56" s="284"/>
      <c r="I56" s="284"/>
      <c r="J56" s="284"/>
      <c r="K56" s="285"/>
      <c r="L56" s="286"/>
      <c r="M56" s="286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AV56" s="256"/>
      <c r="AW56" s="256"/>
      <c r="BA56" s="251"/>
      <c r="BB56" s="251"/>
    </row>
    <row r="57" spans="1:58" s="261" customFormat="1" ht="17.100000000000001" customHeight="1" x14ac:dyDescent="0.15">
      <c r="A57" s="287" t="s">
        <v>31</v>
      </c>
      <c r="B57" s="287" t="s">
        <v>18</v>
      </c>
      <c r="C57" s="288"/>
      <c r="D57" s="289"/>
      <c r="E57" s="289"/>
      <c r="F57" s="289"/>
      <c r="G57" s="289"/>
      <c r="H57" s="289"/>
      <c r="I57" s="289"/>
      <c r="J57" s="289"/>
      <c r="K57" s="272"/>
      <c r="L57" s="290"/>
      <c r="M57" s="290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AV57" s="256"/>
      <c r="AW57" s="256"/>
      <c r="BA57" s="251"/>
      <c r="BB57" s="251"/>
    </row>
    <row r="58" spans="1:58" s="261" customFormat="1" ht="15.95" customHeight="1" x14ac:dyDescent="0.15">
      <c r="A58" s="291" t="s">
        <v>49</v>
      </c>
      <c r="B58" s="349">
        <v>318</v>
      </c>
      <c r="C58" s="288"/>
      <c r="D58" s="289"/>
      <c r="E58" s="289"/>
      <c r="F58" s="289"/>
      <c r="G58" s="289"/>
      <c r="H58" s="289"/>
      <c r="I58" s="289"/>
      <c r="J58" s="289"/>
      <c r="K58" s="258"/>
      <c r="L58" s="258"/>
      <c r="M58" s="258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BA58" s="251"/>
      <c r="BB58" s="251"/>
    </row>
    <row r="59" spans="1:58" s="261" customFormat="1" ht="30" customHeight="1" x14ac:dyDescent="0.2">
      <c r="A59" s="309" t="s">
        <v>63</v>
      </c>
      <c r="B59" s="309"/>
      <c r="C59" s="309"/>
      <c r="D59" s="309"/>
      <c r="E59" s="309"/>
      <c r="F59" s="309"/>
      <c r="G59" s="309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BA59" s="251"/>
      <c r="BB59" s="251"/>
    </row>
    <row r="60" spans="1:58" s="261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BA60" s="251"/>
      <c r="BB60" s="251"/>
    </row>
    <row r="61" spans="1:58" s="261" customFormat="1" x14ac:dyDescent="0.15">
      <c r="A61" s="650"/>
      <c r="B61" s="636"/>
      <c r="C61" s="652"/>
      <c r="D61" s="652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BA61" s="251"/>
      <c r="BB61" s="251"/>
    </row>
    <row r="62" spans="1:58" s="261" customFormat="1" ht="15.75" customHeight="1" x14ac:dyDescent="0.15">
      <c r="A62" s="305" t="s">
        <v>67</v>
      </c>
      <c r="B62" s="329">
        <f>SUM(C62:D62)</f>
        <v>0</v>
      </c>
      <c r="C62" s="351"/>
      <c r="D62" s="352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BA62" s="251"/>
      <c r="BB62" s="251"/>
    </row>
    <row r="63" spans="1:58" s="251" customFormat="1" x14ac:dyDescent="0.15">
      <c r="A63" s="292"/>
    </row>
    <row r="64" spans="1:58" s="251" customFormat="1" x14ac:dyDescent="0.15">
      <c r="A64" s="292"/>
    </row>
    <row r="65" spans="1:13" x14ac:dyDescent="0.15">
      <c r="A65" s="292"/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</row>
    <row r="66" spans="1:13" x14ac:dyDescent="0.15">
      <c r="A66" s="292"/>
      <c r="B66" s="251"/>
      <c r="C66" s="251"/>
      <c r="D66" s="251"/>
      <c r="E66" s="251"/>
      <c r="F66" s="251"/>
      <c r="G66" s="251"/>
      <c r="H66" s="251"/>
      <c r="I66" s="251"/>
      <c r="J66" s="251"/>
      <c r="K66" s="251"/>
      <c r="L66" s="251"/>
      <c r="M66" s="251"/>
    </row>
    <row r="67" spans="1:13" x14ac:dyDescent="0.15">
      <c r="A67" s="292"/>
      <c r="B67" s="251"/>
      <c r="C67" s="251"/>
      <c r="D67" s="251"/>
      <c r="E67" s="251"/>
      <c r="F67" s="251"/>
      <c r="G67" s="251"/>
      <c r="H67" s="251"/>
      <c r="I67" s="251"/>
      <c r="J67" s="251"/>
      <c r="K67" s="251"/>
      <c r="L67" s="251"/>
      <c r="M67" s="251"/>
    </row>
    <row r="68" spans="1:13" x14ac:dyDescent="0.15">
      <c r="A68" s="292"/>
      <c r="B68" s="251"/>
      <c r="C68" s="251"/>
      <c r="D68" s="251"/>
      <c r="E68" s="251"/>
      <c r="F68" s="251"/>
      <c r="G68" s="251"/>
      <c r="H68" s="251"/>
      <c r="I68" s="251"/>
      <c r="J68" s="251"/>
      <c r="K68" s="251"/>
      <c r="L68" s="251"/>
      <c r="M68" s="251"/>
    </row>
    <row r="69" spans="1:13" x14ac:dyDescent="0.15">
      <c r="A69" s="292"/>
      <c r="B69" s="251"/>
      <c r="C69" s="251"/>
      <c r="D69" s="251"/>
      <c r="E69" s="251"/>
      <c r="F69" s="251"/>
      <c r="G69" s="251"/>
      <c r="H69" s="251"/>
      <c r="I69" s="251"/>
      <c r="J69" s="251"/>
      <c r="K69" s="251"/>
      <c r="L69" s="251"/>
      <c r="M69" s="251"/>
    </row>
    <row r="70" spans="1:13" x14ac:dyDescent="0.15">
      <c r="A70" s="292"/>
      <c r="B70" s="251"/>
      <c r="C70" s="251"/>
      <c r="D70" s="251"/>
      <c r="E70" s="251"/>
      <c r="F70" s="251"/>
      <c r="G70" s="251"/>
      <c r="H70" s="251"/>
      <c r="I70" s="251"/>
      <c r="J70" s="251"/>
      <c r="K70" s="251"/>
      <c r="L70" s="251"/>
      <c r="M70" s="251"/>
    </row>
    <row r="71" spans="1:13" x14ac:dyDescent="0.15">
      <c r="A71" s="292"/>
      <c r="B71" s="251"/>
      <c r="C71" s="251"/>
      <c r="D71" s="251"/>
      <c r="E71" s="251"/>
      <c r="F71" s="251"/>
      <c r="G71" s="251"/>
      <c r="H71" s="251"/>
      <c r="I71" s="251"/>
      <c r="J71" s="251"/>
      <c r="K71" s="251"/>
      <c r="L71" s="251"/>
      <c r="M71" s="251"/>
    </row>
    <row r="72" spans="1:13" x14ac:dyDescent="0.15">
      <c r="A72" s="292"/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</row>
    <row r="73" spans="1:13" x14ac:dyDescent="0.15">
      <c r="A73" s="292"/>
      <c r="B73" s="251"/>
      <c r="C73" s="251"/>
      <c r="D73" s="251"/>
      <c r="E73" s="251"/>
      <c r="F73" s="251"/>
      <c r="G73" s="251"/>
      <c r="H73" s="251"/>
      <c r="I73" s="251"/>
      <c r="J73" s="251"/>
      <c r="K73" s="251"/>
      <c r="L73" s="251"/>
      <c r="M73" s="251"/>
    </row>
    <row r="74" spans="1:13" x14ac:dyDescent="0.15">
      <c r="A74" s="292"/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</row>
    <row r="75" spans="1:13" x14ac:dyDescent="0.15">
      <c r="A75" s="292"/>
      <c r="B75" s="251"/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</row>
    <row r="76" spans="1:13" x14ac:dyDescent="0.15">
      <c r="A76" s="292"/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</row>
    <row r="77" spans="1:13" x14ac:dyDescent="0.15">
      <c r="A77" s="292"/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</row>
    <row r="78" spans="1:13" x14ac:dyDescent="0.15">
      <c r="A78" s="292"/>
      <c r="B78" s="251"/>
      <c r="C78" s="251"/>
      <c r="D78" s="251"/>
      <c r="E78" s="251"/>
      <c r="F78" s="251"/>
      <c r="G78" s="251"/>
      <c r="H78" s="251"/>
      <c r="I78" s="251"/>
      <c r="J78" s="251"/>
      <c r="K78" s="251"/>
      <c r="L78" s="251"/>
      <c r="M78" s="251"/>
    </row>
    <row r="79" spans="1:13" x14ac:dyDescent="0.15">
      <c r="A79" s="292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</row>
    <row r="80" spans="1:13" x14ac:dyDescent="0.15">
      <c r="A80" s="292"/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</row>
    <row r="81" spans="1:13" x14ac:dyDescent="0.15">
      <c r="A81" s="292"/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</row>
    <row r="82" spans="1:13" x14ac:dyDescent="0.15">
      <c r="A82" s="292"/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</row>
    <row r="83" spans="1:13" x14ac:dyDescent="0.15">
      <c r="A83" s="292"/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</row>
    <row r="84" spans="1:13" x14ac:dyDescent="0.15">
      <c r="A84" s="292"/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</row>
    <row r="85" spans="1:13" x14ac:dyDescent="0.15">
      <c r="A85" s="292"/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</row>
    <row r="86" spans="1:13" x14ac:dyDescent="0.15">
      <c r="A86" s="292"/>
      <c r="B86" s="251"/>
      <c r="C86" s="251"/>
      <c r="D86" s="251"/>
      <c r="E86" s="251"/>
      <c r="F86" s="251"/>
      <c r="G86" s="251"/>
      <c r="H86" s="251"/>
      <c r="I86" s="251"/>
      <c r="J86" s="251"/>
      <c r="K86" s="251"/>
      <c r="L86" s="251"/>
      <c r="M86" s="251"/>
    </row>
    <row r="87" spans="1:13" x14ac:dyDescent="0.15">
      <c r="A87" s="292"/>
      <c r="B87" s="251"/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1"/>
    </row>
    <row r="88" spans="1:13" x14ac:dyDescent="0.15">
      <c r="A88" s="292"/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</row>
    <row r="89" spans="1:13" x14ac:dyDescent="0.15">
      <c r="A89" s="292"/>
      <c r="B89" s="251"/>
      <c r="C89" s="251"/>
      <c r="D89" s="251"/>
      <c r="E89" s="251"/>
      <c r="F89" s="251"/>
      <c r="G89" s="251"/>
      <c r="H89" s="251"/>
      <c r="I89" s="251"/>
      <c r="J89" s="251"/>
      <c r="K89" s="251"/>
      <c r="L89" s="251"/>
      <c r="M89" s="251"/>
    </row>
    <row r="90" spans="1:13" x14ac:dyDescent="0.15">
      <c r="A90" s="292"/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</row>
    <row r="91" spans="1:13" x14ac:dyDescent="0.15">
      <c r="A91" s="292"/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</row>
    <row r="197" spans="1:56" s="261" customFormat="1" x14ac:dyDescent="0.15">
      <c r="A197" s="293"/>
      <c r="N197" s="251"/>
      <c r="O197" s="251"/>
      <c r="P197" s="251"/>
      <c r="Q197" s="251"/>
      <c r="R197" s="251"/>
      <c r="S197" s="251"/>
      <c r="T197" s="251"/>
      <c r="U197" s="251"/>
      <c r="V197" s="251"/>
      <c r="W197" s="251"/>
      <c r="X197" s="251"/>
      <c r="Y197" s="251"/>
    </row>
    <row r="198" spans="1:56" s="261" customFormat="1" x14ac:dyDescent="0.15">
      <c r="A198" s="293"/>
      <c r="N198" s="251"/>
      <c r="O198" s="251"/>
      <c r="P198" s="251"/>
      <c r="Q198" s="251"/>
      <c r="R198" s="251"/>
      <c r="S198" s="251"/>
      <c r="T198" s="251"/>
      <c r="U198" s="251"/>
      <c r="V198" s="251"/>
      <c r="W198" s="251"/>
      <c r="X198" s="251"/>
      <c r="Y198" s="251"/>
    </row>
    <row r="200" spans="1:56" s="261" customFormat="1" ht="12" hidden="1" customHeight="1" x14ac:dyDescent="0.15">
      <c r="A200" s="369">
        <f>SUM(A7:M62)</f>
        <v>4990</v>
      </c>
      <c r="N200" s="251"/>
      <c r="O200" s="251"/>
      <c r="P200" s="251"/>
      <c r="Q200" s="251"/>
      <c r="R200" s="251"/>
      <c r="S200" s="251"/>
      <c r="T200" s="251"/>
      <c r="U200" s="251"/>
      <c r="V200" s="251"/>
      <c r="W200" s="251"/>
      <c r="X200" s="251"/>
      <c r="Y200" s="251"/>
      <c r="BD200" s="370">
        <f>SUM(BD1:BF199)</f>
        <v>0</v>
      </c>
    </row>
    <row r="201" spans="1:56" s="261" customFormat="1" x14ac:dyDescent="0.15">
      <c r="A201" s="293"/>
      <c r="N201" s="251"/>
      <c r="O201" s="251"/>
      <c r="P201" s="251"/>
      <c r="Q201" s="251"/>
      <c r="R201" s="251"/>
      <c r="S201" s="251"/>
      <c r="T201" s="251"/>
      <c r="U201" s="251"/>
      <c r="V201" s="251"/>
      <c r="W201" s="251"/>
      <c r="X201" s="251"/>
      <c r="Y201" s="251"/>
    </row>
    <row r="202" spans="1:56" s="261" customFormat="1" x14ac:dyDescent="0.15">
      <c r="A202" s="293"/>
      <c r="N202" s="251"/>
      <c r="O202" s="251"/>
      <c r="P202" s="251"/>
      <c r="Q202" s="251"/>
      <c r="R202" s="251"/>
      <c r="S202" s="251"/>
      <c r="T202" s="251"/>
      <c r="U202" s="251"/>
      <c r="V202" s="251"/>
      <c r="W202" s="251"/>
      <c r="X202" s="251"/>
      <c r="Y202" s="251"/>
    </row>
    <row r="203" spans="1:56" s="261" customFormat="1" x14ac:dyDescent="0.15">
      <c r="A203" s="293"/>
      <c r="N203" s="251"/>
      <c r="O203" s="251"/>
      <c r="P203" s="251"/>
      <c r="Q203" s="251"/>
      <c r="R203" s="251"/>
      <c r="S203" s="251"/>
      <c r="T203" s="251"/>
      <c r="U203" s="251"/>
      <c r="V203" s="251"/>
      <c r="W203" s="251"/>
      <c r="X203" s="251"/>
      <c r="Y203" s="251"/>
    </row>
    <row r="204" spans="1:56" s="261" customFormat="1" x14ac:dyDescent="0.15">
      <c r="A204" s="293"/>
      <c r="N204" s="251"/>
      <c r="O204" s="251"/>
      <c r="P204" s="251"/>
      <c r="Q204" s="251"/>
      <c r="R204" s="251"/>
      <c r="S204" s="251"/>
      <c r="T204" s="251"/>
      <c r="U204" s="251"/>
      <c r="V204" s="251"/>
      <c r="W204" s="251"/>
      <c r="X204" s="251"/>
      <c r="Y204" s="251"/>
    </row>
    <row r="205" spans="1:56" s="261" customFormat="1" x14ac:dyDescent="0.15">
      <c r="A205" s="293"/>
      <c r="N205" s="251"/>
      <c r="O205" s="251"/>
      <c r="P205" s="251"/>
      <c r="Q205" s="251"/>
      <c r="R205" s="251"/>
      <c r="S205" s="251"/>
      <c r="T205" s="251"/>
      <c r="U205" s="251"/>
      <c r="V205" s="251"/>
      <c r="W205" s="251"/>
      <c r="X205" s="251"/>
      <c r="Y205" s="251"/>
    </row>
    <row r="206" spans="1:56" s="261" customFormat="1" x14ac:dyDescent="0.15">
      <c r="A206" s="293"/>
      <c r="N206" s="251"/>
      <c r="O206" s="251"/>
      <c r="P206" s="251"/>
      <c r="Q206" s="251"/>
      <c r="R206" s="251"/>
      <c r="S206" s="251"/>
      <c r="T206" s="251"/>
      <c r="U206" s="251"/>
      <c r="V206" s="251"/>
      <c r="W206" s="251"/>
      <c r="X206" s="251"/>
      <c r="Y206" s="251"/>
    </row>
    <row r="207" spans="1:56" s="261" customFormat="1" x14ac:dyDescent="0.15">
      <c r="A207" s="293"/>
      <c r="N207" s="251"/>
      <c r="O207" s="251"/>
      <c r="P207" s="251"/>
      <c r="Q207" s="251"/>
      <c r="R207" s="251"/>
      <c r="S207" s="251"/>
      <c r="T207" s="251"/>
      <c r="U207" s="251"/>
      <c r="V207" s="251"/>
      <c r="W207" s="251"/>
      <c r="X207" s="251"/>
      <c r="Y207" s="251"/>
    </row>
    <row r="208" spans="1:56" s="261" customFormat="1" x14ac:dyDescent="0.15">
      <c r="A208" s="293"/>
      <c r="N208" s="251"/>
      <c r="O208" s="251"/>
      <c r="P208" s="251"/>
      <c r="Q208" s="251"/>
      <c r="R208" s="251"/>
      <c r="S208" s="251"/>
      <c r="T208" s="251"/>
      <c r="U208" s="251"/>
      <c r="V208" s="251"/>
      <c r="W208" s="251"/>
      <c r="X208" s="251"/>
      <c r="Y208" s="251"/>
      <c r="AA208" s="368"/>
    </row>
    <row r="209" spans="1:25" s="261" customFormat="1" x14ac:dyDescent="0.15">
      <c r="A209" s="293"/>
      <c r="N209" s="251"/>
      <c r="O209" s="251"/>
      <c r="P209" s="251"/>
      <c r="Q209" s="251"/>
      <c r="R209" s="251"/>
      <c r="S209" s="251"/>
      <c r="T209" s="251"/>
      <c r="U209" s="251"/>
      <c r="V209" s="251"/>
      <c r="W209" s="251"/>
      <c r="X209" s="251"/>
      <c r="Y209" s="251"/>
    </row>
    <row r="210" spans="1:25" s="261" customFormat="1" x14ac:dyDescent="0.15">
      <c r="A210" s="293"/>
      <c r="N210" s="251"/>
      <c r="O210" s="251"/>
      <c r="P210" s="251"/>
      <c r="Q210" s="251"/>
      <c r="R210" s="251"/>
      <c r="S210" s="251"/>
      <c r="T210" s="251"/>
      <c r="U210" s="251"/>
      <c r="V210" s="251"/>
      <c r="W210" s="251"/>
      <c r="X210" s="251"/>
      <c r="Y210" s="251"/>
    </row>
    <row r="211" spans="1:25" s="261" customFormat="1" x14ac:dyDescent="0.15">
      <c r="A211" s="293"/>
      <c r="N211" s="251"/>
      <c r="O211" s="251"/>
      <c r="P211" s="251"/>
      <c r="Q211" s="251"/>
      <c r="R211" s="251"/>
      <c r="S211" s="251"/>
      <c r="T211" s="251"/>
      <c r="U211" s="251"/>
      <c r="V211" s="251"/>
      <c r="W211" s="251"/>
      <c r="X211" s="251"/>
      <c r="Y211" s="251"/>
    </row>
    <row r="212" spans="1:25" x14ac:dyDescent="0.15">
      <c r="A212" s="294"/>
      <c r="B212" s="295"/>
      <c r="C212" s="295"/>
      <c r="D212" s="295"/>
      <c r="E212" s="295"/>
      <c r="F212" s="295"/>
      <c r="G212" s="295"/>
      <c r="H212" s="295"/>
      <c r="I212" s="295"/>
      <c r="J212" s="295"/>
      <c r="K212" s="295"/>
      <c r="L212" s="295"/>
      <c r="M212" s="295"/>
      <c r="N212" s="296"/>
      <c r="O212" s="296"/>
      <c r="P212" s="29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4" sqref="A34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49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</row>
    <row r="2" spans="1:58" x14ac:dyDescent="0.25">
      <c r="A2" s="493" t="s">
        <v>74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</row>
    <row r="3" spans="1:58" x14ac:dyDescent="0.25">
      <c r="A3" s="493" t="s">
        <v>77</v>
      </c>
      <c r="B3" s="373"/>
      <c r="C3" s="373"/>
      <c r="D3" s="375"/>
      <c r="E3" s="373"/>
      <c r="F3" s="373"/>
      <c r="G3" s="373"/>
      <c r="H3" s="373"/>
      <c r="I3" s="373"/>
      <c r="J3" s="373"/>
      <c r="K3" s="373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</row>
    <row r="4" spans="1:58" x14ac:dyDescent="0.25">
      <c r="A4" s="493" t="s">
        <v>78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</row>
    <row r="5" spans="1:58" x14ac:dyDescent="0.25">
      <c r="A5" s="372" t="s">
        <v>71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R5" s="374"/>
      <c r="AS5" s="374"/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  <c r="BF5" s="374"/>
    </row>
    <row r="6" spans="1:58" ht="15" customHeight="1" x14ac:dyDescent="0.2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496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74"/>
      <c r="AW6" s="374"/>
      <c r="AX6" s="381"/>
      <c r="AY6" s="381"/>
      <c r="AZ6" s="381"/>
      <c r="BA6" s="381"/>
      <c r="BB6" s="381"/>
      <c r="BC6" s="381"/>
      <c r="BD6" s="381"/>
      <c r="BE6" s="381"/>
      <c r="BF6" s="381"/>
    </row>
    <row r="7" spans="1:58" x14ac:dyDescent="0.25">
      <c r="A7" s="376" t="s">
        <v>2</v>
      </c>
      <c r="B7" s="376"/>
      <c r="C7" s="376"/>
      <c r="D7" s="376"/>
      <c r="E7" s="376"/>
      <c r="F7" s="376"/>
      <c r="G7" s="376"/>
      <c r="H7" s="376"/>
      <c r="I7" s="376"/>
      <c r="J7" s="497"/>
      <c r="K7" s="376"/>
      <c r="L7" s="376"/>
      <c r="M7" s="376"/>
      <c r="N7" s="428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74"/>
      <c r="AW7" s="374"/>
      <c r="AX7" s="381"/>
      <c r="AY7" s="381"/>
      <c r="AZ7" s="381"/>
      <c r="BA7" s="381"/>
      <c r="BB7" s="381"/>
      <c r="BC7" s="381"/>
      <c r="BD7" s="381"/>
      <c r="BE7" s="381"/>
      <c r="BF7" s="381"/>
    </row>
    <row r="8" spans="1:58" ht="15" customHeight="1" x14ac:dyDescent="0.2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91"/>
      <c r="AA8" s="391"/>
      <c r="AB8" s="391"/>
      <c r="AC8" s="391"/>
      <c r="AD8" s="391"/>
      <c r="AE8" s="391"/>
      <c r="AF8" s="391"/>
      <c r="AG8" s="391"/>
      <c r="AH8" s="391"/>
      <c r="AI8" s="391"/>
      <c r="AJ8" s="391"/>
      <c r="AK8" s="391"/>
      <c r="AL8" s="391"/>
      <c r="AM8" s="391"/>
      <c r="AN8" s="391"/>
      <c r="AO8" s="391"/>
      <c r="AP8" s="391"/>
      <c r="AQ8" s="391"/>
      <c r="AR8" s="391"/>
      <c r="AS8" s="391"/>
      <c r="AT8" s="386"/>
      <c r="AU8" s="386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</row>
    <row r="9" spans="1:58" ht="21" x14ac:dyDescent="0.25">
      <c r="A9" s="638"/>
      <c r="B9" s="640"/>
      <c r="C9" s="392" t="s">
        <v>8</v>
      </c>
      <c r="D9" s="377" t="s">
        <v>9</v>
      </c>
      <c r="E9" s="377" t="s">
        <v>10</v>
      </c>
      <c r="F9" s="377" t="s">
        <v>11</v>
      </c>
      <c r="G9" s="377" t="s">
        <v>12</v>
      </c>
      <c r="H9" s="377" t="s">
        <v>13</v>
      </c>
      <c r="I9" s="377" t="s">
        <v>14</v>
      </c>
      <c r="J9" s="378" t="s">
        <v>15</v>
      </c>
      <c r="K9" s="379" t="s">
        <v>16</v>
      </c>
      <c r="L9" s="378" t="s">
        <v>17</v>
      </c>
      <c r="M9" s="636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91"/>
      <c r="AA9" s="391"/>
      <c r="AB9" s="391"/>
      <c r="AC9" s="391"/>
      <c r="AD9" s="391"/>
      <c r="AE9" s="391"/>
      <c r="AF9" s="391"/>
      <c r="AG9" s="391"/>
      <c r="AH9" s="391"/>
      <c r="AI9" s="391"/>
      <c r="AJ9" s="391"/>
      <c r="AK9" s="391"/>
      <c r="AL9" s="391"/>
      <c r="AM9" s="391"/>
      <c r="AN9" s="391"/>
      <c r="AO9" s="391"/>
      <c r="AP9" s="391"/>
      <c r="AQ9" s="391"/>
      <c r="AR9" s="391"/>
      <c r="AS9" s="391"/>
      <c r="AT9" s="386"/>
      <c r="AU9" s="386"/>
      <c r="AV9" s="391"/>
      <c r="AW9" s="391"/>
      <c r="AX9" s="391"/>
      <c r="AY9" s="391"/>
      <c r="AZ9" s="391"/>
      <c r="BA9" s="391"/>
      <c r="BB9" s="391"/>
      <c r="BC9" s="391"/>
      <c r="BD9" s="391"/>
      <c r="BE9" s="391"/>
      <c r="BF9" s="391"/>
    </row>
    <row r="10" spans="1:58" x14ac:dyDescent="0.25">
      <c r="A10" s="393" t="s">
        <v>18</v>
      </c>
      <c r="B10" s="456">
        <v>552</v>
      </c>
      <c r="C10" s="488">
        <v>5</v>
      </c>
      <c r="D10" s="489">
        <v>23</v>
      </c>
      <c r="E10" s="489">
        <v>20</v>
      </c>
      <c r="F10" s="489">
        <v>26</v>
      </c>
      <c r="G10" s="489">
        <v>11</v>
      </c>
      <c r="H10" s="489">
        <v>24</v>
      </c>
      <c r="I10" s="489">
        <v>267</v>
      </c>
      <c r="J10" s="490">
        <v>176</v>
      </c>
      <c r="K10" s="488">
        <v>216</v>
      </c>
      <c r="L10" s="491">
        <v>336</v>
      </c>
      <c r="M10" s="447">
        <v>552</v>
      </c>
      <c r="N10" s="494" t="s">
        <v>72</v>
      </c>
      <c r="O10" s="389"/>
      <c r="P10" s="389"/>
      <c r="Q10" s="382"/>
      <c r="R10" s="382"/>
      <c r="S10" s="382"/>
      <c r="T10" s="382"/>
      <c r="U10" s="382"/>
      <c r="V10" s="382"/>
      <c r="W10" s="382"/>
      <c r="X10" s="391"/>
      <c r="Y10" s="391"/>
      <c r="Z10" s="391"/>
      <c r="AA10" s="391"/>
      <c r="AB10" s="391"/>
      <c r="AC10" s="386"/>
      <c r="AD10" s="391"/>
      <c r="AE10" s="391"/>
      <c r="AF10" s="391"/>
      <c r="AG10" s="391"/>
      <c r="AH10" s="391"/>
      <c r="AI10" s="391"/>
      <c r="AJ10" s="391"/>
      <c r="AK10" s="391"/>
      <c r="AL10" s="391"/>
      <c r="AM10" s="391"/>
      <c r="AN10" s="391"/>
      <c r="AO10" s="391"/>
      <c r="AP10" s="391"/>
      <c r="AQ10" s="391"/>
      <c r="AR10" s="391"/>
      <c r="AS10" s="391"/>
      <c r="AT10" s="386"/>
      <c r="AU10" s="386"/>
      <c r="AV10" s="391"/>
      <c r="AW10" s="391"/>
      <c r="AX10" s="391"/>
      <c r="AY10" s="391"/>
      <c r="AZ10" s="391"/>
      <c r="BA10" s="429" t="s">
        <v>73</v>
      </c>
      <c r="BB10" s="394" t="s">
        <v>73</v>
      </c>
      <c r="BC10" s="394" t="s">
        <v>73</v>
      </c>
      <c r="BD10" s="498">
        <v>0</v>
      </c>
      <c r="BE10" s="498">
        <v>0</v>
      </c>
      <c r="BF10" s="498">
        <v>0</v>
      </c>
    </row>
    <row r="11" spans="1:58" x14ac:dyDescent="0.25">
      <c r="A11" s="395" t="s">
        <v>19</v>
      </c>
      <c r="B11" s="475">
        <v>0</v>
      </c>
      <c r="C11" s="462"/>
      <c r="D11" s="463"/>
      <c r="E11" s="463"/>
      <c r="F11" s="463"/>
      <c r="G11" s="463"/>
      <c r="H11" s="463"/>
      <c r="I11" s="463"/>
      <c r="J11" s="469"/>
      <c r="K11" s="462"/>
      <c r="L11" s="469"/>
      <c r="M11" s="476"/>
      <c r="N11" s="494" t="s">
        <v>72</v>
      </c>
      <c r="O11" s="389"/>
      <c r="P11" s="389"/>
      <c r="Q11" s="382"/>
      <c r="R11" s="382"/>
      <c r="S11" s="382"/>
      <c r="T11" s="382"/>
      <c r="U11" s="382"/>
      <c r="V11" s="382"/>
      <c r="W11" s="382"/>
      <c r="X11" s="391"/>
      <c r="Y11" s="391"/>
      <c r="Z11" s="391"/>
      <c r="AA11" s="391"/>
      <c r="AB11" s="391"/>
      <c r="AC11" s="391"/>
      <c r="AD11" s="391"/>
      <c r="AE11" s="391"/>
      <c r="AF11" s="391"/>
      <c r="AG11" s="391"/>
      <c r="AH11" s="391"/>
      <c r="AI11" s="391"/>
      <c r="AJ11" s="391"/>
      <c r="AK11" s="391"/>
      <c r="AL11" s="391"/>
      <c r="AM11" s="391"/>
      <c r="AN11" s="391"/>
      <c r="AO11" s="391"/>
      <c r="AP11" s="391"/>
      <c r="AQ11" s="391"/>
      <c r="AR11" s="391"/>
      <c r="AS11" s="391"/>
      <c r="AT11" s="386"/>
      <c r="AU11" s="386"/>
      <c r="AV11" s="391"/>
      <c r="AW11" s="391"/>
      <c r="AX11" s="391"/>
      <c r="AY11" s="391"/>
      <c r="AZ11" s="391"/>
      <c r="BA11" s="429" t="s">
        <v>73</v>
      </c>
      <c r="BB11" s="394" t="s">
        <v>73</v>
      </c>
      <c r="BC11" s="394" t="s">
        <v>73</v>
      </c>
      <c r="BD11" s="498">
        <v>0</v>
      </c>
      <c r="BE11" s="498">
        <v>0</v>
      </c>
      <c r="BF11" s="498" t="s">
        <v>73</v>
      </c>
    </row>
    <row r="12" spans="1:58" x14ac:dyDescent="0.25">
      <c r="A12" s="396" t="s">
        <v>20</v>
      </c>
      <c r="B12" s="447">
        <v>0</v>
      </c>
      <c r="C12" s="448"/>
      <c r="D12" s="449"/>
      <c r="E12" s="449"/>
      <c r="F12" s="449"/>
      <c r="G12" s="449"/>
      <c r="H12" s="449"/>
      <c r="I12" s="449"/>
      <c r="J12" s="445"/>
      <c r="K12" s="448"/>
      <c r="L12" s="445"/>
      <c r="M12" s="477"/>
      <c r="N12" s="494" t="s">
        <v>72</v>
      </c>
      <c r="O12" s="389"/>
      <c r="P12" s="389"/>
      <c r="Q12" s="382"/>
      <c r="R12" s="382"/>
      <c r="S12" s="382"/>
      <c r="T12" s="382"/>
      <c r="U12" s="382"/>
      <c r="V12" s="382"/>
      <c r="W12" s="382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391"/>
      <c r="AJ12" s="391"/>
      <c r="AK12" s="391"/>
      <c r="AL12" s="391"/>
      <c r="AM12" s="391"/>
      <c r="AN12" s="391"/>
      <c r="AO12" s="391"/>
      <c r="AP12" s="391"/>
      <c r="AQ12" s="391"/>
      <c r="AR12" s="391"/>
      <c r="AS12" s="391"/>
      <c r="AT12" s="386"/>
      <c r="AU12" s="386"/>
      <c r="AV12" s="391"/>
      <c r="AW12" s="391"/>
      <c r="AX12" s="391"/>
      <c r="AY12" s="391"/>
      <c r="AZ12" s="391"/>
      <c r="BA12" s="429" t="s">
        <v>73</v>
      </c>
      <c r="BB12" s="394" t="s">
        <v>73</v>
      </c>
      <c r="BC12" s="394" t="s">
        <v>73</v>
      </c>
      <c r="BD12" s="498">
        <v>0</v>
      </c>
      <c r="BE12" s="498">
        <v>0</v>
      </c>
      <c r="BF12" s="498" t="s">
        <v>73</v>
      </c>
    </row>
    <row r="13" spans="1:58" x14ac:dyDescent="0.25">
      <c r="A13" s="397" t="s">
        <v>21</v>
      </c>
      <c r="B13" s="447">
        <v>0</v>
      </c>
      <c r="C13" s="448"/>
      <c r="D13" s="449"/>
      <c r="E13" s="449"/>
      <c r="F13" s="449"/>
      <c r="G13" s="449"/>
      <c r="H13" s="449"/>
      <c r="I13" s="449"/>
      <c r="J13" s="445"/>
      <c r="K13" s="448"/>
      <c r="L13" s="445"/>
      <c r="M13" s="477"/>
      <c r="N13" s="494" t="s">
        <v>72</v>
      </c>
      <c r="O13" s="389"/>
      <c r="P13" s="389"/>
      <c r="Q13" s="382"/>
      <c r="R13" s="382"/>
      <c r="S13" s="382"/>
      <c r="T13" s="382"/>
      <c r="U13" s="382"/>
      <c r="V13" s="382"/>
      <c r="W13" s="382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391"/>
      <c r="AJ13" s="391"/>
      <c r="AK13" s="391"/>
      <c r="AL13" s="391"/>
      <c r="AM13" s="391"/>
      <c r="AN13" s="391"/>
      <c r="AO13" s="391"/>
      <c r="AP13" s="391"/>
      <c r="AQ13" s="391"/>
      <c r="AR13" s="391"/>
      <c r="AS13" s="391"/>
      <c r="AT13" s="386"/>
      <c r="AU13" s="386"/>
      <c r="AV13" s="391"/>
      <c r="AW13" s="391"/>
      <c r="AX13" s="391"/>
      <c r="AY13" s="391"/>
      <c r="AZ13" s="391"/>
      <c r="BA13" s="429" t="s">
        <v>73</v>
      </c>
      <c r="BB13" s="394" t="s">
        <v>73</v>
      </c>
      <c r="BC13" s="394" t="s">
        <v>73</v>
      </c>
      <c r="BD13" s="498">
        <v>0</v>
      </c>
      <c r="BE13" s="498">
        <v>0</v>
      </c>
      <c r="BF13" s="498" t="s">
        <v>73</v>
      </c>
    </row>
    <row r="14" spans="1:58" x14ac:dyDescent="0.25">
      <c r="A14" s="398" t="s">
        <v>22</v>
      </c>
      <c r="B14" s="473">
        <v>0</v>
      </c>
      <c r="C14" s="470"/>
      <c r="D14" s="471"/>
      <c r="E14" s="471"/>
      <c r="F14" s="471"/>
      <c r="G14" s="471"/>
      <c r="H14" s="471"/>
      <c r="I14" s="471"/>
      <c r="J14" s="472"/>
      <c r="K14" s="470"/>
      <c r="L14" s="472"/>
      <c r="M14" s="486"/>
      <c r="N14" s="494" t="s">
        <v>72</v>
      </c>
      <c r="O14" s="389"/>
      <c r="P14" s="389"/>
      <c r="Q14" s="382"/>
      <c r="R14" s="382"/>
      <c r="S14" s="382"/>
      <c r="T14" s="382"/>
      <c r="U14" s="382"/>
      <c r="V14" s="382"/>
      <c r="W14" s="382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91"/>
      <c r="AL14" s="391"/>
      <c r="AM14" s="391"/>
      <c r="AN14" s="391"/>
      <c r="AO14" s="391"/>
      <c r="AP14" s="391"/>
      <c r="AQ14" s="391"/>
      <c r="AR14" s="391"/>
      <c r="AS14" s="391"/>
      <c r="AT14" s="386"/>
      <c r="AU14" s="386"/>
      <c r="AV14" s="391"/>
      <c r="AW14" s="391"/>
      <c r="AX14" s="391"/>
      <c r="AY14" s="391"/>
      <c r="AZ14" s="391"/>
      <c r="BA14" s="429" t="s">
        <v>73</v>
      </c>
      <c r="BB14" s="394" t="s">
        <v>73</v>
      </c>
      <c r="BC14" s="394" t="s">
        <v>73</v>
      </c>
      <c r="BD14" s="498">
        <v>0</v>
      </c>
      <c r="BE14" s="498">
        <v>0</v>
      </c>
      <c r="BF14" s="498" t="s">
        <v>73</v>
      </c>
    </row>
    <row r="15" spans="1:58" x14ac:dyDescent="0.25">
      <c r="A15" s="383" t="s">
        <v>23</v>
      </c>
      <c r="B15" s="447">
        <v>0</v>
      </c>
      <c r="C15" s="448"/>
      <c r="D15" s="449"/>
      <c r="E15" s="449"/>
      <c r="F15" s="449"/>
      <c r="G15" s="449"/>
      <c r="H15" s="449"/>
      <c r="I15" s="449"/>
      <c r="J15" s="445"/>
      <c r="K15" s="448"/>
      <c r="L15" s="445"/>
      <c r="M15" s="477"/>
      <c r="N15" s="494" t="s">
        <v>72</v>
      </c>
      <c r="O15" s="389"/>
      <c r="P15" s="389"/>
      <c r="Q15" s="382"/>
      <c r="R15" s="382"/>
      <c r="S15" s="382"/>
      <c r="T15" s="382"/>
      <c r="U15" s="382"/>
      <c r="V15" s="382"/>
      <c r="W15" s="382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391"/>
      <c r="AJ15" s="391"/>
      <c r="AK15" s="391"/>
      <c r="AL15" s="391"/>
      <c r="AM15" s="391"/>
      <c r="AN15" s="391"/>
      <c r="AO15" s="391"/>
      <c r="AP15" s="391"/>
      <c r="AQ15" s="391"/>
      <c r="AR15" s="391"/>
      <c r="AS15" s="391"/>
      <c r="AT15" s="386"/>
      <c r="AU15" s="386"/>
      <c r="AV15" s="391"/>
      <c r="AW15" s="391"/>
      <c r="AX15" s="391"/>
      <c r="AY15" s="391"/>
      <c r="AZ15" s="391"/>
      <c r="BA15" s="429" t="s">
        <v>73</v>
      </c>
      <c r="BB15" s="394" t="s">
        <v>73</v>
      </c>
      <c r="BC15" s="394" t="s">
        <v>73</v>
      </c>
      <c r="BD15" s="498">
        <v>0</v>
      </c>
      <c r="BE15" s="498">
        <v>0</v>
      </c>
      <c r="BF15" s="498" t="s">
        <v>73</v>
      </c>
    </row>
    <row r="16" spans="1:58" x14ac:dyDescent="0.25">
      <c r="A16" s="430" t="s">
        <v>24</v>
      </c>
      <c r="B16" s="447">
        <v>0</v>
      </c>
      <c r="C16" s="448"/>
      <c r="D16" s="449"/>
      <c r="E16" s="449"/>
      <c r="F16" s="449"/>
      <c r="G16" s="449"/>
      <c r="H16" s="449"/>
      <c r="I16" s="449"/>
      <c r="J16" s="445"/>
      <c r="K16" s="448"/>
      <c r="L16" s="445"/>
      <c r="M16" s="477"/>
      <c r="N16" s="494" t="s">
        <v>72</v>
      </c>
      <c r="O16" s="389"/>
      <c r="P16" s="389"/>
      <c r="Q16" s="382"/>
      <c r="R16" s="382"/>
      <c r="S16" s="382"/>
      <c r="T16" s="382"/>
      <c r="U16" s="382"/>
      <c r="V16" s="382"/>
      <c r="W16" s="382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  <c r="AH16" s="391"/>
      <c r="AI16" s="391"/>
      <c r="AJ16" s="391"/>
      <c r="AK16" s="391"/>
      <c r="AL16" s="391"/>
      <c r="AM16" s="391"/>
      <c r="AN16" s="391"/>
      <c r="AO16" s="391"/>
      <c r="AP16" s="391"/>
      <c r="AQ16" s="391"/>
      <c r="AR16" s="391"/>
      <c r="AS16" s="391"/>
      <c r="AT16" s="386"/>
      <c r="AU16" s="386"/>
      <c r="AV16" s="391"/>
      <c r="AW16" s="391"/>
      <c r="AX16" s="391"/>
      <c r="AY16" s="391"/>
      <c r="AZ16" s="391"/>
      <c r="BA16" s="429" t="s">
        <v>73</v>
      </c>
      <c r="BB16" s="394" t="s">
        <v>73</v>
      </c>
      <c r="BC16" s="394" t="s">
        <v>73</v>
      </c>
      <c r="BD16" s="498">
        <v>0</v>
      </c>
      <c r="BE16" s="498">
        <v>0</v>
      </c>
      <c r="BF16" s="498" t="s">
        <v>73</v>
      </c>
    </row>
    <row r="17" spans="1:58" x14ac:dyDescent="0.25">
      <c r="A17" s="399" t="s">
        <v>25</v>
      </c>
      <c r="B17" s="474">
        <v>0</v>
      </c>
      <c r="C17" s="464"/>
      <c r="D17" s="483"/>
      <c r="E17" s="483"/>
      <c r="F17" s="467"/>
      <c r="G17" s="467"/>
      <c r="H17" s="467"/>
      <c r="I17" s="467"/>
      <c r="J17" s="461"/>
      <c r="K17" s="460"/>
      <c r="L17" s="446"/>
      <c r="M17" s="487"/>
      <c r="N17" s="494" t="s">
        <v>72</v>
      </c>
      <c r="O17" s="389"/>
      <c r="P17" s="389"/>
      <c r="Q17" s="382"/>
      <c r="R17" s="382"/>
      <c r="S17" s="382"/>
      <c r="T17" s="382"/>
      <c r="U17" s="382"/>
      <c r="V17" s="382"/>
      <c r="W17" s="382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1"/>
      <c r="AK17" s="391"/>
      <c r="AL17" s="391"/>
      <c r="AM17" s="391"/>
      <c r="AN17" s="391"/>
      <c r="AO17" s="391"/>
      <c r="AP17" s="391"/>
      <c r="AQ17" s="391"/>
      <c r="AR17" s="391"/>
      <c r="AS17" s="391"/>
      <c r="AT17" s="386"/>
      <c r="AU17" s="386"/>
      <c r="AV17" s="391"/>
      <c r="AW17" s="391"/>
      <c r="AX17" s="391"/>
      <c r="AY17" s="391"/>
      <c r="AZ17" s="391"/>
      <c r="BA17" s="429" t="s">
        <v>73</v>
      </c>
      <c r="BB17" s="394" t="s">
        <v>73</v>
      </c>
      <c r="BC17" s="394" t="s">
        <v>73</v>
      </c>
      <c r="BD17" s="498">
        <v>0</v>
      </c>
      <c r="BE17" s="498">
        <v>0</v>
      </c>
      <c r="BF17" s="498" t="s">
        <v>73</v>
      </c>
    </row>
    <row r="18" spans="1:58" x14ac:dyDescent="0.25">
      <c r="A18" s="399" t="s">
        <v>26</v>
      </c>
      <c r="B18" s="447">
        <v>0</v>
      </c>
      <c r="C18" s="448"/>
      <c r="D18" s="449"/>
      <c r="E18" s="449"/>
      <c r="F18" s="467"/>
      <c r="G18" s="467"/>
      <c r="H18" s="467"/>
      <c r="I18" s="467"/>
      <c r="J18" s="446"/>
      <c r="K18" s="483"/>
      <c r="L18" s="446"/>
      <c r="M18" s="487"/>
      <c r="N18" s="494" t="s">
        <v>72</v>
      </c>
      <c r="O18" s="381"/>
      <c r="P18" s="381"/>
      <c r="Q18" s="381"/>
      <c r="R18" s="381"/>
      <c r="S18" s="381"/>
      <c r="T18" s="381"/>
      <c r="U18" s="381"/>
      <c r="V18" s="381"/>
      <c r="W18" s="38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1"/>
      <c r="AP18" s="391"/>
      <c r="AQ18" s="391"/>
      <c r="AR18" s="391"/>
      <c r="AS18" s="391"/>
      <c r="AT18" s="386"/>
      <c r="AU18" s="386"/>
      <c r="AV18" s="391"/>
      <c r="AW18" s="391"/>
      <c r="AX18" s="391"/>
      <c r="AY18" s="391"/>
      <c r="AZ18" s="391"/>
      <c r="BA18" s="429" t="s">
        <v>73</v>
      </c>
      <c r="BB18" s="394" t="s">
        <v>73</v>
      </c>
      <c r="BC18" s="394" t="s">
        <v>73</v>
      </c>
      <c r="BD18" s="498">
        <v>0</v>
      </c>
      <c r="BE18" s="498">
        <v>0</v>
      </c>
      <c r="BF18" s="498" t="s">
        <v>73</v>
      </c>
    </row>
    <row r="19" spans="1:58" x14ac:dyDescent="0.25">
      <c r="A19" s="399" t="s">
        <v>27</v>
      </c>
      <c r="B19" s="474">
        <v>0</v>
      </c>
      <c r="C19" s="466"/>
      <c r="D19" s="467"/>
      <c r="E19" s="467"/>
      <c r="F19" s="467"/>
      <c r="G19" s="467"/>
      <c r="H19" s="467"/>
      <c r="I19" s="467"/>
      <c r="J19" s="446"/>
      <c r="K19" s="448"/>
      <c r="L19" s="446"/>
      <c r="M19" s="487"/>
      <c r="N19" s="494" t="s">
        <v>72</v>
      </c>
      <c r="O19" s="381"/>
      <c r="P19" s="381"/>
      <c r="Q19" s="381"/>
      <c r="R19" s="381"/>
      <c r="S19" s="381"/>
      <c r="T19" s="381"/>
      <c r="U19" s="381"/>
      <c r="V19" s="381"/>
      <c r="W19" s="38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1"/>
      <c r="AK19" s="391"/>
      <c r="AL19" s="391"/>
      <c r="AM19" s="391"/>
      <c r="AN19" s="391"/>
      <c r="AO19" s="391"/>
      <c r="AP19" s="391"/>
      <c r="AQ19" s="391"/>
      <c r="AR19" s="391"/>
      <c r="AS19" s="391"/>
      <c r="AT19" s="386"/>
      <c r="AU19" s="386"/>
      <c r="AV19" s="391"/>
      <c r="AW19" s="391"/>
      <c r="AX19" s="391"/>
      <c r="AY19" s="391"/>
      <c r="AZ19" s="391"/>
      <c r="BA19" s="429" t="s">
        <v>73</v>
      </c>
      <c r="BB19" s="394" t="s">
        <v>73</v>
      </c>
      <c r="BC19" s="394" t="s">
        <v>73</v>
      </c>
      <c r="BD19" s="498">
        <v>0</v>
      </c>
      <c r="BE19" s="498">
        <v>0</v>
      </c>
      <c r="BF19" s="498" t="s">
        <v>73</v>
      </c>
    </row>
    <row r="20" spans="1:58" x14ac:dyDescent="0.25">
      <c r="A20" s="399" t="s">
        <v>28</v>
      </c>
      <c r="B20" s="474">
        <v>0</v>
      </c>
      <c r="C20" s="466"/>
      <c r="D20" s="467"/>
      <c r="E20" s="467"/>
      <c r="F20" s="467"/>
      <c r="G20" s="467"/>
      <c r="H20" s="467"/>
      <c r="I20" s="467"/>
      <c r="J20" s="446"/>
      <c r="K20" s="448"/>
      <c r="L20" s="446"/>
      <c r="M20" s="487"/>
      <c r="N20" s="494" t="s">
        <v>72</v>
      </c>
      <c r="O20" s="381"/>
      <c r="P20" s="381"/>
      <c r="Q20" s="381"/>
      <c r="R20" s="381"/>
      <c r="S20" s="381"/>
      <c r="T20" s="381"/>
      <c r="U20" s="381"/>
      <c r="V20" s="381"/>
      <c r="W20" s="38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86"/>
      <c r="AU20" s="386"/>
      <c r="AV20" s="391"/>
      <c r="AW20" s="391"/>
      <c r="AX20" s="391"/>
      <c r="AY20" s="391"/>
      <c r="AZ20" s="391"/>
      <c r="BA20" s="429" t="s">
        <v>73</v>
      </c>
      <c r="BB20" s="394" t="s">
        <v>73</v>
      </c>
      <c r="BC20" s="394" t="s">
        <v>73</v>
      </c>
      <c r="BD20" s="498">
        <v>0</v>
      </c>
      <c r="BE20" s="498">
        <v>0</v>
      </c>
      <c r="BF20" s="498" t="s">
        <v>73</v>
      </c>
    </row>
    <row r="21" spans="1:58" x14ac:dyDescent="0.25">
      <c r="A21" s="400" t="s">
        <v>29</v>
      </c>
      <c r="B21" s="451">
        <v>552</v>
      </c>
      <c r="C21" s="452">
        <v>5</v>
      </c>
      <c r="D21" s="453">
        <v>23</v>
      </c>
      <c r="E21" s="453">
        <v>20</v>
      </c>
      <c r="F21" s="453">
        <v>26</v>
      </c>
      <c r="G21" s="453">
        <v>11</v>
      </c>
      <c r="H21" s="453">
        <v>24</v>
      </c>
      <c r="I21" s="453">
        <v>267</v>
      </c>
      <c r="J21" s="455">
        <v>176</v>
      </c>
      <c r="K21" s="452">
        <v>216</v>
      </c>
      <c r="L21" s="455">
        <v>336</v>
      </c>
      <c r="M21" s="478">
        <v>552</v>
      </c>
      <c r="N21" s="494" t="s">
        <v>72</v>
      </c>
      <c r="O21" s="381"/>
      <c r="P21" s="381"/>
      <c r="Q21" s="381"/>
      <c r="R21" s="381"/>
      <c r="S21" s="381"/>
      <c r="T21" s="381"/>
      <c r="U21" s="381"/>
      <c r="V21" s="381"/>
      <c r="W21" s="38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86"/>
      <c r="AU21" s="386"/>
      <c r="AV21" s="391"/>
      <c r="AW21" s="391"/>
      <c r="AX21" s="391"/>
      <c r="AY21" s="391"/>
      <c r="AZ21" s="391"/>
      <c r="BA21" s="429" t="s">
        <v>73</v>
      </c>
      <c r="BB21" s="394" t="s">
        <v>73</v>
      </c>
      <c r="BC21" s="394" t="s">
        <v>73</v>
      </c>
      <c r="BD21" s="498">
        <v>0</v>
      </c>
      <c r="BE21" s="498">
        <v>0</v>
      </c>
      <c r="BF21" s="498">
        <v>0</v>
      </c>
    </row>
    <row r="22" spans="1:58" x14ac:dyDescent="0.25">
      <c r="A22" s="376" t="s">
        <v>30</v>
      </c>
      <c r="B22" s="376"/>
      <c r="C22" s="376"/>
      <c r="D22" s="376"/>
      <c r="E22" s="376"/>
      <c r="F22" s="376"/>
      <c r="G22" s="376"/>
      <c r="H22" s="376"/>
      <c r="I22" s="376"/>
      <c r="J22" s="497"/>
      <c r="K22" s="376"/>
      <c r="L22" s="376"/>
      <c r="M22" s="376"/>
      <c r="N22" s="374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74"/>
      <c r="AW22" s="374"/>
      <c r="AX22" s="381"/>
      <c r="AY22" s="381"/>
      <c r="AZ22" s="381"/>
      <c r="BA22" s="381"/>
      <c r="BB22" s="381"/>
      <c r="BC22" s="381"/>
      <c r="BD22" s="381"/>
      <c r="BE22" s="381"/>
      <c r="BF22" s="381"/>
    </row>
    <row r="23" spans="1:58" ht="15" customHeight="1" x14ac:dyDescent="0.2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495"/>
      <c r="O23" s="495"/>
      <c r="P23" s="389"/>
      <c r="Q23" s="389"/>
      <c r="R23" s="389"/>
      <c r="S23" s="382"/>
      <c r="T23" s="382"/>
      <c r="U23" s="382"/>
      <c r="V23" s="382"/>
      <c r="W23" s="382"/>
      <c r="X23" s="382"/>
      <c r="Y23" s="382"/>
      <c r="Z23" s="386"/>
      <c r="AA23" s="390"/>
      <c r="AB23" s="390"/>
      <c r="AC23" s="386"/>
      <c r="AD23" s="386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86"/>
      <c r="AW23" s="386"/>
      <c r="AX23" s="391"/>
      <c r="AY23" s="391"/>
      <c r="AZ23" s="391"/>
      <c r="BA23" s="391"/>
      <c r="BB23" s="391"/>
      <c r="BC23" s="391"/>
      <c r="BD23" s="391"/>
      <c r="BE23" s="391"/>
      <c r="BF23" s="391"/>
    </row>
    <row r="24" spans="1:58" ht="21" x14ac:dyDescent="0.25">
      <c r="A24" s="638"/>
      <c r="B24" s="640"/>
      <c r="C24" s="392" t="s">
        <v>8</v>
      </c>
      <c r="D24" s="377" t="s">
        <v>9</v>
      </c>
      <c r="E24" s="377" t="s">
        <v>10</v>
      </c>
      <c r="F24" s="377" t="s">
        <v>11</v>
      </c>
      <c r="G24" s="377" t="s">
        <v>12</v>
      </c>
      <c r="H24" s="377" t="s">
        <v>13</v>
      </c>
      <c r="I24" s="377" t="s">
        <v>14</v>
      </c>
      <c r="J24" s="378" t="s">
        <v>15</v>
      </c>
      <c r="K24" s="379" t="s">
        <v>16</v>
      </c>
      <c r="L24" s="378" t="s">
        <v>17</v>
      </c>
      <c r="M24" s="636"/>
      <c r="N24" s="495"/>
      <c r="O24" s="495"/>
      <c r="P24" s="389"/>
      <c r="Q24" s="389"/>
      <c r="R24" s="389"/>
      <c r="S24" s="382"/>
      <c r="T24" s="382"/>
      <c r="U24" s="382"/>
      <c r="V24" s="382"/>
      <c r="W24" s="382"/>
      <c r="X24" s="382"/>
      <c r="Y24" s="382"/>
      <c r="Z24" s="386"/>
      <c r="AA24" s="390"/>
      <c r="AB24" s="390"/>
      <c r="AC24" s="386"/>
      <c r="AD24" s="386"/>
      <c r="AE24" s="391"/>
      <c r="AF24" s="391"/>
      <c r="AG24" s="391"/>
      <c r="AH24" s="391"/>
      <c r="AI24" s="391"/>
      <c r="AJ24" s="391"/>
      <c r="AK24" s="391"/>
      <c r="AL24" s="391"/>
      <c r="AM24" s="391"/>
      <c r="AN24" s="391"/>
      <c r="AO24" s="391"/>
      <c r="AP24" s="391"/>
      <c r="AQ24" s="391"/>
      <c r="AR24" s="391"/>
      <c r="AS24" s="391"/>
      <c r="AT24" s="391"/>
      <c r="AU24" s="391"/>
      <c r="AV24" s="386"/>
      <c r="AW24" s="386"/>
      <c r="AX24" s="391"/>
      <c r="AY24" s="391"/>
      <c r="AZ24" s="391"/>
      <c r="BA24" s="391"/>
      <c r="BB24" s="391"/>
      <c r="BC24" s="391"/>
      <c r="BD24" s="391"/>
      <c r="BE24" s="391"/>
      <c r="BF24" s="391"/>
    </row>
    <row r="25" spans="1:58" x14ac:dyDescent="0.25">
      <c r="A25" s="432" t="s">
        <v>32</v>
      </c>
      <c r="B25" s="475">
        <v>0</v>
      </c>
      <c r="C25" s="462"/>
      <c r="D25" s="463"/>
      <c r="E25" s="463"/>
      <c r="F25" s="463"/>
      <c r="G25" s="463"/>
      <c r="H25" s="463"/>
      <c r="I25" s="463"/>
      <c r="J25" s="469"/>
      <c r="K25" s="462"/>
      <c r="L25" s="469"/>
      <c r="M25" s="480"/>
      <c r="N25" s="494" t="s">
        <v>72</v>
      </c>
      <c r="O25" s="495"/>
      <c r="P25" s="389"/>
      <c r="Q25" s="389"/>
      <c r="R25" s="389"/>
      <c r="S25" s="382"/>
      <c r="T25" s="382"/>
      <c r="U25" s="382"/>
      <c r="V25" s="382"/>
      <c r="W25" s="382"/>
      <c r="X25" s="391"/>
      <c r="Y25" s="391"/>
      <c r="Z25" s="391"/>
      <c r="AA25" s="391"/>
      <c r="AB25" s="391"/>
      <c r="AC25" s="386"/>
      <c r="AD25" s="386"/>
      <c r="AE25" s="391"/>
      <c r="AF25" s="391"/>
      <c r="AG25" s="391"/>
      <c r="AH25" s="391"/>
      <c r="AI25" s="391"/>
      <c r="AJ25" s="391"/>
      <c r="AK25" s="391"/>
      <c r="AL25" s="391"/>
      <c r="AM25" s="391"/>
      <c r="AN25" s="391"/>
      <c r="AO25" s="391"/>
      <c r="AP25" s="391"/>
      <c r="AQ25" s="391"/>
      <c r="AR25" s="391"/>
      <c r="AS25" s="391"/>
      <c r="AT25" s="391"/>
      <c r="AU25" s="391"/>
      <c r="AV25" s="386"/>
      <c r="AW25" s="386"/>
      <c r="AX25" s="391"/>
      <c r="AY25" s="391"/>
      <c r="AZ25" s="391"/>
      <c r="BA25" s="429" t="s">
        <v>73</v>
      </c>
      <c r="BB25" s="394" t="s">
        <v>73</v>
      </c>
      <c r="BC25" s="394" t="s">
        <v>73</v>
      </c>
      <c r="BD25" s="498">
        <v>0</v>
      </c>
      <c r="BE25" s="498">
        <v>0</v>
      </c>
      <c r="BF25" s="498" t="s">
        <v>73</v>
      </c>
    </row>
    <row r="26" spans="1:58" x14ac:dyDescent="0.25">
      <c r="A26" s="431" t="s">
        <v>33</v>
      </c>
      <c r="B26" s="447">
        <v>0</v>
      </c>
      <c r="C26" s="448"/>
      <c r="D26" s="449"/>
      <c r="E26" s="449"/>
      <c r="F26" s="449"/>
      <c r="G26" s="449"/>
      <c r="H26" s="449"/>
      <c r="I26" s="449"/>
      <c r="J26" s="445"/>
      <c r="K26" s="460"/>
      <c r="L26" s="445"/>
      <c r="M26" s="440"/>
      <c r="N26" s="494" t="s">
        <v>72</v>
      </c>
      <c r="O26" s="495"/>
      <c r="P26" s="389"/>
      <c r="Q26" s="389"/>
      <c r="R26" s="389"/>
      <c r="S26" s="382"/>
      <c r="T26" s="382"/>
      <c r="U26" s="382"/>
      <c r="V26" s="382"/>
      <c r="W26" s="382"/>
      <c r="X26" s="391"/>
      <c r="Y26" s="391"/>
      <c r="Z26" s="391"/>
      <c r="AA26" s="391"/>
      <c r="AB26" s="391"/>
      <c r="AC26" s="386"/>
      <c r="AD26" s="386"/>
      <c r="AE26" s="391"/>
      <c r="AF26" s="391"/>
      <c r="AG26" s="391"/>
      <c r="AH26" s="391"/>
      <c r="AI26" s="391"/>
      <c r="AJ26" s="391"/>
      <c r="AK26" s="391"/>
      <c r="AL26" s="391"/>
      <c r="AM26" s="391"/>
      <c r="AN26" s="391"/>
      <c r="AO26" s="391"/>
      <c r="AP26" s="391"/>
      <c r="AQ26" s="391"/>
      <c r="AR26" s="391"/>
      <c r="AS26" s="391"/>
      <c r="AT26" s="391"/>
      <c r="AU26" s="391"/>
      <c r="AV26" s="386"/>
      <c r="AW26" s="386"/>
      <c r="AX26" s="391"/>
      <c r="AY26" s="391"/>
      <c r="AZ26" s="391"/>
      <c r="BA26" s="429" t="s">
        <v>73</v>
      </c>
      <c r="BB26" s="394" t="s">
        <v>73</v>
      </c>
      <c r="BC26" s="394" t="s">
        <v>73</v>
      </c>
      <c r="BD26" s="498">
        <v>0</v>
      </c>
      <c r="BE26" s="498">
        <v>0</v>
      </c>
      <c r="BF26" s="498" t="s">
        <v>73</v>
      </c>
    </row>
    <row r="27" spans="1:58" x14ac:dyDescent="0.25">
      <c r="A27" s="433" t="s">
        <v>34</v>
      </c>
      <c r="B27" s="474">
        <v>0</v>
      </c>
      <c r="C27" s="448"/>
      <c r="D27" s="449"/>
      <c r="E27" s="449"/>
      <c r="F27" s="449"/>
      <c r="G27" s="449"/>
      <c r="H27" s="449"/>
      <c r="I27" s="449"/>
      <c r="J27" s="445"/>
      <c r="K27" s="448"/>
      <c r="L27" s="445"/>
      <c r="M27" s="440"/>
      <c r="N27" s="494" t="s">
        <v>72</v>
      </c>
      <c r="O27" s="495"/>
      <c r="P27" s="389"/>
      <c r="Q27" s="389"/>
      <c r="R27" s="389"/>
      <c r="S27" s="382"/>
      <c r="T27" s="382"/>
      <c r="U27" s="382"/>
      <c r="V27" s="382"/>
      <c r="W27" s="382"/>
      <c r="X27" s="391"/>
      <c r="Y27" s="391"/>
      <c r="Z27" s="391"/>
      <c r="AA27" s="391"/>
      <c r="AB27" s="391"/>
      <c r="AC27" s="386"/>
      <c r="AD27" s="386"/>
      <c r="AE27" s="391"/>
      <c r="AF27" s="391"/>
      <c r="AG27" s="391"/>
      <c r="AH27" s="391"/>
      <c r="AI27" s="391"/>
      <c r="AJ27" s="391"/>
      <c r="AK27" s="391"/>
      <c r="AL27" s="391"/>
      <c r="AM27" s="391"/>
      <c r="AN27" s="391"/>
      <c r="AO27" s="391"/>
      <c r="AP27" s="391"/>
      <c r="AQ27" s="391"/>
      <c r="AR27" s="391"/>
      <c r="AS27" s="391"/>
      <c r="AT27" s="391"/>
      <c r="AU27" s="391"/>
      <c r="AV27" s="386"/>
      <c r="AW27" s="386"/>
      <c r="AX27" s="391"/>
      <c r="AY27" s="391"/>
      <c r="AZ27" s="391"/>
      <c r="BA27" s="429" t="s">
        <v>73</v>
      </c>
      <c r="BB27" s="394" t="s">
        <v>73</v>
      </c>
      <c r="BC27" s="394" t="s">
        <v>73</v>
      </c>
      <c r="BD27" s="498">
        <v>0</v>
      </c>
      <c r="BE27" s="498">
        <v>0</v>
      </c>
      <c r="BF27" s="498" t="s">
        <v>73</v>
      </c>
    </row>
    <row r="28" spans="1:58" x14ac:dyDescent="0.25">
      <c r="A28" s="433" t="s">
        <v>35</v>
      </c>
      <c r="B28" s="474">
        <v>0</v>
      </c>
      <c r="C28" s="448"/>
      <c r="D28" s="449"/>
      <c r="E28" s="449"/>
      <c r="F28" s="449"/>
      <c r="G28" s="449"/>
      <c r="H28" s="449"/>
      <c r="I28" s="449"/>
      <c r="J28" s="445"/>
      <c r="K28" s="448"/>
      <c r="L28" s="445"/>
      <c r="M28" s="440"/>
      <c r="N28" s="494" t="s">
        <v>72</v>
      </c>
      <c r="O28" s="495"/>
      <c r="P28" s="389"/>
      <c r="Q28" s="389"/>
      <c r="R28" s="389"/>
      <c r="S28" s="382"/>
      <c r="T28" s="382"/>
      <c r="U28" s="382"/>
      <c r="V28" s="382"/>
      <c r="W28" s="382"/>
      <c r="X28" s="391"/>
      <c r="Y28" s="391"/>
      <c r="Z28" s="391"/>
      <c r="AA28" s="391"/>
      <c r="AB28" s="391"/>
      <c r="AC28" s="386"/>
      <c r="AD28" s="386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86"/>
      <c r="AW28" s="386"/>
      <c r="AX28" s="391"/>
      <c r="AY28" s="391"/>
      <c r="AZ28" s="391"/>
      <c r="BA28" s="429" t="s">
        <v>73</v>
      </c>
      <c r="BB28" s="394" t="s">
        <v>73</v>
      </c>
      <c r="BC28" s="394" t="s">
        <v>73</v>
      </c>
      <c r="BD28" s="498">
        <v>0</v>
      </c>
      <c r="BE28" s="498">
        <v>0</v>
      </c>
      <c r="BF28" s="498" t="s">
        <v>73</v>
      </c>
    </row>
    <row r="29" spans="1:58" x14ac:dyDescent="0.25">
      <c r="A29" s="383" t="s">
        <v>36</v>
      </c>
      <c r="B29" s="447">
        <v>0</v>
      </c>
      <c r="C29" s="448"/>
      <c r="D29" s="449"/>
      <c r="E29" s="449"/>
      <c r="F29" s="449"/>
      <c r="G29" s="449"/>
      <c r="H29" s="449"/>
      <c r="I29" s="449"/>
      <c r="J29" s="445"/>
      <c r="K29" s="448"/>
      <c r="L29" s="445"/>
      <c r="M29" s="440"/>
      <c r="N29" s="494" t="s">
        <v>72</v>
      </c>
      <c r="O29" s="495"/>
      <c r="P29" s="389"/>
      <c r="Q29" s="389"/>
      <c r="R29" s="389"/>
      <c r="S29" s="382"/>
      <c r="T29" s="382"/>
      <c r="U29" s="382"/>
      <c r="V29" s="382"/>
      <c r="W29" s="382"/>
      <c r="X29" s="391"/>
      <c r="Y29" s="391"/>
      <c r="Z29" s="391"/>
      <c r="AA29" s="391"/>
      <c r="AB29" s="391"/>
      <c r="AC29" s="386"/>
      <c r="AD29" s="386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86"/>
      <c r="AW29" s="386"/>
      <c r="AX29" s="391"/>
      <c r="AY29" s="391"/>
      <c r="AZ29" s="391"/>
      <c r="BA29" s="429" t="s">
        <v>73</v>
      </c>
      <c r="BB29" s="394" t="s">
        <v>73</v>
      </c>
      <c r="BC29" s="394" t="s">
        <v>73</v>
      </c>
      <c r="BD29" s="498">
        <v>0</v>
      </c>
      <c r="BE29" s="498">
        <v>0</v>
      </c>
      <c r="BF29" s="498" t="s">
        <v>73</v>
      </c>
    </row>
    <row r="30" spans="1:58" x14ac:dyDescent="0.25">
      <c r="A30" s="383" t="s">
        <v>37</v>
      </c>
      <c r="B30" s="447">
        <v>0</v>
      </c>
      <c r="C30" s="448"/>
      <c r="D30" s="449"/>
      <c r="E30" s="449"/>
      <c r="F30" s="449"/>
      <c r="G30" s="449"/>
      <c r="H30" s="449"/>
      <c r="I30" s="449"/>
      <c r="J30" s="445"/>
      <c r="K30" s="448"/>
      <c r="L30" s="445"/>
      <c r="M30" s="440"/>
      <c r="N30" s="494" t="s">
        <v>72</v>
      </c>
      <c r="O30" s="495"/>
      <c r="P30" s="389"/>
      <c r="Q30" s="389"/>
      <c r="R30" s="389"/>
      <c r="S30" s="382"/>
      <c r="T30" s="382"/>
      <c r="U30" s="382"/>
      <c r="V30" s="382"/>
      <c r="W30" s="382"/>
      <c r="X30" s="391"/>
      <c r="Y30" s="391"/>
      <c r="Z30" s="391"/>
      <c r="AA30" s="391"/>
      <c r="AB30" s="391"/>
      <c r="AC30" s="386"/>
      <c r="AD30" s="386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86"/>
      <c r="AW30" s="386"/>
      <c r="AX30" s="391"/>
      <c r="AY30" s="391"/>
      <c r="AZ30" s="391"/>
      <c r="BA30" s="429" t="s">
        <v>73</v>
      </c>
      <c r="BB30" s="394" t="s">
        <v>73</v>
      </c>
      <c r="BC30" s="394" t="s">
        <v>73</v>
      </c>
      <c r="BD30" s="498">
        <v>0</v>
      </c>
      <c r="BE30" s="498">
        <v>0</v>
      </c>
      <c r="BF30" s="498" t="s">
        <v>73</v>
      </c>
    </row>
    <row r="31" spans="1:58" x14ac:dyDescent="0.25">
      <c r="A31" s="383" t="s">
        <v>38</v>
      </c>
      <c r="B31" s="447">
        <v>0</v>
      </c>
      <c r="C31" s="448"/>
      <c r="D31" s="449"/>
      <c r="E31" s="449"/>
      <c r="F31" s="449"/>
      <c r="G31" s="449"/>
      <c r="H31" s="449"/>
      <c r="I31" s="449"/>
      <c r="J31" s="445"/>
      <c r="K31" s="448"/>
      <c r="L31" s="445"/>
      <c r="M31" s="440"/>
      <c r="N31" s="494" t="s">
        <v>72</v>
      </c>
      <c r="O31" s="495"/>
      <c r="P31" s="389"/>
      <c r="Q31" s="389"/>
      <c r="R31" s="389"/>
      <c r="S31" s="382"/>
      <c r="T31" s="382"/>
      <c r="U31" s="382"/>
      <c r="V31" s="382"/>
      <c r="W31" s="382"/>
      <c r="X31" s="391"/>
      <c r="Y31" s="391"/>
      <c r="Z31" s="391"/>
      <c r="AA31" s="391"/>
      <c r="AB31" s="391"/>
      <c r="AC31" s="386"/>
      <c r="AD31" s="386"/>
      <c r="AE31" s="391"/>
      <c r="AF31" s="391"/>
      <c r="AG31" s="391"/>
      <c r="AH31" s="391"/>
      <c r="AI31" s="391"/>
      <c r="AJ31" s="391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86"/>
      <c r="AW31" s="386"/>
      <c r="AX31" s="391"/>
      <c r="AY31" s="391"/>
      <c r="AZ31" s="391"/>
      <c r="BA31" s="429" t="s">
        <v>73</v>
      </c>
      <c r="BB31" s="394" t="s">
        <v>73</v>
      </c>
      <c r="BC31" s="394" t="s">
        <v>73</v>
      </c>
      <c r="BD31" s="498">
        <v>0</v>
      </c>
      <c r="BE31" s="498">
        <v>0</v>
      </c>
      <c r="BF31" s="498" t="s">
        <v>73</v>
      </c>
    </row>
    <row r="32" spans="1:58" x14ac:dyDescent="0.25">
      <c r="A32" s="383" t="s">
        <v>39</v>
      </c>
      <c r="B32" s="447">
        <v>0</v>
      </c>
      <c r="C32" s="448"/>
      <c r="D32" s="449"/>
      <c r="E32" s="449"/>
      <c r="F32" s="449"/>
      <c r="G32" s="449"/>
      <c r="H32" s="449"/>
      <c r="I32" s="449"/>
      <c r="J32" s="445"/>
      <c r="K32" s="448"/>
      <c r="L32" s="445"/>
      <c r="M32" s="440"/>
      <c r="N32" s="494" t="s">
        <v>72</v>
      </c>
      <c r="O32" s="495"/>
      <c r="P32" s="389"/>
      <c r="Q32" s="389"/>
      <c r="R32" s="389"/>
      <c r="S32" s="382"/>
      <c r="T32" s="382"/>
      <c r="U32" s="382"/>
      <c r="V32" s="382"/>
      <c r="W32" s="382"/>
      <c r="X32" s="391"/>
      <c r="Y32" s="391"/>
      <c r="Z32" s="391"/>
      <c r="AA32" s="391"/>
      <c r="AB32" s="391"/>
      <c r="AC32" s="386"/>
      <c r="AD32" s="386"/>
      <c r="AE32" s="391"/>
      <c r="AF32" s="391"/>
      <c r="AG32" s="391"/>
      <c r="AH32" s="391"/>
      <c r="AI32" s="391"/>
      <c r="AJ32" s="391"/>
      <c r="AK32" s="391"/>
      <c r="AL32" s="391"/>
      <c r="AM32" s="391"/>
      <c r="AN32" s="391"/>
      <c r="AO32" s="391"/>
      <c r="AP32" s="391"/>
      <c r="AQ32" s="391"/>
      <c r="AR32" s="391"/>
      <c r="AS32" s="391"/>
      <c r="AT32" s="391"/>
      <c r="AU32" s="391"/>
      <c r="AV32" s="386"/>
      <c r="AW32" s="386"/>
      <c r="AX32" s="391"/>
      <c r="AY32" s="391"/>
      <c r="AZ32" s="391"/>
      <c r="BA32" s="429" t="s">
        <v>73</v>
      </c>
      <c r="BB32" s="394" t="s">
        <v>73</v>
      </c>
      <c r="BC32" s="394" t="s">
        <v>73</v>
      </c>
      <c r="BD32" s="498">
        <v>0</v>
      </c>
      <c r="BE32" s="498">
        <v>0</v>
      </c>
      <c r="BF32" s="498" t="s">
        <v>73</v>
      </c>
    </row>
    <row r="33" spans="1:58" x14ac:dyDescent="0.25">
      <c r="A33" s="383" t="s">
        <v>40</v>
      </c>
      <c r="B33" s="447">
        <v>0</v>
      </c>
      <c r="C33" s="448"/>
      <c r="D33" s="449"/>
      <c r="E33" s="449"/>
      <c r="F33" s="449"/>
      <c r="G33" s="449"/>
      <c r="H33" s="449"/>
      <c r="I33" s="449"/>
      <c r="J33" s="445"/>
      <c r="K33" s="448"/>
      <c r="L33" s="445"/>
      <c r="M33" s="440"/>
      <c r="N33" s="494" t="s">
        <v>72</v>
      </c>
      <c r="O33" s="495"/>
      <c r="P33" s="389"/>
      <c r="Q33" s="389"/>
      <c r="R33" s="389"/>
      <c r="S33" s="382"/>
      <c r="T33" s="382"/>
      <c r="U33" s="382"/>
      <c r="V33" s="382"/>
      <c r="W33" s="382"/>
      <c r="X33" s="391"/>
      <c r="Y33" s="391"/>
      <c r="Z33" s="391"/>
      <c r="AA33" s="391"/>
      <c r="AB33" s="391"/>
      <c r="AC33" s="386"/>
      <c r="AD33" s="386"/>
      <c r="AE33" s="391"/>
      <c r="AF33" s="391"/>
      <c r="AG33" s="391"/>
      <c r="AH33" s="391"/>
      <c r="AI33" s="391"/>
      <c r="AJ33" s="391"/>
      <c r="AK33" s="391"/>
      <c r="AL33" s="391"/>
      <c r="AM33" s="391"/>
      <c r="AN33" s="391"/>
      <c r="AO33" s="391"/>
      <c r="AP33" s="391"/>
      <c r="AQ33" s="391"/>
      <c r="AR33" s="391"/>
      <c r="AS33" s="391"/>
      <c r="AT33" s="391"/>
      <c r="AU33" s="391"/>
      <c r="AV33" s="386"/>
      <c r="AW33" s="386"/>
      <c r="AX33" s="391"/>
      <c r="AY33" s="391"/>
      <c r="AZ33" s="391"/>
      <c r="BA33" s="429" t="s">
        <v>73</v>
      </c>
      <c r="BB33" s="394" t="s">
        <v>73</v>
      </c>
      <c r="BC33" s="394" t="s">
        <v>73</v>
      </c>
      <c r="BD33" s="498">
        <v>0</v>
      </c>
      <c r="BE33" s="498">
        <v>0</v>
      </c>
      <c r="BF33" s="498" t="s">
        <v>73</v>
      </c>
    </row>
    <row r="34" spans="1:58" x14ac:dyDescent="0.25">
      <c r="A34" s="383" t="s">
        <v>41</v>
      </c>
      <c r="B34" s="447">
        <v>0</v>
      </c>
      <c r="C34" s="448"/>
      <c r="D34" s="449"/>
      <c r="E34" s="449"/>
      <c r="F34" s="449"/>
      <c r="G34" s="449"/>
      <c r="H34" s="449"/>
      <c r="I34" s="449"/>
      <c r="J34" s="445"/>
      <c r="K34" s="448"/>
      <c r="L34" s="445"/>
      <c r="M34" s="440"/>
      <c r="N34" s="494" t="s">
        <v>72</v>
      </c>
      <c r="O34" s="495"/>
      <c r="P34" s="389"/>
      <c r="Q34" s="389"/>
      <c r="R34" s="389"/>
      <c r="S34" s="382"/>
      <c r="T34" s="382"/>
      <c r="U34" s="382"/>
      <c r="V34" s="382"/>
      <c r="W34" s="382"/>
      <c r="X34" s="391"/>
      <c r="Y34" s="391"/>
      <c r="Z34" s="391"/>
      <c r="AA34" s="391"/>
      <c r="AB34" s="391"/>
      <c r="AC34" s="386"/>
      <c r="AD34" s="386"/>
      <c r="AE34" s="391"/>
      <c r="AF34" s="391"/>
      <c r="AG34" s="391"/>
      <c r="AH34" s="391"/>
      <c r="AI34" s="391"/>
      <c r="AJ34" s="391"/>
      <c r="AK34" s="391"/>
      <c r="AL34" s="391"/>
      <c r="AM34" s="391"/>
      <c r="AN34" s="391"/>
      <c r="AO34" s="391"/>
      <c r="AP34" s="391"/>
      <c r="AQ34" s="391"/>
      <c r="AR34" s="391"/>
      <c r="AS34" s="391"/>
      <c r="AT34" s="391"/>
      <c r="AU34" s="391"/>
      <c r="AV34" s="386"/>
      <c r="AW34" s="386"/>
      <c r="AX34" s="391"/>
      <c r="AY34" s="391"/>
      <c r="AZ34" s="391"/>
      <c r="BA34" s="429" t="s">
        <v>73</v>
      </c>
      <c r="BB34" s="394" t="s">
        <v>73</v>
      </c>
      <c r="BC34" s="394" t="s">
        <v>73</v>
      </c>
      <c r="BD34" s="498">
        <v>0</v>
      </c>
      <c r="BE34" s="498">
        <v>0</v>
      </c>
      <c r="BF34" s="498" t="s">
        <v>73</v>
      </c>
    </row>
    <row r="35" spans="1:58" x14ac:dyDescent="0.25">
      <c r="A35" s="383" t="s">
        <v>42</v>
      </c>
      <c r="B35" s="447">
        <v>0</v>
      </c>
      <c r="C35" s="448"/>
      <c r="D35" s="449"/>
      <c r="E35" s="449"/>
      <c r="F35" s="449"/>
      <c r="G35" s="449"/>
      <c r="H35" s="449"/>
      <c r="I35" s="449"/>
      <c r="J35" s="445"/>
      <c r="K35" s="448"/>
      <c r="L35" s="445"/>
      <c r="M35" s="440"/>
      <c r="N35" s="494" t="s">
        <v>72</v>
      </c>
      <c r="O35" s="495"/>
      <c r="P35" s="389"/>
      <c r="Q35" s="389"/>
      <c r="R35" s="389"/>
      <c r="S35" s="382"/>
      <c r="T35" s="382"/>
      <c r="U35" s="382"/>
      <c r="V35" s="382"/>
      <c r="W35" s="382"/>
      <c r="X35" s="391"/>
      <c r="Y35" s="391"/>
      <c r="Z35" s="391"/>
      <c r="AA35" s="391"/>
      <c r="AB35" s="391"/>
      <c r="AC35" s="386"/>
      <c r="AD35" s="386"/>
      <c r="AE35" s="391"/>
      <c r="AF35" s="391"/>
      <c r="AG35" s="391"/>
      <c r="AH35" s="391"/>
      <c r="AI35" s="391"/>
      <c r="AJ35" s="391"/>
      <c r="AK35" s="391"/>
      <c r="AL35" s="391"/>
      <c r="AM35" s="391"/>
      <c r="AN35" s="391"/>
      <c r="AO35" s="391"/>
      <c r="AP35" s="391"/>
      <c r="AQ35" s="391"/>
      <c r="AR35" s="391"/>
      <c r="AS35" s="391"/>
      <c r="AT35" s="391"/>
      <c r="AU35" s="391"/>
      <c r="AV35" s="386"/>
      <c r="AW35" s="386"/>
      <c r="AX35" s="391"/>
      <c r="AY35" s="391"/>
      <c r="AZ35" s="391"/>
      <c r="BA35" s="429" t="s">
        <v>73</v>
      </c>
      <c r="BB35" s="394" t="s">
        <v>73</v>
      </c>
      <c r="BC35" s="394" t="s">
        <v>73</v>
      </c>
      <c r="BD35" s="498">
        <v>0</v>
      </c>
      <c r="BE35" s="498">
        <v>0</v>
      </c>
      <c r="BF35" s="498" t="s">
        <v>73</v>
      </c>
    </row>
    <row r="36" spans="1:58" x14ac:dyDescent="0.25">
      <c r="A36" s="383" t="s">
        <v>43</v>
      </c>
      <c r="B36" s="447">
        <v>0</v>
      </c>
      <c r="C36" s="448"/>
      <c r="D36" s="449"/>
      <c r="E36" s="449"/>
      <c r="F36" s="449"/>
      <c r="G36" s="449"/>
      <c r="H36" s="449"/>
      <c r="I36" s="449"/>
      <c r="J36" s="445"/>
      <c r="K36" s="448"/>
      <c r="L36" s="445"/>
      <c r="M36" s="440"/>
      <c r="N36" s="494" t="s">
        <v>72</v>
      </c>
      <c r="O36" s="495"/>
      <c r="P36" s="389"/>
      <c r="Q36" s="389"/>
      <c r="R36" s="389"/>
      <c r="S36" s="382"/>
      <c r="T36" s="382"/>
      <c r="U36" s="382"/>
      <c r="V36" s="382"/>
      <c r="W36" s="382"/>
      <c r="X36" s="391"/>
      <c r="Y36" s="391"/>
      <c r="Z36" s="391"/>
      <c r="AA36" s="391"/>
      <c r="AB36" s="391"/>
      <c r="AC36" s="386"/>
      <c r="AD36" s="386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86"/>
      <c r="AW36" s="386"/>
      <c r="AX36" s="391"/>
      <c r="AY36" s="391"/>
      <c r="AZ36" s="391"/>
      <c r="BA36" s="429" t="s">
        <v>73</v>
      </c>
      <c r="BB36" s="394" t="s">
        <v>73</v>
      </c>
      <c r="BC36" s="394" t="s">
        <v>73</v>
      </c>
      <c r="BD36" s="498">
        <v>0</v>
      </c>
      <c r="BE36" s="498">
        <v>0</v>
      </c>
      <c r="BF36" s="498" t="s">
        <v>73</v>
      </c>
    </row>
    <row r="37" spans="1:58" x14ac:dyDescent="0.25">
      <c r="A37" s="384" t="s">
        <v>44</v>
      </c>
      <c r="B37" s="451">
        <v>0</v>
      </c>
      <c r="C37" s="452"/>
      <c r="D37" s="453"/>
      <c r="E37" s="453"/>
      <c r="F37" s="453"/>
      <c r="G37" s="453"/>
      <c r="H37" s="453"/>
      <c r="I37" s="453"/>
      <c r="J37" s="455"/>
      <c r="K37" s="452"/>
      <c r="L37" s="455"/>
      <c r="M37" s="441"/>
      <c r="N37" s="494" t="s">
        <v>72</v>
      </c>
      <c r="O37" s="495"/>
      <c r="P37" s="389"/>
      <c r="Q37" s="389"/>
      <c r="R37" s="389"/>
      <c r="S37" s="382"/>
      <c r="T37" s="382"/>
      <c r="U37" s="382"/>
      <c r="V37" s="382"/>
      <c r="W37" s="382"/>
      <c r="X37" s="391"/>
      <c r="Y37" s="391"/>
      <c r="Z37" s="391"/>
      <c r="AA37" s="391"/>
      <c r="AB37" s="391"/>
      <c r="AC37" s="386"/>
      <c r="AD37" s="386"/>
      <c r="AE37" s="391"/>
      <c r="AF37" s="391"/>
      <c r="AG37" s="391"/>
      <c r="AH37" s="391"/>
      <c r="AI37" s="391"/>
      <c r="AJ37" s="391"/>
      <c r="AK37" s="391"/>
      <c r="AL37" s="391"/>
      <c r="AM37" s="391"/>
      <c r="AN37" s="391"/>
      <c r="AO37" s="391"/>
      <c r="AP37" s="391"/>
      <c r="AQ37" s="391"/>
      <c r="AR37" s="391"/>
      <c r="AS37" s="391"/>
      <c r="AT37" s="391"/>
      <c r="AU37" s="391"/>
      <c r="AV37" s="386"/>
      <c r="AW37" s="386"/>
      <c r="AX37" s="391"/>
      <c r="AY37" s="391"/>
      <c r="AZ37" s="391"/>
      <c r="BA37" s="429" t="s">
        <v>73</v>
      </c>
      <c r="BB37" s="394" t="s">
        <v>73</v>
      </c>
      <c r="BC37" s="394" t="s">
        <v>73</v>
      </c>
      <c r="BD37" s="498">
        <v>0</v>
      </c>
      <c r="BE37" s="498">
        <v>0</v>
      </c>
      <c r="BF37" s="498" t="s">
        <v>73</v>
      </c>
    </row>
    <row r="38" spans="1:58" x14ac:dyDescent="0.25">
      <c r="A38" s="385" t="s">
        <v>45</v>
      </c>
      <c r="B38" s="385"/>
      <c r="C38" s="385"/>
      <c r="D38" s="385"/>
      <c r="E38" s="385"/>
      <c r="F38" s="385"/>
      <c r="G38" s="385"/>
      <c r="H38" s="385"/>
      <c r="I38" s="376"/>
      <c r="J38" s="376"/>
      <c r="K38" s="376"/>
      <c r="L38" s="376"/>
      <c r="M38" s="376"/>
      <c r="N38" s="374"/>
      <c r="O38" s="381"/>
      <c r="P38" s="381"/>
      <c r="Q38" s="381"/>
      <c r="R38" s="381"/>
      <c r="S38" s="381"/>
      <c r="T38" s="381"/>
      <c r="U38" s="381"/>
      <c r="V38" s="381"/>
      <c r="W38" s="38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391"/>
      <c r="AQ38" s="391"/>
      <c r="AR38" s="391"/>
      <c r="AS38" s="391"/>
      <c r="AT38" s="391"/>
      <c r="AU38" s="391"/>
      <c r="AV38" s="386"/>
      <c r="AW38" s="386"/>
      <c r="AX38" s="391"/>
      <c r="AY38" s="391"/>
      <c r="AZ38" s="391"/>
      <c r="BA38" s="381"/>
      <c r="BB38" s="381"/>
      <c r="BC38" s="391"/>
      <c r="BD38" s="391"/>
      <c r="BE38" s="391"/>
      <c r="BF38" s="391"/>
    </row>
    <row r="39" spans="1:58" ht="15" customHeight="1" x14ac:dyDescent="0.2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374"/>
      <c r="L39" s="387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86"/>
      <c r="AU39" s="386"/>
      <c r="AV39" s="391"/>
      <c r="AW39" s="391"/>
      <c r="AX39" s="391"/>
      <c r="AY39" s="391"/>
      <c r="AZ39" s="391"/>
      <c r="BA39" s="381"/>
      <c r="BB39" s="381"/>
      <c r="BC39" s="391"/>
      <c r="BD39" s="391"/>
      <c r="BE39" s="391"/>
      <c r="BF39" s="391"/>
    </row>
    <row r="40" spans="1:58" ht="21" x14ac:dyDescent="0.25">
      <c r="A40" s="638"/>
      <c r="B40" s="640"/>
      <c r="C40" s="377" t="s">
        <v>11</v>
      </c>
      <c r="D40" s="377" t="s">
        <v>12</v>
      </c>
      <c r="E40" s="411" t="s">
        <v>13</v>
      </c>
      <c r="F40" s="411" t="s">
        <v>48</v>
      </c>
      <c r="G40" s="377" t="s">
        <v>11</v>
      </c>
      <c r="H40" s="377" t="s">
        <v>12</v>
      </c>
      <c r="I40" s="411" t="s">
        <v>13</v>
      </c>
      <c r="J40" s="411" t="s">
        <v>48</v>
      </c>
      <c r="K40" s="374"/>
      <c r="L40" s="374"/>
      <c r="M40" s="374"/>
      <c r="N40" s="387"/>
      <c r="O40" s="381"/>
      <c r="P40" s="381"/>
      <c r="Q40" s="381"/>
      <c r="R40" s="381"/>
      <c r="S40" s="381"/>
      <c r="T40" s="381"/>
      <c r="U40" s="381"/>
      <c r="V40" s="381"/>
      <c r="W40" s="38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391"/>
      <c r="AO40" s="391"/>
      <c r="AP40" s="391"/>
      <c r="AQ40" s="391"/>
      <c r="AR40" s="391"/>
      <c r="AS40" s="391"/>
      <c r="AT40" s="391"/>
      <c r="AU40" s="391"/>
      <c r="AV40" s="386"/>
      <c r="AW40" s="386"/>
      <c r="AX40" s="391"/>
      <c r="AY40" s="391"/>
      <c r="AZ40" s="391"/>
      <c r="BA40" s="381"/>
      <c r="BB40" s="381"/>
      <c r="BC40" s="381"/>
      <c r="BD40" s="381"/>
      <c r="BE40" s="391"/>
      <c r="BF40" s="391"/>
    </row>
    <row r="41" spans="1:58" x14ac:dyDescent="0.25">
      <c r="A41" s="401" t="s">
        <v>49</v>
      </c>
      <c r="B41" s="447">
        <v>0</v>
      </c>
      <c r="C41" s="462"/>
      <c r="D41" s="463"/>
      <c r="E41" s="469"/>
      <c r="F41" s="469"/>
      <c r="G41" s="462"/>
      <c r="H41" s="463"/>
      <c r="I41" s="463"/>
      <c r="J41" s="469"/>
      <c r="K41" s="494" t="s">
        <v>73</v>
      </c>
      <c r="L41" s="374"/>
      <c r="M41" s="374"/>
      <c r="N41" s="427"/>
      <c r="O41" s="381"/>
      <c r="P41" s="381"/>
      <c r="Q41" s="381"/>
      <c r="R41" s="381"/>
      <c r="S41" s="381"/>
      <c r="T41" s="381"/>
      <c r="U41" s="381"/>
      <c r="V41" s="381"/>
      <c r="W41" s="381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1"/>
      <c r="AK41" s="391"/>
      <c r="AL41" s="391"/>
      <c r="AM41" s="391"/>
      <c r="AN41" s="391"/>
      <c r="AO41" s="391"/>
      <c r="AP41" s="391"/>
      <c r="AQ41" s="391"/>
      <c r="AR41" s="391"/>
      <c r="AS41" s="391"/>
      <c r="AT41" s="391"/>
      <c r="AU41" s="391"/>
      <c r="AV41" s="386"/>
      <c r="AW41" s="386"/>
      <c r="AX41" s="391"/>
      <c r="AY41" s="391"/>
      <c r="AZ41" s="391"/>
      <c r="BA41" s="429" t="s">
        <v>73</v>
      </c>
      <c r="BB41" s="391"/>
      <c r="BC41" s="391"/>
      <c r="BD41" s="498">
        <v>0</v>
      </c>
      <c r="BE41" s="391"/>
      <c r="BF41" s="391"/>
    </row>
    <row r="42" spans="1:58" x14ac:dyDescent="0.25">
      <c r="A42" s="400" t="s">
        <v>50</v>
      </c>
      <c r="B42" s="451">
        <v>0</v>
      </c>
      <c r="C42" s="452"/>
      <c r="D42" s="453"/>
      <c r="E42" s="455"/>
      <c r="F42" s="455"/>
      <c r="G42" s="452"/>
      <c r="H42" s="453"/>
      <c r="I42" s="453"/>
      <c r="J42" s="455"/>
      <c r="K42" s="494" t="s">
        <v>73</v>
      </c>
      <c r="L42" s="374"/>
      <c r="M42" s="374"/>
      <c r="N42" s="402"/>
      <c r="O42" s="381"/>
      <c r="P42" s="381"/>
      <c r="Q42" s="381"/>
      <c r="R42" s="381"/>
      <c r="S42" s="381"/>
      <c r="T42" s="381"/>
      <c r="U42" s="381"/>
      <c r="V42" s="381"/>
      <c r="W42" s="38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86"/>
      <c r="AW42" s="386"/>
      <c r="AX42" s="391"/>
      <c r="AY42" s="391"/>
      <c r="AZ42" s="391"/>
      <c r="BA42" s="429" t="s">
        <v>73</v>
      </c>
      <c r="BB42" s="391"/>
      <c r="BC42" s="391"/>
      <c r="BD42" s="498">
        <v>0</v>
      </c>
      <c r="BE42" s="391"/>
      <c r="BF42" s="391"/>
    </row>
    <row r="43" spans="1:58" x14ac:dyDescent="0.25">
      <c r="A43" s="436" t="s">
        <v>51</v>
      </c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02"/>
      <c r="O43" s="381"/>
      <c r="P43" s="381"/>
      <c r="Q43" s="381"/>
      <c r="R43" s="381"/>
      <c r="S43" s="381"/>
      <c r="T43" s="381"/>
      <c r="U43" s="381"/>
      <c r="V43" s="381"/>
      <c r="W43" s="38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86"/>
      <c r="AW43" s="386"/>
      <c r="AX43" s="391"/>
      <c r="AY43" s="391"/>
      <c r="AZ43" s="391"/>
      <c r="BA43" s="381"/>
      <c r="BB43" s="381"/>
      <c r="BC43" s="391"/>
      <c r="BD43" s="391"/>
      <c r="BE43" s="391"/>
      <c r="BF43" s="391"/>
    </row>
    <row r="44" spans="1:58" ht="15" customHeight="1" x14ac:dyDescent="0.2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381"/>
      <c r="O44" s="381"/>
      <c r="P44" s="381"/>
      <c r="Q44" s="381"/>
      <c r="R44" s="381"/>
      <c r="S44" s="381"/>
      <c r="T44" s="381"/>
      <c r="U44" s="381"/>
      <c r="V44" s="381"/>
      <c r="W44" s="38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86"/>
      <c r="AV44" s="386"/>
      <c r="AW44" s="391"/>
      <c r="AX44" s="391"/>
      <c r="AY44" s="391"/>
      <c r="AZ44" s="391"/>
      <c r="BA44" s="381"/>
      <c r="BB44" s="381"/>
      <c r="BC44" s="391"/>
      <c r="BD44" s="391"/>
      <c r="BE44" s="391"/>
      <c r="BF44" s="391"/>
    </row>
    <row r="45" spans="1:58" ht="21" x14ac:dyDescent="0.25">
      <c r="A45" s="645"/>
      <c r="B45" s="636"/>
      <c r="C45" s="392" t="s">
        <v>8</v>
      </c>
      <c r="D45" s="377" t="s">
        <v>9</v>
      </c>
      <c r="E45" s="377" t="s">
        <v>10</v>
      </c>
      <c r="F45" s="377" t="s">
        <v>11</v>
      </c>
      <c r="G45" s="377" t="s">
        <v>12</v>
      </c>
      <c r="H45" s="377" t="s">
        <v>13</v>
      </c>
      <c r="I45" s="377" t="s">
        <v>14</v>
      </c>
      <c r="J45" s="378" t="s">
        <v>15</v>
      </c>
      <c r="K45" s="379" t="s">
        <v>16</v>
      </c>
      <c r="L45" s="378" t="s">
        <v>17</v>
      </c>
      <c r="M45" s="636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86"/>
      <c r="AV45" s="386"/>
      <c r="AW45" s="391"/>
      <c r="AX45" s="391"/>
      <c r="AY45" s="391"/>
      <c r="AZ45" s="391"/>
      <c r="BA45" s="381"/>
      <c r="BB45" s="381"/>
      <c r="BC45" s="391"/>
      <c r="BD45" s="391"/>
      <c r="BE45" s="391"/>
      <c r="BF45" s="391"/>
    </row>
    <row r="46" spans="1:58" x14ac:dyDescent="0.25">
      <c r="A46" s="403" t="s">
        <v>53</v>
      </c>
      <c r="B46" s="458">
        <v>0</v>
      </c>
      <c r="C46" s="484">
        <v>0</v>
      </c>
      <c r="D46" s="485">
        <v>0</v>
      </c>
      <c r="E46" s="485">
        <v>0</v>
      </c>
      <c r="F46" s="485">
        <v>0</v>
      </c>
      <c r="G46" s="485">
        <v>0</v>
      </c>
      <c r="H46" s="485">
        <v>0</v>
      </c>
      <c r="I46" s="485">
        <v>0</v>
      </c>
      <c r="J46" s="485">
        <v>0</v>
      </c>
      <c r="K46" s="485">
        <v>0</v>
      </c>
      <c r="L46" s="492">
        <v>0</v>
      </c>
      <c r="M46" s="457">
        <v>0</v>
      </c>
      <c r="N46" s="494" t="s">
        <v>72</v>
      </c>
      <c r="O46" s="381"/>
      <c r="P46" s="381"/>
      <c r="Q46" s="381"/>
      <c r="R46" s="381"/>
      <c r="S46" s="381"/>
      <c r="T46" s="381"/>
      <c r="U46" s="381"/>
      <c r="V46" s="38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86"/>
      <c r="AV46" s="386"/>
      <c r="AW46" s="391"/>
      <c r="AX46" s="391"/>
      <c r="AY46" s="391"/>
      <c r="AZ46" s="391"/>
      <c r="BA46" s="429" t="s">
        <v>73</v>
      </c>
      <c r="BB46" s="394" t="s">
        <v>73</v>
      </c>
      <c r="BC46" s="394" t="s">
        <v>73</v>
      </c>
      <c r="BD46" s="498">
        <v>0</v>
      </c>
      <c r="BE46" s="498">
        <v>0</v>
      </c>
      <c r="BF46" s="498" t="s">
        <v>73</v>
      </c>
    </row>
    <row r="47" spans="1:58" x14ac:dyDescent="0.25">
      <c r="A47" s="404" t="s">
        <v>49</v>
      </c>
      <c r="B47" s="458">
        <v>0</v>
      </c>
      <c r="C47" s="448"/>
      <c r="D47" s="449"/>
      <c r="E47" s="449"/>
      <c r="F47" s="449"/>
      <c r="G47" s="449"/>
      <c r="H47" s="449"/>
      <c r="I47" s="449"/>
      <c r="J47" s="449"/>
      <c r="K47" s="449"/>
      <c r="L47" s="450"/>
      <c r="M47" s="442"/>
      <c r="N47" s="494" t="s">
        <v>72</v>
      </c>
      <c r="O47" s="381"/>
      <c r="P47" s="381"/>
      <c r="Q47" s="381"/>
      <c r="R47" s="381"/>
      <c r="S47" s="381"/>
      <c r="T47" s="381"/>
      <c r="U47" s="381"/>
      <c r="V47" s="381"/>
      <c r="W47" s="391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1"/>
      <c r="AK47" s="391"/>
      <c r="AL47" s="391"/>
      <c r="AM47" s="391"/>
      <c r="AN47" s="391"/>
      <c r="AO47" s="391"/>
      <c r="AP47" s="391"/>
      <c r="AQ47" s="391"/>
      <c r="AR47" s="391"/>
      <c r="AS47" s="391"/>
      <c r="AT47" s="391"/>
      <c r="AU47" s="386"/>
      <c r="AV47" s="386"/>
      <c r="AW47" s="391"/>
      <c r="AX47" s="391"/>
      <c r="AY47" s="391"/>
      <c r="AZ47" s="391"/>
      <c r="BA47" s="429" t="s">
        <v>73</v>
      </c>
      <c r="BB47" s="394" t="s">
        <v>73</v>
      </c>
      <c r="BC47" s="394" t="s">
        <v>73</v>
      </c>
      <c r="BD47" s="498">
        <v>0</v>
      </c>
      <c r="BE47" s="498">
        <v>0</v>
      </c>
      <c r="BF47" s="498" t="s">
        <v>73</v>
      </c>
    </row>
    <row r="48" spans="1:58" x14ac:dyDescent="0.25">
      <c r="A48" s="405" t="s">
        <v>54</v>
      </c>
      <c r="B48" s="465">
        <v>0</v>
      </c>
      <c r="C48" s="466"/>
      <c r="D48" s="467"/>
      <c r="E48" s="467"/>
      <c r="F48" s="467"/>
      <c r="G48" s="467"/>
      <c r="H48" s="467"/>
      <c r="I48" s="467"/>
      <c r="J48" s="467"/>
      <c r="K48" s="467"/>
      <c r="L48" s="468"/>
      <c r="M48" s="443"/>
      <c r="N48" s="494" t="s">
        <v>72</v>
      </c>
      <c r="O48" s="381"/>
      <c r="P48" s="381"/>
      <c r="Q48" s="381"/>
      <c r="R48" s="381"/>
      <c r="S48" s="381"/>
      <c r="T48" s="381"/>
      <c r="U48" s="381"/>
      <c r="V48" s="38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86"/>
      <c r="AV48" s="386"/>
      <c r="AW48" s="391"/>
      <c r="AX48" s="391"/>
      <c r="AY48" s="391"/>
      <c r="AZ48" s="391"/>
      <c r="BA48" s="429" t="s">
        <v>73</v>
      </c>
      <c r="BB48" s="394" t="s">
        <v>73</v>
      </c>
      <c r="BC48" s="394" t="s">
        <v>73</v>
      </c>
      <c r="BD48" s="498">
        <v>0</v>
      </c>
      <c r="BE48" s="498">
        <v>0</v>
      </c>
      <c r="BF48" s="498" t="s">
        <v>73</v>
      </c>
    </row>
    <row r="49" spans="1:58" x14ac:dyDescent="0.25">
      <c r="A49" s="406" t="s">
        <v>55</v>
      </c>
      <c r="B49" s="457">
        <v>0</v>
      </c>
      <c r="C49" s="484">
        <v>0</v>
      </c>
      <c r="D49" s="485">
        <v>0</v>
      </c>
      <c r="E49" s="485">
        <v>0</v>
      </c>
      <c r="F49" s="485">
        <v>0</v>
      </c>
      <c r="G49" s="485">
        <v>0</v>
      </c>
      <c r="H49" s="485">
        <v>0</v>
      </c>
      <c r="I49" s="485">
        <v>0</v>
      </c>
      <c r="J49" s="485">
        <v>0</v>
      </c>
      <c r="K49" s="485">
        <v>0</v>
      </c>
      <c r="L49" s="492">
        <v>0</v>
      </c>
      <c r="M49" s="457">
        <v>0</v>
      </c>
      <c r="N49" s="494" t="s">
        <v>72</v>
      </c>
      <c r="O49" s="381"/>
      <c r="P49" s="381"/>
      <c r="Q49" s="381"/>
      <c r="R49" s="381"/>
      <c r="S49" s="381"/>
      <c r="T49" s="381"/>
      <c r="U49" s="381"/>
      <c r="V49" s="381"/>
      <c r="W49" s="391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1"/>
      <c r="AK49" s="391"/>
      <c r="AL49" s="391"/>
      <c r="AM49" s="391"/>
      <c r="AN49" s="391"/>
      <c r="AO49" s="391"/>
      <c r="AP49" s="391"/>
      <c r="AQ49" s="391"/>
      <c r="AR49" s="391"/>
      <c r="AS49" s="391"/>
      <c r="AT49" s="391"/>
      <c r="AU49" s="386"/>
      <c r="AV49" s="386"/>
      <c r="AW49" s="391"/>
      <c r="AX49" s="391"/>
      <c r="AY49" s="391"/>
      <c r="AZ49" s="391"/>
      <c r="BA49" s="429" t="s">
        <v>73</v>
      </c>
      <c r="BB49" s="394" t="s">
        <v>73</v>
      </c>
      <c r="BC49" s="394" t="s">
        <v>73</v>
      </c>
      <c r="BD49" s="498">
        <v>0</v>
      </c>
      <c r="BE49" s="498">
        <v>0</v>
      </c>
      <c r="BF49" s="498" t="s">
        <v>73</v>
      </c>
    </row>
    <row r="50" spans="1:58" x14ac:dyDescent="0.25">
      <c r="A50" s="404" t="s">
        <v>49</v>
      </c>
      <c r="B50" s="458">
        <v>0</v>
      </c>
      <c r="C50" s="448"/>
      <c r="D50" s="449"/>
      <c r="E50" s="449"/>
      <c r="F50" s="449"/>
      <c r="G50" s="449"/>
      <c r="H50" s="449"/>
      <c r="I50" s="449"/>
      <c r="J50" s="449"/>
      <c r="K50" s="449"/>
      <c r="L50" s="450"/>
      <c r="M50" s="442"/>
      <c r="N50" s="494" t="s">
        <v>72</v>
      </c>
      <c r="O50" s="381"/>
      <c r="P50" s="381"/>
      <c r="Q50" s="381"/>
      <c r="R50" s="381"/>
      <c r="S50" s="381"/>
      <c r="T50" s="381"/>
      <c r="U50" s="381"/>
      <c r="V50" s="38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  <c r="AU50" s="386"/>
      <c r="AV50" s="386"/>
      <c r="AW50" s="391"/>
      <c r="AX50" s="391"/>
      <c r="AY50" s="391"/>
      <c r="AZ50" s="391"/>
      <c r="BA50" s="429" t="s">
        <v>73</v>
      </c>
      <c r="BB50" s="394" t="s">
        <v>73</v>
      </c>
      <c r="BC50" s="394" t="s">
        <v>73</v>
      </c>
      <c r="BD50" s="498">
        <v>0</v>
      </c>
      <c r="BE50" s="498">
        <v>0</v>
      </c>
      <c r="BF50" s="498" t="s">
        <v>73</v>
      </c>
    </row>
    <row r="51" spans="1:58" x14ac:dyDescent="0.25">
      <c r="A51" s="407" t="s">
        <v>54</v>
      </c>
      <c r="B51" s="459">
        <v>0</v>
      </c>
      <c r="C51" s="452"/>
      <c r="D51" s="453"/>
      <c r="E51" s="453"/>
      <c r="F51" s="453"/>
      <c r="G51" s="453"/>
      <c r="H51" s="453"/>
      <c r="I51" s="453"/>
      <c r="J51" s="453"/>
      <c r="K51" s="453"/>
      <c r="L51" s="454"/>
      <c r="M51" s="444"/>
      <c r="N51" s="494" t="s">
        <v>72</v>
      </c>
      <c r="O51" s="381"/>
      <c r="P51" s="381"/>
      <c r="Q51" s="381"/>
      <c r="R51" s="381"/>
      <c r="S51" s="381"/>
      <c r="T51" s="381"/>
      <c r="U51" s="381"/>
      <c r="V51" s="381"/>
      <c r="W51" s="391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1"/>
      <c r="AK51" s="391"/>
      <c r="AL51" s="391"/>
      <c r="AM51" s="391"/>
      <c r="AN51" s="391"/>
      <c r="AO51" s="391"/>
      <c r="AP51" s="391"/>
      <c r="AQ51" s="391"/>
      <c r="AR51" s="391"/>
      <c r="AS51" s="391"/>
      <c r="AT51" s="391"/>
      <c r="AU51" s="386"/>
      <c r="AV51" s="386"/>
      <c r="AW51" s="391"/>
      <c r="AX51" s="391"/>
      <c r="AY51" s="391"/>
      <c r="AZ51" s="391"/>
      <c r="BA51" s="429" t="s">
        <v>73</v>
      </c>
      <c r="BB51" s="394" t="s">
        <v>73</v>
      </c>
      <c r="BC51" s="394" t="s">
        <v>73</v>
      </c>
      <c r="BD51" s="498">
        <v>0</v>
      </c>
      <c r="BE51" s="498">
        <v>0</v>
      </c>
      <c r="BF51" s="498" t="s">
        <v>73</v>
      </c>
    </row>
    <row r="52" spans="1:58" x14ac:dyDescent="0.25">
      <c r="A52" s="437" t="s">
        <v>56</v>
      </c>
      <c r="B52" s="437"/>
      <c r="C52" s="437"/>
      <c r="D52" s="437"/>
      <c r="E52" s="437"/>
      <c r="F52" s="437"/>
      <c r="G52" s="437"/>
      <c r="H52" s="437"/>
      <c r="I52" s="437"/>
      <c r="J52" s="437"/>
      <c r="K52" s="434"/>
      <c r="L52" s="434"/>
      <c r="M52" s="434"/>
      <c r="N52" s="374"/>
      <c r="O52" s="381"/>
      <c r="P52" s="381"/>
      <c r="Q52" s="381"/>
      <c r="R52" s="381"/>
      <c r="S52" s="381"/>
      <c r="T52" s="381"/>
      <c r="U52" s="381"/>
      <c r="V52" s="381"/>
      <c r="W52" s="38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1"/>
      <c r="AO52" s="391"/>
      <c r="AP52" s="391"/>
      <c r="AQ52" s="391"/>
      <c r="AR52" s="391"/>
      <c r="AS52" s="391"/>
      <c r="AT52" s="391"/>
      <c r="AU52" s="391"/>
      <c r="AV52" s="386"/>
      <c r="AW52" s="386"/>
      <c r="AX52" s="391"/>
      <c r="AY52" s="391"/>
      <c r="AZ52" s="391"/>
      <c r="BA52" s="381"/>
      <c r="BB52" s="381"/>
      <c r="BC52" s="391"/>
      <c r="BD52" s="391"/>
      <c r="BE52" s="391"/>
      <c r="BF52" s="391"/>
    </row>
    <row r="53" spans="1:58" ht="15" customHeight="1" x14ac:dyDescent="0.25">
      <c r="A53" s="635" t="s">
        <v>52</v>
      </c>
      <c r="B53" s="647" t="s">
        <v>57</v>
      </c>
      <c r="C53" s="648"/>
      <c r="D53" s="647" t="s">
        <v>58</v>
      </c>
      <c r="E53" s="648"/>
      <c r="F53" s="381"/>
      <c r="G53" s="381"/>
      <c r="H53" s="408"/>
      <c r="I53" s="408"/>
      <c r="J53" s="408"/>
      <c r="K53" s="408"/>
      <c r="L53" s="408"/>
      <c r="M53" s="408"/>
      <c r="N53" s="408"/>
      <c r="O53" s="409"/>
      <c r="P53" s="381"/>
      <c r="Q53" s="381"/>
      <c r="R53" s="381"/>
      <c r="S53" s="381"/>
      <c r="T53" s="381"/>
      <c r="U53" s="381"/>
      <c r="V53" s="381"/>
      <c r="W53" s="38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391"/>
      <c r="AM53" s="391"/>
      <c r="AN53" s="391"/>
      <c r="AO53" s="391"/>
      <c r="AP53" s="391"/>
      <c r="AQ53" s="391"/>
      <c r="AR53" s="391"/>
      <c r="AS53" s="391"/>
      <c r="AT53" s="391"/>
      <c r="AU53" s="391"/>
      <c r="AV53" s="391"/>
      <c r="AW53" s="391"/>
      <c r="AX53" s="386"/>
      <c r="AY53" s="386"/>
      <c r="AZ53" s="391"/>
      <c r="BA53" s="381"/>
      <c r="BB53" s="381"/>
      <c r="BC53" s="391"/>
      <c r="BD53" s="391"/>
      <c r="BE53" s="391"/>
      <c r="BF53" s="391"/>
    </row>
    <row r="54" spans="1:58" ht="42" x14ac:dyDescent="0.25">
      <c r="A54" s="636"/>
      <c r="B54" s="410" t="s">
        <v>59</v>
      </c>
      <c r="C54" s="411" t="s">
        <v>60</v>
      </c>
      <c r="D54" s="410" t="s">
        <v>59</v>
      </c>
      <c r="E54" s="411" t="s">
        <v>60</v>
      </c>
      <c r="F54" s="381"/>
      <c r="G54" s="381"/>
      <c r="H54" s="408"/>
      <c r="I54" s="408"/>
      <c r="J54" s="408"/>
      <c r="K54" s="408"/>
      <c r="L54" s="408"/>
      <c r="M54" s="408"/>
      <c r="N54" s="408"/>
      <c r="O54" s="409"/>
      <c r="P54" s="381"/>
      <c r="Q54" s="381"/>
      <c r="R54" s="381"/>
      <c r="S54" s="381"/>
      <c r="T54" s="381"/>
      <c r="U54" s="381"/>
      <c r="V54" s="381"/>
      <c r="W54" s="38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86"/>
      <c r="AY54" s="386"/>
      <c r="AZ54" s="391"/>
      <c r="BA54" s="381"/>
      <c r="BB54" s="381"/>
      <c r="BC54" s="391"/>
      <c r="BD54" s="391"/>
      <c r="BE54" s="391"/>
      <c r="BF54" s="391"/>
    </row>
    <row r="55" spans="1:58" ht="21" x14ac:dyDescent="0.25">
      <c r="A55" s="412" t="s">
        <v>61</v>
      </c>
      <c r="B55" s="481"/>
      <c r="C55" s="482"/>
      <c r="D55" s="481"/>
      <c r="E55" s="482"/>
      <c r="F55" s="494" t="s">
        <v>72</v>
      </c>
      <c r="G55" s="381"/>
      <c r="H55" s="380"/>
      <c r="I55" s="408"/>
      <c r="J55" s="408"/>
      <c r="K55" s="408"/>
      <c r="L55" s="408"/>
      <c r="M55" s="408"/>
      <c r="N55" s="408"/>
      <c r="O55" s="409"/>
      <c r="P55" s="381"/>
      <c r="Q55" s="381"/>
      <c r="R55" s="381"/>
      <c r="S55" s="381"/>
      <c r="T55" s="381"/>
      <c r="U55" s="381"/>
      <c r="V55" s="381"/>
      <c r="W55" s="38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1"/>
      <c r="AO55" s="391"/>
      <c r="AP55" s="391"/>
      <c r="AQ55" s="391"/>
      <c r="AR55" s="391"/>
      <c r="AS55" s="391"/>
      <c r="AT55" s="391"/>
      <c r="AU55" s="391"/>
      <c r="AV55" s="391"/>
      <c r="AW55" s="391"/>
      <c r="AX55" s="386"/>
      <c r="AY55" s="386"/>
      <c r="AZ55" s="391"/>
      <c r="BA55" s="413" t="s">
        <v>73</v>
      </c>
      <c r="BB55" s="413" t="s">
        <v>73</v>
      </c>
      <c r="BC55" s="391"/>
      <c r="BD55" s="498">
        <v>0</v>
      </c>
      <c r="BE55" s="498">
        <v>0</v>
      </c>
      <c r="BF55" s="391"/>
    </row>
    <row r="56" spans="1:58" x14ac:dyDescent="0.25">
      <c r="A56" s="438" t="s">
        <v>62</v>
      </c>
      <c r="B56" s="438"/>
      <c r="C56" s="438"/>
      <c r="D56" s="438"/>
      <c r="E56" s="414"/>
      <c r="F56" s="414"/>
      <c r="G56" s="414"/>
      <c r="H56" s="414"/>
      <c r="I56" s="414"/>
      <c r="J56" s="414"/>
      <c r="K56" s="415"/>
      <c r="L56" s="416"/>
      <c r="M56" s="416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391"/>
      <c r="AQ56" s="391"/>
      <c r="AR56" s="391"/>
      <c r="AS56" s="391"/>
      <c r="AT56" s="391"/>
      <c r="AU56" s="391"/>
      <c r="AV56" s="386"/>
      <c r="AW56" s="386"/>
      <c r="AX56" s="391"/>
      <c r="AY56" s="391"/>
      <c r="AZ56" s="391"/>
      <c r="BA56" s="381"/>
      <c r="BB56" s="381"/>
      <c r="BC56" s="391"/>
      <c r="BD56" s="391"/>
      <c r="BE56" s="391"/>
      <c r="BF56" s="391"/>
    </row>
    <row r="57" spans="1:58" x14ac:dyDescent="0.25">
      <c r="A57" s="417" t="s">
        <v>31</v>
      </c>
      <c r="B57" s="417" t="s">
        <v>18</v>
      </c>
      <c r="C57" s="418"/>
      <c r="D57" s="419"/>
      <c r="E57" s="419"/>
      <c r="F57" s="419"/>
      <c r="G57" s="419"/>
      <c r="H57" s="419"/>
      <c r="I57" s="419"/>
      <c r="J57" s="419"/>
      <c r="K57" s="402"/>
      <c r="L57" s="420"/>
      <c r="M57" s="420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1"/>
      <c r="AK57" s="391"/>
      <c r="AL57" s="391"/>
      <c r="AM57" s="391"/>
      <c r="AN57" s="391"/>
      <c r="AO57" s="391"/>
      <c r="AP57" s="391"/>
      <c r="AQ57" s="391"/>
      <c r="AR57" s="391"/>
      <c r="AS57" s="391"/>
      <c r="AT57" s="391"/>
      <c r="AU57" s="391"/>
      <c r="AV57" s="386"/>
      <c r="AW57" s="386"/>
      <c r="AX57" s="391"/>
      <c r="AY57" s="391"/>
      <c r="AZ57" s="391"/>
      <c r="BA57" s="381"/>
      <c r="BB57" s="381"/>
      <c r="BC57" s="391"/>
      <c r="BD57" s="391"/>
      <c r="BE57" s="391"/>
      <c r="BF57" s="391"/>
    </row>
    <row r="58" spans="1:58" x14ac:dyDescent="0.25">
      <c r="A58" s="421" t="s">
        <v>49</v>
      </c>
      <c r="B58" s="479">
        <v>212</v>
      </c>
      <c r="C58" s="418"/>
      <c r="D58" s="419"/>
      <c r="E58" s="419"/>
      <c r="F58" s="419"/>
      <c r="G58" s="419"/>
      <c r="H58" s="419"/>
      <c r="I58" s="419"/>
      <c r="J58" s="419"/>
      <c r="K58" s="388"/>
      <c r="L58" s="388"/>
      <c r="M58" s="388"/>
      <c r="N58" s="381"/>
      <c r="O58" s="381"/>
      <c r="P58" s="381"/>
      <c r="Q58" s="381"/>
      <c r="R58" s="381"/>
      <c r="S58" s="381"/>
      <c r="T58" s="381"/>
      <c r="U58" s="381"/>
      <c r="V58" s="381"/>
      <c r="W58" s="381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1"/>
      <c r="AK58" s="391"/>
      <c r="AL58" s="391"/>
      <c r="AM58" s="391"/>
      <c r="AN58" s="391"/>
      <c r="AO58" s="391"/>
      <c r="AP58" s="391"/>
      <c r="AQ58" s="391"/>
      <c r="AR58" s="391"/>
      <c r="AS58" s="391"/>
      <c r="AT58" s="391"/>
      <c r="AU58" s="391"/>
      <c r="AV58" s="391"/>
      <c r="AW58" s="391"/>
      <c r="AX58" s="391"/>
      <c r="AY58" s="391"/>
      <c r="AZ58" s="391"/>
      <c r="BA58" s="381"/>
      <c r="BB58" s="381"/>
      <c r="BC58" s="391"/>
      <c r="BD58" s="391"/>
      <c r="BE58" s="391"/>
      <c r="BF58" s="391"/>
    </row>
    <row r="59" spans="1:58" x14ac:dyDescent="0.25">
      <c r="A59" s="439" t="s">
        <v>63</v>
      </c>
      <c r="B59" s="439"/>
      <c r="C59" s="439"/>
      <c r="D59" s="439"/>
      <c r="E59" s="439"/>
      <c r="F59" s="439"/>
      <c r="G59" s="439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1"/>
      <c r="AM59" s="391"/>
      <c r="AN59" s="391"/>
      <c r="AO59" s="391"/>
      <c r="AP59" s="391"/>
      <c r="AQ59" s="391"/>
      <c r="AR59" s="391"/>
      <c r="AS59" s="391"/>
      <c r="AT59" s="391"/>
      <c r="AU59" s="391"/>
      <c r="AV59" s="391"/>
      <c r="AW59" s="391"/>
      <c r="AX59" s="391"/>
      <c r="AY59" s="391"/>
      <c r="AZ59" s="391"/>
      <c r="BA59" s="381"/>
      <c r="BB59" s="381"/>
      <c r="BC59" s="391"/>
      <c r="BD59" s="391"/>
      <c r="BE59" s="391"/>
      <c r="BF59" s="391"/>
    </row>
    <row r="60" spans="1:58" ht="15" customHeight="1" x14ac:dyDescent="0.25">
      <c r="A60" s="649" t="s">
        <v>64</v>
      </c>
      <c r="B60" s="635" t="s">
        <v>18</v>
      </c>
      <c r="C60" s="651" t="s">
        <v>65</v>
      </c>
      <c r="D60" s="651" t="s">
        <v>66</v>
      </c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1"/>
      <c r="AK60" s="391"/>
      <c r="AL60" s="391"/>
      <c r="AM60" s="391"/>
      <c r="AN60" s="391"/>
      <c r="AO60" s="391"/>
      <c r="AP60" s="391"/>
      <c r="AQ60" s="391"/>
      <c r="AR60" s="391"/>
      <c r="AS60" s="391"/>
      <c r="AT60" s="391"/>
      <c r="AU60" s="391"/>
      <c r="AV60" s="391"/>
      <c r="AW60" s="391"/>
      <c r="AX60" s="391"/>
      <c r="AY60" s="391"/>
      <c r="AZ60" s="391"/>
      <c r="BA60" s="381"/>
      <c r="BB60" s="381"/>
      <c r="BC60" s="391"/>
      <c r="BD60" s="391"/>
      <c r="BE60" s="391"/>
      <c r="BF60" s="391"/>
    </row>
    <row r="61" spans="1:58" x14ac:dyDescent="0.25">
      <c r="A61" s="650"/>
      <c r="B61" s="636"/>
      <c r="C61" s="652"/>
      <c r="D61" s="652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81"/>
      <c r="BB61" s="381"/>
      <c r="BC61" s="391"/>
      <c r="BD61" s="391"/>
      <c r="BE61" s="391"/>
      <c r="BF61" s="391"/>
    </row>
    <row r="62" spans="1:58" ht="21" x14ac:dyDescent="0.25">
      <c r="A62" s="435" t="s">
        <v>67</v>
      </c>
      <c r="B62" s="459">
        <v>0</v>
      </c>
      <c r="C62" s="481"/>
      <c r="D62" s="482"/>
      <c r="E62" s="381"/>
      <c r="F62" s="381"/>
      <c r="G62" s="381"/>
      <c r="H62" s="381"/>
      <c r="I62" s="381"/>
      <c r="J62" s="381"/>
      <c r="K62" s="381"/>
      <c r="L62" s="381"/>
      <c r="M62" s="381"/>
      <c r="N62" s="381"/>
      <c r="O62" s="381"/>
      <c r="P62" s="381"/>
      <c r="Q62" s="381"/>
      <c r="R62" s="381"/>
      <c r="S62" s="381"/>
      <c r="T62" s="381"/>
      <c r="U62" s="381"/>
      <c r="V62" s="381"/>
      <c r="W62" s="38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81"/>
      <c r="BB62" s="381"/>
      <c r="BC62" s="391"/>
      <c r="BD62" s="391"/>
      <c r="BE62" s="391"/>
      <c r="BF62" s="391"/>
    </row>
    <row r="63" spans="1:58" x14ac:dyDescent="0.25">
      <c r="A63" s="422"/>
      <c r="B63" s="381"/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381"/>
      <c r="P63" s="381"/>
      <c r="Q63" s="381"/>
      <c r="R63" s="381"/>
      <c r="S63" s="381"/>
      <c r="T63" s="381"/>
      <c r="U63" s="381"/>
      <c r="V63" s="381"/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1"/>
      <c r="AL63" s="381"/>
      <c r="AM63" s="381"/>
      <c r="AN63" s="381"/>
      <c r="AO63" s="381"/>
      <c r="AP63" s="381"/>
      <c r="AQ63" s="381"/>
      <c r="AR63" s="381"/>
      <c r="AS63" s="381"/>
      <c r="AT63" s="381"/>
      <c r="AU63" s="381"/>
      <c r="AV63" s="381"/>
      <c r="AW63" s="381"/>
      <c r="AX63" s="381"/>
      <c r="AY63" s="381"/>
      <c r="AZ63" s="381"/>
      <c r="BA63" s="381"/>
      <c r="BB63" s="381"/>
      <c r="BC63" s="381"/>
      <c r="BD63" s="381"/>
      <c r="BE63" s="381"/>
      <c r="BF63" s="381"/>
    </row>
    <row r="64" spans="1:58" x14ac:dyDescent="0.25">
      <c r="A64" s="422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381"/>
      <c r="AC64" s="381"/>
      <c r="AD64" s="381"/>
      <c r="AE64" s="381"/>
      <c r="AF64" s="381"/>
      <c r="AG64" s="381"/>
      <c r="AH64" s="381"/>
      <c r="AI64" s="381"/>
      <c r="AJ64" s="381"/>
      <c r="AK64" s="381"/>
      <c r="AL64" s="381"/>
      <c r="AM64" s="381"/>
      <c r="AN64" s="381"/>
      <c r="AO64" s="381"/>
      <c r="AP64" s="381"/>
      <c r="AQ64" s="381"/>
      <c r="AR64" s="381"/>
      <c r="AS64" s="381"/>
      <c r="AT64" s="381"/>
      <c r="AU64" s="381"/>
      <c r="AV64" s="381"/>
      <c r="AW64" s="381"/>
      <c r="AX64" s="381"/>
      <c r="AY64" s="381"/>
      <c r="AZ64" s="381"/>
      <c r="BA64" s="381"/>
      <c r="BB64" s="381"/>
      <c r="BC64" s="381"/>
      <c r="BD64" s="381"/>
      <c r="BE64" s="381"/>
      <c r="BF64" s="381"/>
    </row>
    <row r="65" spans="1:58" x14ac:dyDescent="0.25">
      <c r="A65" s="422"/>
      <c r="B65" s="381"/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</row>
    <row r="66" spans="1:58" x14ac:dyDescent="0.25">
      <c r="A66" s="422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</row>
    <row r="67" spans="1:58" x14ac:dyDescent="0.25">
      <c r="A67" s="422"/>
      <c r="B67" s="381"/>
      <c r="C67" s="381"/>
      <c r="D67" s="381"/>
      <c r="E67" s="381"/>
      <c r="F67" s="381"/>
      <c r="G67" s="381"/>
      <c r="H67" s="381"/>
      <c r="I67" s="381"/>
      <c r="J67" s="381"/>
      <c r="K67" s="381"/>
      <c r="L67" s="381"/>
      <c r="M67" s="38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</row>
    <row r="68" spans="1:58" x14ac:dyDescent="0.25">
      <c r="A68" s="422"/>
      <c r="B68" s="381"/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</row>
    <row r="69" spans="1:58" x14ac:dyDescent="0.25">
      <c r="A69" s="422"/>
      <c r="B69" s="381"/>
      <c r="C69" s="381"/>
      <c r="D69" s="381"/>
      <c r="E69" s="381"/>
      <c r="F69" s="381"/>
      <c r="G69" s="381"/>
      <c r="H69" s="381"/>
      <c r="I69" s="381"/>
      <c r="J69" s="381"/>
      <c r="K69" s="381"/>
      <c r="L69" s="381"/>
      <c r="M69" s="38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</row>
    <row r="70" spans="1:58" x14ac:dyDescent="0.25">
      <c r="A70" s="422"/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</row>
    <row r="71" spans="1:58" x14ac:dyDescent="0.25">
      <c r="A71" s="422"/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</row>
    <row r="72" spans="1:58" x14ac:dyDescent="0.25">
      <c r="A72" s="422"/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</row>
    <row r="73" spans="1:58" x14ac:dyDescent="0.25">
      <c r="A73" s="422"/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  <c r="M73" s="38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</row>
    <row r="74" spans="1:58" x14ac:dyDescent="0.25">
      <c r="A74" s="422"/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</row>
    <row r="75" spans="1:58" x14ac:dyDescent="0.25">
      <c r="A75" s="422"/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381"/>
      <c r="M75" s="38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</row>
    <row r="76" spans="1:58" x14ac:dyDescent="0.25">
      <c r="A76" s="422"/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38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</row>
    <row r="77" spans="1:58" x14ac:dyDescent="0.25">
      <c r="A77" s="422"/>
      <c r="B77" s="381"/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</row>
    <row r="78" spans="1:58" x14ac:dyDescent="0.25">
      <c r="A78" s="422"/>
      <c r="B78" s="381"/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</row>
    <row r="79" spans="1:58" x14ac:dyDescent="0.25">
      <c r="A79" s="422"/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</row>
    <row r="80" spans="1:58" x14ac:dyDescent="0.25">
      <c r="A80" s="422"/>
      <c r="B80" s="381"/>
      <c r="C80" s="381"/>
      <c r="D80" s="381"/>
      <c r="E80" s="381"/>
      <c r="F80" s="381"/>
      <c r="G80" s="381"/>
      <c r="H80" s="381"/>
      <c r="I80" s="381"/>
      <c r="J80" s="381"/>
      <c r="K80" s="381"/>
      <c r="L80" s="381"/>
      <c r="M80" s="38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</row>
    <row r="81" spans="1:58" x14ac:dyDescent="0.25">
      <c r="A81" s="422"/>
      <c r="B81" s="381"/>
      <c r="C81" s="381"/>
      <c r="D81" s="381"/>
      <c r="E81" s="381"/>
      <c r="F81" s="381"/>
      <c r="G81" s="381"/>
      <c r="H81" s="381"/>
      <c r="I81" s="381"/>
      <c r="J81" s="381"/>
      <c r="K81" s="381"/>
      <c r="L81" s="381"/>
      <c r="M81" s="38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</row>
    <row r="82" spans="1:58" x14ac:dyDescent="0.25">
      <c r="A82" s="422"/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</row>
    <row r="83" spans="1:58" x14ac:dyDescent="0.25">
      <c r="A83" s="422"/>
      <c r="B83" s="381"/>
      <c r="C83" s="381"/>
      <c r="D83" s="381"/>
      <c r="E83" s="381"/>
      <c r="F83" s="381"/>
      <c r="G83" s="381"/>
      <c r="H83" s="381"/>
      <c r="I83" s="381"/>
      <c r="J83" s="381"/>
      <c r="K83" s="381"/>
      <c r="L83" s="381"/>
      <c r="M83" s="38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</row>
    <row r="84" spans="1:58" x14ac:dyDescent="0.25">
      <c r="A84" s="422"/>
      <c r="B84" s="381"/>
      <c r="C84" s="381"/>
      <c r="D84" s="381"/>
      <c r="E84" s="381"/>
      <c r="F84" s="381"/>
      <c r="G84" s="381"/>
      <c r="H84" s="381"/>
      <c r="I84" s="381"/>
      <c r="J84" s="381"/>
      <c r="K84" s="381"/>
      <c r="L84" s="381"/>
      <c r="M84" s="38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</row>
    <row r="85" spans="1:58" x14ac:dyDescent="0.25">
      <c r="A85" s="422"/>
      <c r="B85" s="381"/>
      <c r="C85" s="381"/>
      <c r="D85" s="381"/>
      <c r="E85" s="381"/>
      <c r="F85" s="381"/>
      <c r="G85" s="381"/>
      <c r="H85" s="381"/>
      <c r="I85" s="381"/>
      <c r="J85" s="381"/>
      <c r="K85" s="381"/>
      <c r="L85" s="381"/>
      <c r="M85" s="38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</row>
    <row r="86" spans="1:58" x14ac:dyDescent="0.25">
      <c r="A86" s="422"/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</row>
    <row r="87" spans="1:58" x14ac:dyDescent="0.25">
      <c r="A87" s="422"/>
      <c r="B87" s="381"/>
      <c r="C87" s="381"/>
      <c r="D87" s="381"/>
      <c r="E87" s="381"/>
      <c r="F87" s="381"/>
      <c r="G87" s="381"/>
      <c r="H87" s="381"/>
      <c r="I87" s="381"/>
      <c r="J87" s="381"/>
      <c r="K87" s="381"/>
      <c r="L87" s="381"/>
      <c r="M87" s="38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</row>
    <row r="88" spans="1:58" x14ac:dyDescent="0.25">
      <c r="A88" s="422"/>
      <c r="B88" s="381"/>
      <c r="C88" s="381"/>
      <c r="D88" s="381"/>
      <c r="E88" s="381"/>
      <c r="F88" s="381"/>
      <c r="G88" s="381"/>
      <c r="H88" s="381"/>
      <c r="I88" s="381"/>
      <c r="J88" s="381"/>
      <c r="K88" s="381"/>
      <c r="L88" s="381"/>
      <c r="M88" s="38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</row>
    <row r="89" spans="1:58" x14ac:dyDescent="0.25">
      <c r="A89" s="422"/>
      <c r="B89" s="381"/>
      <c r="C89" s="381"/>
      <c r="D89" s="381"/>
      <c r="E89" s="381"/>
      <c r="F89" s="381"/>
      <c r="G89" s="381"/>
      <c r="H89" s="381"/>
      <c r="I89" s="381"/>
      <c r="J89" s="381"/>
      <c r="K89" s="381"/>
      <c r="L89" s="381"/>
      <c r="M89" s="38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</row>
    <row r="90" spans="1:58" x14ac:dyDescent="0.25">
      <c r="A90" s="422"/>
      <c r="B90" s="381"/>
      <c r="C90" s="381"/>
      <c r="D90" s="381"/>
      <c r="E90" s="381"/>
      <c r="F90" s="381"/>
      <c r="G90" s="381"/>
      <c r="H90" s="381"/>
      <c r="I90" s="381"/>
      <c r="J90" s="381"/>
      <c r="K90" s="381"/>
      <c r="L90" s="381"/>
      <c r="M90" s="38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</row>
    <row r="91" spans="1:58" x14ac:dyDescent="0.25">
      <c r="A91" s="422"/>
      <c r="B91" s="381"/>
      <c r="C91" s="381"/>
      <c r="D91" s="381"/>
      <c r="E91" s="381"/>
      <c r="F91" s="381"/>
      <c r="G91" s="381"/>
      <c r="H91" s="381"/>
      <c r="I91" s="381"/>
      <c r="J91" s="381"/>
      <c r="K91" s="381"/>
      <c r="L91" s="381"/>
      <c r="M91" s="38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241"/>
      <c r="AE91" s="241"/>
      <c r="AF91" s="241"/>
      <c r="AG91" s="241"/>
      <c r="AH91" s="241"/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</row>
    <row r="92" spans="1:58" x14ac:dyDescent="0.25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1"/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</row>
    <row r="93" spans="1:58" x14ac:dyDescent="0.25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1"/>
      <c r="AC93" s="241"/>
      <c r="AD93" s="241"/>
      <c r="AE93" s="241"/>
      <c r="AF93" s="241"/>
      <c r="AG93" s="241"/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</row>
    <row r="94" spans="1:58" x14ac:dyDescent="0.25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  <c r="AF94" s="241"/>
      <c r="AG94" s="241"/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</row>
    <row r="95" spans="1:58" x14ac:dyDescent="0.25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41"/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</row>
    <row r="96" spans="1:58" x14ac:dyDescent="0.25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41"/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</row>
    <row r="97" spans="1:58" x14ac:dyDescent="0.25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</row>
    <row r="98" spans="1:58" x14ac:dyDescent="0.25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</row>
    <row r="99" spans="1:58" x14ac:dyDescent="0.25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</row>
    <row r="100" spans="1:58" x14ac:dyDescent="0.25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</row>
    <row r="101" spans="1:58" x14ac:dyDescent="0.25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1"/>
      <c r="AC101" s="241"/>
      <c r="AD101" s="241"/>
      <c r="AE101" s="241"/>
      <c r="AF101" s="241"/>
      <c r="AG101" s="241"/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</row>
    <row r="102" spans="1:58" x14ac:dyDescent="0.25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241"/>
      <c r="Y102" s="241"/>
      <c r="Z102" s="241"/>
      <c r="AA102" s="241"/>
      <c r="AB102" s="241"/>
      <c r="AC102" s="241"/>
      <c r="AD102" s="241"/>
      <c r="AE102" s="241"/>
      <c r="AF102" s="241"/>
      <c r="AG102" s="241"/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</row>
    <row r="103" spans="1:58" x14ac:dyDescent="0.25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</row>
    <row r="104" spans="1:58" x14ac:dyDescent="0.25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</row>
    <row r="105" spans="1:58" x14ac:dyDescent="0.25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1"/>
      <c r="AC105" s="241"/>
      <c r="AD105" s="241"/>
      <c r="AE105" s="241"/>
      <c r="AF105" s="241"/>
      <c r="AG105" s="241"/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</row>
    <row r="106" spans="1:58" x14ac:dyDescent="0.25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1"/>
      <c r="AC106" s="241"/>
      <c r="AD106" s="241"/>
      <c r="AE106" s="241"/>
      <c r="AF106" s="241"/>
      <c r="AG106" s="241"/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</row>
    <row r="107" spans="1:58" x14ac:dyDescent="0.25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1"/>
      <c r="AC107" s="241"/>
      <c r="AD107" s="241"/>
      <c r="AE107" s="241"/>
      <c r="AF107" s="241"/>
      <c r="AG107" s="241"/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</row>
    <row r="108" spans="1:58" x14ac:dyDescent="0.25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1"/>
      <c r="AC108" s="241"/>
      <c r="AD108" s="241"/>
      <c r="AE108" s="241"/>
      <c r="AF108" s="241"/>
      <c r="AG108" s="241"/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</row>
    <row r="109" spans="1:58" x14ac:dyDescent="0.25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</row>
    <row r="110" spans="1:58" x14ac:dyDescent="0.25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</row>
    <row r="111" spans="1:58" x14ac:dyDescent="0.25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</row>
    <row r="112" spans="1:58" x14ac:dyDescent="0.25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1"/>
      <c r="AC112" s="241"/>
      <c r="AD112" s="241"/>
      <c r="AE112" s="241"/>
      <c r="AF112" s="241"/>
      <c r="AG112" s="241"/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</row>
    <row r="113" spans="1:58" x14ac:dyDescent="0.25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1"/>
      <c r="T113" s="241"/>
      <c r="U113" s="241"/>
      <c r="V113" s="241"/>
      <c r="W113" s="241"/>
      <c r="X113" s="241"/>
      <c r="Y113" s="241"/>
      <c r="Z113" s="241"/>
      <c r="AA113" s="241"/>
      <c r="AB113" s="241"/>
      <c r="AC113" s="241"/>
      <c r="AD113" s="241"/>
      <c r="AE113" s="241"/>
      <c r="AF113" s="241"/>
      <c r="AG113" s="241"/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</row>
    <row r="114" spans="1:58" x14ac:dyDescent="0.25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1"/>
      <c r="AF114" s="241"/>
      <c r="AG114" s="241"/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</row>
    <row r="115" spans="1:58" x14ac:dyDescent="0.25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241"/>
      <c r="AF115" s="241"/>
      <c r="AG115" s="241"/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</row>
    <row r="116" spans="1:58" x14ac:dyDescent="0.25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1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</row>
    <row r="117" spans="1:58" x14ac:dyDescent="0.25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1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</row>
    <row r="118" spans="1:58" x14ac:dyDescent="0.25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1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</row>
    <row r="119" spans="1:58" x14ac:dyDescent="0.25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</row>
    <row r="120" spans="1:58" x14ac:dyDescent="0.25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1"/>
      <c r="AC120" s="241"/>
      <c r="AD120" s="241"/>
      <c r="AE120" s="241"/>
      <c r="AF120" s="241"/>
      <c r="AG120" s="241"/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</row>
    <row r="121" spans="1:58" x14ac:dyDescent="0.25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1"/>
      <c r="AC121" s="241"/>
      <c r="AD121" s="241"/>
      <c r="AE121" s="241"/>
      <c r="AF121" s="241"/>
      <c r="AG121" s="241"/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</row>
    <row r="122" spans="1:58" x14ac:dyDescent="0.25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1"/>
      <c r="AC122" s="241"/>
      <c r="AD122" s="241"/>
      <c r="AE122" s="241"/>
      <c r="AF122" s="241"/>
      <c r="AG122" s="241"/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</row>
    <row r="123" spans="1:58" x14ac:dyDescent="0.25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1"/>
      <c r="AC123" s="241"/>
      <c r="AD123" s="241"/>
      <c r="AE123" s="241"/>
      <c r="AF123" s="241"/>
      <c r="AG123" s="241"/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</row>
    <row r="124" spans="1:58" x14ac:dyDescent="0.25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41"/>
      <c r="X124" s="241"/>
      <c r="Y124" s="241"/>
      <c r="Z124" s="241"/>
      <c r="AA124" s="241"/>
      <c r="AB124" s="241"/>
      <c r="AC124" s="241"/>
      <c r="AD124" s="241"/>
      <c r="AE124" s="241"/>
      <c r="AF124" s="241"/>
      <c r="AG124" s="241"/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</row>
    <row r="125" spans="1:58" x14ac:dyDescent="0.25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1"/>
      <c r="T125" s="241"/>
      <c r="U125" s="241"/>
      <c r="V125" s="241"/>
      <c r="W125" s="241"/>
      <c r="X125" s="241"/>
      <c r="Y125" s="241"/>
      <c r="Z125" s="241"/>
      <c r="AA125" s="241"/>
      <c r="AB125" s="241"/>
      <c r="AC125" s="241"/>
      <c r="AD125" s="241"/>
      <c r="AE125" s="241"/>
      <c r="AF125" s="241"/>
      <c r="AG125" s="241"/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</row>
    <row r="126" spans="1:58" x14ac:dyDescent="0.25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1"/>
      <c r="T126" s="241"/>
      <c r="U126" s="241"/>
      <c r="V126" s="241"/>
      <c r="W126" s="241"/>
      <c r="X126" s="241"/>
      <c r="Y126" s="241"/>
      <c r="Z126" s="241"/>
      <c r="AA126" s="241"/>
      <c r="AB126" s="241"/>
      <c r="AC126" s="241"/>
      <c r="AD126" s="241"/>
      <c r="AE126" s="241"/>
      <c r="AF126" s="241"/>
      <c r="AG126" s="241"/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</row>
    <row r="127" spans="1:58" x14ac:dyDescent="0.25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</row>
    <row r="128" spans="1:58" x14ac:dyDescent="0.25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1"/>
      <c r="X128" s="241"/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</row>
    <row r="129" spans="1:58" x14ac:dyDescent="0.25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41"/>
      <c r="X129" s="241"/>
      <c r="Y129" s="241"/>
      <c r="Z129" s="241"/>
      <c r="AA129" s="241"/>
      <c r="AB129" s="241"/>
      <c r="AC129" s="241"/>
      <c r="AD129" s="241"/>
      <c r="AE129" s="241"/>
      <c r="AF129" s="241"/>
      <c r="AG129" s="241"/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</row>
    <row r="130" spans="1:58" x14ac:dyDescent="0.25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1"/>
      <c r="T130" s="241"/>
      <c r="U130" s="241"/>
      <c r="V130" s="241"/>
      <c r="W130" s="241"/>
      <c r="X130" s="241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</row>
    <row r="131" spans="1:58" x14ac:dyDescent="0.25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</row>
    <row r="132" spans="1:58" x14ac:dyDescent="0.25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</row>
    <row r="133" spans="1:58" x14ac:dyDescent="0.25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1"/>
      <c r="T133" s="241"/>
      <c r="U133" s="241"/>
      <c r="V133" s="241"/>
      <c r="W133" s="241"/>
      <c r="X133" s="241"/>
      <c r="Y133" s="241"/>
      <c r="Z133" s="241"/>
      <c r="AA133" s="241"/>
      <c r="AB133" s="241"/>
      <c r="AC133" s="241"/>
      <c r="AD133" s="241"/>
      <c r="AE133" s="241"/>
      <c r="AF133" s="241"/>
      <c r="AG133" s="241"/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</row>
    <row r="134" spans="1:58" x14ac:dyDescent="0.25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41"/>
      <c r="X134" s="241"/>
      <c r="Y134" s="241"/>
      <c r="Z134" s="241"/>
      <c r="AA134" s="241"/>
      <c r="AB134" s="241"/>
      <c r="AC134" s="241"/>
      <c r="AD134" s="241"/>
      <c r="AE134" s="241"/>
      <c r="AF134" s="241"/>
      <c r="AG134" s="241"/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</row>
    <row r="135" spans="1:58" x14ac:dyDescent="0.25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1"/>
      <c r="T135" s="241"/>
      <c r="U135" s="241"/>
      <c r="V135" s="241"/>
      <c r="W135" s="241"/>
      <c r="X135" s="241"/>
      <c r="Y135" s="241"/>
      <c r="Z135" s="241"/>
      <c r="AA135" s="241"/>
      <c r="AB135" s="241"/>
      <c r="AC135" s="241"/>
      <c r="AD135" s="241"/>
      <c r="AE135" s="241"/>
      <c r="AF135" s="241"/>
      <c r="AG135" s="241"/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</row>
    <row r="136" spans="1:58" x14ac:dyDescent="0.25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1"/>
      <c r="T136" s="241"/>
      <c r="U136" s="241"/>
      <c r="V136" s="241"/>
      <c r="W136" s="241"/>
      <c r="X136" s="241"/>
      <c r="Y136" s="241"/>
      <c r="Z136" s="241"/>
      <c r="AA136" s="241"/>
      <c r="AB136" s="241"/>
      <c r="AC136" s="241"/>
      <c r="AD136" s="241"/>
      <c r="AE136" s="241"/>
      <c r="AF136" s="241"/>
      <c r="AG136" s="241"/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</row>
    <row r="137" spans="1:58" x14ac:dyDescent="0.25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1"/>
      <c r="T137" s="241"/>
      <c r="U137" s="241"/>
      <c r="V137" s="241"/>
      <c r="W137" s="241"/>
      <c r="X137" s="241"/>
      <c r="Y137" s="241"/>
      <c r="Z137" s="241"/>
      <c r="AA137" s="241"/>
      <c r="AB137" s="241"/>
      <c r="AC137" s="241"/>
      <c r="AD137" s="241"/>
      <c r="AE137" s="241"/>
      <c r="AF137" s="241"/>
      <c r="AG137" s="241"/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</row>
    <row r="138" spans="1:58" x14ac:dyDescent="0.25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1"/>
      <c r="T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</row>
    <row r="139" spans="1:58" x14ac:dyDescent="0.25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41"/>
      <c r="X139" s="241"/>
      <c r="Y139" s="241"/>
      <c r="Z139" s="241"/>
      <c r="AA139" s="241"/>
      <c r="AB139" s="241"/>
      <c r="AC139" s="241"/>
      <c r="AD139" s="241"/>
      <c r="AE139" s="241"/>
      <c r="AF139" s="241"/>
      <c r="AG139" s="241"/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</row>
    <row r="140" spans="1:58" x14ac:dyDescent="0.25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1"/>
      <c r="T140" s="241"/>
      <c r="U140" s="241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  <c r="AF140" s="241"/>
      <c r="AG140" s="241"/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</row>
    <row r="141" spans="1:58" x14ac:dyDescent="0.25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1"/>
      <c r="T141" s="241"/>
      <c r="U141" s="241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</row>
    <row r="142" spans="1:58" x14ac:dyDescent="0.25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1"/>
      <c r="U142" s="241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  <c r="AF142" s="241"/>
      <c r="AG142" s="241"/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</row>
    <row r="143" spans="1:58" x14ac:dyDescent="0.25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1"/>
      <c r="T143" s="241"/>
      <c r="U143" s="241"/>
      <c r="V143" s="241"/>
      <c r="W143" s="241"/>
      <c r="X143" s="241"/>
      <c r="Y143" s="241"/>
      <c r="Z143" s="241"/>
      <c r="AA143" s="241"/>
      <c r="AB143" s="241"/>
      <c r="AC143" s="241"/>
      <c r="AD143" s="241"/>
      <c r="AE143" s="241"/>
      <c r="AF143" s="241"/>
      <c r="AG143" s="241"/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</row>
    <row r="144" spans="1:58" x14ac:dyDescent="0.25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F144" s="241"/>
      <c r="AG144" s="241"/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</row>
    <row r="145" spans="1:58" x14ac:dyDescent="0.25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F145" s="241"/>
      <c r="AG145" s="241"/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</row>
    <row r="146" spans="1:58" x14ac:dyDescent="0.25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1"/>
      <c r="Z146" s="241"/>
      <c r="AA146" s="241"/>
      <c r="AB146" s="241"/>
      <c r="AC146" s="241"/>
      <c r="AD146" s="241"/>
      <c r="AE146" s="241"/>
      <c r="AF146" s="241"/>
      <c r="AG146" s="241"/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</row>
    <row r="147" spans="1:58" x14ac:dyDescent="0.25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1"/>
      <c r="T147" s="241"/>
      <c r="U147" s="241"/>
      <c r="V147" s="241"/>
      <c r="W147" s="241"/>
      <c r="X147" s="241"/>
      <c r="Y147" s="241"/>
      <c r="Z147" s="241"/>
      <c r="AA147" s="241"/>
      <c r="AB147" s="241"/>
      <c r="AC147" s="241"/>
      <c r="AD147" s="241"/>
      <c r="AE147" s="241"/>
      <c r="AF147" s="241"/>
      <c r="AG147" s="241"/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</row>
    <row r="148" spans="1:58" x14ac:dyDescent="0.25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1"/>
      <c r="T148" s="241"/>
      <c r="U148" s="241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F148" s="241"/>
      <c r="AG148" s="241"/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</row>
    <row r="149" spans="1:58" x14ac:dyDescent="0.25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F149" s="241"/>
      <c r="AG149" s="241"/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</row>
    <row r="150" spans="1:58" x14ac:dyDescent="0.25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1"/>
      <c r="T150" s="241"/>
      <c r="U150" s="241"/>
      <c r="V150" s="241"/>
      <c r="W150" s="241"/>
      <c r="X150" s="241"/>
      <c r="Y150" s="241"/>
      <c r="Z150" s="241"/>
      <c r="AA150" s="241"/>
      <c r="AB150" s="241"/>
      <c r="AC150" s="241"/>
      <c r="AD150" s="241"/>
      <c r="AE150" s="241"/>
      <c r="AF150" s="241"/>
      <c r="AG150" s="241"/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</row>
    <row r="151" spans="1:58" x14ac:dyDescent="0.25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1"/>
      <c r="T151" s="241"/>
      <c r="U151" s="241"/>
      <c r="V151" s="241"/>
      <c r="W151" s="241"/>
      <c r="X151" s="241"/>
      <c r="Y151" s="241"/>
      <c r="Z151" s="241"/>
      <c r="AA151" s="241"/>
      <c r="AB151" s="241"/>
      <c r="AC151" s="241"/>
      <c r="AD151" s="241"/>
      <c r="AE151" s="241"/>
      <c r="AF151" s="241"/>
      <c r="AG151" s="241"/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</row>
    <row r="152" spans="1:58" x14ac:dyDescent="0.25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1"/>
      <c r="T152" s="241"/>
      <c r="U152" s="241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F152" s="241"/>
      <c r="AG152" s="241"/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</row>
    <row r="153" spans="1:58" x14ac:dyDescent="0.25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1"/>
      <c r="T153" s="241"/>
      <c r="U153" s="241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</row>
    <row r="154" spans="1:58" x14ac:dyDescent="0.25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41"/>
      <c r="X154" s="241"/>
      <c r="Y154" s="241"/>
      <c r="Z154" s="241"/>
      <c r="AA154" s="241"/>
      <c r="AB154" s="241"/>
      <c r="AC154" s="241"/>
      <c r="AD154" s="241"/>
      <c r="AE154" s="241"/>
      <c r="AF154" s="241"/>
      <c r="AG154" s="241"/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</row>
    <row r="155" spans="1:58" x14ac:dyDescent="0.25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1"/>
      <c r="T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G155" s="241"/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</row>
    <row r="156" spans="1:58" x14ac:dyDescent="0.25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G156" s="241"/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</row>
    <row r="157" spans="1:58" x14ac:dyDescent="0.25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1"/>
      <c r="T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G157" s="241"/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</row>
    <row r="158" spans="1:58" x14ac:dyDescent="0.25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1"/>
      <c r="T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G158" s="241"/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</row>
    <row r="159" spans="1:58" x14ac:dyDescent="0.25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G159" s="241"/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</row>
    <row r="160" spans="1:58" x14ac:dyDescent="0.25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1"/>
      <c r="T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G160" s="241"/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</row>
    <row r="161" spans="1:58" x14ac:dyDescent="0.25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1"/>
      <c r="T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G161" s="241"/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</row>
    <row r="162" spans="1:58" x14ac:dyDescent="0.25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1"/>
      <c r="T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G162" s="241"/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</row>
    <row r="163" spans="1:58" x14ac:dyDescent="0.25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1"/>
      <c r="T163" s="241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241"/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</row>
    <row r="164" spans="1:58" x14ac:dyDescent="0.25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241"/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</row>
    <row r="165" spans="1:58" x14ac:dyDescent="0.25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1"/>
      <c r="T165" s="241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</row>
    <row r="166" spans="1:58" x14ac:dyDescent="0.25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1"/>
      <c r="T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G166" s="241"/>
      <c r="AH166" s="241"/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</row>
    <row r="167" spans="1:58" x14ac:dyDescent="0.25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</row>
    <row r="168" spans="1:58" x14ac:dyDescent="0.25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1"/>
      <c r="T168" s="241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241"/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</row>
    <row r="169" spans="1:58" x14ac:dyDescent="0.25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</row>
    <row r="170" spans="1:58" x14ac:dyDescent="0.25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1"/>
      <c r="T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G170" s="241"/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</row>
    <row r="171" spans="1:58" x14ac:dyDescent="0.25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1"/>
      <c r="T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G171" s="241"/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</row>
    <row r="172" spans="1:58" x14ac:dyDescent="0.25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1"/>
      <c r="T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G172" s="241"/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</row>
    <row r="173" spans="1:58" x14ac:dyDescent="0.25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1"/>
      <c r="T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</row>
    <row r="174" spans="1:58" x14ac:dyDescent="0.25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</row>
    <row r="175" spans="1:58" x14ac:dyDescent="0.25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1"/>
      <c r="T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G175" s="241"/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</row>
    <row r="176" spans="1:58" x14ac:dyDescent="0.25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1"/>
      <c r="T176" s="241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241"/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</row>
    <row r="177" spans="1:58" x14ac:dyDescent="0.25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1"/>
      <c r="T177" s="241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241"/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</row>
    <row r="178" spans="1:58" x14ac:dyDescent="0.25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1"/>
      <c r="T178" s="241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241"/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</row>
    <row r="179" spans="1:58" x14ac:dyDescent="0.25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41"/>
      <c r="X179" s="241"/>
      <c r="Y179" s="241"/>
      <c r="Z179" s="241"/>
      <c r="AA179" s="241"/>
      <c r="AB179" s="241"/>
      <c r="AC179" s="241"/>
      <c r="AD179" s="241"/>
      <c r="AE179" s="241"/>
      <c r="AF179" s="241"/>
      <c r="AG179" s="241"/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</row>
    <row r="180" spans="1:58" x14ac:dyDescent="0.25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1"/>
      <c r="T180" s="241"/>
      <c r="U180" s="241"/>
      <c r="V180" s="241"/>
      <c r="W180" s="241"/>
      <c r="X180" s="241"/>
      <c r="Y180" s="241"/>
      <c r="Z180" s="241"/>
      <c r="AA180" s="241"/>
      <c r="AB180" s="241"/>
      <c r="AC180" s="241"/>
      <c r="AD180" s="241"/>
      <c r="AE180" s="241"/>
      <c r="AF180" s="241"/>
      <c r="AG180" s="241"/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</row>
    <row r="181" spans="1:58" x14ac:dyDescent="0.25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1"/>
      <c r="T181" s="241"/>
      <c r="U181" s="241"/>
      <c r="V181" s="241"/>
      <c r="W181" s="241"/>
      <c r="X181" s="241"/>
      <c r="Y181" s="241"/>
      <c r="Z181" s="241"/>
      <c r="AA181" s="241"/>
      <c r="AB181" s="241"/>
      <c r="AC181" s="241"/>
      <c r="AD181" s="241"/>
      <c r="AE181" s="241"/>
      <c r="AF181" s="241"/>
      <c r="AG181" s="241"/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</row>
    <row r="182" spans="1:58" x14ac:dyDescent="0.25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1"/>
      <c r="T182" s="241"/>
      <c r="U182" s="241"/>
      <c r="V182" s="241"/>
      <c r="W182" s="241"/>
      <c r="X182" s="241"/>
      <c r="Y182" s="241"/>
      <c r="Z182" s="241"/>
      <c r="AA182" s="241"/>
      <c r="AB182" s="241"/>
      <c r="AC182" s="241"/>
      <c r="AD182" s="241"/>
      <c r="AE182" s="241"/>
      <c r="AF182" s="241"/>
      <c r="AG182" s="241"/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</row>
    <row r="183" spans="1:58" x14ac:dyDescent="0.25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1"/>
      <c r="T183" s="241"/>
      <c r="U183" s="241"/>
      <c r="V183" s="241"/>
      <c r="W183" s="241"/>
      <c r="X183" s="241"/>
      <c r="Y183" s="241"/>
      <c r="Z183" s="241"/>
      <c r="AA183" s="241"/>
      <c r="AB183" s="241"/>
      <c r="AC183" s="241"/>
      <c r="AD183" s="241"/>
      <c r="AE183" s="241"/>
      <c r="AF183" s="241"/>
      <c r="AG183" s="241"/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</row>
    <row r="184" spans="1:58" x14ac:dyDescent="0.25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41"/>
      <c r="X184" s="241"/>
      <c r="Y184" s="241"/>
      <c r="Z184" s="241"/>
      <c r="AA184" s="241"/>
      <c r="AB184" s="241"/>
      <c r="AC184" s="241"/>
      <c r="AD184" s="241"/>
      <c r="AE184" s="241"/>
      <c r="AF184" s="241"/>
      <c r="AG184" s="241"/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</row>
    <row r="185" spans="1:58" x14ac:dyDescent="0.25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1"/>
      <c r="T185" s="241"/>
      <c r="U185" s="241"/>
      <c r="V185" s="241"/>
      <c r="W185" s="241"/>
      <c r="X185" s="241"/>
      <c r="Y185" s="241"/>
      <c r="Z185" s="241"/>
      <c r="AA185" s="241"/>
      <c r="AB185" s="241"/>
      <c r="AC185" s="241"/>
      <c r="AD185" s="241"/>
      <c r="AE185" s="241"/>
      <c r="AF185" s="241"/>
      <c r="AG185" s="241"/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</row>
    <row r="186" spans="1:58" x14ac:dyDescent="0.25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1"/>
      <c r="T186" s="241"/>
      <c r="U186" s="241"/>
      <c r="V186" s="241"/>
      <c r="W186" s="241"/>
      <c r="X186" s="241"/>
      <c r="Y186" s="241"/>
      <c r="Z186" s="241"/>
      <c r="AA186" s="241"/>
      <c r="AB186" s="241"/>
      <c r="AC186" s="241"/>
      <c r="AD186" s="241"/>
      <c r="AE186" s="241"/>
      <c r="AF186" s="241"/>
      <c r="AG186" s="241"/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</row>
    <row r="187" spans="1:58" x14ac:dyDescent="0.25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1"/>
      <c r="T187" s="241"/>
      <c r="U187" s="241"/>
      <c r="V187" s="241"/>
      <c r="W187" s="241"/>
      <c r="X187" s="241"/>
      <c r="Y187" s="241"/>
      <c r="Z187" s="241"/>
      <c r="AA187" s="241"/>
      <c r="AB187" s="241"/>
      <c r="AC187" s="241"/>
      <c r="AD187" s="241"/>
      <c r="AE187" s="241"/>
      <c r="AF187" s="241"/>
      <c r="AG187" s="241"/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</row>
    <row r="188" spans="1:58" x14ac:dyDescent="0.25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1"/>
      <c r="T188" s="241"/>
      <c r="U188" s="241"/>
      <c r="V188" s="241"/>
      <c r="W188" s="241"/>
      <c r="X188" s="241"/>
      <c r="Y188" s="241"/>
      <c r="Z188" s="241"/>
      <c r="AA188" s="241"/>
      <c r="AB188" s="241"/>
      <c r="AC188" s="241"/>
      <c r="AD188" s="241"/>
      <c r="AE188" s="241"/>
      <c r="AF188" s="241"/>
      <c r="AG188" s="241"/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</row>
    <row r="189" spans="1:58" x14ac:dyDescent="0.25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41"/>
      <c r="X189" s="241"/>
      <c r="Y189" s="241"/>
      <c r="Z189" s="241"/>
      <c r="AA189" s="241"/>
      <c r="AB189" s="241"/>
      <c r="AC189" s="241"/>
      <c r="AD189" s="241"/>
      <c r="AE189" s="241"/>
      <c r="AF189" s="241"/>
      <c r="AG189" s="241"/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</row>
    <row r="190" spans="1:58" x14ac:dyDescent="0.25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1"/>
      <c r="T190" s="241"/>
      <c r="U190" s="241"/>
      <c r="V190" s="241"/>
      <c r="W190" s="241"/>
      <c r="X190" s="241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</row>
    <row r="191" spans="1:58" x14ac:dyDescent="0.25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1"/>
      <c r="T191" s="241"/>
      <c r="U191" s="241"/>
      <c r="V191" s="241"/>
      <c r="W191" s="241"/>
      <c r="X191" s="241"/>
      <c r="Y191" s="241"/>
      <c r="Z191" s="241"/>
      <c r="AA191" s="241"/>
      <c r="AB191" s="241"/>
      <c r="AC191" s="241"/>
      <c r="AD191" s="241"/>
      <c r="AE191" s="241"/>
      <c r="AF191" s="241"/>
      <c r="AG191" s="241"/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</row>
    <row r="192" spans="1:58" x14ac:dyDescent="0.25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1"/>
      <c r="AC192" s="241"/>
      <c r="AD192" s="241"/>
      <c r="AE192" s="241"/>
      <c r="AF192" s="241"/>
      <c r="AG192" s="241"/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</row>
    <row r="193" spans="1:58" x14ac:dyDescent="0.25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1"/>
      <c r="AC193" s="241"/>
      <c r="AD193" s="241"/>
      <c r="AE193" s="241"/>
      <c r="AF193" s="241"/>
      <c r="AG193" s="241"/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</row>
    <row r="194" spans="1:58" x14ac:dyDescent="0.25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1"/>
      <c r="AC194" s="241"/>
      <c r="AD194" s="241"/>
      <c r="AE194" s="241"/>
      <c r="AF194" s="241"/>
      <c r="AG194" s="241"/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</row>
    <row r="195" spans="1:58" x14ac:dyDescent="0.25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241"/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</row>
    <row r="196" spans="1:58" x14ac:dyDescent="0.25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</row>
    <row r="197" spans="1:58" x14ac:dyDescent="0.25">
      <c r="A197" s="423"/>
      <c r="B197" s="391"/>
      <c r="C197" s="391"/>
      <c r="D197" s="391"/>
      <c r="E197" s="391"/>
      <c r="F197" s="391"/>
      <c r="G197" s="391"/>
      <c r="H197" s="391"/>
      <c r="I197" s="391"/>
      <c r="J197" s="391"/>
      <c r="K197" s="391"/>
      <c r="L197" s="391"/>
      <c r="M197" s="391"/>
      <c r="N197" s="381"/>
      <c r="O197" s="381"/>
      <c r="P197" s="381"/>
      <c r="Q197" s="381"/>
      <c r="R197" s="381"/>
      <c r="S197" s="381"/>
      <c r="T197" s="381"/>
      <c r="U197" s="381"/>
      <c r="V197" s="381"/>
      <c r="W197" s="381"/>
      <c r="X197" s="381"/>
      <c r="Y197" s="381"/>
      <c r="Z197" s="391"/>
      <c r="AA197" s="391"/>
      <c r="AB197" s="391"/>
      <c r="AC197" s="391"/>
      <c r="AD197" s="391"/>
      <c r="AE197" s="391"/>
      <c r="AF197" s="391"/>
      <c r="AG197" s="391"/>
      <c r="AH197" s="391"/>
      <c r="AI197" s="391"/>
      <c r="AJ197" s="391"/>
      <c r="AK197" s="391"/>
      <c r="AL197" s="391"/>
      <c r="AM197" s="391"/>
      <c r="AN197" s="391"/>
      <c r="AO197" s="391"/>
      <c r="AP197" s="391"/>
      <c r="AQ197" s="391"/>
      <c r="AR197" s="391"/>
      <c r="AS197" s="391"/>
      <c r="AT197" s="39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241"/>
      <c r="BF197" s="241"/>
    </row>
    <row r="198" spans="1:58" x14ac:dyDescent="0.25">
      <c r="A198" s="423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91"/>
      <c r="AA198" s="391"/>
      <c r="AB198" s="391"/>
      <c r="AC198" s="391"/>
      <c r="AD198" s="391"/>
      <c r="AE198" s="391"/>
      <c r="AF198" s="391"/>
      <c r="AG198" s="391"/>
      <c r="AH198" s="391"/>
      <c r="AI198" s="391"/>
      <c r="AJ198" s="391"/>
      <c r="AK198" s="391"/>
      <c r="AL198" s="391"/>
      <c r="AM198" s="391"/>
      <c r="AN198" s="391"/>
      <c r="AO198" s="391"/>
      <c r="AP198" s="391"/>
      <c r="AQ198" s="391"/>
      <c r="AR198" s="391"/>
      <c r="AS198" s="391"/>
      <c r="AT198" s="39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241"/>
      <c r="BF198" s="241"/>
    </row>
    <row r="199" spans="1:58" x14ac:dyDescent="0.25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1"/>
      <c r="AC199" s="241"/>
      <c r="AD199" s="241"/>
      <c r="AE199" s="241"/>
      <c r="AF199" s="241"/>
      <c r="AG199" s="241"/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</row>
    <row r="200" spans="1:58" x14ac:dyDescent="0.25">
      <c r="A200" s="499">
        <v>4628</v>
      </c>
      <c r="B200" s="391"/>
      <c r="C200" s="391"/>
      <c r="D200" s="391"/>
      <c r="E200" s="391"/>
      <c r="F200" s="391"/>
      <c r="G200" s="391"/>
      <c r="H200" s="391"/>
      <c r="I200" s="391"/>
      <c r="J200" s="391"/>
      <c r="K200" s="391"/>
      <c r="L200" s="391"/>
      <c r="M200" s="391"/>
      <c r="N200" s="381"/>
      <c r="O200" s="381"/>
      <c r="P200" s="381"/>
      <c r="Q200" s="381"/>
      <c r="R200" s="381"/>
      <c r="S200" s="381"/>
      <c r="T200" s="381"/>
      <c r="U200" s="381"/>
      <c r="V200" s="381"/>
      <c r="W200" s="381"/>
      <c r="X200" s="381"/>
      <c r="Y200" s="381"/>
      <c r="Z200" s="391"/>
      <c r="AA200" s="391"/>
      <c r="AB200" s="391"/>
      <c r="AC200" s="391"/>
      <c r="AD200" s="391"/>
      <c r="AE200" s="391"/>
      <c r="AF200" s="391"/>
      <c r="AG200" s="391"/>
      <c r="AH200" s="391"/>
      <c r="AI200" s="391"/>
      <c r="AJ200" s="391"/>
      <c r="AK200" s="391"/>
      <c r="AL200" s="391"/>
      <c r="AM200" s="391"/>
      <c r="AN200" s="391"/>
      <c r="AO200" s="391"/>
      <c r="AP200" s="391"/>
      <c r="AQ200" s="391"/>
      <c r="AR200" s="391"/>
      <c r="AS200" s="391"/>
      <c r="AT200" s="39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500">
        <v>0</v>
      </c>
      <c r="BE200" s="241"/>
      <c r="BF200" s="241"/>
    </row>
    <row r="201" spans="1:58" x14ac:dyDescent="0.25">
      <c r="A201" s="423"/>
      <c r="B201" s="391"/>
      <c r="C201" s="391"/>
      <c r="D201" s="391"/>
      <c r="E201" s="391"/>
      <c r="F201" s="391"/>
      <c r="G201" s="391"/>
      <c r="H201" s="391"/>
      <c r="I201" s="391"/>
      <c r="J201" s="391"/>
      <c r="K201" s="391"/>
      <c r="L201" s="391"/>
      <c r="M201" s="391"/>
      <c r="N201" s="381"/>
      <c r="O201" s="381"/>
      <c r="P201" s="381"/>
      <c r="Q201" s="381"/>
      <c r="R201" s="381"/>
      <c r="S201" s="381"/>
      <c r="T201" s="381"/>
      <c r="U201" s="381"/>
      <c r="V201" s="381"/>
      <c r="W201" s="381"/>
      <c r="X201" s="381"/>
      <c r="Y201" s="381"/>
      <c r="Z201" s="391"/>
      <c r="AA201" s="391"/>
      <c r="AB201" s="391"/>
      <c r="AC201" s="391"/>
      <c r="AD201" s="391"/>
      <c r="AE201" s="391"/>
      <c r="AF201" s="391"/>
      <c r="AG201" s="391"/>
      <c r="AH201" s="391"/>
      <c r="AI201" s="391"/>
      <c r="AJ201" s="391"/>
      <c r="AK201" s="391"/>
      <c r="AL201" s="391"/>
      <c r="AM201" s="391"/>
      <c r="AN201" s="391"/>
      <c r="AO201" s="391"/>
      <c r="AP201" s="391"/>
      <c r="AQ201" s="391"/>
      <c r="AR201" s="391"/>
      <c r="AS201" s="391"/>
      <c r="AT201" s="391"/>
      <c r="AU201" s="391"/>
      <c r="AV201" s="391"/>
      <c r="AW201" s="391"/>
      <c r="AX201" s="391"/>
      <c r="AY201" s="391"/>
      <c r="AZ201" s="391"/>
      <c r="BA201" s="391"/>
      <c r="BB201" s="391"/>
      <c r="BC201" s="391"/>
      <c r="BD201" s="391"/>
      <c r="BE201" s="241"/>
      <c r="BF201" s="241"/>
    </row>
    <row r="202" spans="1:58" x14ac:dyDescent="0.25">
      <c r="A202" s="423"/>
      <c r="B202" s="391"/>
      <c r="C202" s="391"/>
      <c r="D202" s="391"/>
      <c r="E202" s="391"/>
      <c r="F202" s="391"/>
      <c r="G202" s="391"/>
      <c r="H202" s="391"/>
      <c r="I202" s="391"/>
      <c r="J202" s="391"/>
      <c r="K202" s="391"/>
      <c r="L202" s="391"/>
      <c r="M202" s="391"/>
      <c r="N202" s="381"/>
      <c r="O202" s="381"/>
      <c r="P202" s="381"/>
      <c r="Q202" s="381"/>
      <c r="R202" s="381"/>
      <c r="S202" s="381"/>
      <c r="T202" s="381"/>
      <c r="U202" s="381"/>
      <c r="V202" s="381"/>
      <c r="W202" s="381"/>
      <c r="X202" s="381"/>
      <c r="Y202" s="381"/>
      <c r="Z202" s="391"/>
      <c r="AA202" s="391"/>
      <c r="AB202" s="391"/>
      <c r="AC202" s="391"/>
      <c r="AD202" s="391"/>
      <c r="AE202" s="391"/>
      <c r="AF202" s="391"/>
      <c r="AG202" s="391"/>
      <c r="AH202" s="391"/>
      <c r="AI202" s="391"/>
      <c r="AJ202" s="391"/>
      <c r="AK202" s="391"/>
      <c r="AL202" s="391"/>
      <c r="AM202" s="391"/>
      <c r="AN202" s="391"/>
      <c r="AO202" s="391"/>
      <c r="AP202" s="391"/>
      <c r="AQ202" s="391"/>
      <c r="AR202" s="391"/>
      <c r="AS202" s="391"/>
      <c r="AT202" s="391"/>
      <c r="AU202" s="391"/>
      <c r="AV202" s="391"/>
      <c r="AW202" s="391"/>
      <c r="AX202" s="391"/>
      <c r="AY202" s="391"/>
      <c r="AZ202" s="391"/>
      <c r="BA202" s="391"/>
      <c r="BB202" s="391"/>
      <c r="BC202" s="391"/>
      <c r="BD202" s="391"/>
      <c r="BE202" s="241"/>
      <c r="BF202" s="241"/>
    </row>
    <row r="203" spans="1:58" x14ac:dyDescent="0.25">
      <c r="A203" s="423"/>
      <c r="B203" s="391"/>
      <c r="C203" s="391"/>
      <c r="D203" s="391"/>
      <c r="E203" s="391"/>
      <c r="F203" s="391"/>
      <c r="G203" s="391"/>
      <c r="H203" s="391"/>
      <c r="I203" s="391"/>
      <c r="J203" s="391"/>
      <c r="K203" s="391"/>
      <c r="L203" s="391"/>
      <c r="M203" s="391"/>
      <c r="N203" s="381"/>
      <c r="O203" s="381"/>
      <c r="P203" s="381"/>
      <c r="Q203" s="381"/>
      <c r="R203" s="381"/>
      <c r="S203" s="381"/>
      <c r="T203" s="381"/>
      <c r="U203" s="381"/>
      <c r="V203" s="381"/>
      <c r="W203" s="381"/>
      <c r="X203" s="381"/>
      <c r="Y203" s="381"/>
      <c r="Z203" s="391"/>
      <c r="AA203" s="391"/>
      <c r="AB203" s="391"/>
      <c r="AC203" s="391"/>
      <c r="AD203" s="391"/>
      <c r="AE203" s="391"/>
      <c r="AF203" s="391"/>
      <c r="AG203" s="391"/>
      <c r="AH203" s="391"/>
      <c r="AI203" s="391"/>
      <c r="AJ203" s="391"/>
      <c r="AK203" s="391"/>
      <c r="AL203" s="391"/>
      <c r="AM203" s="391"/>
      <c r="AN203" s="391"/>
      <c r="AO203" s="391"/>
      <c r="AP203" s="391"/>
      <c r="AQ203" s="391"/>
      <c r="AR203" s="391"/>
      <c r="AS203" s="391"/>
      <c r="AT203" s="391"/>
      <c r="AU203" s="391"/>
      <c r="AV203" s="391"/>
      <c r="AW203" s="391"/>
      <c r="AX203" s="391"/>
      <c r="AY203" s="391"/>
      <c r="AZ203" s="391"/>
      <c r="BA203" s="391"/>
      <c r="BB203" s="391"/>
      <c r="BC203" s="391"/>
      <c r="BD203" s="391"/>
      <c r="BE203" s="241"/>
      <c r="BF203" s="241"/>
    </row>
    <row r="204" spans="1:58" x14ac:dyDescent="0.25">
      <c r="A204" s="423"/>
      <c r="B204" s="391"/>
      <c r="C204" s="391"/>
      <c r="D204" s="391"/>
      <c r="E204" s="391"/>
      <c r="F204" s="391"/>
      <c r="G204" s="391"/>
      <c r="H204" s="391"/>
      <c r="I204" s="391"/>
      <c r="J204" s="391"/>
      <c r="K204" s="391"/>
      <c r="L204" s="391"/>
      <c r="M204" s="391"/>
      <c r="N204" s="381"/>
      <c r="O204" s="381"/>
      <c r="P204" s="381"/>
      <c r="Q204" s="381"/>
      <c r="R204" s="381"/>
      <c r="S204" s="381"/>
      <c r="T204" s="381"/>
      <c r="U204" s="381"/>
      <c r="V204" s="381"/>
      <c r="W204" s="381"/>
      <c r="X204" s="381"/>
      <c r="Y204" s="381"/>
      <c r="Z204" s="391"/>
      <c r="AA204" s="391"/>
      <c r="AB204" s="391"/>
      <c r="AC204" s="391"/>
      <c r="AD204" s="391"/>
      <c r="AE204" s="391"/>
      <c r="AF204" s="391"/>
      <c r="AG204" s="391"/>
      <c r="AH204" s="391"/>
      <c r="AI204" s="391"/>
      <c r="AJ204" s="391"/>
      <c r="AK204" s="391"/>
      <c r="AL204" s="391"/>
      <c r="AM204" s="391"/>
      <c r="AN204" s="391"/>
      <c r="AO204" s="391"/>
      <c r="AP204" s="391"/>
      <c r="AQ204" s="391"/>
      <c r="AR204" s="391"/>
      <c r="AS204" s="391"/>
      <c r="AT204" s="391"/>
      <c r="AU204" s="391"/>
      <c r="AV204" s="391"/>
      <c r="AW204" s="391"/>
      <c r="AX204" s="391"/>
      <c r="AY204" s="391"/>
      <c r="AZ204" s="391"/>
      <c r="BA204" s="391"/>
      <c r="BB204" s="391"/>
      <c r="BC204" s="391"/>
      <c r="BD204" s="391"/>
      <c r="BE204" s="241"/>
      <c r="BF204" s="241"/>
    </row>
    <row r="205" spans="1:58" x14ac:dyDescent="0.25">
      <c r="A205" s="423"/>
      <c r="B205" s="391"/>
      <c r="C205" s="391"/>
      <c r="D205" s="391"/>
      <c r="E205" s="391"/>
      <c r="F205" s="391"/>
      <c r="G205" s="391"/>
      <c r="H205" s="391"/>
      <c r="I205" s="391"/>
      <c r="J205" s="391"/>
      <c r="K205" s="391"/>
      <c r="L205" s="391"/>
      <c r="M205" s="391"/>
      <c r="N205" s="381"/>
      <c r="O205" s="381"/>
      <c r="P205" s="381"/>
      <c r="Q205" s="381"/>
      <c r="R205" s="381"/>
      <c r="S205" s="381"/>
      <c r="T205" s="381"/>
      <c r="U205" s="381"/>
      <c r="V205" s="381"/>
      <c r="W205" s="381"/>
      <c r="X205" s="381"/>
      <c r="Y205" s="381"/>
      <c r="Z205" s="391"/>
      <c r="AA205" s="391"/>
      <c r="AB205" s="391"/>
      <c r="AC205" s="391"/>
      <c r="AD205" s="391"/>
      <c r="AE205" s="391"/>
      <c r="AF205" s="391"/>
      <c r="AG205" s="391"/>
      <c r="AH205" s="391"/>
      <c r="AI205" s="391"/>
      <c r="AJ205" s="391"/>
      <c r="AK205" s="391"/>
      <c r="AL205" s="391"/>
      <c r="AM205" s="391"/>
      <c r="AN205" s="391"/>
      <c r="AO205" s="391"/>
      <c r="AP205" s="391"/>
      <c r="AQ205" s="391"/>
      <c r="AR205" s="391"/>
      <c r="AS205" s="391"/>
      <c r="AT205" s="391"/>
      <c r="AU205" s="391"/>
      <c r="AV205" s="391"/>
      <c r="AW205" s="391"/>
      <c r="AX205" s="391"/>
      <c r="AY205" s="391"/>
      <c r="AZ205" s="391"/>
      <c r="BA205" s="391"/>
      <c r="BB205" s="391"/>
      <c r="BC205" s="391"/>
      <c r="BD205" s="391"/>
      <c r="BE205" s="241"/>
      <c r="BF205" s="241"/>
    </row>
    <row r="206" spans="1:58" x14ac:dyDescent="0.25">
      <c r="A206" s="423"/>
      <c r="B206" s="391"/>
      <c r="C206" s="391"/>
      <c r="D206" s="391"/>
      <c r="E206" s="391"/>
      <c r="F206" s="391"/>
      <c r="G206" s="391"/>
      <c r="H206" s="391"/>
      <c r="I206" s="391"/>
      <c r="J206" s="391"/>
      <c r="K206" s="391"/>
      <c r="L206" s="391"/>
      <c r="M206" s="391"/>
      <c r="N206" s="381"/>
      <c r="O206" s="381"/>
      <c r="P206" s="381"/>
      <c r="Q206" s="381"/>
      <c r="R206" s="381"/>
      <c r="S206" s="381"/>
      <c r="T206" s="381"/>
      <c r="U206" s="381"/>
      <c r="V206" s="381"/>
      <c r="W206" s="381"/>
      <c r="X206" s="381"/>
      <c r="Y206" s="381"/>
      <c r="Z206" s="391"/>
      <c r="AA206" s="391"/>
      <c r="AB206" s="391"/>
      <c r="AC206" s="391"/>
      <c r="AD206" s="391"/>
      <c r="AE206" s="391"/>
      <c r="AF206" s="391"/>
      <c r="AG206" s="391"/>
      <c r="AH206" s="391"/>
      <c r="AI206" s="391"/>
      <c r="AJ206" s="391"/>
      <c r="AK206" s="391"/>
      <c r="AL206" s="391"/>
      <c r="AM206" s="391"/>
      <c r="AN206" s="391"/>
      <c r="AO206" s="391"/>
      <c r="AP206" s="391"/>
      <c r="AQ206" s="391"/>
      <c r="AR206" s="391"/>
      <c r="AS206" s="391"/>
      <c r="AT206" s="391"/>
      <c r="AU206" s="391"/>
      <c r="AV206" s="391"/>
      <c r="AW206" s="391"/>
      <c r="AX206" s="391"/>
      <c r="AY206" s="391"/>
      <c r="AZ206" s="391"/>
      <c r="BA206" s="391"/>
      <c r="BB206" s="391"/>
      <c r="BC206" s="391"/>
      <c r="BD206" s="391"/>
      <c r="BE206" s="241"/>
      <c r="BF206" s="241"/>
    </row>
    <row r="207" spans="1:58" x14ac:dyDescent="0.25">
      <c r="A207" s="423"/>
      <c r="B207" s="391"/>
      <c r="C207" s="391"/>
      <c r="D207" s="391"/>
      <c r="E207" s="391"/>
      <c r="F207" s="391"/>
      <c r="G207" s="391"/>
      <c r="H207" s="391"/>
      <c r="I207" s="391"/>
      <c r="J207" s="391"/>
      <c r="K207" s="391"/>
      <c r="L207" s="391"/>
      <c r="M207" s="391"/>
      <c r="N207" s="381"/>
      <c r="O207" s="381"/>
      <c r="P207" s="381"/>
      <c r="Q207" s="381"/>
      <c r="R207" s="381"/>
      <c r="S207" s="381"/>
      <c r="T207" s="381"/>
      <c r="U207" s="381"/>
      <c r="V207" s="381"/>
      <c r="W207" s="381"/>
      <c r="X207" s="381"/>
      <c r="Y207" s="381"/>
      <c r="Z207" s="391"/>
      <c r="AA207" s="391"/>
      <c r="AB207" s="391"/>
      <c r="AC207" s="391"/>
      <c r="AD207" s="391"/>
      <c r="AE207" s="391"/>
      <c r="AF207" s="391"/>
      <c r="AG207" s="391"/>
      <c r="AH207" s="391"/>
      <c r="AI207" s="391"/>
      <c r="AJ207" s="391"/>
      <c r="AK207" s="391"/>
      <c r="AL207" s="391"/>
      <c r="AM207" s="391"/>
      <c r="AN207" s="391"/>
      <c r="AO207" s="391"/>
      <c r="AP207" s="391"/>
      <c r="AQ207" s="391"/>
      <c r="AR207" s="391"/>
      <c r="AS207" s="391"/>
      <c r="AT207" s="391"/>
      <c r="AU207" s="391"/>
      <c r="AV207" s="391"/>
      <c r="AW207" s="391"/>
      <c r="AX207" s="391"/>
      <c r="AY207" s="391"/>
      <c r="AZ207" s="391"/>
      <c r="BA207" s="391"/>
      <c r="BB207" s="391"/>
      <c r="BC207" s="391"/>
      <c r="BD207" s="391"/>
      <c r="BE207" s="241"/>
      <c r="BF207" s="241"/>
    </row>
    <row r="208" spans="1:58" x14ac:dyDescent="0.25">
      <c r="A208" s="423"/>
      <c r="B208" s="391"/>
      <c r="C208" s="391"/>
      <c r="D208" s="391"/>
      <c r="E208" s="391"/>
      <c r="F208" s="391"/>
      <c r="G208" s="391"/>
      <c r="H208" s="391"/>
      <c r="I208" s="391"/>
      <c r="J208" s="391"/>
      <c r="K208" s="391"/>
      <c r="L208" s="391"/>
      <c r="M208" s="391"/>
      <c r="N208" s="381"/>
      <c r="O208" s="381"/>
      <c r="P208" s="381"/>
      <c r="Q208" s="381"/>
      <c r="R208" s="381"/>
      <c r="S208" s="381"/>
      <c r="T208" s="381"/>
      <c r="U208" s="381"/>
      <c r="V208" s="381"/>
      <c r="W208" s="381"/>
      <c r="X208" s="381"/>
      <c r="Y208" s="381"/>
      <c r="Z208" s="391"/>
      <c r="AA208" s="498"/>
      <c r="AB208" s="391"/>
      <c r="AC208" s="391"/>
      <c r="AD208" s="391"/>
      <c r="AE208" s="391"/>
      <c r="AF208" s="391"/>
      <c r="AG208" s="391"/>
      <c r="AH208" s="391"/>
      <c r="AI208" s="391"/>
      <c r="AJ208" s="391"/>
      <c r="AK208" s="391"/>
      <c r="AL208" s="391"/>
      <c r="AM208" s="391"/>
      <c r="AN208" s="391"/>
      <c r="AO208" s="391"/>
      <c r="AP208" s="391"/>
      <c r="AQ208" s="391"/>
      <c r="AR208" s="391"/>
      <c r="AS208" s="391"/>
      <c r="AT208" s="391"/>
      <c r="AU208" s="391"/>
      <c r="AV208" s="391"/>
      <c r="AW208" s="391"/>
      <c r="AX208" s="391"/>
      <c r="AY208" s="391"/>
      <c r="AZ208" s="391"/>
      <c r="BA208" s="391"/>
      <c r="BB208" s="391"/>
      <c r="BC208" s="391"/>
      <c r="BD208" s="391"/>
      <c r="BE208" s="241"/>
      <c r="BF208" s="241"/>
    </row>
    <row r="209" spans="1:58" x14ac:dyDescent="0.25">
      <c r="A209" s="423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  <c r="L209" s="391"/>
      <c r="M209" s="391"/>
      <c r="N209" s="381"/>
      <c r="O209" s="381"/>
      <c r="P209" s="381"/>
      <c r="Q209" s="381"/>
      <c r="R209" s="381"/>
      <c r="S209" s="381"/>
      <c r="T209" s="381"/>
      <c r="U209" s="381"/>
      <c r="V209" s="381"/>
      <c r="W209" s="381"/>
      <c r="X209" s="381"/>
      <c r="Y209" s="381"/>
      <c r="Z209" s="241"/>
      <c r="AA209" s="241"/>
      <c r="AB209" s="241"/>
      <c r="AC209" s="241"/>
      <c r="AD209" s="241"/>
      <c r="AE209" s="241"/>
      <c r="AF209" s="241"/>
      <c r="AG209" s="241"/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</row>
    <row r="210" spans="1:58" x14ac:dyDescent="0.25">
      <c r="A210" s="423"/>
      <c r="B210" s="391"/>
      <c r="C210" s="391"/>
      <c r="D210" s="391"/>
      <c r="E210" s="391"/>
      <c r="F210" s="391"/>
      <c r="G210" s="391"/>
      <c r="H210" s="391"/>
      <c r="I210" s="391"/>
      <c r="J210" s="391"/>
      <c r="K210" s="391"/>
      <c r="L210" s="391"/>
      <c r="M210" s="391"/>
      <c r="N210" s="381"/>
      <c r="O210" s="381"/>
      <c r="P210" s="381"/>
      <c r="Q210" s="381"/>
      <c r="R210" s="381"/>
      <c r="S210" s="381"/>
      <c r="T210" s="381"/>
      <c r="U210" s="381"/>
      <c r="V210" s="381"/>
      <c r="W210" s="381"/>
      <c r="X210" s="381"/>
      <c r="Y210" s="381"/>
      <c r="Z210" s="241"/>
      <c r="AA210" s="241"/>
      <c r="AB210" s="241"/>
      <c r="AC210" s="241"/>
      <c r="AD210" s="241"/>
      <c r="AE210" s="241"/>
      <c r="AF210" s="241"/>
      <c r="AG210" s="241"/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</row>
    <row r="211" spans="1:58" x14ac:dyDescent="0.25">
      <c r="A211" s="423"/>
      <c r="B211" s="391"/>
      <c r="C211" s="391"/>
      <c r="D211" s="391"/>
      <c r="E211" s="391"/>
      <c r="F211" s="391"/>
      <c r="G211" s="391"/>
      <c r="H211" s="391"/>
      <c r="I211" s="391"/>
      <c r="J211" s="391"/>
      <c r="K211" s="391"/>
      <c r="L211" s="391"/>
      <c r="M211" s="391"/>
      <c r="N211" s="381"/>
      <c r="O211" s="381"/>
      <c r="P211" s="381"/>
      <c r="Q211" s="381"/>
      <c r="R211" s="381"/>
      <c r="S211" s="381"/>
      <c r="T211" s="381"/>
      <c r="U211" s="381"/>
      <c r="V211" s="381"/>
      <c r="W211" s="381"/>
      <c r="X211" s="381"/>
      <c r="Y211" s="381"/>
      <c r="Z211" s="241"/>
      <c r="AA211" s="241"/>
      <c r="AB211" s="241"/>
      <c r="AC211" s="241"/>
      <c r="AD211" s="241"/>
      <c r="AE211" s="241"/>
      <c r="AF211" s="241"/>
      <c r="AG211" s="241"/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</row>
    <row r="212" spans="1:58" x14ac:dyDescent="0.25">
      <c r="A212" s="424"/>
      <c r="B212" s="425"/>
      <c r="C212" s="425"/>
      <c r="D212" s="425"/>
      <c r="E212" s="425"/>
      <c r="F212" s="425"/>
      <c r="G212" s="425"/>
      <c r="H212" s="425"/>
      <c r="I212" s="425"/>
      <c r="J212" s="425"/>
      <c r="K212" s="425"/>
      <c r="L212" s="425"/>
      <c r="M212" s="425"/>
      <c r="N212" s="426"/>
      <c r="O212" s="426"/>
      <c r="P212" s="426"/>
      <c r="Q212" s="371"/>
      <c r="R212" s="371"/>
      <c r="S212" s="371"/>
      <c r="T212" s="371"/>
      <c r="U212" s="371"/>
      <c r="V212" s="371"/>
      <c r="W212" s="371"/>
      <c r="X212" s="371"/>
      <c r="Y212" s="371"/>
      <c r="Z212" s="241"/>
      <c r="AA212" s="241"/>
      <c r="AB212" s="241"/>
      <c r="AC212" s="241"/>
      <c r="AD212" s="241"/>
      <c r="AE212" s="241"/>
      <c r="AF212" s="241"/>
      <c r="AG212" s="241"/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</row>
    <row r="2" spans="1:58" x14ac:dyDescent="0.25">
      <c r="A2" s="624" t="s">
        <v>79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</row>
    <row r="3" spans="1:58" x14ac:dyDescent="0.25">
      <c r="A3" s="624" t="s">
        <v>80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/>
      <c r="AO3" s="505"/>
      <c r="AP3" s="505"/>
      <c r="AQ3" s="505"/>
      <c r="AR3" s="505"/>
      <c r="AS3" s="505"/>
      <c r="AT3" s="505"/>
      <c r="AU3" s="505"/>
      <c r="AV3" s="505"/>
      <c r="AW3" s="505"/>
      <c r="AX3" s="505"/>
      <c r="AY3" s="505"/>
      <c r="AZ3" s="505"/>
      <c r="BA3" s="505"/>
      <c r="BB3" s="505"/>
      <c r="BC3" s="505"/>
      <c r="BD3" s="505"/>
      <c r="BE3" s="505"/>
      <c r="BF3" s="505"/>
    </row>
    <row r="4" spans="1:58" x14ac:dyDescent="0.25">
      <c r="A4" s="624" t="s">
        <v>81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5"/>
      <c r="AM4" s="505"/>
      <c r="AN4" s="505"/>
      <c r="AO4" s="505"/>
      <c r="AP4" s="505"/>
      <c r="AQ4" s="505"/>
      <c r="AR4" s="505"/>
      <c r="AS4" s="505"/>
      <c r="AT4" s="505"/>
      <c r="AU4" s="505"/>
      <c r="AV4" s="505"/>
      <c r="AW4" s="505"/>
      <c r="AX4" s="505"/>
      <c r="AY4" s="505"/>
      <c r="AZ4" s="505"/>
      <c r="BA4" s="505"/>
      <c r="BB4" s="505"/>
      <c r="BC4" s="505"/>
      <c r="BD4" s="505"/>
      <c r="BE4" s="505"/>
      <c r="BF4" s="505"/>
    </row>
    <row r="5" spans="1:58" x14ac:dyDescent="0.25">
      <c r="A5" s="503" t="s">
        <v>71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  <c r="AG5" s="505"/>
      <c r="AH5" s="505"/>
      <c r="AI5" s="505"/>
      <c r="AJ5" s="505"/>
      <c r="AK5" s="505"/>
      <c r="AL5" s="505"/>
      <c r="AM5" s="505"/>
      <c r="AN5" s="505"/>
      <c r="AO5" s="505"/>
      <c r="AP5" s="505"/>
      <c r="AQ5" s="505"/>
      <c r="AR5" s="505"/>
      <c r="AS5" s="505"/>
      <c r="AT5" s="505"/>
      <c r="AU5" s="505"/>
      <c r="AV5" s="505"/>
      <c r="AW5" s="505"/>
      <c r="AX5" s="505"/>
      <c r="AY5" s="505"/>
      <c r="AZ5" s="505"/>
      <c r="BA5" s="505"/>
      <c r="BB5" s="505"/>
      <c r="BC5" s="505"/>
      <c r="BD5" s="505"/>
      <c r="BE5" s="505"/>
      <c r="BF5" s="505"/>
    </row>
    <row r="6" spans="1:58" ht="15" customHeight="1" x14ac:dyDescent="0.2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O6" s="512"/>
      <c r="P6" s="512"/>
      <c r="Q6" s="512"/>
      <c r="R6" s="512"/>
      <c r="S6" s="512"/>
      <c r="T6" s="512"/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512"/>
      <c r="AT6" s="512"/>
      <c r="AU6" s="512"/>
      <c r="AV6" s="505"/>
      <c r="AW6" s="505"/>
      <c r="AX6" s="512"/>
      <c r="AY6" s="512"/>
      <c r="AZ6" s="512"/>
      <c r="BA6" s="512"/>
      <c r="BB6" s="512"/>
      <c r="BC6" s="512"/>
      <c r="BD6" s="512"/>
      <c r="BE6" s="512"/>
      <c r="BF6" s="512"/>
    </row>
    <row r="7" spans="1:58" x14ac:dyDescent="0.25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05"/>
      <c r="AW7" s="505"/>
      <c r="AX7" s="512"/>
      <c r="AY7" s="512"/>
      <c r="AZ7" s="512"/>
      <c r="BA7" s="512"/>
      <c r="BB7" s="512"/>
      <c r="BC7" s="512"/>
      <c r="BD7" s="512"/>
      <c r="BE7" s="512"/>
      <c r="BF7" s="512"/>
    </row>
    <row r="8" spans="1:58" ht="15" customHeight="1" x14ac:dyDescent="0.2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22"/>
      <c r="AA8" s="522"/>
      <c r="AB8" s="522"/>
      <c r="AC8" s="522"/>
      <c r="AD8" s="522"/>
      <c r="AE8" s="522"/>
      <c r="AF8" s="522"/>
      <c r="AG8" s="522"/>
      <c r="AH8" s="522"/>
      <c r="AI8" s="522"/>
      <c r="AJ8" s="522"/>
      <c r="AK8" s="522"/>
      <c r="AL8" s="522"/>
      <c r="AM8" s="522"/>
      <c r="AN8" s="522"/>
      <c r="AO8" s="522"/>
      <c r="AP8" s="522"/>
      <c r="AQ8" s="522"/>
      <c r="AR8" s="522"/>
      <c r="AS8" s="522"/>
      <c r="AT8" s="517"/>
      <c r="AU8" s="517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</row>
    <row r="9" spans="1:58" ht="21" x14ac:dyDescent="0.2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22"/>
      <c r="AA9" s="522"/>
      <c r="AB9" s="522"/>
      <c r="AC9" s="522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522"/>
      <c r="AT9" s="517"/>
      <c r="AU9" s="517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</row>
    <row r="10" spans="1:58" x14ac:dyDescent="0.25">
      <c r="A10" s="524" t="s">
        <v>18</v>
      </c>
      <c r="B10" s="587">
        <v>508</v>
      </c>
      <c r="C10" s="619">
        <v>8</v>
      </c>
      <c r="D10" s="620">
        <v>28</v>
      </c>
      <c r="E10" s="620">
        <v>20</v>
      </c>
      <c r="F10" s="620">
        <v>23</v>
      </c>
      <c r="G10" s="620">
        <v>4</v>
      </c>
      <c r="H10" s="620">
        <v>22</v>
      </c>
      <c r="I10" s="620">
        <v>242</v>
      </c>
      <c r="J10" s="621">
        <v>161</v>
      </c>
      <c r="K10" s="619">
        <v>204</v>
      </c>
      <c r="L10" s="622">
        <v>304</v>
      </c>
      <c r="M10" s="578">
        <v>508</v>
      </c>
      <c r="N10" s="625" t="s">
        <v>72</v>
      </c>
      <c r="O10" s="520"/>
      <c r="P10" s="520"/>
      <c r="Q10" s="513"/>
      <c r="R10" s="513"/>
      <c r="S10" s="513"/>
      <c r="T10" s="513"/>
      <c r="U10" s="513"/>
      <c r="V10" s="513"/>
      <c r="W10" s="513"/>
      <c r="X10" s="522"/>
      <c r="Y10" s="522"/>
      <c r="Z10" s="522"/>
      <c r="AA10" s="522"/>
      <c r="AB10" s="522"/>
      <c r="AC10" s="517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17"/>
      <c r="AU10" s="517"/>
      <c r="AV10" s="522"/>
      <c r="AW10" s="522"/>
      <c r="AX10" s="522"/>
      <c r="AY10" s="522"/>
      <c r="AZ10" s="522"/>
      <c r="BA10" s="560" t="s">
        <v>73</v>
      </c>
      <c r="BB10" s="525" t="s">
        <v>73</v>
      </c>
      <c r="BC10" s="525" t="s">
        <v>73</v>
      </c>
      <c r="BD10" s="629">
        <v>0</v>
      </c>
      <c r="BE10" s="629">
        <v>0</v>
      </c>
      <c r="BF10" s="629">
        <v>0</v>
      </c>
    </row>
    <row r="11" spans="1:58" x14ac:dyDescent="0.25">
      <c r="A11" s="526" t="s">
        <v>19</v>
      </c>
      <c r="B11" s="606"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">
        <v>72</v>
      </c>
      <c r="O11" s="520"/>
      <c r="P11" s="520"/>
      <c r="Q11" s="513"/>
      <c r="R11" s="513"/>
      <c r="S11" s="513"/>
      <c r="T11" s="513"/>
      <c r="U11" s="513"/>
      <c r="V11" s="513"/>
      <c r="W11" s="513"/>
      <c r="X11" s="522"/>
      <c r="Y11" s="522"/>
      <c r="Z11" s="522"/>
      <c r="AA11" s="522"/>
      <c r="AB11" s="522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17"/>
      <c r="AU11" s="517"/>
      <c r="AV11" s="522"/>
      <c r="AW11" s="522"/>
      <c r="AX11" s="522"/>
      <c r="AY11" s="522"/>
      <c r="AZ11" s="522"/>
      <c r="BA11" s="560" t="s">
        <v>73</v>
      </c>
      <c r="BB11" s="525" t="s">
        <v>73</v>
      </c>
      <c r="BC11" s="525" t="s">
        <v>73</v>
      </c>
      <c r="BD11" s="629">
        <v>0</v>
      </c>
      <c r="BE11" s="629">
        <v>0</v>
      </c>
      <c r="BF11" s="629" t="s">
        <v>73</v>
      </c>
    </row>
    <row r="12" spans="1:58" x14ac:dyDescent="0.25">
      <c r="A12" s="527" t="s">
        <v>20</v>
      </c>
      <c r="B12" s="578"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">
        <v>72</v>
      </c>
      <c r="O12" s="520"/>
      <c r="P12" s="520"/>
      <c r="Q12" s="513"/>
      <c r="R12" s="513"/>
      <c r="S12" s="513"/>
      <c r="T12" s="513"/>
      <c r="U12" s="513"/>
      <c r="V12" s="513"/>
      <c r="W12" s="513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2"/>
      <c r="AM12" s="522"/>
      <c r="AN12" s="522"/>
      <c r="AO12" s="522"/>
      <c r="AP12" s="522"/>
      <c r="AQ12" s="522"/>
      <c r="AR12" s="522"/>
      <c r="AS12" s="522"/>
      <c r="AT12" s="517"/>
      <c r="AU12" s="517"/>
      <c r="AV12" s="522"/>
      <c r="AW12" s="522"/>
      <c r="AX12" s="522"/>
      <c r="AY12" s="522"/>
      <c r="AZ12" s="522"/>
      <c r="BA12" s="560" t="s">
        <v>73</v>
      </c>
      <c r="BB12" s="525" t="s">
        <v>73</v>
      </c>
      <c r="BC12" s="525" t="s">
        <v>73</v>
      </c>
      <c r="BD12" s="629">
        <v>0</v>
      </c>
      <c r="BE12" s="629">
        <v>0</v>
      </c>
      <c r="BF12" s="629" t="s">
        <v>73</v>
      </c>
    </row>
    <row r="13" spans="1:58" x14ac:dyDescent="0.25">
      <c r="A13" s="528" t="s">
        <v>21</v>
      </c>
      <c r="B13" s="578"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">
        <v>72</v>
      </c>
      <c r="O13" s="520"/>
      <c r="P13" s="520"/>
      <c r="Q13" s="513"/>
      <c r="R13" s="513"/>
      <c r="S13" s="513"/>
      <c r="T13" s="513"/>
      <c r="U13" s="513"/>
      <c r="V13" s="513"/>
      <c r="W13" s="513"/>
      <c r="X13" s="522"/>
      <c r="Y13" s="522"/>
      <c r="Z13" s="522"/>
      <c r="AA13" s="522"/>
      <c r="AB13" s="522"/>
      <c r="AC13" s="522"/>
      <c r="AD13" s="522"/>
      <c r="AE13" s="522"/>
      <c r="AF13" s="522"/>
      <c r="AG13" s="522"/>
      <c r="AH13" s="522"/>
      <c r="AI13" s="522"/>
      <c r="AJ13" s="522"/>
      <c r="AK13" s="522"/>
      <c r="AL13" s="522"/>
      <c r="AM13" s="522"/>
      <c r="AN13" s="522"/>
      <c r="AO13" s="522"/>
      <c r="AP13" s="522"/>
      <c r="AQ13" s="522"/>
      <c r="AR13" s="522"/>
      <c r="AS13" s="522"/>
      <c r="AT13" s="517"/>
      <c r="AU13" s="517"/>
      <c r="AV13" s="522"/>
      <c r="AW13" s="522"/>
      <c r="AX13" s="522"/>
      <c r="AY13" s="522"/>
      <c r="AZ13" s="522"/>
      <c r="BA13" s="560" t="s">
        <v>73</v>
      </c>
      <c r="BB13" s="525" t="s">
        <v>73</v>
      </c>
      <c r="BC13" s="525" t="s">
        <v>73</v>
      </c>
      <c r="BD13" s="629">
        <v>0</v>
      </c>
      <c r="BE13" s="629">
        <v>0</v>
      </c>
      <c r="BF13" s="629" t="s">
        <v>73</v>
      </c>
    </row>
    <row r="14" spans="1:58" x14ac:dyDescent="0.25">
      <c r="A14" s="529" t="s">
        <v>22</v>
      </c>
      <c r="B14" s="604"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">
        <v>72</v>
      </c>
      <c r="O14" s="520"/>
      <c r="P14" s="520"/>
      <c r="Q14" s="513"/>
      <c r="R14" s="513"/>
      <c r="S14" s="513"/>
      <c r="T14" s="513"/>
      <c r="U14" s="513"/>
      <c r="V14" s="513"/>
      <c r="W14" s="513"/>
      <c r="X14" s="522"/>
      <c r="Y14" s="522"/>
      <c r="Z14" s="522"/>
      <c r="AA14" s="522"/>
      <c r="AB14" s="522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17"/>
      <c r="AU14" s="517"/>
      <c r="AV14" s="522"/>
      <c r="AW14" s="522"/>
      <c r="AX14" s="522"/>
      <c r="AY14" s="522"/>
      <c r="AZ14" s="522"/>
      <c r="BA14" s="560" t="s">
        <v>73</v>
      </c>
      <c r="BB14" s="525" t="s">
        <v>73</v>
      </c>
      <c r="BC14" s="525" t="s">
        <v>73</v>
      </c>
      <c r="BD14" s="629">
        <v>0</v>
      </c>
      <c r="BE14" s="629">
        <v>0</v>
      </c>
      <c r="BF14" s="629" t="s">
        <v>73</v>
      </c>
    </row>
    <row r="15" spans="1:58" x14ac:dyDescent="0.25">
      <c r="A15" s="514" t="s">
        <v>23</v>
      </c>
      <c r="B15" s="578"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">
        <v>72</v>
      </c>
      <c r="O15" s="520"/>
      <c r="P15" s="520"/>
      <c r="Q15" s="513"/>
      <c r="R15" s="513"/>
      <c r="S15" s="513"/>
      <c r="T15" s="513"/>
      <c r="U15" s="513"/>
      <c r="V15" s="513"/>
      <c r="W15" s="513"/>
      <c r="X15" s="522"/>
      <c r="Y15" s="522"/>
      <c r="Z15" s="522"/>
      <c r="AA15" s="522"/>
      <c r="AB15" s="522"/>
      <c r="AC15" s="522"/>
      <c r="AD15" s="522"/>
      <c r="AE15" s="522"/>
      <c r="AF15" s="522"/>
      <c r="AG15" s="522"/>
      <c r="AH15" s="522"/>
      <c r="AI15" s="522"/>
      <c r="AJ15" s="522"/>
      <c r="AK15" s="522"/>
      <c r="AL15" s="522"/>
      <c r="AM15" s="522"/>
      <c r="AN15" s="522"/>
      <c r="AO15" s="522"/>
      <c r="AP15" s="522"/>
      <c r="AQ15" s="522"/>
      <c r="AR15" s="522"/>
      <c r="AS15" s="522"/>
      <c r="AT15" s="517"/>
      <c r="AU15" s="517"/>
      <c r="AV15" s="522"/>
      <c r="AW15" s="522"/>
      <c r="AX15" s="522"/>
      <c r="AY15" s="522"/>
      <c r="AZ15" s="522"/>
      <c r="BA15" s="560" t="s">
        <v>73</v>
      </c>
      <c r="BB15" s="525" t="s">
        <v>73</v>
      </c>
      <c r="BC15" s="525" t="s">
        <v>73</v>
      </c>
      <c r="BD15" s="629">
        <v>0</v>
      </c>
      <c r="BE15" s="629">
        <v>0</v>
      </c>
      <c r="BF15" s="629" t="s">
        <v>73</v>
      </c>
    </row>
    <row r="16" spans="1:58" x14ac:dyDescent="0.25">
      <c r="A16" s="561" t="s">
        <v>24</v>
      </c>
      <c r="B16" s="578"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">
        <v>72</v>
      </c>
      <c r="O16" s="520"/>
      <c r="P16" s="520"/>
      <c r="Q16" s="513"/>
      <c r="R16" s="513"/>
      <c r="S16" s="513"/>
      <c r="T16" s="513"/>
      <c r="U16" s="513"/>
      <c r="V16" s="513"/>
      <c r="W16" s="513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2"/>
      <c r="AJ16" s="522"/>
      <c r="AK16" s="522"/>
      <c r="AL16" s="522"/>
      <c r="AM16" s="522"/>
      <c r="AN16" s="522"/>
      <c r="AO16" s="522"/>
      <c r="AP16" s="522"/>
      <c r="AQ16" s="522"/>
      <c r="AR16" s="522"/>
      <c r="AS16" s="522"/>
      <c r="AT16" s="517"/>
      <c r="AU16" s="517"/>
      <c r="AV16" s="522"/>
      <c r="AW16" s="522"/>
      <c r="AX16" s="522"/>
      <c r="AY16" s="522"/>
      <c r="AZ16" s="522"/>
      <c r="BA16" s="560" t="s">
        <v>73</v>
      </c>
      <c r="BB16" s="525" t="s">
        <v>73</v>
      </c>
      <c r="BC16" s="525" t="s">
        <v>73</v>
      </c>
      <c r="BD16" s="629">
        <v>0</v>
      </c>
      <c r="BE16" s="629">
        <v>0</v>
      </c>
      <c r="BF16" s="629" t="s">
        <v>73</v>
      </c>
    </row>
    <row r="17" spans="1:58" x14ac:dyDescent="0.25">
      <c r="A17" s="530" t="s">
        <v>25</v>
      </c>
      <c r="B17" s="605"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">
        <v>72</v>
      </c>
      <c r="O17" s="520"/>
      <c r="P17" s="520"/>
      <c r="Q17" s="513"/>
      <c r="R17" s="513"/>
      <c r="S17" s="513"/>
      <c r="T17" s="513"/>
      <c r="U17" s="513"/>
      <c r="V17" s="513"/>
      <c r="W17" s="513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522"/>
      <c r="AR17" s="522"/>
      <c r="AS17" s="522"/>
      <c r="AT17" s="517"/>
      <c r="AU17" s="517"/>
      <c r="AV17" s="522"/>
      <c r="AW17" s="522"/>
      <c r="AX17" s="522"/>
      <c r="AY17" s="522"/>
      <c r="AZ17" s="522"/>
      <c r="BA17" s="560" t="s">
        <v>73</v>
      </c>
      <c r="BB17" s="525" t="s">
        <v>73</v>
      </c>
      <c r="BC17" s="525" t="s">
        <v>73</v>
      </c>
      <c r="BD17" s="629">
        <v>0</v>
      </c>
      <c r="BE17" s="629">
        <v>0</v>
      </c>
      <c r="BF17" s="629" t="s">
        <v>73</v>
      </c>
    </row>
    <row r="18" spans="1:58" x14ac:dyDescent="0.25">
      <c r="A18" s="530" t="s">
        <v>26</v>
      </c>
      <c r="B18" s="578"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">
        <v>72</v>
      </c>
      <c r="O18" s="512"/>
      <c r="P18" s="512"/>
      <c r="Q18" s="512"/>
      <c r="R18" s="512"/>
      <c r="S18" s="512"/>
      <c r="T18" s="512"/>
      <c r="U18" s="512"/>
      <c r="V18" s="512"/>
      <c r="W18" s="51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522"/>
      <c r="AR18" s="522"/>
      <c r="AS18" s="522"/>
      <c r="AT18" s="517"/>
      <c r="AU18" s="517"/>
      <c r="AV18" s="522"/>
      <c r="AW18" s="522"/>
      <c r="AX18" s="522"/>
      <c r="AY18" s="522"/>
      <c r="AZ18" s="522"/>
      <c r="BA18" s="560" t="s">
        <v>73</v>
      </c>
      <c r="BB18" s="525" t="s">
        <v>73</v>
      </c>
      <c r="BC18" s="525" t="s">
        <v>73</v>
      </c>
      <c r="BD18" s="629">
        <v>0</v>
      </c>
      <c r="BE18" s="629">
        <v>0</v>
      </c>
      <c r="BF18" s="629" t="s">
        <v>73</v>
      </c>
    </row>
    <row r="19" spans="1:58" x14ac:dyDescent="0.25">
      <c r="A19" s="530" t="s">
        <v>27</v>
      </c>
      <c r="B19" s="605"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">
        <v>72</v>
      </c>
      <c r="O19" s="512"/>
      <c r="P19" s="512"/>
      <c r="Q19" s="512"/>
      <c r="R19" s="512"/>
      <c r="S19" s="512"/>
      <c r="T19" s="512"/>
      <c r="U19" s="512"/>
      <c r="V19" s="512"/>
      <c r="W19" s="512"/>
      <c r="X19" s="522"/>
      <c r="Y19" s="522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22"/>
      <c r="AL19" s="522"/>
      <c r="AM19" s="522"/>
      <c r="AN19" s="522"/>
      <c r="AO19" s="522"/>
      <c r="AP19" s="522"/>
      <c r="AQ19" s="522"/>
      <c r="AR19" s="522"/>
      <c r="AS19" s="522"/>
      <c r="AT19" s="517"/>
      <c r="AU19" s="517"/>
      <c r="AV19" s="522"/>
      <c r="AW19" s="522"/>
      <c r="AX19" s="522"/>
      <c r="AY19" s="522"/>
      <c r="AZ19" s="522"/>
      <c r="BA19" s="560" t="s">
        <v>73</v>
      </c>
      <c r="BB19" s="525" t="s">
        <v>73</v>
      </c>
      <c r="BC19" s="525" t="s">
        <v>73</v>
      </c>
      <c r="BD19" s="629">
        <v>0</v>
      </c>
      <c r="BE19" s="629">
        <v>0</v>
      </c>
      <c r="BF19" s="629" t="s">
        <v>73</v>
      </c>
    </row>
    <row r="20" spans="1:58" x14ac:dyDescent="0.25">
      <c r="A20" s="530" t="s">
        <v>28</v>
      </c>
      <c r="B20" s="605"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">
        <v>72</v>
      </c>
      <c r="O20" s="512"/>
      <c r="P20" s="512"/>
      <c r="Q20" s="512"/>
      <c r="R20" s="512"/>
      <c r="S20" s="512"/>
      <c r="T20" s="512"/>
      <c r="U20" s="512"/>
      <c r="V20" s="512"/>
      <c r="W20" s="512"/>
      <c r="X20" s="522"/>
      <c r="Y20" s="522"/>
      <c r="Z20" s="522"/>
      <c r="AA20" s="522"/>
      <c r="AB20" s="522"/>
      <c r="AC20" s="522"/>
      <c r="AD20" s="522"/>
      <c r="AE20" s="522"/>
      <c r="AF20" s="522"/>
      <c r="AG20" s="522"/>
      <c r="AH20" s="522"/>
      <c r="AI20" s="522"/>
      <c r="AJ20" s="522"/>
      <c r="AK20" s="522"/>
      <c r="AL20" s="522"/>
      <c r="AM20" s="522"/>
      <c r="AN20" s="522"/>
      <c r="AO20" s="522"/>
      <c r="AP20" s="522"/>
      <c r="AQ20" s="522"/>
      <c r="AR20" s="522"/>
      <c r="AS20" s="522"/>
      <c r="AT20" s="517"/>
      <c r="AU20" s="517"/>
      <c r="AV20" s="522"/>
      <c r="AW20" s="522"/>
      <c r="AX20" s="522"/>
      <c r="AY20" s="522"/>
      <c r="AZ20" s="522"/>
      <c r="BA20" s="560" t="s">
        <v>73</v>
      </c>
      <c r="BB20" s="525" t="s">
        <v>73</v>
      </c>
      <c r="BC20" s="525" t="s">
        <v>73</v>
      </c>
      <c r="BD20" s="629">
        <v>0</v>
      </c>
      <c r="BE20" s="629">
        <v>0</v>
      </c>
      <c r="BF20" s="629" t="s">
        <v>73</v>
      </c>
    </row>
    <row r="21" spans="1:58" ht="31.5" x14ac:dyDescent="0.25">
      <c r="A21" s="531" t="s">
        <v>29</v>
      </c>
      <c r="B21" s="582">
        <v>508</v>
      </c>
      <c r="C21" s="583">
        <v>8</v>
      </c>
      <c r="D21" s="584">
        <v>28</v>
      </c>
      <c r="E21" s="584">
        <v>20</v>
      </c>
      <c r="F21" s="584">
        <v>23</v>
      </c>
      <c r="G21" s="584">
        <v>4</v>
      </c>
      <c r="H21" s="584">
        <v>22</v>
      </c>
      <c r="I21" s="584">
        <v>242</v>
      </c>
      <c r="J21" s="586">
        <v>161</v>
      </c>
      <c r="K21" s="583">
        <v>204</v>
      </c>
      <c r="L21" s="586">
        <v>304</v>
      </c>
      <c r="M21" s="609">
        <v>508</v>
      </c>
      <c r="N21" s="625" t="s">
        <v>72</v>
      </c>
      <c r="O21" s="512"/>
      <c r="P21" s="512"/>
      <c r="Q21" s="512"/>
      <c r="R21" s="512"/>
      <c r="S21" s="512"/>
      <c r="T21" s="512"/>
      <c r="U21" s="512"/>
      <c r="V21" s="512"/>
      <c r="W21" s="512"/>
      <c r="X21" s="522"/>
      <c r="Y21" s="522"/>
      <c r="Z21" s="522"/>
      <c r="AA21" s="522"/>
      <c r="AB21" s="522"/>
      <c r="AC21" s="522"/>
      <c r="AD21" s="522"/>
      <c r="AE21" s="522"/>
      <c r="AF21" s="522"/>
      <c r="AG21" s="522"/>
      <c r="AH21" s="522"/>
      <c r="AI21" s="522"/>
      <c r="AJ21" s="522"/>
      <c r="AK21" s="522"/>
      <c r="AL21" s="522"/>
      <c r="AM21" s="522"/>
      <c r="AN21" s="522"/>
      <c r="AO21" s="522"/>
      <c r="AP21" s="522"/>
      <c r="AQ21" s="522"/>
      <c r="AR21" s="522"/>
      <c r="AS21" s="522"/>
      <c r="AT21" s="517"/>
      <c r="AU21" s="517"/>
      <c r="AV21" s="522"/>
      <c r="AW21" s="522"/>
      <c r="AX21" s="522"/>
      <c r="AY21" s="522"/>
      <c r="AZ21" s="522"/>
      <c r="BA21" s="560" t="s">
        <v>73</v>
      </c>
      <c r="BB21" s="525" t="s">
        <v>73</v>
      </c>
      <c r="BC21" s="525" t="s">
        <v>73</v>
      </c>
      <c r="BD21" s="629">
        <v>0</v>
      </c>
      <c r="BE21" s="629">
        <v>0</v>
      </c>
      <c r="BF21" s="629">
        <v>0</v>
      </c>
    </row>
    <row r="22" spans="1:58" x14ac:dyDescent="0.25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2"/>
      <c r="AN22" s="512"/>
      <c r="AO22" s="512"/>
      <c r="AP22" s="512"/>
      <c r="AQ22" s="512"/>
      <c r="AR22" s="512"/>
      <c r="AS22" s="512"/>
      <c r="AT22" s="512"/>
      <c r="AU22" s="512"/>
      <c r="AV22" s="505"/>
      <c r="AW22" s="505"/>
      <c r="AX22" s="512"/>
      <c r="AY22" s="512"/>
      <c r="AZ22" s="512"/>
      <c r="BA22" s="512"/>
      <c r="BB22" s="512"/>
      <c r="BC22" s="512"/>
      <c r="BD22" s="512"/>
      <c r="BE22" s="512"/>
      <c r="BF22" s="512"/>
    </row>
    <row r="23" spans="1:58" ht="15" customHeight="1" x14ac:dyDescent="0.2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E23" s="522"/>
      <c r="AF23" s="522"/>
      <c r="AG23" s="522"/>
      <c r="AH23" s="522"/>
      <c r="AI23" s="522"/>
      <c r="AJ23" s="522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17"/>
      <c r="AW23" s="517"/>
      <c r="AX23" s="522"/>
      <c r="AY23" s="522"/>
      <c r="AZ23" s="522"/>
      <c r="BA23" s="522"/>
      <c r="BB23" s="522"/>
      <c r="BC23" s="522"/>
      <c r="BD23" s="522"/>
      <c r="BE23" s="522"/>
      <c r="BF23" s="522"/>
    </row>
    <row r="24" spans="1:58" ht="21" x14ac:dyDescent="0.2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E24" s="522"/>
      <c r="AF24" s="522"/>
      <c r="AG24" s="522"/>
      <c r="AH24" s="522"/>
      <c r="AI24" s="522"/>
      <c r="AJ24" s="522"/>
      <c r="AK24" s="522"/>
      <c r="AL24" s="522"/>
      <c r="AM24" s="522"/>
      <c r="AN24" s="522"/>
      <c r="AO24" s="522"/>
      <c r="AP24" s="522"/>
      <c r="AQ24" s="522"/>
      <c r="AR24" s="522"/>
      <c r="AS24" s="522"/>
      <c r="AT24" s="522"/>
      <c r="AU24" s="522"/>
      <c r="AV24" s="517"/>
      <c r="AW24" s="517"/>
      <c r="AX24" s="522"/>
      <c r="AY24" s="522"/>
      <c r="AZ24" s="522"/>
      <c r="BA24" s="522"/>
      <c r="BB24" s="522"/>
      <c r="BC24" s="522"/>
      <c r="BD24" s="522"/>
      <c r="BE24" s="522"/>
      <c r="BF24" s="522"/>
    </row>
    <row r="25" spans="1:58" x14ac:dyDescent="0.25">
      <c r="A25" s="563" t="s">
        <v>32</v>
      </c>
      <c r="B25" s="606"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">
        <v>72</v>
      </c>
      <c r="O25" s="626"/>
      <c r="P25" s="520"/>
      <c r="Q25" s="520"/>
      <c r="R25" s="520"/>
      <c r="S25" s="513"/>
      <c r="T25" s="513"/>
      <c r="U25" s="513"/>
      <c r="V25" s="513"/>
      <c r="W25" s="513"/>
      <c r="X25" s="522"/>
      <c r="Y25" s="522"/>
      <c r="Z25" s="522"/>
      <c r="AA25" s="522"/>
      <c r="AB25" s="522"/>
      <c r="AC25" s="517"/>
      <c r="AD25" s="517"/>
      <c r="AE25" s="522"/>
      <c r="AF25" s="522"/>
      <c r="AG25" s="522"/>
      <c r="AH25" s="522"/>
      <c r="AI25" s="522"/>
      <c r="AJ25" s="522"/>
      <c r="AK25" s="522"/>
      <c r="AL25" s="522"/>
      <c r="AM25" s="522"/>
      <c r="AN25" s="522"/>
      <c r="AO25" s="522"/>
      <c r="AP25" s="522"/>
      <c r="AQ25" s="522"/>
      <c r="AR25" s="522"/>
      <c r="AS25" s="522"/>
      <c r="AT25" s="522"/>
      <c r="AU25" s="522"/>
      <c r="AV25" s="517"/>
      <c r="AW25" s="517"/>
      <c r="AX25" s="522"/>
      <c r="AY25" s="522"/>
      <c r="AZ25" s="522"/>
      <c r="BA25" s="560" t="s">
        <v>73</v>
      </c>
      <c r="BB25" s="525" t="s">
        <v>73</v>
      </c>
      <c r="BC25" s="525" t="s">
        <v>73</v>
      </c>
      <c r="BD25" s="629">
        <v>0</v>
      </c>
      <c r="BE25" s="629">
        <v>0</v>
      </c>
      <c r="BF25" s="629" t="s">
        <v>73</v>
      </c>
    </row>
    <row r="26" spans="1:58" x14ac:dyDescent="0.25">
      <c r="A26" s="562" t="s">
        <v>33</v>
      </c>
      <c r="B26" s="578"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">
        <v>72</v>
      </c>
      <c r="O26" s="626"/>
      <c r="P26" s="520"/>
      <c r="Q26" s="520"/>
      <c r="R26" s="520"/>
      <c r="S26" s="513"/>
      <c r="T26" s="513"/>
      <c r="U26" s="513"/>
      <c r="V26" s="513"/>
      <c r="W26" s="513"/>
      <c r="X26" s="522"/>
      <c r="Y26" s="522"/>
      <c r="Z26" s="522"/>
      <c r="AA26" s="522"/>
      <c r="AB26" s="522"/>
      <c r="AC26" s="517"/>
      <c r="AD26" s="517"/>
      <c r="AE26" s="522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17"/>
      <c r="AW26" s="517"/>
      <c r="AX26" s="522"/>
      <c r="AY26" s="522"/>
      <c r="AZ26" s="522"/>
      <c r="BA26" s="560" t="s">
        <v>73</v>
      </c>
      <c r="BB26" s="525" t="s">
        <v>73</v>
      </c>
      <c r="BC26" s="525" t="s">
        <v>73</v>
      </c>
      <c r="BD26" s="629">
        <v>0</v>
      </c>
      <c r="BE26" s="629">
        <v>0</v>
      </c>
      <c r="BF26" s="629" t="s">
        <v>73</v>
      </c>
    </row>
    <row r="27" spans="1:58" x14ac:dyDescent="0.25">
      <c r="A27" s="564" t="s">
        <v>34</v>
      </c>
      <c r="B27" s="605"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">
        <v>72</v>
      </c>
      <c r="O27" s="626"/>
      <c r="P27" s="520"/>
      <c r="Q27" s="520"/>
      <c r="R27" s="520"/>
      <c r="S27" s="513"/>
      <c r="T27" s="513"/>
      <c r="U27" s="513"/>
      <c r="V27" s="513"/>
      <c r="W27" s="513"/>
      <c r="X27" s="522"/>
      <c r="Y27" s="522"/>
      <c r="Z27" s="522"/>
      <c r="AA27" s="522"/>
      <c r="AB27" s="522"/>
      <c r="AC27" s="517"/>
      <c r="AD27" s="517"/>
      <c r="AE27" s="522"/>
      <c r="AF27" s="522"/>
      <c r="AG27" s="522"/>
      <c r="AH27" s="522"/>
      <c r="AI27" s="522"/>
      <c r="AJ27" s="522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17"/>
      <c r="AW27" s="517"/>
      <c r="AX27" s="522"/>
      <c r="AY27" s="522"/>
      <c r="AZ27" s="522"/>
      <c r="BA27" s="560" t="s">
        <v>73</v>
      </c>
      <c r="BB27" s="525" t="s">
        <v>73</v>
      </c>
      <c r="BC27" s="525" t="s">
        <v>73</v>
      </c>
      <c r="BD27" s="629">
        <v>0</v>
      </c>
      <c r="BE27" s="629">
        <v>0</v>
      </c>
      <c r="BF27" s="629" t="s">
        <v>73</v>
      </c>
    </row>
    <row r="28" spans="1:58" x14ac:dyDescent="0.25">
      <c r="A28" s="564" t="s">
        <v>35</v>
      </c>
      <c r="B28" s="605"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">
        <v>72</v>
      </c>
      <c r="O28" s="626"/>
      <c r="P28" s="520"/>
      <c r="Q28" s="520"/>
      <c r="R28" s="520"/>
      <c r="S28" s="513"/>
      <c r="T28" s="513"/>
      <c r="U28" s="513"/>
      <c r="V28" s="513"/>
      <c r="W28" s="513"/>
      <c r="X28" s="522"/>
      <c r="Y28" s="522"/>
      <c r="Z28" s="522"/>
      <c r="AA28" s="522"/>
      <c r="AB28" s="522"/>
      <c r="AC28" s="517"/>
      <c r="AD28" s="517"/>
      <c r="AE28" s="522"/>
      <c r="AF28" s="522"/>
      <c r="AG28" s="522"/>
      <c r="AH28" s="522"/>
      <c r="AI28" s="522"/>
      <c r="AJ28" s="522"/>
      <c r="AK28" s="522"/>
      <c r="AL28" s="522"/>
      <c r="AM28" s="522"/>
      <c r="AN28" s="522"/>
      <c r="AO28" s="522"/>
      <c r="AP28" s="522"/>
      <c r="AQ28" s="522"/>
      <c r="AR28" s="522"/>
      <c r="AS28" s="522"/>
      <c r="AT28" s="522"/>
      <c r="AU28" s="522"/>
      <c r="AV28" s="517"/>
      <c r="AW28" s="517"/>
      <c r="AX28" s="522"/>
      <c r="AY28" s="522"/>
      <c r="AZ28" s="522"/>
      <c r="BA28" s="560" t="s">
        <v>73</v>
      </c>
      <c r="BB28" s="525" t="s">
        <v>73</v>
      </c>
      <c r="BC28" s="525" t="s">
        <v>73</v>
      </c>
      <c r="BD28" s="629">
        <v>0</v>
      </c>
      <c r="BE28" s="629">
        <v>0</v>
      </c>
      <c r="BF28" s="629" t="s">
        <v>73</v>
      </c>
    </row>
    <row r="29" spans="1:58" x14ac:dyDescent="0.25">
      <c r="A29" s="514" t="s">
        <v>36</v>
      </c>
      <c r="B29" s="578"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">
        <v>72</v>
      </c>
      <c r="O29" s="626"/>
      <c r="P29" s="520"/>
      <c r="Q29" s="520"/>
      <c r="R29" s="520"/>
      <c r="S29" s="513"/>
      <c r="T29" s="513"/>
      <c r="U29" s="513"/>
      <c r="V29" s="513"/>
      <c r="W29" s="513"/>
      <c r="X29" s="522"/>
      <c r="Y29" s="522"/>
      <c r="Z29" s="522"/>
      <c r="AA29" s="522"/>
      <c r="AB29" s="522"/>
      <c r="AC29" s="517"/>
      <c r="AD29" s="517"/>
      <c r="AE29" s="522"/>
      <c r="AF29" s="522"/>
      <c r="AG29" s="522"/>
      <c r="AH29" s="522"/>
      <c r="AI29" s="522"/>
      <c r="AJ29" s="522"/>
      <c r="AK29" s="522"/>
      <c r="AL29" s="522"/>
      <c r="AM29" s="522"/>
      <c r="AN29" s="522"/>
      <c r="AO29" s="522"/>
      <c r="AP29" s="522"/>
      <c r="AQ29" s="522"/>
      <c r="AR29" s="522"/>
      <c r="AS29" s="522"/>
      <c r="AT29" s="522"/>
      <c r="AU29" s="522"/>
      <c r="AV29" s="517"/>
      <c r="AW29" s="517"/>
      <c r="AX29" s="522"/>
      <c r="AY29" s="522"/>
      <c r="AZ29" s="522"/>
      <c r="BA29" s="560" t="s">
        <v>73</v>
      </c>
      <c r="BB29" s="525" t="s">
        <v>73</v>
      </c>
      <c r="BC29" s="525" t="s">
        <v>73</v>
      </c>
      <c r="BD29" s="629">
        <v>0</v>
      </c>
      <c r="BE29" s="629">
        <v>0</v>
      </c>
      <c r="BF29" s="629" t="s">
        <v>73</v>
      </c>
    </row>
    <row r="30" spans="1:58" x14ac:dyDescent="0.25">
      <c r="A30" s="514" t="s">
        <v>37</v>
      </c>
      <c r="B30" s="578"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">
        <v>72</v>
      </c>
      <c r="O30" s="626"/>
      <c r="P30" s="520"/>
      <c r="Q30" s="520"/>
      <c r="R30" s="520"/>
      <c r="S30" s="513"/>
      <c r="T30" s="513"/>
      <c r="U30" s="513"/>
      <c r="V30" s="513"/>
      <c r="W30" s="513"/>
      <c r="X30" s="522"/>
      <c r="Y30" s="522"/>
      <c r="Z30" s="522"/>
      <c r="AA30" s="522"/>
      <c r="AB30" s="522"/>
      <c r="AC30" s="517"/>
      <c r="AD30" s="517"/>
      <c r="AE30" s="522"/>
      <c r="AF30" s="522"/>
      <c r="AG30" s="522"/>
      <c r="AH30" s="522"/>
      <c r="AI30" s="522"/>
      <c r="AJ30" s="522"/>
      <c r="AK30" s="522"/>
      <c r="AL30" s="522"/>
      <c r="AM30" s="522"/>
      <c r="AN30" s="522"/>
      <c r="AO30" s="522"/>
      <c r="AP30" s="522"/>
      <c r="AQ30" s="522"/>
      <c r="AR30" s="522"/>
      <c r="AS30" s="522"/>
      <c r="AT30" s="522"/>
      <c r="AU30" s="522"/>
      <c r="AV30" s="517"/>
      <c r="AW30" s="517"/>
      <c r="AX30" s="522"/>
      <c r="AY30" s="522"/>
      <c r="AZ30" s="522"/>
      <c r="BA30" s="560" t="s">
        <v>73</v>
      </c>
      <c r="BB30" s="525" t="s">
        <v>73</v>
      </c>
      <c r="BC30" s="525" t="s">
        <v>73</v>
      </c>
      <c r="BD30" s="629">
        <v>0</v>
      </c>
      <c r="BE30" s="629">
        <v>0</v>
      </c>
      <c r="BF30" s="629" t="s">
        <v>73</v>
      </c>
    </row>
    <row r="31" spans="1:58" x14ac:dyDescent="0.25">
      <c r="A31" s="514" t="s">
        <v>38</v>
      </c>
      <c r="B31" s="578"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">
        <v>72</v>
      </c>
      <c r="O31" s="626"/>
      <c r="P31" s="520"/>
      <c r="Q31" s="520"/>
      <c r="R31" s="520"/>
      <c r="S31" s="513"/>
      <c r="T31" s="513"/>
      <c r="U31" s="513"/>
      <c r="V31" s="513"/>
      <c r="W31" s="513"/>
      <c r="X31" s="522"/>
      <c r="Y31" s="522"/>
      <c r="Z31" s="522"/>
      <c r="AA31" s="522"/>
      <c r="AB31" s="522"/>
      <c r="AC31" s="517"/>
      <c r="AD31" s="517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2"/>
      <c r="AS31" s="522"/>
      <c r="AT31" s="522"/>
      <c r="AU31" s="522"/>
      <c r="AV31" s="517"/>
      <c r="AW31" s="517"/>
      <c r="AX31" s="522"/>
      <c r="AY31" s="522"/>
      <c r="AZ31" s="522"/>
      <c r="BA31" s="560" t="s">
        <v>73</v>
      </c>
      <c r="BB31" s="525" t="s">
        <v>73</v>
      </c>
      <c r="BC31" s="525" t="s">
        <v>73</v>
      </c>
      <c r="BD31" s="629">
        <v>0</v>
      </c>
      <c r="BE31" s="629">
        <v>0</v>
      </c>
      <c r="BF31" s="629" t="s">
        <v>73</v>
      </c>
    </row>
    <row r="32" spans="1:58" x14ac:dyDescent="0.25">
      <c r="A32" s="514" t="s">
        <v>39</v>
      </c>
      <c r="B32" s="578"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">
        <v>72</v>
      </c>
      <c r="O32" s="626"/>
      <c r="P32" s="520"/>
      <c r="Q32" s="520"/>
      <c r="R32" s="520"/>
      <c r="S32" s="513"/>
      <c r="T32" s="513"/>
      <c r="U32" s="513"/>
      <c r="V32" s="513"/>
      <c r="W32" s="513"/>
      <c r="X32" s="522"/>
      <c r="Y32" s="522"/>
      <c r="Z32" s="522"/>
      <c r="AA32" s="522"/>
      <c r="AB32" s="522"/>
      <c r="AC32" s="517"/>
      <c r="AD32" s="517"/>
      <c r="AE32" s="522"/>
      <c r="AF32" s="522"/>
      <c r="AG32" s="522"/>
      <c r="AH32" s="522"/>
      <c r="AI32" s="522"/>
      <c r="AJ32" s="522"/>
      <c r="AK32" s="522"/>
      <c r="AL32" s="522"/>
      <c r="AM32" s="522"/>
      <c r="AN32" s="522"/>
      <c r="AO32" s="522"/>
      <c r="AP32" s="522"/>
      <c r="AQ32" s="522"/>
      <c r="AR32" s="522"/>
      <c r="AS32" s="522"/>
      <c r="AT32" s="522"/>
      <c r="AU32" s="522"/>
      <c r="AV32" s="517"/>
      <c r="AW32" s="517"/>
      <c r="AX32" s="522"/>
      <c r="AY32" s="522"/>
      <c r="AZ32" s="522"/>
      <c r="BA32" s="560" t="s">
        <v>73</v>
      </c>
      <c r="BB32" s="525" t="s">
        <v>73</v>
      </c>
      <c r="BC32" s="525" t="s">
        <v>73</v>
      </c>
      <c r="BD32" s="629">
        <v>0</v>
      </c>
      <c r="BE32" s="629">
        <v>0</v>
      </c>
      <c r="BF32" s="629" t="s">
        <v>73</v>
      </c>
    </row>
    <row r="33" spans="1:58" x14ac:dyDescent="0.25">
      <c r="A33" s="514" t="s">
        <v>40</v>
      </c>
      <c r="B33" s="578"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">
        <v>72</v>
      </c>
      <c r="O33" s="626"/>
      <c r="P33" s="520"/>
      <c r="Q33" s="520"/>
      <c r="R33" s="520"/>
      <c r="S33" s="513"/>
      <c r="T33" s="513"/>
      <c r="U33" s="513"/>
      <c r="V33" s="513"/>
      <c r="W33" s="513"/>
      <c r="X33" s="522"/>
      <c r="Y33" s="522"/>
      <c r="Z33" s="522"/>
      <c r="AA33" s="522"/>
      <c r="AB33" s="522"/>
      <c r="AC33" s="517"/>
      <c r="AD33" s="517"/>
      <c r="AE33" s="522"/>
      <c r="AF33" s="522"/>
      <c r="AG33" s="522"/>
      <c r="AH33" s="522"/>
      <c r="AI33" s="522"/>
      <c r="AJ33" s="522"/>
      <c r="AK33" s="522"/>
      <c r="AL33" s="522"/>
      <c r="AM33" s="522"/>
      <c r="AN33" s="522"/>
      <c r="AO33" s="522"/>
      <c r="AP33" s="522"/>
      <c r="AQ33" s="522"/>
      <c r="AR33" s="522"/>
      <c r="AS33" s="522"/>
      <c r="AT33" s="522"/>
      <c r="AU33" s="522"/>
      <c r="AV33" s="517"/>
      <c r="AW33" s="517"/>
      <c r="AX33" s="522"/>
      <c r="AY33" s="522"/>
      <c r="AZ33" s="522"/>
      <c r="BA33" s="560" t="s">
        <v>73</v>
      </c>
      <c r="BB33" s="525" t="s">
        <v>73</v>
      </c>
      <c r="BC33" s="525" t="s">
        <v>73</v>
      </c>
      <c r="BD33" s="629">
        <v>0</v>
      </c>
      <c r="BE33" s="629">
        <v>0</v>
      </c>
      <c r="BF33" s="629" t="s">
        <v>73</v>
      </c>
    </row>
    <row r="34" spans="1:58" x14ac:dyDescent="0.25">
      <c r="A34" s="514" t="s">
        <v>41</v>
      </c>
      <c r="B34" s="578"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">
        <v>72</v>
      </c>
      <c r="O34" s="626"/>
      <c r="P34" s="520"/>
      <c r="Q34" s="520"/>
      <c r="R34" s="520"/>
      <c r="S34" s="513"/>
      <c r="T34" s="513"/>
      <c r="U34" s="513"/>
      <c r="V34" s="513"/>
      <c r="W34" s="513"/>
      <c r="X34" s="522"/>
      <c r="Y34" s="522"/>
      <c r="Z34" s="522"/>
      <c r="AA34" s="522"/>
      <c r="AB34" s="522"/>
      <c r="AC34" s="517"/>
      <c r="AD34" s="517"/>
      <c r="AE34" s="522"/>
      <c r="AF34" s="522"/>
      <c r="AG34" s="522"/>
      <c r="AH34" s="522"/>
      <c r="AI34" s="522"/>
      <c r="AJ34" s="522"/>
      <c r="AK34" s="522"/>
      <c r="AL34" s="522"/>
      <c r="AM34" s="522"/>
      <c r="AN34" s="522"/>
      <c r="AO34" s="522"/>
      <c r="AP34" s="522"/>
      <c r="AQ34" s="522"/>
      <c r="AR34" s="522"/>
      <c r="AS34" s="522"/>
      <c r="AT34" s="522"/>
      <c r="AU34" s="522"/>
      <c r="AV34" s="517"/>
      <c r="AW34" s="517"/>
      <c r="AX34" s="522"/>
      <c r="AY34" s="522"/>
      <c r="AZ34" s="522"/>
      <c r="BA34" s="560" t="s">
        <v>73</v>
      </c>
      <c r="BB34" s="525" t="s">
        <v>73</v>
      </c>
      <c r="BC34" s="525" t="s">
        <v>73</v>
      </c>
      <c r="BD34" s="629">
        <v>0</v>
      </c>
      <c r="BE34" s="629">
        <v>0</v>
      </c>
      <c r="BF34" s="629" t="s">
        <v>73</v>
      </c>
    </row>
    <row r="35" spans="1:58" x14ac:dyDescent="0.25">
      <c r="A35" s="514" t="s">
        <v>42</v>
      </c>
      <c r="B35" s="578"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">
        <v>72</v>
      </c>
      <c r="O35" s="626"/>
      <c r="P35" s="520"/>
      <c r="Q35" s="520"/>
      <c r="R35" s="520"/>
      <c r="S35" s="513"/>
      <c r="T35" s="513"/>
      <c r="U35" s="513"/>
      <c r="V35" s="513"/>
      <c r="W35" s="513"/>
      <c r="X35" s="522"/>
      <c r="Y35" s="522"/>
      <c r="Z35" s="522"/>
      <c r="AA35" s="522"/>
      <c r="AB35" s="522"/>
      <c r="AC35" s="517"/>
      <c r="AD35" s="517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  <c r="AO35" s="522"/>
      <c r="AP35" s="522"/>
      <c r="AQ35" s="522"/>
      <c r="AR35" s="522"/>
      <c r="AS35" s="522"/>
      <c r="AT35" s="522"/>
      <c r="AU35" s="522"/>
      <c r="AV35" s="517"/>
      <c r="AW35" s="517"/>
      <c r="AX35" s="522"/>
      <c r="AY35" s="522"/>
      <c r="AZ35" s="522"/>
      <c r="BA35" s="560" t="s">
        <v>73</v>
      </c>
      <c r="BB35" s="525" t="s">
        <v>73</v>
      </c>
      <c r="BC35" s="525" t="s">
        <v>73</v>
      </c>
      <c r="BD35" s="629">
        <v>0</v>
      </c>
      <c r="BE35" s="629">
        <v>0</v>
      </c>
      <c r="BF35" s="629" t="s">
        <v>73</v>
      </c>
    </row>
    <row r="36" spans="1:58" x14ac:dyDescent="0.25">
      <c r="A36" s="514" t="s">
        <v>43</v>
      </c>
      <c r="B36" s="578"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">
        <v>72</v>
      </c>
      <c r="O36" s="626"/>
      <c r="P36" s="520"/>
      <c r="Q36" s="520"/>
      <c r="R36" s="520"/>
      <c r="S36" s="513"/>
      <c r="T36" s="513"/>
      <c r="U36" s="513"/>
      <c r="V36" s="513"/>
      <c r="W36" s="513"/>
      <c r="X36" s="522"/>
      <c r="Y36" s="522"/>
      <c r="Z36" s="522"/>
      <c r="AA36" s="522"/>
      <c r="AB36" s="522"/>
      <c r="AC36" s="517"/>
      <c r="AD36" s="517"/>
      <c r="AE36" s="522"/>
      <c r="AF36" s="522"/>
      <c r="AG36" s="522"/>
      <c r="AH36" s="522"/>
      <c r="AI36" s="522"/>
      <c r="AJ36" s="522"/>
      <c r="AK36" s="522"/>
      <c r="AL36" s="522"/>
      <c r="AM36" s="522"/>
      <c r="AN36" s="522"/>
      <c r="AO36" s="522"/>
      <c r="AP36" s="522"/>
      <c r="AQ36" s="522"/>
      <c r="AR36" s="522"/>
      <c r="AS36" s="522"/>
      <c r="AT36" s="522"/>
      <c r="AU36" s="522"/>
      <c r="AV36" s="517"/>
      <c r="AW36" s="517"/>
      <c r="AX36" s="522"/>
      <c r="AY36" s="522"/>
      <c r="AZ36" s="522"/>
      <c r="BA36" s="560" t="s">
        <v>73</v>
      </c>
      <c r="BB36" s="525" t="s">
        <v>73</v>
      </c>
      <c r="BC36" s="525" t="s">
        <v>73</v>
      </c>
      <c r="BD36" s="629">
        <v>0</v>
      </c>
      <c r="BE36" s="629">
        <v>0</v>
      </c>
      <c r="BF36" s="629" t="s">
        <v>73</v>
      </c>
    </row>
    <row r="37" spans="1:58" x14ac:dyDescent="0.25">
      <c r="A37" s="515" t="s">
        <v>44</v>
      </c>
      <c r="B37" s="582"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">
        <v>72</v>
      </c>
      <c r="O37" s="626"/>
      <c r="P37" s="520"/>
      <c r="Q37" s="520"/>
      <c r="R37" s="520"/>
      <c r="S37" s="513"/>
      <c r="T37" s="513"/>
      <c r="U37" s="513"/>
      <c r="V37" s="513"/>
      <c r="W37" s="513"/>
      <c r="X37" s="522"/>
      <c r="Y37" s="522"/>
      <c r="Z37" s="522"/>
      <c r="AA37" s="522"/>
      <c r="AB37" s="522"/>
      <c r="AC37" s="517"/>
      <c r="AD37" s="517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2"/>
      <c r="AR37" s="522"/>
      <c r="AS37" s="522"/>
      <c r="AT37" s="522"/>
      <c r="AU37" s="522"/>
      <c r="AV37" s="517"/>
      <c r="AW37" s="517"/>
      <c r="AX37" s="522"/>
      <c r="AY37" s="522"/>
      <c r="AZ37" s="522"/>
      <c r="BA37" s="560" t="s">
        <v>73</v>
      </c>
      <c r="BB37" s="525" t="s">
        <v>73</v>
      </c>
      <c r="BC37" s="525" t="s">
        <v>73</v>
      </c>
      <c r="BD37" s="629">
        <v>0</v>
      </c>
      <c r="BE37" s="629">
        <v>0</v>
      </c>
      <c r="BF37" s="629" t="s">
        <v>73</v>
      </c>
    </row>
    <row r="38" spans="1:58" x14ac:dyDescent="0.25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2"/>
      <c r="AN38" s="522"/>
      <c r="AO38" s="522"/>
      <c r="AP38" s="522"/>
      <c r="AQ38" s="522"/>
      <c r="AR38" s="522"/>
      <c r="AS38" s="522"/>
      <c r="AT38" s="522"/>
      <c r="AU38" s="522"/>
      <c r="AV38" s="517"/>
      <c r="AW38" s="517"/>
      <c r="AX38" s="522"/>
      <c r="AY38" s="522"/>
      <c r="AZ38" s="522"/>
      <c r="BA38" s="512"/>
      <c r="BB38" s="512"/>
      <c r="BC38" s="522"/>
      <c r="BD38" s="522"/>
      <c r="BE38" s="522"/>
      <c r="BF38" s="522"/>
    </row>
    <row r="39" spans="1:58" ht="15" customHeight="1" x14ac:dyDescent="0.2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17"/>
      <c r="AU39" s="517"/>
      <c r="AV39" s="522"/>
      <c r="AW39" s="522"/>
      <c r="AX39" s="522"/>
      <c r="AY39" s="522"/>
      <c r="AZ39" s="522"/>
      <c r="BA39" s="512"/>
      <c r="BB39" s="512"/>
      <c r="BC39" s="522"/>
      <c r="BD39" s="522"/>
      <c r="BE39" s="522"/>
      <c r="BF39" s="522"/>
    </row>
    <row r="40" spans="1:58" ht="21" x14ac:dyDescent="0.2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17"/>
      <c r="AW40" s="517"/>
      <c r="AX40" s="522"/>
      <c r="AY40" s="522"/>
      <c r="AZ40" s="522"/>
      <c r="BA40" s="512"/>
      <c r="BB40" s="512"/>
      <c r="BC40" s="512"/>
      <c r="BD40" s="512"/>
      <c r="BE40" s="522"/>
      <c r="BF40" s="522"/>
    </row>
    <row r="41" spans="1:58" x14ac:dyDescent="0.25">
      <c r="A41" s="532" t="s">
        <v>49</v>
      </c>
      <c r="B41" s="578">
        <v>0</v>
      </c>
      <c r="C41" s="593"/>
      <c r="D41" s="594"/>
      <c r="E41" s="600"/>
      <c r="F41" s="600"/>
      <c r="G41" s="593"/>
      <c r="H41" s="594"/>
      <c r="I41" s="594"/>
      <c r="J41" s="600"/>
      <c r="K41" s="625" t="s">
        <v>73</v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/>
      <c r="AR41" s="522"/>
      <c r="AS41" s="522"/>
      <c r="AT41" s="522"/>
      <c r="AU41" s="522"/>
      <c r="AV41" s="517"/>
      <c r="AW41" s="517"/>
      <c r="AX41" s="522"/>
      <c r="AY41" s="522"/>
      <c r="AZ41" s="522"/>
      <c r="BA41" s="560" t="s">
        <v>73</v>
      </c>
      <c r="BB41" s="522"/>
      <c r="BC41" s="522"/>
      <c r="BD41" s="629">
        <v>0</v>
      </c>
      <c r="BE41" s="522"/>
      <c r="BF41" s="522"/>
    </row>
    <row r="42" spans="1:58" ht="21" x14ac:dyDescent="0.25">
      <c r="A42" s="531" t="s">
        <v>50</v>
      </c>
      <c r="B42" s="582">
        <v>0</v>
      </c>
      <c r="C42" s="583"/>
      <c r="D42" s="584"/>
      <c r="E42" s="586"/>
      <c r="F42" s="586"/>
      <c r="G42" s="583"/>
      <c r="H42" s="584"/>
      <c r="I42" s="584"/>
      <c r="J42" s="586"/>
      <c r="K42" s="625" t="s">
        <v>73</v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/>
      <c r="AR42" s="522"/>
      <c r="AS42" s="522"/>
      <c r="AT42" s="522"/>
      <c r="AU42" s="522"/>
      <c r="AV42" s="517"/>
      <c r="AW42" s="517"/>
      <c r="AX42" s="522"/>
      <c r="AY42" s="522"/>
      <c r="AZ42" s="522"/>
      <c r="BA42" s="560" t="s">
        <v>73</v>
      </c>
      <c r="BB42" s="522"/>
      <c r="BC42" s="522"/>
      <c r="BD42" s="629">
        <v>0</v>
      </c>
      <c r="BE42" s="522"/>
      <c r="BF42" s="522"/>
    </row>
    <row r="43" spans="1:58" x14ac:dyDescent="0.25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X43" s="522"/>
      <c r="Y43" s="522"/>
      <c r="Z43" s="522"/>
      <c r="AA43" s="522"/>
      <c r="AB43" s="522"/>
      <c r="AC43" s="522"/>
      <c r="AD43" s="522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17"/>
      <c r="AW43" s="517"/>
      <c r="AX43" s="522"/>
      <c r="AY43" s="522"/>
      <c r="AZ43" s="522"/>
      <c r="BA43" s="512"/>
      <c r="BB43" s="512"/>
      <c r="BC43" s="522"/>
      <c r="BD43" s="522"/>
      <c r="BE43" s="522"/>
      <c r="BF43" s="522"/>
    </row>
    <row r="44" spans="1:58" ht="15" customHeight="1" x14ac:dyDescent="0.2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22"/>
      <c r="Y44" s="522"/>
      <c r="Z44" s="522"/>
      <c r="AA44" s="522"/>
      <c r="AB44" s="522"/>
      <c r="AC44" s="522"/>
      <c r="AD44" s="522"/>
      <c r="AE44" s="522"/>
      <c r="AF44" s="522"/>
      <c r="AG44" s="522"/>
      <c r="AH44" s="522"/>
      <c r="AI44" s="522"/>
      <c r="AJ44" s="522"/>
      <c r="AK44" s="522"/>
      <c r="AL44" s="522"/>
      <c r="AM44" s="522"/>
      <c r="AN44" s="522"/>
      <c r="AO44" s="522"/>
      <c r="AP44" s="522"/>
      <c r="AQ44" s="522"/>
      <c r="AR44" s="522"/>
      <c r="AS44" s="522"/>
      <c r="AT44" s="522"/>
      <c r="AU44" s="517"/>
      <c r="AV44" s="517"/>
      <c r="AW44" s="522"/>
      <c r="AX44" s="522"/>
      <c r="AY44" s="522"/>
      <c r="AZ44" s="522"/>
      <c r="BA44" s="512"/>
      <c r="BB44" s="512"/>
      <c r="BC44" s="522"/>
      <c r="BD44" s="522"/>
      <c r="BE44" s="522"/>
      <c r="BF44" s="522"/>
    </row>
    <row r="45" spans="1:58" ht="21" x14ac:dyDescent="0.2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X45" s="522"/>
      <c r="Y45" s="522"/>
      <c r="Z45" s="522"/>
      <c r="AA45" s="522"/>
      <c r="AB45" s="522"/>
      <c r="AC45" s="522"/>
      <c r="AD45" s="522"/>
      <c r="AE45" s="522"/>
      <c r="AF45" s="522"/>
      <c r="AG45" s="522"/>
      <c r="AH45" s="522"/>
      <c r="AI45" s="522"/>
      <c r="AJ45" s="522"/>
      <c r="AK45" s="522"/>
      <c r="AL45" s="522"/>
      <c r="AM45" s="522"/>
      <c r="AN45" s="522"/>
      <c r="AO45" s="522"/>
      <c r="AP45" s="522"/>
      <c r="AQ45" s="522"/>
      <c r="AR45" s="522"/>
      <c r="AS45" s="522"/>
      <c r="AT45" s="522"/>
      <c r="AU45" s="517"/>
      <c r="AV45" s="517"/>
      <c r="AW45" s="522"/>
      <c r="AX45" s="522"/>
      <c r="AY45" s="522"/>
      <c r="AZ45" s="522"/>
      <c r="BA45" s="512"/>
      <c r="BB45" s="512"/>
      <c r="BC45" s="522"/>
      <c r="BD45" s="522"/>
      <c r="BE45" s="522"/>
      <c r="BF45" s="522"/>
    </row>
    <row r="46" spans="1:58" x14ac:dyDescent="0.25">
      <c r="A46" s="534" t="s">
        <v>53</v>
      </c>
      <c r="B46" s="589">
        <v>0</v>
      </c>
      <c r="C46" s="615">
        <v>0</v>
      </c>
      <c r="D46" s="616">
        <v>0</v>
      </c>
      <c r="E46" s="616">
        <v>0</v>
      </c>
      <c r="F46" s="616">
        <v>0</v>
      </c>
      <c r="G46" s="616">
        <v>0</v>
      </c>
      <c r="H46" s="616">
        <v>0</v>
      </c>
      <c r="I46" s="616">
        <v>0</v>
      </c>
      <c r="J46" s="616">
        <v>0</v>
      </c>
      <c r="K46" s="616">
        <v>0</v>
      </c>
      <c r="L46" s="623">
        <v>0</v>
      </c>
      <c r="M46" s="588">
        <v>0</v>
      </c>
      <c r="N46" s="625" t="s">
        <v>72</v>
      </c>
      <c r="O46" s="512"/>
      <c r="P46" s="512"/>
      <c r="Q46" s="512"/>
      <c r="R46" s="512"/>
      <c r="S46" s="512"/>
      <c r="T46" s="512"/>
      <c r="U46" s="512"/>
      <c r="V46" s="51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522"/>
      <c r="AH46" s="522"/>
      <c r="AI46" s="522"/>
      <c r="AJ46" s="522"/>
      <c r="AK46" s="522"/>
      <c r="AL46" s="522"/>
      <c r="AM46" s="522"/>
      <c r="AN46" s="522"/>
      <c r="AO46" s="522"/>
      <c r="AP46" s="522"/>
      <c r="AQ46" s="522"/>
      <c r="AR46" s="522"/>
      <c r="AS46" s="522"/>
      <c r="AT46" s="522"/>
      <c r="AU46" s="517"/>
      <c r="AV46" s="517"/>
      <c r="AW46" s="522"/>
      <c r="AX46" s="522"/>
      <c r="AY46" s="522"/>
      <c r="AZ46" s="522"/>
      <c r="BA46" s="560" t="s">
        <v>73</v>
      </c>
      <c r="BB46" s="525" t="s">
        <v>73</v>
      </c>
      <c r="BC46" s="525" t="s">
        <v>73</v>
      </c>
      <c r="BD46" s="629">
        <v>0</v>
      </c>
      <c r="BE46" s="629">
        <v>0</v>
      </c>
      <c r="BF46" s="629" t="s">
        <v>73</v>
      </c>
    </row>
    <row r="47" spans="1:58" x14ac:dyDescent="0.25">
      <c r="A47" s="535" t="s">
        <v>49</v>
      </c>
      <c r="B47" s="589"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">
        <v>72</v>
      </c>
      <c r="O47" s="512"/>
      <c r="P47" s="512"/>
      <c r="Q47" s="512"/>
      <c r="R47" s="512"/>
      <c r="S47" s="512"/>
      <c r="T47" s="512"/>
      <c r="U47" s="512"/>
      <c r="V47" s="51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522"/>
      <c r="AH47" s="522"/>
      <c r="AI47" s="522"/>
      <c r="AJ47" s="522"/>
      <c r="AK47" s="522"/>
      <c r="AL47" s="522"/>
      <c r="AM47" s="522"/>
      <c r="AN47" s="522"/>
      <c r="AO47" s="522"/>
      <c r="AP47" s="522"/>
      <c r="AQ47" s="522"/>
      <c r="AR47" s="522"/>
      <c r="AS47" s="522"/>
      <c r="AT47" s="522"/>
      <c r="AU47" s="517"/>
      <c r="AV47" s="517"/>
      <c r="AW47" s="522"/>
      <c r="AX47" s="522"/>
      <c r="AY47" s="522"/>
      <c r="AZ47" s="522"/>
      <c r="BA47" s="560" t="s">
        <v>73</v>
      </c>
      <c r="BB47" s="525" t="s">
        <v>73</v>
      </c>
      <c r="BC47" s="525" t="s">
        <v>73</v>
      </c>
      <c r="BD47" s="629">
        <v>0</v>
      </c>
      <c r="BE47" s="629">
        <v>0</v>
      </c>
      <c r="BF47" s="629" t="s">
        <v>73</v>
      </c>
    </row>
    <row r="48" spans="1:58" x14ac:dyDescent="0.25">
      <c r="A48" s="536" t="s">
        <v>54</v>
      </c>
      <c r="B48" s="596"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">
        <v>72</v>
      </c>
      <c r="O48" s="512"/>
      <c r="P48" s="512"/>
      <c r="Q48" s="512"/>
      <c r="R48" s="512"/>
      <c r="S48" s="512"/>
      <c r="T48" s="512"/>
      <c r="U48" s="512"/>
      <c r="V48" s="51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2"/>
      <c r="AO48" s="522"/>
      <c r="AP48" s="522"/>
      <c r="AQ48" s="522"/>
      <c r="AR48" s="522"/>
      <c r="AS48" s="522"/>
      <c r="AT48" s="522"/>
      <c r="AU48" s="517"/>
      <c r="AV48" s="517"/>
      <c r="AW48" s="522"/>
      <c r="AX48" s="522"/>
      <c r="AY48" s="522"/>
      <c r="AZ48" s="522"/>
      <c r="BA48" s="560" t="s">
        <v>73</v>
      </c>
      <c r="BB48" s="525" t="s">
        <v>73</v>
      </c>
      <c r="BC48" s="525" t="s">
        <v>73</v>
      </c>
      <c r="BD48" s="629">
        <v>0</v>
      </c>
      <c r="BE48" s="629">
        <v>0</v>
      </c>
      <c r="BF48" s="629" t="s">
        <v>73</v>
      </c>
    </row>
    <row r="49" spans="1:58" ht="31.5" x14ac:dyDescent="0.25">
      <c r="A49" s="537" t="s">
        <v>55</v>
      </c>
      <c r="B49" s="588">
        <v>0</v>
      </c>
      <c r="C49" s="615">
        <v>0</v>
      </c>
      <c r="D49" s="616">
        <v>0</v>
      </c>
      <c r="E49" s="616">
        <v>0</v>
      </c>
      <c r="F49" s="616">
        <v>0</v>
      </c>
      <c r="G49" s="616">
        <v>0</v>
      </c>
      <c r="H49" s="616">
        <v>0</v>
      </c>
      <c r="I49" s="616">
        <v>0</v>
      </c>
      <c r="J49" s="616">
        <v>0</v>
      </c>
      <c r="K49" s="616">
        <v>0</v>
      </c>
      <c r="L49" s="623">
        <v>0</v>
      </c>
      <c r="M49" s="588">
        <v>0</v>
      </c>
      <c r="N49" s="625" t="s">
        <v>72</v>
      </c>
      <c r="O49" s="512"/>
      <c r="P49" s="512"/>
      <c r="Q49" s="512"/>
      <c r="R49" s="512"/>
      <c r="S49" s="512"/>
      <c r="T49" s="512"/>
      <c r="U49" s="512"/>
      <c r="V49" s="512"/>
      <c r="W49" s="522"/>
      <c r="X49" s="522"/>
      <c r="Y49" s="522"/>
      <c r="Z49" s="522"/>
      <c r="AA49" s="522"/>
      <c r="AB49" s="522"/>
      <c r="AC49" s="522"/>
      <c r="AD49" s="522"/>
      <c r="AE49" s="522"/>
      <c r="AF49" s="522"/>
      <c r="AG49" s="522"/>
      <c r="AH49" s="522"/>
      <c r="AI49" s="522"/>
      <c r="AJ49" s="522"/>
      <c r="AK49" s="522"/>
      <c r="AL49" s="522"/>
      <c r="AM49" s="522"/>
      <c r="AN49" s="522"/>
      <c r="AO49" s="522"/>
      <c r="AP49" s="522"/>
      <c r="AQ49" s="522"/>
      <c r="AR49" s="522"/>
      <c r="AS49" s="522"/>
      <c r="AT49" s="522"/>
      <c r="AU49" s="517"/>
      <c r="AV49" s="517"/>
      <c r="AW49" s="522"/>
      <c r="AX49" s="522"/>
      <c r="AY49" s="522"/>
      <c r="AZ49" s="522"/>
      <c r="BA49" s="560" t="s">
        <v>73</v>
      </c>
      <c r="BB49" s="525" t="s">
        <v>73</v>
      </c>
      <c r="BC49" s="525" t="s">
        <v>73</v>
      </c>
      <c r="BD49" s="629">
        <v>0</v>
      </c>
      <c r="BE49" s="629">
        <v>0</v>
      </c>
      <c r="BF49" s="629" t="s">
        <v>73</v>
      </c>
    </row>
    <row r="50" spans="1:58" x14ac:dyDescent="0.25">
      <c r="A50" s="535" t="s">
        <v>49</v>
      </c>
      <c r="B50" s="589"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">
        <v>72</v>
      </c>
      <c r="O50" s="512"/>
      <c r="P50" s="512"/>
      <c r="Q50" s="512"/>
      <c r="R50" s="512"/>
      <c r="S50" s="512"/>
      <c r="T50" s="512"/>
      <c r="U50" s="512"/>
      <c r="V50" s="51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  <c r="AO50" s="522"/>
      <c r="AP50" s="522"/>
      <c r="AQ50" s="522"/>
      <c r="AR50" s="522"/>
      <c r="AS50" s="522"/>
      <c r="AT50" s="522"/>
      <c r="AU50" s="517"/>
      <c r="AV50" s="517"/>
      <c r="AW50" s="522"/>
      <c r="AX50" s="522"/>
      <c r="AY50" s="522"/>
      <c r="AZ50" s="522"/>
      <c r="BA50" s="560" t="s">
        <v>73</v>
      </c>
      <c r="BB50" s="525" t="s">
        <v>73</v>
      </c>
      <c r="BC50" s="525" t="s">
        <v>73</v>
      </c>
      <c r="BD50" s="629">
        <v>0</v>
      </c>
      <c r="BE50" s="629">
        <v>0</v>
      </c>
      <c r="BF50" s="629" t="s">
        <v>73</v>
      </c>
    </row>
    <row r="51" spans="1:58" x14ac:dyDescent="0.25">
      <c r="A51" s="538" t="s">
        <v>54</v>
      </c>
      <c r="B51" s="590"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">
        <v>72</v>
      </c>
      <c r="O51" s="512"/>
      <c r="P51" s="512"/>
      <c r="Q51" s="512"/>
      <c r="R51" s="512"/>
      <c r="S51" s="512"/>
      <c r="T51" s="512"/>
      <c r="U51" s="512"/>
      <c r="V51" s="512"/>
      <c r="W51" s="522"/>
      <c r="X51" s="522"/>
      <c r="Y51" s="522"/>
      <c r="Z51" s="522"/>
      <c r="AA51" s="522"/>
      <c r="AB51" s="522"/>
      <c r="AC51" s="522"/>
      <c r="AD51" s="522"/>
      <c r="AE51" s="522"/>
      <c r="AF51" s="522"/>
      <c r="AG51" s="522"/>
      <c r="AH51" s="522"/>
      <c r="AI51" s="522"/>
      <c r="AJ51" s="522"/>
      <c r="AK51" s="522"/>
      <c r="AL51" s="522"/>
      <c r="AM51" s="522"/>
      <c r="AN51" s="522"/>
      <c r="AO51" s="522"/>
      <c r="AP51" s="522"/>
      <c r="AQ51" s="522"/>
      <c r="AR51" s="522"/>
      <c r="AS51" s="522"/>
      <c r="AT51" s="522"/>
      <c r="AU51" s="517"/>
      <c r="AV51" s="517"/>
      <c r="AW51" s="522"/>
      <c r="AX51" s="522"/>
      <c r="AY51" s="522"/>
      <c r="AZ51" s="522"/>
      <c r="BA51" s="560" t="s">
        <v>73</v>
      </c>
      <c r="BB51" s="525" t="s">
        <v>73</v>
      </c>
      <c r="BC51" s="525" t="s">
        <v>73</v>
      </c>
      <c r="BD51" s="629">
        <v>0</v>
      </c>
      <c r="BE51" s="629">
        <v>0</v>
      </c>
      <c r="BF51" s="629" t="s">
        <v>73</v>
      </c>
    </row>
    <row r="52" spans="1:58" x14ac:dyDescent="0.25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X52" s="522"/>
      <c r="Y52" s="522"/>
      <c r="Z52" s="522"/>
      <c r="AA52" s="522"/>
      <c r="AB52" s="522"/>
      <c r="AC52" s="522"/>
      <c r="AD52" s="522"/>
      <c r="AE52" s="522"/>
      <c r="AF52" s="522"/>
      <c r="AG52" s="522"/>
      <c r="AH52" s="522"/>
      <c r="AI52" s="522"/>
      <c r="AJ52" s="522"/>
      <c r="AK52" s="522"/>
      <c r="AL52" s="522"/>
      <c r="AM52" s="522"/>
      <c r="AN52" s="522"/>
      <c r="AO52" s="522"/>
      <c r="AP52" s="522"/>
      <c r="AQ52" s="522"/>
      <c r="AR52" s="522"/>
      <c r="AS52" s="522"/>
      <c r="AT52" s="522"/>
      <c r="AU52" s="522"/>
      <c r="AV52" s="517"/>
      <c r="AW52" s="517"/>
      <c r="AX52" s="522"/>
      <c r="AY52" s="522"/>
      <c r="AZ52" s="522"/>
      <c r="BA52" s="512"/>
      <c r="BB52" s="512"/>
      <c r="BC52" s="522"/>
      <c r="BD52" s="522"/>
      <c r="BE52" s="522"/>
      <c r="BF52" s="522"/>
    </row>
    <row r="53" spans="1:58" ht="15" customHeight="1" x14ac:dyDescent="0.2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X53" s="522"/>
      <c r="Y53" s="522"/>
      <c r="Z53" s="522"/>
      <c r="AA53" s="522"/>
      <c r="AB53" s="522"/>
      <c r="AC53" s="522"/>
      <c r="AD53" s="522"/>
      <c r="AE53" s="522"/>
      <c r="AF53" s="522"/>
      <c r="AG53" s="522"/>
      <c r="AH53" s="522"/>
      <c r="AI53" s="522"/>
      <c r="AJ53" s="522"/>
      <c r="AK53" s="522"/>
      <c r="AL53" s="522"/>
      <c r="AM53" s="522"/>
      <c r="AN53" s="522"/>
      <c r="AO53" s="522"/>
      <c r="AP53" s="522"/>
      <c r="AQ53" s="522"/>
      <c r="AR53" s="522"/>
      <c r="AS53" s="522"/>
      <c r="AT53" s="522"/>
      <c r="AU53" s="522"/>
      <c r="AV53" s="522"/>
      <c r="AW53" s="522"/>
      <c r="AX53" s="517"/>
      <c r="AY53" s="517"/>
      <c r="AZ53" s="522"/>
      <c r="BA53" s="512"/>
      <c r="BB53" s="512"/>
      <c r="BC53" s="522"/>
      <c r="BD53" s="522"/>
      <c r="BE53" s="522"/>
      <c r="BF53" s="522"/>
    </row>
    <row r="54" spans="1:58" ht="42" x14ac:dyDescent="0.2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X54" s="522"/>
      <c r="Y54" s="522"/>
      <c r="Z54" s="522"/>
      <c r="AA54" s="522"/>
      <c r="AB54" s="522"/>
      <c r="AC54" s="522"/>
      <c r="AD54" s="522"/>
      <c r="AE54" s="522"/>
      <c r="AF54" s="522"/>
      <c r="AG54" s="522"/>
      <c r="AH54" s="522"/>
      <c r="AI54" s="522"/>
      <c r="AJ54" s="522"/>
      <c r="AK54" s="522"/>
      <c r="AL54" s="522"/>
      <c r="AM54" s="522"/>
      <c r="AN54" s="522"/>
      <c r="AO54" s="522"/>
      <c r="AP54" s="522"/>
      <c r="AQ54" s="522"/>
      <c r="AR54" s="522"/>
      <c r="AS54" s="522"/>
      <c r="AT54" s="522"/>
      <c r="AU54" s="522"/>
      <c r="AV54" s="522"/>
      <c r="AW54" s="522"/>
      <c r="AX54" s="517"/>
      <c r="AY54" s="517"/>
      <c r="AZ54" s="522"/>
      <c r="BA54" s="512"/>
      <c r="BB54" s="512"/>
      <c r="BC54" s="522"/>
      <c r="BD54" s="522"/>
      <c r="BE54" s="522"/>
      <c r="BF54" s="522"/>
    </row>
    <row r="55" spans="1:58" ht="84" x14ac:dyDescent="0.25">
      <c r="A55" s="543" t="s">
        <v>61</v>
      </c>
      <c r="B55" s="612"/>
      <c r="C55" s="613"/>
      <c r="D55" s="612"/>
      <c r="E55" s="613"/>
      <c r="F55" s="625" t="s">
        <v>72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X55" s="522"/>
      <c r="Y55" s="522"/>
      <c r="Z55" s="522"/>
      <c r="AA55" s="522"/>
      <c r="AB55" s="522"/>
      <c r="AC55" s="522"/>
      <c r="AD55" s="522"/>
      <c r="AE55" s="522"/>
      <c r="AF55" s="522"/>
      <c r="AG55" s="522"/>
      <c r="AH55" s="522"/>
      <c r="AI55" s="522"/>
      <c r="AJ55" s="522"/>
      <c r="AK55" s="522"/>
      <c r="AL55" s="522"/>
      <c r="AM55" s="522"/>
      <c r="AN55" s="522"/>
      <c r="AO55" s="522"/>
      <c r="AP55" s="522"/>
      <c r="AQ55" s="522"/>
      <c r="AR55" s="522"/>
      <c r="AS55" s="522"/>
      <c r="AT55" s="522"/>
      <c r="AU55" s="522"/>
      <c r="AV55" s="522"/>
      <c r="AW55" s="522"/>
      <c r="AX55" s="517"/>
      <c r="AY55" s="517"/>
      <c r="AZ55" s="522"/>
      <c r="BA55" s="544" t="s">
        <v>73</v>
      </c>
      <c r="BB55" s="544" t="s">
        <v>73</v>
      </c>
      <c r="BC55" s="522"/>
      <c r="BD55" s="629">
        <v>0</v>
      </c>
      <c r="BE55" s="629">
        <v>0</v>
      </c>
      <c r="BF55" s="522"/>
    </row>
    <row r="56" spans="1:58" x14ac:dyDescent="0.25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X56" s="522"/>
      <c r="Y56" s="522"/>
      <c r="Z56" s="522"/>
      <c r="AA56" s="522"/>
      <c r="AB56" s="522"/>
      <c r="AC56" s="522"/>
      <c r="AD56" s="522"/>
      <c r="AE56" s="522"/>
      <c r="AF56" s="522"/>
      <c r="AG56" s="522"/>
      <c r="AH56" s="522"/>
      <c r="AI56" s="522"/>
      <c r="AJ56" s="522"/>
      <c r="AK56" s="522"/>
      <c r="AL56" s="522"/>
      <c r="AM56" s="522"/>
      <c r="AN56" s="522"/>
      <c r="AO56" s="522"/>
      <c r="AP56" s="522"/>
      <c r="AQ56" s="522"/>
      <c r="AR56" s="522"/>
      <c r="AS56" s="522"/>
      <c r="AT56" s="522"/>
      <c r="AU56" s="522"/>
      <c r="AV56" s="517"/>
      <c r="AW56" s="517"/>
      <c r="AX56" s="522"/>
      <c r="AY56" s="522"/>
      <c r="AZ56" s="522"/>
      <c r="BA56" s="512"/>
      <c r="BB56" s="512"/>
      <c r="BC56" s="522"/>
      <c r="BD56" s="522"/>
      <c r="BE56" s="522"/>
      <c r="BF56" s="522"/>
    </row>
    <row r="57" spans="1:58" ht="22.5" x14ac:dyDescent="0.2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  <c r="AI57" s="522"/>
      <c r="AJ57" s="522"/>
      <c r="AK57" s="522"/>
      <c r="AL57" s="522"/>
      <c r="AM57" s="522"/>
      <c r="AN57" s="522"/>
      <c r="AO57" s="522"/>
      <c r="AP57" s="522"/>
      <c r="AQ57" s="522"/>
      <c r="AR57" s="522"/>
      <c r="AS57" s="522"/>
      <c r="AT57" s="522"/>
      <c r="AU57" s="522"/>
      <c r="AV57" s="517"/>
      <c r="AW57" s="517"/>
      <c r="AX57" s="522"/>
      <c r="AY57" s="522"/>
      <c r="AZ57" s="522"/>
      <c r="BA57" s="512"/>
      <c r="BB57" s="512"/>
      <c r="BC57" s="522"/>
      <c r="BD57" s="522"/>
      <c r="BE57" s="522"/>
      <c r="BF57" s="522"/>
    </row>
    <row r="58" spans="1:58" x14ac:dyDescent="0.25">
      <c r="A58" s="552" t="s">
        <v>49</v>
      </c>
      <c r="B58" s="610">
        <v>333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2"/>
      <c r="AL58" s="522"/>
      <c r="AM58" s="522"/>
      <c r="AN58" s="522"/>
      <c r="AO58" s="522"/>
      <c r="AP58" s="522"/>
      <c r="AQ58" s="522"/>
      <c r="AR58" s="522"/>
      <c r="AS58" s="522"/>
      <c r="AT58" s="522"/>
      <c r="AU58" s="522"/>
      <c r="AV58" s="522"/>
      <c r="AW58" s="522"/>
      <c r="AX58" s="522"/>
      <c r="AY58" s="522"/>
      <c r="AZ58" s="522"/>
      <c r="BA58" s="512"/>
      <c r="BB58" s="512"/>
      <c r="BC58" s="522"/>
      <c r="BD58" s="522"/>
      <c r="BE58" s="522"/>
      <c r="BF58" s="522"/>
    </row>
    <row r="59" spans="1:58" x14ac:dyDescent="0.25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2"/>
      <c r="AL59" s="522"/>
      <c r="AM59" s="522"/>
      <c r="AN59" s="522"/>
      <c r="AO59" s="522"/>
      <c r="AP59" s="522"/>
      <c r="AQ59" s="522"/>
      <c r="AR59" s="522"/>
      <c r="AS59" s="522"/>
      <c r="AT59" s="522"/>
      <c r="AU59" s="522"/>
      <c r="AV59" s="522"/>
      <c r="AW59" s="522"/>
      <c r="AX59" s="522"/>
      <c r="AY59" s="522"/>
      <c r="AZ59" s="522"/>
      <c r="BA59" s="512"/>
      <c r="BB59" s="512"/>
      <c r="BC59" s="522"/>
      <c r="BD59" s="522"/>
      <c r="BE59" s="522"/>
      <c r="BF59" s="522"/>
    </row>
    <row r="60" spans="1:58" ht="15" customHeight="1" x14ac:dyDescent="0.2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X60" s="522"/>
      <c r="Y60" s="522"/>
      <c r="Z60" s="522"/>
      <c r="AA60" s="522"/>
      <c r="AB60" s="522"/>
      <c r="AC60" s="522"/>
      <c r="AD60" s="522"/>
      <c r="AE60" s="522"/>
      <c r="AF60" s="522"/>
      <c r="AG60" s="522"/>
      <c r="AH60" s="522"/>
      <c r="AI60" s="522"/>
      <c r="AJ60" s="522"/>
      <c r="AK60" s="522"/>
      <c r="AL60" s="522"/>
      <c r="AM60" s="522"/>
      <c r="AN60" s="522"/>
      <c r="AO60" s="522"/>
      <c r="AP60" s="522"/>
      <c r="AQ60" s="522"/>
      <c r="AR60" s="522"/>
      <c r="AS60" s="522"/>
      <c r="AT60" s="522"/>
      <c r="AU60" s="522"/>
      <c r="AV60" s="522"/>
      <c r="AW60" s="522"/>
      <c r="AX60" s="522"/>
      <c r="AY60" s="522"/>
      <c r="AZ60" s="522"/>
      <c r="BA60" s="512"/>
      <c r="BB60" s="512"/>
      <c r="BC60" s="522"/>
      <c r="BD60" s="522"/>
      <c r="BE60" s="522"/>
      <c r="BF60" s="522"/>
    </row>
    <row r="61" spans="1:58" x14ac:dyDescent="0.2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X61" s="522"/>
      <c r="Y61" s="522"/>
      <c r="Z61" s="522"/>
      <c r="AA61" s="522"/>
      <c r="AB61" s="522"/>
      <c r="AC61" s="522"/>
      <c r="AD61" s="522"/>
      <c r="AE61" s="522"/>
      <c r="AF61" s="522"/>
      <c r="AG61" s="522"/>
      <c r="AH61" s="522"/>
      <c r="AI61" s="522"/>
      <c r="AJ61" s="522"/>
      <c r="AK61" s="522"/>
      <c r="AL61" s="522"/>
      <c r="AM61" s="522"/>
      <c r="AN61" s="522"/>
      <c r="AO61" s="522"/>
      <c r="AP61" s="522"/>
      <c r="AQ61" s="522"/>
      <c r="AR61" s="522"/>
      <c r="AS61" s="522"/>
      <c r="AT61" s="522"/>
      <c r="AU61" s="522"/>
      <c r="AV61" s="522"/>
      <c r="AW61" s="522"/>
      <c r="AX61" s="522"/>
      <c r="AY61" s="522"/>
      <c r="AZ61" s="522"/>
      <c r="BA61" s="512"/>
      <c r="BB61" s="512"/>
      <c r="BC61" s="522"/>
      <c r="BD61" s="522"/>
      <c r="BE61" s="522"/>
      <c r="BF61" s="522"/>
    </row>
    <row r="62" spans="1:58" ht="52.5" x14ac:dyDescent="0.25">
      <c r="A62" s="566" t="s">
        <v>67</v>
      </c>
      <c r="B62" s="590"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2"/>
      <c r="AL62" s="522"/>
      <c r="AM62" s="522"/>
      <c r="AN62" s="522"/>
      <c r="AO62" s="522"/>
      <c r="AP62" s="522"/>
      <c r="AQ62" s="522"/>
      <c r="AR62" s="522"/>
      <c r="AS62" s="522"/>
      <c r="AT62" s="522"/>
      <c r="AU62" s="522"/>
      <c r="AV62" s="522"/>
      <c r="AW62" s="522"/>
      <c r="AX62" s="522"/>
      <c r="AY62" s="522"/>
      <c r="AZ62" s="522"/>
      <c r="BA62" s="512"/>
      <c r="BB62" s="512"/>
      <c r="BC62" s="522"/>
      <c r="BD62" s="522"/>
      <c r="BE62" s="522"/>
      <c r="BF62" s="522"/>
    </row>
    <row r="63" spans="1:58" x14ac:dyDescent="0.25">
      <c r="A63" s="553"/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2"/>
      <c r="AN63" s="512"/>
      <c r="AO63" s="512"/>
      <c r="AP63" s="512"/>
      <c r="AQ63" s="512"/>
      <c r="AR63" s="512"/>
      <c r="AS63" s="512"/>
      <c r="AT63" s="512"/>
      <c r="AU63" s="512"/>
      <c r="AV63" s="512"/>
      <c r="AW63" s="512"/>
      <c r="AX63" s="512"/>
      <c r="AY63" s="512"/>
      <c r="AZ63" s="512"/>
      <c r="BA63" s="512"/>
      <c r="BB63" s="512"/>
      <c r="BC63" s="512"/>
      <c r="BD63" s="512"/>
      <c r="BE63" s="512"/>
      <c r="BF63" s="512"/>
    </row>
    <row r="64" spans="1:58" x14ac:dyDescent="0.25">
      <c r="A64" s="553"/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2"/>
      <c r="V64" s="512"/>
      <c r="W64" s="512"/>
      <c r="X64" s="512"/>
      <c r="Y64" s="512"/>
      <c r="Z64" s="512"/>
      <c r="AA64" s="512"/>
      <c r="AB64" s="512"/>
      <c r="AC64" s="512"/>
      <c r="AD64" s="512"/>
      <c r="AE64" s="512"/>
      <c r="AF64" s="512"/>
      <c r="AG64" s="512"/>
      <c r="AH64" s="512"/>
      <c r="AI64" s="512"/>
      <c r="AJ64" s="512"/>
      <c r="AK64" s="512"/>
      <c r="AL64" s="512"/>
      <c r="AM64" s="512"/>
      <c r="AN64" s="512"/>
      <c r="AO64" s="512"/>
      <c r="AP64" s="512"/>
      <c r="AQ64" s="512"/>
      <c r="AR64" s="512"/>
      <c r="AS64" s="512"/>
      <c r="AT64" s="512"/>
      <c r="AU64" s="512"/>
      <c r="AV64" s="512"/>
      <c r="AW64" s="512"/>
      <c r="AX64" s="512"/>
      <c r="AY64" s="512"/>
      <c r="AZ64" s="512"/>
      <c r="BA64" s="512"/>
      <c r="BB64" s="512"/>
      <c r="BC64" s="512"/>
      <c r="BD64" s="512"/>
      <c r="BE64" s="512"/>
      <c r="BF64" s="512"/>
    </row>
    <row r="65" spans="1:58" x14ac:dyDescent="0.2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  <c r="AT65" s="371"/>
      <c r="AU65" s="371"/>
      <c r="AV65" s="371"/>
      <c r="AW65" s="371"/>
      <c r="AX65" s="371"/>
      <c r="AY65" s="371"/>
      <c r="AZ65" s="371"/>
      <c r="BA65" s="371"/>
      <c r="BB65" s="371"/>
      <c r="BC65" s="371"/>
      <c r="BD65" s="371"/>
      <c r="BE65" s="371"/>
      <c r="BF65" s="371"/>
    </row>
    <row r="66" spans="1:58" x14ac:dyDescent="0.2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  <c r="AT66" s="371"/>
      <c r="AU66" s="371"/>
      <c r="AV66" s="371"/>
      <c r="AW66" s="371"/>
      <c r="AX66" s="371"/>
      <c r="AY66" s="371"/>
      <c r="AZ66" s="371"/>
      <c r="BA66" s="371"/>
      <c r="BB66" s="371"/>
      <c r="BC66" s="371"/>
      <c r="BD66" s="371"/>
      <c r="BE66" s="371"/>
      <c r="BF66" s="371"/>
    </row>
    <row r="67" spans="1:58" x14ac:dyDescent="0.2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</row>
    <row r="68" spans="1:58" x14ac:dyDescent="0.2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</row>
    <row r="69" spans="1:58" x14ac:dyDescent="0.2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</row>
    <row r="70" spans="1:58" x14ac:dyDescent="0.2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</row>
    <row r="71" spans="1:58" x14ac:dyDescent="0.2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371"/>
      <c r="O71" s="371"/>
      <c r="P71" s="371"/>
      <c r="Q71" s="371"/>
      <c r="R71" s="371"/>
      <c r="S71" s="371"/>
      <c r="T71" s="371"/>
      <c r="U71" s="371"/>
      <c r="V71" s="371"/>
      <c r="W71" s="371"/>
      <c r="X71" s="371"/>
      <c r="Y71" s="371"/>
      <c r="Z71" s="371"/>
      <c r="AA71" s="371"/>
      <c r="AB71" s="371"/>
      <c r="AC71" s="371"/>
      <c r="AD71" s="371"/>
      <c r="AE71" s="371"/>
      <c r="AF71" s="371"/>
      <c r="AG71" s="371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371"/>
      <c r="AU71" s="371"/>
      <c r="AV71" s="371"/>
      <c r="AW71" s="371"/>
      <c r="AX71" s="371"/>
      <c r="AY71" s="371"/>
      <c r="AZ71" s="371"/>
      <c r="BA71" s="371"/>
      <c r="BB71" s="371"/>
      <c r="BC71" s="371"/>
      <c r="BD71" s="371"/>
      <c r="BE71" s="371"/>
      <c r="BF71" s="371"/>
    </row>
    <row r="72" spans="1:58" x14ac:dyDescent="0.2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371"/>
      <c r="O72" s="371"/>
      <c r="P72" s="371"/>
      <c r="Q72" s="371"/>
      <c r="R72" s="371"/>
      <c r="S72" s="371"/>
      <c r="T72" s="371"/>
      <c r="U72" s="371"/>
      <c r="V72" s="371"/>
      <c r="W72" s="371"/>
      <c r="X72" s="371"/>
      <c r="Y72" s="371"/>
      <c r="Z72" s="371"/>
      <c r="AA72" s="371"/>
      <c r="AB72" s="371"/>
      <c r="AC72" s="371"/>
      <c r="AD72" s="371"/>
      <c r="AE72" s="371"/>
      <c r="AF72" s="371"/>
      <c r="AG72" s="371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  <c r="AZ72" s="371"/>
      <c r="BA72" s="371"/>
      <c r="BB72" s="371"/>
      <c r="BC72" s="371"/>
      <c r="BD72" s="371"/>
      <c r="BE72" s="371"/>
      <c r="BF72" s="371"/>
    </row>
    <row r="73" spans="1:58" x14ac:dyDescent="0.2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1"/>
      <c r="AG73" s="371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  <c r="AT73" s="371"/>
      <c r="AU73" s="371"/>
      <c r="AV73" s="371"/>
      <c r="AW73" s="371"/>
      <c r="AX73" s="371"/>
      <c r="AY73" s="371"/>
      <c r="AZ73" s="371"/>
      <c r="BA73" s="371"/>
      <c r="BB73" s="371"/>
      <c r="BC73" s="371"/>
      <c r="BD73" s="371"/>
      <c r="BE73" s="371"/>
      <c r="BF73" s="371"/>
    </row>
    <row r="74" spans="1:58" x14ac:dyDescent="0.2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</row>
    <row r="75" spans="1:58" x14ac:dyDescent="0.2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</row>
    <row r="76" spans="1:58" x14ac:dyDescent="0.2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1"/>
      <c r="AG76" s="371"/>
      <c r="AH76" s="371"/>
      <c r="AI76" s="371"/>
      <c r="AJ76" s="371"/>
      <c r="AK76" s="371"/>
      <c r="AL76" s="371"/>
      <c r="AM76" s="371"/>
      <c r="AN76" s="371"/>
      <c r="AO76" s="371"/>
      <c r="AP76" s="371"/>
      <c r="AQ76" s="371"/>
      <c r="AR76" s="371"/>
      <c r="AS76" s="371"/>
      <c r="AT76" s="371"/>
      <c r="AU76" s="371"/>
      <c r="AV76" s="371"/>
      <c r="AW76" s="371"/>
      <c r="AX76" s="371"/>
      <c r="AY76" s="371"/>
      <c r="AZ76" s="371"/>
      <c r="BA76" s="371"/>
      <c r="BB76" s="371"/>
      <c r="BC76" s="371"/>
      <c r="BD76" s="371"/>
      <c r="BE76" s="371"/>
      <c r="BF76" s="371"/>
    </row>
    <row r="77" spans="1:58" x14ac:dyDescent="0.2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371"/>
      <c r="O77" s="371"/>
      <c r="P77" s="371"/>
      <c r="Q77" s="371"/>
      <c r="R77" s="371"/>
      <c r="S77" s="371"/>
      <c r="T77" s="371"/>
      <c r="U77" s="371"/>
      <c r="V77" s="371"/>
      <c r="W77" s="371"/>
      <c r="X77" s="371"/>
      <c r="Y77" s="371"/>
      <c r="Z77" s="371"/>
      <c r="AA77" s="371"/>
      <c r="AB77" s="371"/>
      <c r="AC77" s="371"/>
      <c r="AD77" s="371"/>
      <c r="AE77" s="371"/>
      <c r="AF77" s="371"/>
      <c r="AG77" s="371"/>
      <c r="AH77" s="371"/>
      <c r="AI77" s="371"/>
      <c r="AJ77" s="371"/>
      <c r="AK77" s="371"/>
      <c r="AL77" s="371"/>
      <c r="AM77" s="371"/>
      <c r="AN77" s="371"/>
      <c r="AO77" s="371"/>
      <c r="AP77" s="371"/>
      <c r="AQ77" s="371"/>
      <c r="AR77" s="371"/>
      <c r="AS77" s="371"/>
      <c r="AT77" s="371"/>
      <c r="AU77" s="371"/>
      <c r="AV77" s="371"/>
      <c r="AW77" s="371"/>
      <c r="AX77" s="371"/>
      <c r="AY77" s="371"/>
      <c r="AZ77" s="371"/>
      <c r="BA77" s="371"/>
      <c r="BB77" s="371"/>
      <c r="BC77" s="371"/>
      <c r="BD77" s="371"/>
      <c r="BE77" s="371"/>
      <c r="BF77" s="371"/>
    </row>
    <row r="78" spans="1:58" x14ac:dyDescent="0.2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371"/>
      <c r="O78" s="371"/>
      <c r="P78" s="371"/>
      <c r="Q78" s="371"/>
      <c r="R78" s="371"/>
      <c r="S78" s="371"/>
      <c r="T78" s="371"/>
      <c r="U78" s="371"/>
      <c r="V78" s="371"/>
      <c r="W78" s="371"/>
      <c r="X78" s="371"/>
      <c r="Y78" s="371"/>
      <c r="Z78" s="371"/>
      <c r="AA78" s="371"/>
      <c r="AB78" s="371"/>
      <c r="AC78" s="371"/>
      <c r="AD78" s="371"/>
      <c r="AE78" s="371"/>
      <c r="AF78" s="371"/>
      <c r="AG78" s="371"/>
      <c r="AH78" s="371"/>
      <c r="AI78" s="371"/>
      <c r="AJ78" s="371"/>
      <c r="AK78" s="371"/>
      <c r="AL78" s="371"/>
      <c r="AM78" s="371"/>
      <c r="AN78" s="371"/>
      <c r="AO78" s="371"/>
      <c r="AP78" s="371"/>
      <c r="AQ78" s="371"/>
      <c r="AR78" s="371"/>
      <c r="AS78" s="371"/>
      <c r="AT78" s="371"/>
      <c r="AU78" s="371"/>
      <c r="AV78" s="371"/>
      <c r="AW78" s="371"/>
      <c r="AX78" s="371"/>
      <c r="AY78" s="371"/>
      <c r="AZ78" s="371"/>
      <c r="BA78" s="371"/>
      <c r="BB78" s="371"/>
      <c r="BC78" s="371"/>
      <c r="BD78" s="371"/>
      <c r="BE78" s="371"/>
      <c r="BF78" s="371"/>
    </row>
    <row r="79" spans="1:58" x14ac:dyDescent="0.2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1"/>
      <c r="AG79" s="371"/>
      <c r="AH79" s="371"/>
      <c r="AI79" s="371"/>
      <c r="AJ79" s="371"/>
      <c r="AK79" s="371"/>
      <c r="AL79" s="371"/>
      <c r="AM79" s="371"/>
      <c r="AN79" s="371"/>
      <c r="AO79" s="371"/>
      <c r="AP79" s="371"/>
      <c r="AQ79" s="371"/>
      <c r="AR79" s="371"/>
      <c r="AS79" s="371"/>
      <c r="AT79" s="371"/>
      <c r="AU79" s="371"/>
      <c r="AV79" s="371"/>
      <c r="AW79" s="371"/>
      <c r="AX79" s="371"/>
      <c r="AY79" s="371"/>
      <c r="AZ79" s="371"/>
      <c r="BA79" s="371"/>
      <c r="BB79" s="371"/>
      <c r="BC79" s="371"/>
      <c r="BD79" s="371"/>
      <c r="BE79" s="371"/>
      <c r="BF79" s="371"/>
    </row>
    <row r="80" spans="1:58" x14ac:dyDescent="0.2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  <c r="N80" s="371"/>
      <c r="O80" s="371"/>
      <c r="P80" s="371"/>
      <c r="Q80" s="371"/>
      <c r="R80" s="371"/>
      <c r="S80" s="371"/>
      <c r="T80" s="371"/>
      <c r="U80" s="371"/>
      <c r="V80" s="371"/>
      <c r="W80" s="371"/>
      <c r="X80" s="371"/>
      <c r="Y80" s="371"/>
      <c r="Z80" s="371"/>
      <c r="AA80" s="371"/>
      <c r="AB80" s="371"/>
      <c r="AC80" s="371"/>
      <c r="AD80" s="371"/>
      <c r="AE80" s="371"/>
      <c r="AF80" s="371"/>
      <c r="AG80" s="371"/>
      <c r="AH80" s="371"/>
      <c r="AI80" s="371"/>
      <c r="AJ80" s="371"/>
      <c r="AK80" s="371"/>
      <c r="AL80" s="371"/>
      <c r="AM80" s="371"/>
      <c r="AN80" s="371"/>
      <c r="AO80" s="371"/>
      <c r="AP80" s="371"/>
      <c r="AQ80" s="371"/>
      <c r="AR80" s="371"/>
      <c r="AS80" s="371"/>
      <c r="AT80" s="371"/>
      <c r="AU80" s="371"/>
      <c r="AV80" s="371"/>
      <c r="AW80" s="371"/>
      <c r="AX80" s="371"/>
      <c r="AY80" s="371"/>
      <c r="AZ80" s="371"/>
      <c r="BA80" s="371"/>
      <c r="BB80" s="371"/>
      <c r="BC80" s="371"/>
      <c r="BD80" s="371"/>
      <c r="BE80" s="371"/>
      <c r="BF80" s="371"/>
    </row>
    <row r="81" spans="1:58" x14ac:dyDescent="0.2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371"/>
      <c r="O81" s="371"/>
      <c r="P81" s="371"/>
      <c r="Q81" s="371"/>
      <c r="R81" s="371"/>
      <c r="S81" s="371"/>
      <c r="T81" s="371"/>
      <c r="U81" s="371"/>
      <c r="V81" s="371"/>
      <c r="W81" s="371"/>
      <c r="X81" s="371"/>
      <c r="Y81" s="371"/>
      <c r="Z81" s="371"/>
      <c r="AA81" s="371"/>
      <c r="AB81" s="371"/>
      <c r="AC81" s="371"/>
      <c r="AD81" s="371"/>
      <c r="AE81" s="371"/>
      <c r="AF81" s="371"/>
      <c r="AG81" s="371"/>
      <c r="AH81" s="371"/>
      <c r="AI81" s="371"/>
      <c r="AJ81" s="371"/>
      <c r="AK81" s="371"/>
      <c r="AL81" s="371"/>
      <c r="AM81" s="371"/>
      <c r="AN81" s="371"/>
      <c r="AO81" s="371"/>
      <c r="AP81" s="371"/>
      <c r="AQ81" s="371"/>
      <c r="AR81" s="371"/>
      <c r="AS81" s="371"/>
      <c r="AT81" s="371"/>
      <c r="AU81" s="371"/>
      <c r="AV81" s="371"/>
      <c r="AW81" s="371"/>
      <c r="AX81" s="371"/>
      <c r="AY81" s="371"/>
      <c r="AZ81" s="371"/>
      <c r="BA81" s="371"/>
      <c r="BB81" s="371"/>
      <c r="BC81" s="371"/>
      <c r="BD81" s="371"/>
      <c r="BE81" s="371"/>
      <c r="BF81" s="371"/>
    </row>
    <row r="82" spans="1:58" x14ac:dyDescent="0.2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1"/>
      <c r="AG82" s="371"/>
      <c r="AH82" s="371"/>
      <c r="AI82" s="371"/>
      <c r="AJ82" s="371"/>
      <c r="AK82" s="371"/>
      <c r="AL82" s="371"/>
      <c r="AM82" s="371"/>
      <c r="AN82" s="371"/>
      <c r="AO82" s="371"/>
      <c r="AP82" s="371"/>
      <c r="AQ82" s="371"/>
      <c r="AR82" s="371"/>
      <c r="AS82" s="371"/>
      <c r="AT82" s="371"/>
      <c r="AU82" s="371"/>
      <c r="AV82" s="371"/>
      <c r="AW82" s="371"/>
      <c r="AX82" s="371"/>
      <c r="AY82" s="371"/>
      <c r="AZ82" s="371"/>
      <c r="BA82" s="371"/>
      <c r="BB82" s="371"/>
      <c r="BC82" s="371"/>
      <c r="BD82" s="371"/>
      <c r="BE82" s="371"/>
      <c r="BF82" s="371"/>
    </row>
    <row r="83" spans="1:58" x14ac:dyDescent="0.2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371"/>
      <c r="O83" s="371"/>
      <c r="P83" s="371"/>
      <c r="Q83" s="371"/>
      <c r="R83" s="371"/>
      <c r="S83" s="371"/>
      <c r="T83" s="371"/>
      <c r="U83" s="371"/>
      <c r="V83" s="371"/>
      <c r="W83" s="371"/>
      <c r="X83" s="371"/>
      <c r="Y83" s="371"/>
      <c r="Z83" s="371"/>
      <c r="AA83" s="371"/>
      <c r="AB83" s="371"/>
      <c r="AC83" s="371"/>
      <c r="AD83" s="371"/>
      <c r="AE83" s="371"/>
      <c r="AF83" s="371"/>
      <c r="AG83" s="371"/>
      <c r="AH83" s="371"/>
      <c r="AI83" s="371"/>
      <c r="AJ83" s="371"/>
      <c r="AK83" s="371"/>
      <c r="AL83" s="371"/>
      <c r="AM83" s="371"/>
      <c r="AN83" s="371"/>
      <c r="AO83" s="371"/>
      <c r="AP83" s="371"/>
      <c r="AQ83" s="371"/>
      <c r="AR83" s="371"/>
      <c r="AS83" s="371"/>
      <c r="AT83" s="371"/>
      <c r="AU83" s="371"/>
      <c r="AV83" s="371"/>
      <c r="AW83" s="371"/>
      <c r="AX83" s="371"/>
      <c r="AY83" s="371"/>
      <c r="AZ83" s="371"/>
      <c r="BA83" s="371"/>
      <c r="BB83" s="371"/>
      <c r="BC83" s="371"/>
      <c r="BD83" s="371"/>
      <c r="BE83" s="371"/>
      <c r="BF83" s="371"/>
    </row>
    <row r="84" spans="1:58" x14ac:dyDescent="0.2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371"/>
      <c r="O84" s="371"/>
      <c r="P84" s="371"/>
      <c r="Q84" s="371"/>
      <c r="R84" s="371"/>
      <c r="S84" s="371"/>
      <c r="T84" s="371"/>
      <c r="U84" s="371"/>
      <c r="V84" s="371"/>
      <c r="W84" s="371"/>
      <c r="X84" s="371"/>
      <c r="Y84" s="371"/>
      <c r="Z84" s="371"/>
      <c r="AA84" s="371"/>
      <c r="AB84" s="371"/>
      <c r="AC84" s="371"/>
      <c r="AD84" s="371"/>
      <c r="AE84" s="371"/>
      <c r="AF84" s="371"/>
      <c r="AG84" s="371"/>
      <c r="AH84" s="371"/>
      <c r="AI84" s="371"/>
      <c r="AJ84" s="371"/>
      <c r="AK84" s="371"/>
      <c r="AL84" s="371"/>
      <c r="AM84" s="371"/>
      <c r="AN84" s="371"/>
      <c r="AO84" s="371"/>
      <c r="AP84" s="371"/>
      <c r="AQ84" s="371"/>
      <c r="AR84" s="371"/>
      <c r="AS84" s="371"/>
      <c r="AT84" s="371"/>
      <c r="AU84" s="371"/>
      <c r="AV84" s="371"/>
      <c r="AW84" s="371"/>
      <c r="AX84" s="371"/>
      <c r="AY84" s="371"/>
      <c r="AZ84" s="371"/>
      <c r="BA84" s="371"/>
      <c r="BB84" s="371"/>
      <c r="BC84" s="371"/>
      <c r="BD84" s="371"/>
      <c r="BE84" s="371"/>
      <c r="BF84" s="371"/>
    </row>
    <row r="85" spans="1:58" x14ac:dyDescent="0.2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1"/>
      <c r="AG85" s="371"/>
      <c r="AH85" s="371"/>
      <c r="AI85" s="371"/>
      <c r="AJ85" s="371"/>
      <c r="AK85" s="371"/>
      <c r="AL85" s="371"/>
      <c r="AM85" s="371"/>
      <c r="AN85" s="371"/>
      <c r="AO85" s="371"/>
      <c r="AP85" s="371"/>
      <c r="AQ85" s="371"/>
      <c r="AR85" s="371"/>
      <c r="AS85" s="371"/>
      <c r="AT85" s="371"/>
      <c r="AU85" s="371"/>
      <c r="AV85" s="371"/>
      <c r="AW85" s="371"/>
      <c r="AX85" s="371"/>
      <c r="AY85" s="371"/>
      <c r="AZ85" s="371"/>
      <c r="BA85" s="371"/>
      <c r="BB85" s="371"/>
      <c r="BC85" s="371"/>
      <c r="BD85" s="371"/>
      <c r="BE85" s="371"/>
      <c r="BF85" s="371"/>
    </row>
    <row r="86" spans="1:58" x14ac:dyDescent="0.2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371"/>
      <c r="Z86" s="371"/>
      <c r="AA86" s="371"/>
      <c r="AB86" s="371"/>
      <c r="AC86" s="371"/>
      <c r="AD86" s="371"/>
      <c r="AE86" s="371"/>
      <c r="AF86" s="371"/>
      <c r="AG86" s="371"/>
      <c r="AH86" s="371"/>
      <c r="AI86" s="371"/>
      <c r="AJ86" s="371"/>
      <c r="AK86" s="371"/>
      <c r="AL86" s="371"/>
      <c r="AM86" s="371"/>
      <c r="AN86" s="371"/>
      <c r="AO86" s="371"/>
      <c r="AP86" s="371"/>
      <c r="AQ86" s="371"/>
      <c r="AR86" s="371"/>
      <c r="AS86" s="371"/>
      <c r="AT86" s="371"/>
      <c r="AU86" s="371"/>
      <c r="AV86" s="371"/>
      <c r="AW86" s="371"/>
      <c r="AX86" s="371"/>
      <c r="AY86" s="371"/>
      <c r="AZ86" s="371"/>
      <c r="BA86" s="371"/>
      <c r="BB86" s="371"/>
      <c r="BC86" s="371"/>
      <c r="BD86" s="371"/>
      <c r="BE86" s="371"/>
      <c r="BF86" s="371"/>
    </row>
    <row r="87" spans="1:58" x14ac:dyDescent="0.2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371"/>
      <c r="O87" s="371"/>
      <c r="P87" s="371"/>
      <c r="Q87" s="371"/>
      <c r="R87" s="371"/>
      <c r="S87" s="371"/>
      <c r="T87" s="371"/>
      <c r="U87" s="371"/>
      <c r="V87" s="371"/>
      <c r="W87" s="371"/>
      <c r="X87" s="371"/>
      <c r="Y87" s="371"/>
      <c r="Z87" s="371"/>
      <c r="AA87" s="371"/>
      <c r="AB87" s="371"/>
      <c r="AC87" s="371"/>
      <c r="AD87" s="371"/>
      <c r="AE87" s="371"/>
      <c r="AF87" s="371"/>
      <c r="AG87" s="371"/>
      <c r="AH87" s="371"/>
      <c r="AI87" s="371"/>
      <c r="AJ87" s="371"/>
      <c r="AK87" s="371"/>
      <c r="AL87" s="371"/>
      <c r="AM87" s="371"/>
      <c r="AN87" s="371"/>
      <c r="AO87" s="371"/>
      <c r="AP87" s="371"/>
      <c r="AQ87" s="371"/>
      <c r="AR87" s="371"/>
      <c r="AS87" s="371"/>
      <c r="AT87" s="371"/>
      <c r="AU87" s="371"/>
      <c r="AV87" s="371"/>
      <c r="AW87" s="371"/>
      <c r="AX87" s="371"/>
      <c r="AY87" s="371"/>
      <c r="AZ87" s="371"/>
      <c r="BA87" s="371"/>
      <c r="BB87" s="371"/>
      <c r="BC87" s="371"/>
      <c r="BD87" s="371"/>
      <c r="BE87" s="371"/>
      <c r="BF87" s="371"/>
    </row>
    <row r="88" spans="1:58" x14ac:dyDescent="0.2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1"/>
      <c r="AG88" s="371"/>
      <c r="AH88" s="371"/>
      <c r="AI88" s="371"/>
      <c r="AJ88" s="371"/>
      <c r="AK88" s="371"/>
      <c r="AL88" s="371"/>
      <c r="AM88" s="371"/>
      <c r="AN88" s="371"/>
      <c r="AO88" s="371"/>
      <c r="AP88" s="371"/>
      <c r="AQ88" s="371"/>
      <c r="AR88" s="371"/>
      <c r="AS88" s="371"/>
      <c r="AT88" s="371"/>
      <c r="AU88" s="371"/>
      <c r="AV88" s="371"/>
      <c r="AW88" s="371"/>
      <c r="AX88" s="371"/>
      <c r="AY88" s="371"/>
      <c r="AZ88" s="371"/>
      <c r="BA88" s="371"/>
      <c r="BB88" s="371"/>
      <c r="BC88" s="371"/>
      <c r="BD88" s="371"/>
      <c r="BE88" s="371"/>
      <c r="BF88" s="371"/>
    </row>
    <row r="89" spans="1:58" x14ac:dyDescent="0.2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</row>
    <row r="90" spans="1:58" x14ac:dyDescent="0.2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</row>
    <row r="91" spans="1:58" x14ac:dyDescent="0.2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</row>
    <row r="92" spans="1:58" x14ac:dyDescent="0.25">
      <c r="A92" s="371"/>
      <c r="B92" s="371"/>
      <c r="C92" s="371"/>
      <c r="D92" s="371"/>
      <c r="E92" s="371"/>
      <c r="F92" s="371"/>
      <c r="G92" s="371"/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</row>
    <row r="93" spans="1:58" x14ac:dyDescent="0.25">
      <c r="A93" s="371"/>
      <c r="B93" s="371"/>
      <c r="C93" s="371"/>
      <c r="D93" s="371"/>
      <c r="E93" s="371"/>
      <c r="F93" s="371"/>
      <c r="G93" s="371"/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</row>
    <row r="94" spans="1:58" x14ac:dyDescent="0.25">
      <c r="A94" s="371"/>
      <c r="B94" s="371"/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</row>
    <row r="95" spans="1:58" x14ac:dyDescent="0.25">
      <c r="A95" s="371"/>
      <c r="B95" s="371"/>
      <c r="C95" s="371"/>
      <c r="D95" s="371"/>
      <c r="E95" s="371"/>
      <c r="F95" s="371"/>
      <c r="G95" s="371"/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</row>
    <row r="96" spans="1:58" x14ac:dyDescent="0.25">
      <c r="A96" s="371"/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</row>
    <row r="97" spans="1:58" x14ac:dyDescent="0.25">
      <c r="A97" s="371"/>
      <c r="B97" s="371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</row>
    <row r="98" spans="1:58" x14ac:dyDescent="0.25">
      <c r="A98" s="371"/>
      <c r="B98" s="371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</row>
    <row r="99" spans="1:58" x14ac:dyDescent="0.25">
      <c r="A99" s="371"/>
      <c r="B99" s="371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</row>
    <row r="100" spans="1:58" x14ac:dyDescent="0.25">
      <c r="A100" s="371"/>
      <c r="B100" s="371"/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</row>
    <row r="101" spans="1:58" x14ac:dyDescent="0.25">
      <c r="A101" s="371"/>
      <c r="B101" s="371"/>
      <c r="C101" s="371"/>
      <c r="D101" s="371"/>
      <c r="E101" s="371"/>
      <c r="F101" s="371"/>
      <c r="G101" s="371"/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</row>
    <row r="102" spans="1:58" x14ac:dyDescent="0.25">
      <c r="A102" s="371"/>
      <c r="B102" s="371"/>
      <c r="C102" s="371"/>
      <c r="D102" s="371"/>
      <c r="E102" s="371"/>
      <c r="F102" s="371"/>
      <c r="G102" s="371"/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</row>
    <row r="103" spans="1:58" x14ac:dyDescent="0.25">
      <c r="A103" s="371"/>
      <c r="B103" s="371"/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</row>
    <row r="104" spans="1:58" x14ac:dyDescent="0.25">
      <c r="A104" s="371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</row>
    <row r="105" spans="1:58" x14ac:dyDescent="0.25">
      <c r="A105" s="371"/>
      <c r="B105" s="371"/>
      <c r="C105" s="371"/>
      <c r="D105" s="371"/>
      <c r="E105" s="371"/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</row>
    <row r="106" spans="1:58" x14ac:dyDescent="0.25">
      <c r="A106" s="371"/>
      <c r="B106" s="371"/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</row>
    <row r="107" spans="1:58" x14ac:dyDescent="0.25">
      <c r="A107" s="371"/>
      <c r="B107" s="371"/>
      <c r="C107" s="371"/>
      <c r="D107" s="371"/>
      <c r="E107" s="371"/>
      <c r="F107" s="371"/>
      <c r="G107" s="371"/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</row>
    <row r="108" spans="1:58" x14ac:dyDescent="0.25">
      <c r="A108" s="371"/>
      <c r="B108" s="371"/>
      <c r="C108" s="371"/>
      <c r="D108" s="371"/>
      <c r="E108" s="371"/>
      <c r="F108" s="371"/>
      <c r="G108" s="371"/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</row>
    <row r="109" spans="1:58" x14ac:dyDescent="0.25">
      <c r="A109" s="371"/>
      <c r="B109" s="371"/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</row>
    <row r="110" spans="1:58" x14ac:dyDescent="0.25">
      <c r="A110" s="371"/>
      <c r="B110" s="371"/>
      <c r="C110" s="371"/>
      <c r="D110" s="371"/>
      <c r="E110" s="371"/>
      <c r="F110" s="371"/>
      <c r="G110" s="371"/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</row>
    <row r="111" spans="1:58" x14ac:dyDescent="0.25">
      <c r="A111" s="371"/>
      <c r="B111" s="371"/>
      <c r="C111" s="371"/>
      <c r="D111" s="371"/>
      <c r="E111" s="371"/>
      <c r="F111" s="371"/>
      <c r="G111" s="371"/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</row>
    <row r="112" spans="1:58" x14ac:dyDescent="0.25">
      <c r="A112" s="371"/>
      <c r="B112" s="371"/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</row>
    <row r="113" spans="1:58" x14ac:dyDescent="0.25">
      <c r="A113" s="371"/>
      <c r="B113" s="371"/>
      <c r="C113" s="371"/>
      <c r="D113" s="371"/>
      <c r="E113" s="371"/>
      <c r="F113" s="371"/>
      <c r="G113" s="371"/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</row>
    <row r="114" spans="1:58" x14ac:dyDescent="0.25">
      <c r="A114" s="371"/>
      <c r="B114" s="371"/>
      <c r="C114" s="371"/>
      <c r="D114" s="371"/>
      <c r="E114" s="371"/>
      <c r="F114" s="371"/>
      <c r="G114" s="371"/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</row>
    <row r="115" spans="1:58" x14ac:dyDescent="0.25">
      <c r="A115" s="371"/>
      <c r="B115" s="371"/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</row>
    <row r="116" spans="1:58" x14ac:dyDescent="0.25">
      <c r="A116" s="371"/>
      <c r="B116" s="371"/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</row>
    <row r="117" spans="1:58" x14ac:dyDescent="0.25">
      <c r="A117" s="371"/>
      <c r="B117" s="371"/>
      <c r="C117" s="371"/>
      <c r="D117" s="371"/>
      <c r="E117" s="371"/>
      <c r="F117" s="371"/>
      <c r="G117" s="371"/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</row>
    <row r="118" spans="1:58" x14ac:dyDescent="0.25">
      <c r="A118" s="371"/>
      <c r="B118" s="371"/>
      <c r="C118" s="371"/>
      <c r="D118" s="371"/>
      <c r="E118" s="371"/>
      <c r="F118" s="371"/>
      <c r="G118" s="371"/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</row>
    <row r="119" spans="1:58" x14ac:dyDescent="0.25">
      <c r="A119" s="371"/>
      <c r="B119" s="371"/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</row>
    <row r="120" spans="1:58" x14ac:dyDescent="0.25">
      <c r="A120" s="371"/>
      <c r="B120" s="371"/>
      <c r="C120" s="371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</row>
    <row r="121" spans="1:58" x14ac:dyDescent="0.25">
      <c r="A121" s="371"/>
      <c r="B121" s="371"/>
      <c r="C121" s="371"/>
      <c r="D121" s="371"/>
      <c r="E121" s="371"/>
      <c r="F121" s="371"/>
      <c r="G121" s="371"/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</row>
    <row r="122" spans="1:58" x14ac:dyDescent="0.25">
      <c r="A122" s="371"/>
      <c r="B122" s="371"/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</row>
    <row r="123" spans="1:58" x14ac:dyDescent="0.25">
      <c r="A123" s="371"/>
      <c r="B123" s="371"/>
      <c r="C123" s="371"/>
      <c r="D123" s="371"/>
      <c r="E123" s="371"/>
      <c r="F123" s="371"/>
      <c r="G123" s="371"/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</row>
    <row r="124" spans="1:58" x14ac:dyDescent="0.25">
      <c r="A124" s="371"/>
      <c r="B124" s="371"/>
      <c r="C124" s="371"/>
      <c r="D124" s="371"/>
      <c r="E124" s="371"/>
      <c r="F124" s="371"/>
      <c r="G124" s="371"/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</row>
    <row r="125" spans="1:58" x14ac:dyDescent="0.25">
      <c r="A125" s="371"/>
      <c r="B125" s="371"/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</row>
    <row r="126" spans="1:58" x14ac:dyDescent="0.25">
      <c r="A126" s="371"/>
      <c r="B126" s="371"/>
      <c r="C126" s="371"/>
      <c r="D126" s="371"/>
      <c r="E126" s="371"/>
      <c r="F126" s="371"/>
      <c r="G126" s="371"/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</row>
    <row r="127" spans="1:58" x14ac:dyDescent="0.25">
      <c r="A127" s="371"/>
      <c r="B127" s="371"/>
      <c r="C127" s="371"/>
      <c r="D127" s="371"/>
      <c r="E127" s="371"/>
      <c r="F127" s="371"/>
      <c r="G127" s="371"/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</row>
    <row r="128" spans="1:58" x14ac:dyDescent="0.25">
      <c r="A128" s="371"/>
      <c r="B128" s="371"/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</row>
    <row r="129" spans="1:58" x14ac:dyDescent="0.25">
      <c r="A129" s="371"/>
      <c r="B129" s="371"/>
      <c r="C129" s="371"/>
      <c r="D129" s="371"/>
      <c r="E129" s="371"/>
      <c r="F129" s="371"/>
      <c r="G129" s="371"/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</row>
    <row r="130" spans="1:58" x14ac:dyDescent="0.25">
      <c r="A130" s="371"/>
      <c r="B130" s="371"/>
      <c r="C130" s="371"/>
      <c r="D130" s="371"/>
      <c r="E130" s="371"/>
      <c r="F130" s="371"/>
      <c r="G130" s="371"/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</row>
    <row r="131" spans="1:58" x14ac:dyDescent="0.25">
      <c r="A131" s="371"/>
      <c r="B131" s="371"/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</row>
    <row r="132" spans="1:58" x14ac:dyDescent="0.25">
      <c r="A132" s="371"/>
      <c r="B132" s="371"/>
      <c r="C132" s="371"/>
      <c r="D132" s="371"/>
      <c r="E132" s="371"/>
      <c r="F132" s="371"/>
      <c r="G132" s="371"/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</row>
    <row r="133" spans="1:58" x14ac:dyDescent="0.25">
      <c r="A133" s="371"/>
      <c r="B133" s="371"/>
      <c r="C133" s="371"/>
      <c r="D133" s="371"/>
      <c r="E133" s="371"/>
      <c r="F133" s="371"/>
      <c r="G133" s="371"/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</row>
    <row r="134" spans="1:58" x14ac:dyDescent="0.25">
      <c r="A134" s="371"/>
      <c r="B134" s="371"/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</row>
    <row r="135" spans="1:58" x14ac:dyDescent="0.25">
      <c r="A135" s="371"/>
      <c r="B135" s="371"/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</row>
    <row r="136" spans="1:58" x14ac:dyDescent="0.25">
      <c r="A136" s="371"/>
      <c r="B136" s="371"/>
      <c r="C136" s="371"/>
      <c r="D136" s="371"/>
      <c r="E136" s="371"/>
      <c r="F136" s="371"/>
      <c r="G136" s="371"/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</row>
    <row r="137" spans="1:58" x14ac:dyDescent="0.25">
      <c r="A137" s="371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</row>
    <row r="138" spans="1:58" x14ac:dyDescent="0.25">
      <c r="A138" s="371"/>
      <c r="B138" s="371"/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</row>
    <row r="139" spans="1:58" x14ac:dyDescent="0.25">
      <c r="A139" s="371"/>
      <c r="B139" s="371"/>
      <c r="C139" s="371"/>
      <c r="D139" s="371"/>
      <c r="E139" s="371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</row>
    <row r="140" spans="1:58" x14ac:dyDescent="0.25">
      <c r="A140" s="371"/>
      <c r="B140" s="371"/>
      <c r="C140" s="371"/>
      <c r="D140" s="371"/>
      <c r="E140" s="371"/>
      <c r="F140" s="371"/>
      <c r="G140" s="371"/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</row>
    <row r="141" spans="1:58" x14ac:dyDescent="0.25">
      <c r="A141" s="371"/>
      <c r="B141" s="371"/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</row>
    <row r="142" spans="1:58" x14ac:dyDescent="0.25">
      <c r="A142" s="371"/>
      <c r="B142" s="371"/>
      <c r="C142" s="371"/>
      <c r="D142" s="371"/>
      <c r="E142" s="371"/>
      <c r="F142" s="371"/>
      <c r="G142" s="371"/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</row>
    <row r="143" spans="1:58" x14ac:dyDescent="0.25">
      <c r="A143" s="371"/>
      <c r="B143" s="371"/>
      <c r="C143" s="371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</row>
    <row r="144" spans="1:58" x14ac:dyDescent="0.25">
      <c r="A144" s="371"/>
      <c r="B144" s="371"/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</row>
    <row r="145" spans="1:58" x14ac:dyDescent="0.25">
      <c r="A145" s="371"/>
      <c r="B145" s="371"/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</row>
    <row r="146" spans="1:58" x14ac:dyDescent="0.25">
      <c r="A146" s="371"/>
      <c r="B146" s="371"/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</row>
    <row r="147" spans="1:58" x14ac:dyDescent="0.25">
      <c r="A147" s="371"/>
      <c r="B147" s="371"/>
      <c r="C147" s="371"/>
      <c r="D147" s="371"/>
      <c r="E147" s="371"/>
      <c r="F147" s="371"/>
      <c r="G147" s="371"/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</row>
    <row r="148" spans="1:58" x14ac:dyDescent="0.25">
      <c r="A148" s="371"/>
      <c r="B148" s="371"/>
      <c r="C148" s="371"/>
      <c r="D148" s="371"/>
      <c r="E148" s="371"/>
      <c r="F148" s="371"/>
      <c r="G148" s="371"/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</row>
    <row r="149" spans="1:58" x14ac:dyDescent="0.25">
      <c r="A149" s="371"/>
      <c r="B149" s="371"/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</row>
    <row r="150" spans="1:58" x14ac:dyDescent="0.25">
      <c r="A150" s="371"/>
      <c r="B150" s="371"/>
      <c r="C150" s="371"/>
      <c r="D150" s="371"/>
      <c r="E150" s="371"/>
      <c r="F150" s="371"/>
      <c r="G150" s="371"/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</row>
    <row r="151" spans="1:58" x14ac:dyDescent="0.25">
      <c r="A151" s="371"/>
      <c r="B151" s="371"/>
      <c r="C151" s="371"/>
      <c r="D151" s="371"/>
      <c r="E151" s="371"/>
      <c r="F151" s="371"/>
      <c r="G151" s="371"/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</row>
    <row r="152" spans="1:58" x14ac:dyDescent="0.25">
      <c r="A152" s="371"/>
      <c r="B152" s="371"/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</row>
    <row r="153" spans="1:58" x14ac:dyDescent="0.25">
      <c r="A153" s="371"/>
      <c r="B153" s="371"/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</row>
    <row r="154" spans="1:58" x14ac:dyDescent="0.25">
      <c r="A154" s="371"/>
      <c r="B154" s="371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</row>
    <row r="155" spans="1:58" x14ac:dyDescent="0.25">
      <c r="A155" s="371"/>
      <c r="B155" s="371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</row>
    <row r="156" spans="1:58" x14ac:dyDescent="0.25">
      <c r="A156" s="371"/>
      <c r="B156" s="371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</row>
    <row r="157" spans="1:58" x14ac:dyDescent="0.25">
      <c r="A157" s="371"/>
      <c r="B157" s="371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</row>
    <row r="158" spans="1:58" x14ac:dyDescent="0.25">
      <c r="A158" s="371"/>
      <c r="B158" s="371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</row>
    <row r="159" spans="1:58" x14ac:dyDescent="0.25">
      <c r="A159" s="371"/>
      <c r="B159" s="371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</row>
    <row r="160" spans="1:58" x14ac:dyDescent="0.25">
      <c r="A160" s="371"/>
      <c r="B160" s="371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</row>
    <row r="161" spans="1:58" x14ac:dyDescent="0.25">
      <c r="A161" s="371"/>
      <c r="B161" s="371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</row>
    <row r="162" spans="1:58" x14ac:dyDescent="0.25">
      <c r="A162" s="371"/>
      <c r="B162" s="371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</row>
    <row r="163" spans="1:58" x14ac:dyDescent="0.25">
      <c r="A163" s="371"/>
      <c r="B163" s="371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</row>
    <row r="164" spans="1:58" x14ac:dyDescent="0.25">
      <c r="A164" s="371"/>
      <c r="B164" s="371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</row>
    <row r="165" spans="1:58" x14ac:dyDescent="0.25">
      <c r="A165" s="371"/>
      <c r="B165" s="371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</row>
    <row r="166" spans="1:58" x14ac:dyDescent="0.25">
      <c r="A166" s="371"/>
      <c r="B166" s="371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</row>
    <row r="167" spans="1:58" x14ac:dyDescent="0.25">
      <c r="A167" s="371"/>
      <c r="B167" s="371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</row>
    <row r="168" spans="1:58" x14ac:dyDescent="0.25">
      <c r="A168" s="371"/>
      <c r="B168" s="371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</row>
    <row r="169" spans="1:58" x14ac:dyDescent="0.25">
      <c r="A169" s="371"/>
      <c r="B169" s="371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</row>
    <row r="170" spans="1:58" x14ac:dyDescent="0.25">
      <c r="A170" s="371"/>
      <c r="B170" s="371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</row>
    <row r="171" spans="1:58" x14ac:dyDescent="0.25">
      <c r="A171" s="371"/>
      <c r="B171" s="371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</row>
    <row r="172" spans="1:58" x14ac:dyDescent="0.25">
      <c r="A172" s="371"/>
      <c r="B172" s="371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</row>
    <row r="173" spans="1:58" x14ac:dyDescent="0.25">
      <c r="A173" s="371"/>
      <c r="B173" s="371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</row>
    <row r="174" spans="1:58" x14ac:dyDescent="0.25">
      <c r="A174" s="371"/>
      <c r="B174" s="371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</row>
    <row r="175" spans="1:58" x14ac:dyDescent="0.25">
      <c r="A175" s="371"/>
      <c r="B175" s="371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</row>
    <row r="176" spans="1:58" x14ac:dyDescent="0.25">
      <c r="A176" s="371"/>
      <c r="B176" s="371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</row>
    <row r="177" spans="1:58" x14ac:dyDescent="0.25">
      <c r="A177" s="371"/>
      <c r="B177" s="371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</row>
    <row r="178" spans="1:58" x14ac:dyDescent="0.25">
      <c r="A178" s="371"/>
      <c r="B178" s="371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</row>
    <row r="179" spans="1:58" x14ac:dyDescent="0.25">
      <c r="A179" s="371"/>
      <c r="B179" s="371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</row>
    <row r="180" spans="1:58" x14ac:dyDescent="0.25">
      <c r="A180" s="371"/>
      <c r="B180" s="371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</row>
    <row r="181" spans="1:58" x14ac:dyDescent="0.25">
      <c r="A181" s="371"/>
      <c r="B181" s="371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</row>
    <row r="182" spans="1:58" x14ac:dyDescent="0.25">
      <c r="A182" s="371"/>
      <c r="B182" s="371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</row>
    <row r="183" spans="1:58" x14ac:dyDescent="0.25">
      <c r="A183" s="371"/>
      <c r="B183" s="371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</row>
    <row r="184" spans="1:58" x14ac:dyDescent="0.25">
      <c r="A184" s="371"/>
      <c r="B184" s="371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</row>
    <row r="185" spans="1:58" x14ac:dyDescent="0.25">
      <c r="A185" s="371"/>
      <c r="B185" s="371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</row>
    <row r="186" spans="1:58" x14ac:dyDescent="0.25">
      <c r="A186" s="371"/>
      <c r="B186" s="371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</row>
    <row r="187" spans="1:58" x14ac:dyDescent="0.25">
      <c r="A187" s="371"/>
      <c r="B187" s="371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</row>
    <row r="188" spans="1:58" x14ac:dyDescent="0.25">
      <c r="A188" s="371"/>
      <c r="B188" s="371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</row>
    <row r="189" spans="1:58" x14ac:dyDescent="0.25">
      <c r="A189" s="371"/>
      <c r="B189" s="371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</row>
    <row r="190" spans="1:58" x14ac:dyDescent="0.25">
      <c r="A190" s="371"/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</row>
    <row r="191" spans="1:58" x14ac:dyDescent="0.25">
      <c r="A191" s="371"/>
      <c r="B191" s="371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</row>
    <row r="192" spans="1:58" x14ac:dyDescent="0.25">
      <c r="A192" s="371"/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</row>
    <row r="193" spans="1:58" x14ac:dyDescent="0.25">
      <c r="A193" s="371"/>
      <c r="B193" s="371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</row>
    <row r="194" spans="1:58" x14ac:dyDescent="0.25">
      <c r="A194" s="371"/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</row>
    <row r="195" spans="1:58" x14ac:dyDescent="0.25">
      <c r="A195" s="371"/>
      <c r="B195" s="371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</row>
    <row r="196" spans="1:58" x14ac:dyDescent="0.25">
      <c r="A196" s="371"/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</row>
    <row r="197" spans="1:58" x14ac:dyDescent="0.25">
      <c r="A197" s="554"/>
      <c r="B197" s="522"/>
      <c r="C197" s="522"/>
      <c r="D197" s="522"/>
      <c r="E197" s="522"/>
      <c r="F197" s="522"/>
      <c r="G197" s="522"/>
      <c r="H197" s="522"/>
      <c r="I197" s="522"/>
      <c r="J197" s="522"/>
      <c r="K197" s="522"/>
      <c r="L197" s="522"/>
      <c r="M197" s="522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22"/>
      <c r="AA197" s="522"/>
      <c r="AB197" s="522"/>
      <c r="AC197" s="522"/>
      <c r="AD197" s="522"/>
      <c r="AE197" s="522"/>
      <c r="AF197" s="522"/>
      <c r="AG197" s="522"/>
      <c r="AH197" s="522"/>
      <c r="AI197" s="522"/>
      <c r="AJ197" s="522"/>
      <c r="AK197" s="522"/>
      <c r="AL197" s="522"/>
      <c r="AM197" s="522"/>
      <c r="AN197" s="522"/>
      <c r="AO197" s="522"/>
      <c r="AP197" s="522"/>
      <c r="AQ197" s="522"/>
      <c r="AR197" s="522"/>
      <c r="AS197" s="522"/>
      <c r="AT197" s="522"/>
      <c r="AU197" s="522"/>
      <c r="AV197" s="522"/>
      <c r="AW197" s="522"/>
      <c r="AX197" s="522"/>
      <c r="AY197" s="522"/>
      <c r="AZ197" s="522"/>
      <c r="BA197" s="522"/>
      <c r="BB197" s="522"/>
      <c r="BC197" s="522"/>
      <c r="BD197" s="522"/>
      <c r="BE197" s="371"/>
      <c r="BF197" s="371"/>
    </row>
    <row r="198" spans="1:58" x14ac:dyDescent="0.25">
      <c r="A198" s="554"/>
      <c r="B198" s="522"/>
      <c r="C198" s="522"/>
      <c r="D198" s="522"/>
      <c r="E198" s="522"/>
      <c r="F198" s="522"/>
      <c r="G198" s="522"/>
      <c r="H198" s="522"/>
      <c r="I198" s="522"/>
      <c r="J198" s="522"/>
      <c r="K198" s="522"/>
      <c r="L198" s="522"/>
      <c r="M198" s="522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22"/>
      <c r="AA198" s="522"/>
      <c r="AB198" s="522"/>
      <c r="AC198" s="522"/>
      <c r="AD198" s="522"/>
      <c r="AE198" s="522"/>
      <c r="AF198" s="522"/>
      <c r="AG198" s="522"/>
      <c r="AH198" s="522"/>
      <c r="AI198" s="522"/>
      <c r="AJ198" s="522"/>
      <c r="AK198" s="522"/>
      <c r="AL198" s="522"/>
      <c r="AM198" s="522"/>
      <c r="AN198" s="522"/>
      <c r="AO198" s="522"/>
      <c r="AP198" s="522"/>
      <c r="AQ198" s="522"/>
      <c r="AR198" s="522"/>
      <c r="AS198" s="522"/>
      <c r="AT198" s="522"/>
      <c r="AU198" s="522"/>
      <c r="AV198" s="522"/>
      <c r="AW198" s="522"/>
      <c r="AX198" s="522"/>
      <c r="AY198" s="522"/>
      <c r="AZ198" s="522"/>
      <c r="BA198" s="522"/>
      <c r="BB198" s="522"/>
      <c r="BC198" s="522"/>
      <c r="BD198" s="522"/>
      <c r="BE198" s="371"/>
      <c r="BF198" s="371"/>
    </row>
    <row r="199" spans="1:58" x14ac:dyDescent="0.25">
      <c r="A199" s="371"/>
      <c r="B199" s="371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</row>
    <row r="200" spans="1:58" x14ac:dyDescent="0.25">
      <c r="A200" s="630">
        <v>4397</v>
      </c>
      <c r="B200" s="522"/>
      <c r="C200" s="522"/>
      <c r="D200" s="522"/>
      <c r="E200" s="522"/>
      <c r="F200" s="522"/>
      <c r="G200" s="522"/>
      <c r="H200" s="522"/>
      <c r="I200" s="522"/>
      <c r="J200" s="522"/>
      <c r="K200" s="522"/>
      <c r="L200" s="522"/>
      <c r="M200" s="522"/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22"/>
      <c r="AA200" s="522"/>
      <c r="AB200" s="522"/>
      <c r="AC200" s="522"/>
      <c r="AD200" s="522"/>
      <c r="AE200" s="522"/>
      <c r="AF200" s="522"/>
      <c r="AG200" s="522"/>
      <c r="AH200" s="522"/>
      <c r="AI200" s="522"/>
      <c r="AJ200" s="522"/>
      <c r="AK200" s="522"/>
      <c r="AL200" s="522"/>
      <c r="AM200" s="522"/>
      <c r="AN200" s="522"/>
      <c r="AO200" s="522"/>
      <c r="AP200" s="522"/>
      <c r="AQ200" s="522"/>
      <c r="AR200" s="522"/>
      <c r="AS200" s="522"/>
      <c r="AT200" s="522"/>
      <c r="AU200" s="522"/>
      <c r="AV200" s="522"/>
      <c r="AW200" s="522"/>
      <c r="AX200" s="522"/>
      <c r="AY200" s="522"/>
      <c r="AZ200" s="522"/>
      <c r="BA200" s="522"/>
      <c r="BB200" s="522"/>
      <c r="BC200" s="522"/>
      <c r="BD200" s="631">
        <v>0</v>
      </c>
      <c r="BE200" s="371"/>
      <c r="BF200" s="371"/>
    </row>
    <row r="201" spans="1:58" x14ac:dyDescent="0.25">
      <c r="A201" s="554"/>
      <c r="B201" s="522"/>
      <c r="C201" s="522"/>
      <c r="D201" s="522"/>
      <c r="E201" s="522"/>
      <c r="F201" s="522"/>
      <c r="G201" s="522"/>
      <c r="H201" s="522"/>
      <c r="I201" s="522"/>
      <c r="J201" s="522"/>
      <c r="K201" s="522"/>
      <c r="L201" s="522"/>
      <c r="M201" s="522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22"/>
      <c r="AA201" s="522"/>
      <c r="AB201" s="522"/>
      <c r="AC201" s="522"/>
      <c r="AD201" s="522"/>
      <c r="AE201" s="522"/>
      <c r="AF201" s="522"/>
      <c r="AG201" s="522"/>
      <c r="AH201" s="522"/>
      <c r="AI201" s="522"/>
      <c r="AJ201" s="522"/>
      <c r="AK201" s="522"/>
      <c r="AL201" s="522"/>
      <c r="AM201" s="522"/>
      <c r="AN201" s="522"/>
      <c r="AO201" s="522"/>
      <c r="AP201" s="522"/>
      <c r="AQ201" s="522"/>
      <c r="AR201" s="522"/>
      <c r="AS201" s="522"/>
      <c r="AT201" s="522"/>
      <c r="AU201" s="522"/>
      <c r="AV201" s="522"/>
      <c r="AW201" s="522"/>
      <c r="AX201" s="522"/>
      <c r="AY201" s="522"/>
      <c r="AZ201" s="522"/>
      <c r="BA201" s="522"/>
      <c r="BB201" s="522"/>
      <c r="BC201" s="522"/>
      <c r="BD201" s="522"/>
      <c r="BE201" s="371"/>
      <c r="BF201" s="371"/>
    </row>
    <row r="202" spans="1:58" x14ac:dyDescent="0.25">
      <c r="A202" s="554"/>
      <c r="B202" s="522"/>
      <c r="C202" s="522"/>
      <c r="D202" s="522"/>
      <c r="E202" s="522"/>
      <c r="F202" s="522"/>
      <c r="G202" s="522"/>
      <c r="H202" s="522"/>
      <c r="I202" s="522"/>
      <c r="J202" s="522"/>
      <c r="K202" s="522"/>
      <c r="L202" s="522"/>
      <c r="M202" s="522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22"/>
      <c r="AA202" s="522"/>
      <c r="AB202" s="522"/>
      <c r="AC202" s="522"/>
      <c r="AD202" s="522"/>
      <c r="AE202" s="522"/>
      <c r="AF202" s="522"/>
      <c r="AG202" s="522"/>
      <c r="AH202" s="522"/>
      <c r="AI202" s="522"/>
      <c r="AJ202" s="522"/>
      <c r="AK202" s="522"/>
      <c r="AL202" s="522"/>
      <c r="AM202" s="522"/>
      <c r="AN202" s="522"/>
      <c r="AO202" s="522"/>
      <c r="AP202" s="522"/>
      <c r="AQ202" s="522"/>
      <c r="AR202" s="522"/>
      <c r="AS202" s="522"/>
      <c r="AT202" s="522"/>
      <c r="AU202" s="522"/>
      <c r="AV202" s="522"/>
      <c r="AW202" s="522"/>
      <c r="AX202" s="522"/>
      <c r="AY202" s="522"/>
      <c r="AZ202" s="522"/>
      <c r="BA202" s="522"/>
      <c r="BB202" s="522"/>
      <c r="BC202" s="522"/>
      <c r="BD202" s="522"/>
      <c r="BE202" s="371"/>
      <c r="BF202" s="371"/>
    </row>
    <row r="203" spans="1:58" x14ac:dyDescent="0.25">
      <c r="A203" s="554"/>
      <c r="B203" s="522"/>
      <c r="C203" s="522"/>
      <c r="D203" s="522"/>
      <c r="E203" s="522"/>
      <c r="F203" s="522"/>
      <c r="G203" s="522"/>
      <c r="H203" s="522"/>
      <c r="I203" s="522"/>
      <c r="J203" s="522"/>
      <c r="K203" s="522"/>
      <c r="L203" s="522"/>
      <c r="M203" s="522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22"/>
      <c r="AA203" s="522"/>
      <c r="AB203" s="522"/>
      <c r="AC203" s="522"/>
      <c r="AD203" s="522"/>
      <c r="AE203" s="522"/>
      <c r="AF203" s="522"/>
      <c r="AG203" s="522"/>
      <c r="AH203" s="522"/>
      <c r="AI203" s="522"/>
      <c r="AJ203" s="522"/>
      <c r="AK203" s="522"/>
      <c r="AL203" s="522"/>
      <c r="AM203" s="522"/>
      <c r="AN203" s="522"/>
      <c r="AO203" s="522"/>
      <c r="AP203" s="522"/>
      <c r="AQ203" s="522"/>
      <c r="AR203" s="522"/>
      <c r="AS203" s="522"/>
      <c r="AT203" s="522"/>
      <c r="AU203" s="522"/>
      <c r="AV203" s="522"/>
      <c r="AW203" s="522"/>
      <c r="AX203" s="522"/>
      <c r="AY203" s="522"/>
      <c r="AZ203" s="522"/>
      <c r="BA203" s="522"/>
      <c r="BB203" s="522"/>
      <c r="BC203" s="522"/>
      <c r="BD203" s="522"/>
      <c r="BE203" s="371"/>
      <c r="BF203" s="371"/>
    </row>
    <row r="204" spans="1:58" x14ac:dyDescent="0.25">
      <c r="A204" s="554"/>
      <c r="B204" s="522"/>
      <c r="C204" s="522"/>
      <c r="D204" s="522"/>
      <c r="E204" s="522"/>
      <c r="F204" s="522"/>
      <c r="G204" s="522"/>
      <c r="H204" s="522"/>
      <c r="I204" s="522"/>
      <c r="J204" s="522"/>
      <c r="K204" s="522"/>
      <c r="L204" s="522"/>
      <c r="M204" s="522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22"/>
      <c r="AA204" s="522"/>
      <c r="AB204" s="522"/>
      <c r="AC204" s="522"/>
      <c r="AD204" s="522"/>
      <c r="AE204" s="522"/>
      <c r="AF204" s="522"/>
      <c r="AG204" s="522"/>
      <c r="AH204" s="522"/>
      <c r="AI204" s="522"/>
      <c r="AJ204" s="522"/>
      <c r="AK204" s="522"/>
      <c r="AL204" s="522"/>
      <c r="AM204" s="522"/>
      <c r="AN204" s="522"/>
      <c r="AO204" s="522"/>
      <c r="AP204" s="522"/>
      <c r="AQ204" s="522"/>
      <c r="AR204" s="522"/>
      <c r="AS204" s="522"/>
      <c r="AT204" s="522"/>
      <c r="AU204" s="522"/>
      <c r="AV204" s="522"/>
      <c r="AW204" s="522"/>
      <c r="AX204" s="522"/>
      <c r="AY204" s="522"/>
      <c r="AZ204" s="522"/>
      <c r="BA204" s="522"/>
      <c r="BB204" s="522"/>
      <c r="BC204" s="522"/>
      <c r="BD204" s="522"/>
      <c r="BE204" s="371"/>
      <c r="BF204" s="371"/>
    </row>
    <row r="205" spans="1:58" x14ac:dyDescent="0.25">
      <c r="A205" s="554"/>
      <c r="B205" s="522"/>
      <c r="C205" s="522"/>
      <c r="D205" s="522"/>
      <c r="E205" s="522"/>
      <c r="F205" s="522"/>
      <c r="G205" s="522"/>
      <c r="H205" s="522"/>
      <c r="I205" s="522"/>
      <c r="J205" s="522"/>
      <c r="K205" s="522"/>
      <c r="L205" s="522"/>
      <c r="M205" s="522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22"/>
      <c r="AA205" s="522"/>
      <c r="AB205" s="522"/>
      <c r="AC205" s="522"/>
      <c r="AD205" s="522"/>
      <c r="AE205" s="522"/>
      <c r="AF205" s="522"/>
      <c r="AG205" s="522"/>
      <c r="AH205" s="522"/>
      <c r="AI205" s="522"/>
      <c r="AJ205" s="522"/>
      <c r="AK205" s="522"/>
      <c r="AL205" s="522"/>
      <c r="AM205" s="522"/>
      <c r="AN205" s="522"/>
      <c r="AO205" s="522"/>
      <c r="AP205" s="522"/>
      <c r="AQ205" s="522"/>
      <c r="AR205" s="522"/>
      <c r="AS205" s="522"/>
      <c r="AT205" s="522"/>
      <c r="AU205" s="522"/>
      <c r="AV205" s="522"/>
      <c r="AW205" s="522"/>
      <c r="AX205" s="522"/>
      <c r="AY205" s="522"/>
      <c r="AZ205" s="522"/>
      <c r="BA205" s="522"/>
      <c r="BB205" s="522"/>
      <c r="BC205" s="522"/>
      <c r="BD205" s="522"/>
      <c r="BE205" s="371"/>
      <c r="BF205" s="371"/>
    </row>
    <row r="206" spans="1:58" x14ac:dyDescent="0.25">
      <c r="A206" s="554"/>
      <c r="B206" s="522"/>
      <c r="C206" s="522"/>
      <c r="D206" s="522"/>
      <c r="E206" s="522"/>
      <c r="F206" s="522"/>
      <c r="G206" s="522"/>
      <c r="H206" s="522"/>
      <c r="I206" s="522"/>
      <c r="J206" s="522"/>
      <c r="K206" s="522"/>
      <c r="L206" s="522"/>
      <c r="M206" s="522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  <c r="Z206" s="522"/>
      <c r="AA206" s="522"/>
      <c r="AB206" s="522"/>
      <c r="AC206" s="522"/>
      <c r="AD206" s="522"/>
      <c r="AE206" s="522"/>
      <c r="AF206" s="522"/>
      <c r="AG206" s="522"/>
      <c r="AH206" s="522"/>
      <c r="AI206" s="522"/>
      <c r="AJ206" s="522"/>
      <c r="AK206" s="522"/>
      <c r="AL206" s="522"/>
      <c r="AM206" s="522"/>
      <c r="AN206" s="522"/>
      <c r="AO206" s="522"/>
      <c r="AP206" s="522"/>
      <c r="AQ206" s="522"/>
      <c r="AR206" s="522"/>
      <c r="AS206" s="522"/>
      <c r="AT206" s="522"/>
      <c r="AU206" s="522"/>
      <c r="AV206" s="522"/>
      <c r="AW206" s="522"/>
      <c r="AX206" s="522"/>
      <c r="AY206" s="522"/>
      <c r="AZ206" s="522"/>
      <c r="BA206" s="522"/>
      <c r="BB206" s="522"/>
      <c r="BC206" s="522"/>
      <c r="BD206" s="522"/>
      <c r="BE206" s="371"/>
      <c r="BF206" s="371"/>
    </row>
    <row r="207" spans="1:58" x14ac:dyDescent="0.25">
      <c r="A207" s="554"/>
      <c r="B207" s="522"/>
      <c r="C207" s="522"/>
      <c r="D207" s="522"/>
      <c r="E207" s="522"/>
      <c r="F207" s="522"/>
      <c r="G207" s="522"/>
      <c r="H207" s="522"/>
      <c r="I207" s="522"/>
      <c r="J207" s="522"/>
      <c r="K207" s="522"/>
      <c r="L207" s="522"/>
      <c r="M207" s="522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  <c r="Z207" s="522"/>
      <c r="AA207" s="522"/>
      <c r="AB207" s="522"/>
      <c r="AC207" s="522"/>
      <c r="AD207" s="522"/>
      <c r="AE207" s="522"/>
      <c r="AF207" s="522"/>
      <c r="AG207" s="522"/>
      <c r="AH207" s="522"/>
      <c r="AI207" s="522"/>
      <c r="AJ207" s="522"/>
      <c r="AK207" s="522"/>
      <c r="AL207" s="522"/>
      <c r="AM207" s="522"/>
      <c r="AN207" s="522"/>
      <c r="AO207" s="522"/>
      <c r="AP207" s="522"/>
      <c r="AQ207" s="522"/>
      <c r="AR207" s="522"/>
      <c r="AS207" s="522"/>
      <c r="AT207" s="522"/>
      <c r="AU207" s="522"/>
      <c r="AV207" s="522"/>
      <c r="AW207" s="522"/>
      <c r="AX207" s="522"/>
      <c r="AY207" s="522"/>
      <c r="AZ207" s="522"/>
      <c r="BA207" s="522"/>
      <c r="BB207" s="522"/>
      <c r="BC207" s="522"/>
      <c r="BD207" s="522"/>
      <c r="BE207" s="371"/>
      <c r="BF207" s="371"/>
    </row>
    <row r="208" spans="1:58" x14ac:dyDescent="0.25">
      <c r="A208" s="554"/>
      <c r="B208" s="522"/>
      <c r="C208" s="522"/>
      <c r="D208" s="522"/>
      <c r="E208" s="522"/>
      <c r="F208" s="522"/>
      <c r="G208" s="522"/>
      <c r="H208" s="522"/>
      <c r="I208" s="522"/>
      <c r="J208" s="522"/>
      <c r="K208" s="522"/>
      <c r="L208" s="522"/>
      <c r="M208" s="522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Z208" s="522"/>
      <c r="AA208" s="629"/>
      <c r="AB208" s="522"/>
      <c r="AC208" s="522"/>
      <c r="AD208" s="522"/>
      <c r="AE208" s="522"/>
      <c r="AF208" s="522"/>
      <c r="AG208" s="522"/>
      <c r="AH208" s="522"/>
      <c r="AI208" s="522"/>
      <c r="AJ208" s="522"/>
      <c r="AK208" s="522"/>
      <c r="AL208" s="522"/>
      <c r="AM208" s="522"/>
      <c r="AN208" s="522"/>
      <c r="AO208" s="522"/>
      <c r="AP208" s="522"/>
      <c r="AQ208" s="522"/>
      <c r="AR208" s="522"/>
      <c r="AS208" s="522"/>
      <c r="AT208" s="522"/>
      <c r="AU208" s="522"/>
      <c r="AV208" s="522"/>
      <c r="AW208" s="522"/>
      <c r="AX208" s="522"/>
      <c r="AY208" s="522"/>
      <c r="AZ208" s="522"/>
      <c r="BA208" s="522"/>
      <c r="BB208" s="522"/>
      <c r="BC208" s="522"/>
      <c r="BD208" s="522"/>
      <c r="BE208" s="371"/>
      <c r="BF208" s="371"/>
    </row>
    <row r="209" spans="1:58" x14ac:dyDescent="0.25">
      <c r="A209" s="554"/>
      <c r="B209" s="522"/>
      <c r="C209" s="522"/>
      <c r="D209" s="522"/>
      <c r="E209" s="522"/>
      <c r="F209" s="522"/>
      <c r="G209" s="522"/>
      <c r="H209" s="522"/>
      <c r="I209" s="522"/>
      <c r="J209" s="522"/>
      <c r="K209" s="522"/>
      <c r="L209" s="522"/>
      <c r="M209" s="522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</row>
    <row r="210" spans="1:58" x14ac:dyDescent="0.25">
      <c r="A210" s="554"/>
      <c r="B210" s="522"/>
      <c r="C210" s="522"/>
      <c r="D210" s="522"/>
      <c r="E210" s="522"/>
      <c r="F210" s="522"/>
      <c r="G210" s="522"/>
      <c r="H210" s="522"/>
      <c r="I210" s="522"/>
      <c r="J210" s="522"/>
      <c r="K210" s="522"/>
      <c r="L210" s="522"/>
      <c r="M210" s="522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</row>
    <row r="211" spans="1:58" x14ac:dyDescent="0.25">
      <c r="A211" s="554"/>
      <c r="B211" s="522"/>
      <c r="C211" s="522"/>
      <c r="D211" s="522"/>
      <c r="E211" s="522"/>
      <c r="F211" s="522"/>
      <c r="G211" s="522"/>
      <c r="H211" s="522"/>
      <c r="I211" s="522"/>
      <c r="J211" s="522"/>
      <c r="K211" s="522"/>
      <c r="L211" s="522"/>
      <c r="M211" s="522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</row>
    <row r="212" spans="1:58" x14ac:dyDescent="0.2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  <c r="Q212" s="502"/>
      <c r="R212" s="502"/>
      <c r="S212" s="502"/>
      <c r="T212" s="502"/>
      <c r="U212" s="502"/>
      <c r="V212" s="502"/>
      <c r="W212" s="502"/>
      <c r="X212" s="502"/>
      <c r="Y212" s="502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</row>
  </sheetData>
  <mergeCells count="27">
    <mergeCell ref="A6:M6"/>
    <mergeCell ref="A8:A9"/>
    <mergeCell ref="B8:B9"/>
    <mergeCell ref="C8:J8"/>
    <mergeCell ref="K8:L8"/>
    <mergeCell ref="M8:M9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21" sqref="D21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",[3]NOMBRE!B2," - ","( ",[3]NOMBRE!C2,[3]NOMBRE!D2,[3]NOMBRE!E2,[3]NOMBRE!F2,[3]NOMBRE!G2," )")</f>
        <v>COMUNA: LINARES 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",[3]NOMBRE!B3," - ","( ",[3]NOMBRE!C3,[3]NOMBRE!D3,[3]NOMBRE!E3,[3]NOMBRE!F3,[3]NOMBRE!G3,"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",[3]NOMBRE!B6," - ","( ",[3]NOMBRE!C6,[3]NOMBRE!D6," )")</f>
        <v>MES: JUNIO - ( 06 )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",[3]NOMBRE!B7)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495</v>
      </c>
      <c r="C10" s="619">
        <f>SUM(C11:C21)</f>
        <v>13</v>
      </c>
      <c r="D10" s="620">
        <f t="shared" ref="D10:L10" si="0">SUM(D11:D21)</f>
        <v>30</v>
      </c>
      <c r="E10" s="620">
        <f t="shared" si="0"/>
        <v>31</v>
      </c>
      <c r="F10" s="620">
        <f t="shared" si="0"/>
        <v>28</v>
      </c>
      <c r="G10" s="620">
        <f t="shared" si="0"/>
        <v>15</v>
      </c>
      <c r="H10" s="620">
        <f t="shared" si="0"/>
        <v>23</v>
      </c>
      <c r="I10" s="620">
        <f t="shared" si="0"/>
        <v>197</v>
      </c>
      <c r="J10" s="621">
        <f t="shared" si="0"/>
        <v>158</v>
      </c>
      <c r="K10" s="619">
        <f t="shared" si="0"/>
        <v>211</v>
      </c>
      <c r="L10" s="622">
        <f t="shared" si="0"/>
        <v>284</v>
      </c>
      <c r="M10" s="578">
        <f>SUM(M11:M21)</f>
        <v>495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495</v>
      </c>
      <c r="C21" s="583">
        <v>13</v>
      </c>
      <c r="D21" s="584">
        <v>30</v>
      </c>
      <c r="E21" s="584">
        <v>31</v>
      </c>
      <c r="F21" s="584">
        <v>28</v>
      </c>
      <c r="G21" s="584">
        <v>15</v>
      </c>
      <c r="H21" s="584">
        <v>23</v>
      </c>
      <c r="I21" s="584">
        <v>197</v>
      </c>
      <c r="J21" s="586">
        <v>158</v>
      </c>
      <c r="K21" s="583">
        <v>211</v>
      </c>
      <c r="L21" s="586">
        <v>284</v>
      </c>
      <c r="M21" s="609">
        <v>495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331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4291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16" sqref="H16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",[4]NOMBRE!B2," - ","( ",[4]NOMBRE!C2,[4]NOMBRE!D2,[4]NOMBRE!E2,[4]NOMBRE!F2,[4]NOMBRE!G2," )")</f>
        <v>COMUNA: LINARES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",[4]NOMBRE!B3," - ","( ",[4]NOMBRE!C3,[4]NOMBRE!D3,[4]NOMBRE!E3,[4]NOMBRE!F3,[4]NOMBRE!G3,"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",[4]NOMBRE!B6," - ","( ",[4]NOMBRE!C6,[4]NOMBRE!D6," )")</f>
        <v>MES: JULIO - ( 07 )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",[4]NOMBRE!B7)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430</v>
      </c>
      <c r="C10" s="619">
        <f>SUM(C11:C21)</f>
        <v>7</v>
      </c>
      <c r="D10" s="620">
        <f t="shared" ref="D10:L10" si="0">SUM(D11:D21)</f>
        <v>17</v>
      </c>
      <c r="E10" s="620">
        <f t="shared" si="0"/>
        <v>24</v>
      </c>
      <c r="F10" s="620">
        <f t="shared" si="0"/>
        <v>22</v>
      </c>
      <c r="G10" s="620">
        <f t="shared" si="0"/>
        <v>18</v>
      </c>
      <c r="H10" s="620">
        <f t="shared" si="0"/>
        <v>14</v>
      </c>
      <c r="I10" s="620">
        <f t="shared" si="0"/>
        <v>208</v>
      </c>
      <c r="J10" s="621">
        <f t="shared" si="0"/>
        <v>120</v>
      </c>
      <c r="K10" s="619">
        <f t="shared" si="0"/>
        <v>164</v>
      </c>
      <c r="L10" s="622">
        <f t="shared" si="0"/>
        <v>266</v>
      </c>
      <c r="M10" s="578">
        <f>SUM(M11:M21)</f>
        <v>430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430</v>
      </c>
      <c r="C21" s="583">
        <v>7</v>
      </c>
      <c r="D21" s="584">
        <v>17</v>
      </c>
      <c r="E21" s="584">
        <v>24</v>
      </c>
      <c r="F21" s="584">
        <v>22</v>
      </c>
      <c r="G21" s="584">
        <v>18</v>
      </c>
      <c r="H21" s="584">
        <v>14</v>
      </c>
      <c r="I21" s="584">
        <v>208</v>
      </c>
      <c r="J21" s="586">
        <v>120</v>
      </c>
      <c r="K21" s="583">
        <v>164</v>
      </c>
      <c r="L21" s="586">
        <v>266</v>
      </c>
      <c r="M21" s="609">
        <v>430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205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3645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27" sqref="H27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",[5]NOMBRE!B2," - ","( ",[5]NOMBRE!C2,[5]NOMBRE!D2,[5]NOMBRE!E2,[5]NOMBRE!F2,[5]NOMBRE!G2," )")</f>
        <v>COMUNA: LINARES 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",[5]NOMBRE!B3," - ","( ",[5]NOMBRE!C3,[5]NOMBRE!D3,[5]NOMBRE!E3,[5]NOMBRE!F3,[5]NOMBRE!G3,"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",[5]NOMBRE!B6," - ","( ",[5]NOMBRE!C6,[5]NOMBRE!D6," )")</f>
        <v>MES: AGOSTO - ( 08 )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",[5]NOMBRE!B7)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531</v>
      </c>
      <c r="C10" s="619">
        <f>SUM(C11:C21)</f>
        <v>9</v>
      </c>
      <c r="D10" s="620">
        <f t="shared" ref="D10:L10" si="0">SUM(D11:D21)</f>
        <v>15</v>
      </c>
      <c r="E10" s="620">
        <f t="shared" si="0"/>
        <v>39</v>
      </c>
      <c r="F10" s="620">
        <f t="shared" si="0"/>
        <v>41</v>
      </c>
      <c r="G10" s="620">
        <f t="shared" si="0"/>
        <v>14</v>
      </c>
      <c r="H10" s="620">
        <f t="shared" si="0"/>
        <v>22</v>
      </c>
      <c r="I10" s="620">
        <f t="shared" si="0"/>
        <v>225</v>
      </c>
      <c r="J10" s="621">
        <f t="shared" si="0"/>
        <v>166</v>
      </c>
      <c r="K10" s="619">
        <f t="shared" si="0"/>
        <v>218</v>
      </c>
      <c r="L10" s="622">
        <f t="shared" si="0"/>
        <v>313</v>
      </c>
      <c r="M10" s="578">
        <f>SUM(M11:M21)</f>
        <v>531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531</v>
      </c>
      <c r="C21" s="583">
        <v>9</v>
      </c>
      <c r="D21" s="584">
        <v>15</v>
      </c>
      <c r="E21" s="584">
        <v>39</v>
      </c>
      <c r="F21" s="584">
        <v>41</v>
      </c>
      <c r="G21" s="584">
        <v>14</v>
      </c>
      <c r="H21" s="584">
        <v>22</v>
      </c>
      <c r="I21" s="584">
        <v>225</v>
      </c>
      <c r="J21" s="586">
        <v>166</v>
      </c>
      <c r="K21" s="583">
        <v>218</v>
      </c>
      <c r="L21" s="586">
        <v>313</v>
      </c>
      <c r="M21" s="609">
        <v>531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331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4579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E15" sqref="E15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",[6]NOMBRE!B2," - ","( ",[6]NOMBRE!C2,[6]NOMBRE!D2,[6]NOMBRE!E2,[6]NOMBRE!F2,[6]NOMBRE!G2," )")</f>
        <v>COMUNA: LINARES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",[6]NOMBRE!B3," - ","( ",[6]NOMBRE!C3,[6]NOMBRE!D3,[6]NOMBRE!E3,[6]NOMBRE!F3,[6]NOMBRE!G3,"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",[6]NOMBRE!B6," - ","( ",[6]NOMBRE!C6,[6]NOMBRE!D6," )")</f>
        <v>MES: SEPTIEMBRE - ( 09 )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",[6]NOMBRE!B7)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454</v>
      </c>
      <c r="C10" s="619">
        <f>SUM(C11:C21)</f>
        <v>14</v>
      </c>
      <c r="D10" s="620">
        <f t="shared" ref="D10:L10" si="0">SUM(D11:D21)</f>
        <v>23</v>
      </c>
      <c r="E10" s="620">
        <f t="shared" si="0"/>
        <v>40</v>
      </c>
      <c r="F10" s="620">
        <f t="shared" si="0"/>
        <v>32</v>
      </c>
      <c r="G10" s="620">
        <f t="shared" si="0"/>
        <v>15</v>
      </c>
      <c r="H10" s="620">
        <f t="shared" si="0"/>
        <v>22</v>
      </c>
      <c r="I10" s="620">
        <f t="shared" si="0"/>
        <v>198</v>
      </c>
      <c r="J10" s="621">
        <f t="shared" si="0"/>
        <v>110</v>
      </c>
      <c r="K10" s="619">
        <f t="shared" si="0"/>
        <v>186</v>
      </c>
      <c r="L10" s="622">
        <f t="shared" si="0"/>
        <v>268</v>
      </c>
      <c r="M10" s="578">
        <f>SUM(M11:M21)</f>
        <v>454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454</v>
      </c>
      <c r="C21" s="583">
        <v>14</v>
      </c>
      <c r="D21" s="584">
        <v>23</v>
      </c>
      <c r="E21" s="584">
        <v>40</v>
      </c>
      <c r="F21" s="584">
        <v>32</v>
      </c>
      <c r="G21" s="584">
        <v>15</v>
      </c>
      <c r="H21" s="584">
        <v>22</v>
      </c>
      <c r="I21" s="584">
        <v>198</v>
      </c>
      <c r="J21" s="586">
        <v>110</v>
      </c>
      <c r="K21" s="583">
        <v>186</v>
      </c>
      <c r="L21" s="586">
        <v>268</v>
      </c>
      <c r="M21" s="609">
        <v>454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284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3916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2" sqref="A32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",[7]NOMBRE!B2," - ","( ",[7]NOMBRE!C2,[7]NOMBRE!D2,[7]NOMBRE!E2,[7]NOMBRE!F2,[7]NOMBRE!G2," )")</f>
        <v>COMUNA: LINARES 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",[7]NOMBRE!B3," - ","( ",[7]NOMBRE!C3,[7]NOMBRE!D3,[7]NOMBRE!E3,[7]NOMBRE!F3,[7]NOMBRE!G3,"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",[7]NOMBRE!B6," - ","( ",[7]NOMBRE!C6,[7]NOMBRE!D6," )")</f>
        <v>MES: OCTUBRE - ( 10 )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",[7]NOMBRE!B7)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592</v>
      </c>
      <c r="C10" s="619">
        <f>SUM(C11:C21)</f>
        <v>15</v>
      </c>
      <c r="D10" s="620">
        <f t="shared" ref="D10:L10" si="0">SUM(D11:D21)</f>
        <v>37</v>
      </c>
      <c r="E10" s="620">
        <f t="shared" si="0"/>
        <v>48</v>
      </c>
      <c r="F10" s="620">
        <f t="shared" si="0"/>
        <v>38</v>
      </c>
      <c r="G10" s="620">
        <f t="shared" si="0"/>
        <v>25</v>
      </c>
      <c r="H10" s="620">
        <f t="shared" si="0"/>
        <v>15</v>
      </c>
      <c r="I10" s="620">
        <f t="shared" si="0"/>
        <v>239</v>
      </c>
      <c r="J10" s="621">
        <f t="shared" si="0"/>
        <v>175</v>
      </c>
      <c r="K10" s="619">
        <f t="shared" si="0"/>
        <v>255</v>
      </c>
      <c r="L10" s="622">
        <f t="shared" si="0"/>
        <v>337</v>
      </c>
      <c r="M10" s="578">
        <f>SUM(M11:M21)</f>
        <v>592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592</v>
      </c>
      <c r="C21" s="583">
        <v>15</v>
      </c>
      <c r="D21" s="584">
        <v>37</v>
      </c>
      <c r="E21" s="584">
        <v>48</v>
      </c>
      <c r="F21" s="584">
        <v>38</v>
      </c>
      <c r="G21" s="584">
        <v>25</v>
      </c>
      <c r="H21" s="584">
        <v>15</v>
      </c>
      <c r="I21" s="584">
        <v>239</v>
      </c>
      <c r="J21" s="586">
        <v>175</v>
      </c>
      <c r="K21" s="583">
        <v>255</v>
      </c>
      <c r="L21" s="586">
        <v>337</v>
      </c>
      <c r="M21" s="609">
        <v>592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451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5187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",[8]NOMBRE!B2," - ","( ",[8]NOMBRE!C2,[8]NOMBRE!D2,[8]NOMBRE!E2,[8]NOMBRE!F2,[8]NOMBRE!G2," )")</f>
        <v>COMUNA: LINARES 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",[8]NOMBRE!B3," - ","( ",[8]NOMBRE!C3,[8]NOMBRE!D3,[8]NOMBRE!E3,[8]NOMBRE!F3,[8]NOMBRE!G3,"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",[8]NOMBRE!B6," - ","( ",[8]NOMBRE!C6,[8]NOMBRE!D6," )")</f>
        <v>MES: NOVIEMBRE - ( 11 )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",[8]NOMBRE!B7)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476</v>
      </c>
      <c r="C10" s="619">
        <f>SUM(C11:C21)</f>
        <v>13</v>
      </c>
      <c r="D10" s="620">
        <f t="shared" ref="D10:L10" si="0">SUM(D11:D21)</f>
        <v>18</v>
      </c>
      <c r="E10" s="620">
        <f t="shared" si="0"/>
        <v>44</v>
      </c>
      <c r="F10" s="620">
        <f t="shared" si="0"/>
        <v>33</v>
      </c>
      <c r="G10" s="620">
        <f t="shared" si="0"/>
        <v>19</v>
      </c>
      <c r="H10" s="620">
        <f t="shared" si="0"/>
        <v>18</v>
      </c>
      <c r="I10" s="620">
        <f t="shared" si="0"/>
        <v>191</v>
      </c>
      <c r="J10" s="621">
        <f t="shared" si="0"/>
        <v>140</v>
      </c>
      <c r="K10" s="619">
        <f t="shared" si="0"/>
        <v>184</v>
      </c>
      <c r="L10" s="622">
        <f t="shared" si="0"/>
        <v>292</v>
      </c>
      <c r="M10" s="578">
        <f>SUM(M11:M21)</f>
        <v>476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476</v>
      </c>
      <c r="C21" s="583">
        <v>13</v>
      </c>
      <c r="D21" s="584">
        <v>18</v>
      </c>
      <c r="E21" s="584">
        <v>44</v>
      </c>
      <c r="F21" s="584">
        <v>33</v>
      </c>
      <c r="G21" s="584">
        <v>19</v>
      </c>
      <c r="H21" s="584">
        <v>18</v>
      </c>
      <c r="I21" s="584">
        <v>191</v>
      </c>
      <c r="J21" s="586">
        <v>140</v>
      </c>
      <c r="K21" s="583">
        <v>184</v>
      </c>
      <c r="L21" s="586">
        <v>292</v>
      </c>
      <c r="M21" s="609">
        <v>476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367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4175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16" sqref="D16"/>
    </sheetView>
  </sheetViews>
  <sheetFormatPr baseColWidth="10" defaultColWidth="10.28515625" defaultRowHeight="10.5" x14ac:dyDescent="0.15"/>
  <cols>
    <col min="1" max="1" width="47.42578125" style="554" customWidth="1"/>
    <col min="2" max="2" width="13.140625" style="522" customWidth="1"/>
    <col min="3" max="3" width="11.5703125" style="522" bestFit="1" customWidth="1"/>
    <col min="4" max="4" width="12.42578125" style="522" bestFit="1" customWidth="1"/>
    <col min="5" max="5" width="11.7109375" style="522" customWidth="1"/>
    <col min="6" max="7" width="11.5703125" style="522" bestFit="1" customWidth="1"/>
    <col min="8" max="13" width="10.7109375" style="522" customWidth="1"/>
    <col min="14" max="14" width="11.42578125" style="512" customWidth="1"/>
    <col min="15" max="16" width="10.85546875" style="512" customWidth="1"/>
    <col min="17" max="17" width="10.85546875" style="557" customWidth="1"/>
    <col min="18" max="18" width="11.42578125" style="557" customWidth="1"/>
    <col min="19" max="20" width="10.85546875" style="557" customWidth="1"/>
    <col min="21" max="21" width="14.42578125" style="557" customWidth="1"/>
    <col min="22" max="25" width="10.85546875" style="557" customWidth="1"/>
    <col min="26" max="52" width="10.85546875" style="556" customWidth="1"/>
    <col min="53" max="58" width="10.85546875" style="556" hidden="1" customWidth="1"/>
    <col min="59" max="59" width="10.85546875" style="556" customWidth="1"/>
    <col min="60" max="256" width="10.28515625" style="556"/>
    <col min="257" max="257" width="47.42578125" style="556" customWidth="1"/>
    <col min="258" max="258" width="13.140625" style="556" customWidth="1"/>
    <col min="259" max="259" width="11.5703125" style="556" bestFit="1" customWidth="1"/>
    <col min="260" max="260" width="12.42578125" style="556" bestFit="1" customWidth="1"/>
    <col min="261" max="261" width="11.7109375" style="556" customWidth="1"/>
    <col min="262" max="263" width="11.5703125" style="556" bestFit="1" customWidth="1"/>
    <col min="264" max="269" width="10.7109375" style="556" customWidth="1"/>
    <col min="270" max="270" width="11.42578125" style="556" customWidth="1"/>
    <col min="271" max="273" width="10.85546875" style="556" customWidth="1"/>
    <col min="274" max="274" width="11.42578125" style="556" customWidth="1"/>
    <col min="275" max="276" width="10.85546875" style="556" customWidth="1"/>
    <col min="277" max="277" width="14.42578125" style="556" customWidth="1"/>
    <col min="278" max="308" width="10.85546875" style="556" customWidth="1"/>
    <col min="309" max="314" width="0" style="556" hidden="1" customWidth="1"/>
    <col min="315" max="315" width="10.85546875" style="556" customWidth="1"/>
    <col min="316" max="512" width="10.28515625" style="556"/>
    <col min="513" max="513" width="47.42578125" style="556" customWidth="1"/>
    <col min="514" max="514" width="13.140625" style="556" customWidth="1"/>
    <col min="515" max="515" width="11.5703125" style="556" bestFit="1" customWidth="1"/>
    <col min="516" max="516" width="12.42578125" style="556" bestFit="1" customWidth="1"/>
    <col min="517" max="517" width="11.7109375" style="556" customWidth="1"/>
    <col min="518" max="519" width="11.5703125" style="556" bestFit="1" customWidth="1"/>
    <col min="520" max="525" width="10.7109375" style="556" customWidth="1"/>
    <col min="526" max="526" width="11.42578125" style="556" customWidth="1"/>
    <col min="527" max="529" width="10.85546875" style="556" customWidth="1"/>
    <col min="530" max="530" width="11.42578125" style="556" customWidth="1"/>
    <col min="531" max="532" width="10.85546875" style="556" customWidth="1"/>
    <col min="533" max="533" width="14.42578125" style="556" customWidth="1"/>
    <col min="534" max="564" width="10.85546875" style="556" customWidth="1"/>
    <col min="565" max="570" width="0" style="556" hidden="1" customWidth="1"/>
    <col min="571" max="571" width="10.85546875" style="556" customWidth="1"/>
    <col min="572" max="768" width="10.28515625" style="556"/>
    <col min="769" max="769" width="47.42578125" style="556" customWidth="1"/>
    <col min="770" max="770" width="13.140625" style="556" customWidth="1"/>
    <col min="771" max="771" width="11.5703125" style="556" bestFit="1" customWidth="1"/>
    <col min="772" max="772" width="12.42578125" style="556" bestFit="1" customWidth="1"/>
    <col min="773" max="773" width="11.7109375" style="556" customWidth="1"/>
    <col min="774" max="775" width="11.5703125" style="556" bestFit="1" customWidth="1"/>
    <col min="776" max="781" width="10.7109375" style="556" customWidth="1"/>
    <col min="782" max="782" width="11.42578125" style="556" customWidth="1"/>
    <col min="783" max="785" width="10.85546875" style="556" customWidth="1"/>
    <col min="786" max="786" width="11.42578125" style="556" customWidth="1"/>
    <col min="787" max="788" width="10.85546875" style="556" customWidth="1"/>
    <col min="789" max="789" width="14.42578125" style="556" customWidth="1"/>
    <col min="790" max="820" width="10.85546875" style="556" customWidth="1"/>
    <col min="821" max="826" width="0" style="556" hidden="1" customWidth="1"/>
    <col min="827" max="827" width="10.85546875" style="556" customWidth="1"/>
    <col min="828" max="1024" width="10.28515625" style="556"/>
    <col min="1025" max="1025" width="47.42578125" style="556" customWidth="1"/>
    <col min="1026" max="1026" width="13.140625" style="556" customWidth="1"/>
    <col min="1027" max="1027" width="11.5703125" style="556" bestFit="1" customWidth="1"/>
    <col min="1028" max="1028" width="12.42578125" style="556" bestFit="1" customWidth="1"/>
    <col min="1029" max="1029" width="11.7109375" style="556" customWidth="1"/>
    <col min="1030" max="1031" width="11.5703125" style="556" bestFit="1" customWidth="1"/>
    <col min="1032" max="1037" width="10.7109375" style="556" customWidth="1"/>
    <col min="1038" max="1038" width="11.42578125" style="556" customWidth="1"/>
    <col min="1039" max="1041" width="10.85546875" style="556" customWidth="1"/>
    <col min="1042" max="1042" width="11.42578125" style="556" customWidth="1"/>
    <col min="1043" max="1044" width="10.85546875" style="556" customWidth="1"/>
    <col min="1045" max="1045" width="14.42578125" style="556" customWidth="1"/>
    <col min="1046" max="1076" width="10.85546875" style="556" customWidth="1"/>
    <col min="1077" max="1082" width="0" style="556" hidden="1" customWidth="1"/>
    <col min="1083" max="1083" width="10.85546875" style="556" customWidth="1"/>
    <col min="1084" max="1280" width="10.28515625" style="556"/>
    <col min="1281" max="1281" width="47.42578125" style="556" customWidth="1"/>
    <col min="1282" max="1282" width="13.140625" style="556" customWidth="1"/>
    <col min="1283" max="1283" width="11.5703125" style="556" bestFit="1" customWidth="1"/>
    <col min="1284" max="1284" width="12.42578125" style="556" bestFit="1" customWidth="1"/>
    <col min="1285" max="1285" width="11.7109375" style="556" customWidth="1"/>
    <col min="1286" max="1287" width="11.5703125" style="556" bestFit="1" customWidth="1"/>
    <col min="1288" max="1293" width="10.7109375" style="556" customWidth="1"/>
    <col min="1294" max="1294" width="11.42578125" style="556" customWidth="1"/>
    <col min="1295" max="1297" width="10.85546875" style="556" customWidth="1"/>
    <col min="1298" max="1298" width="11.42578125" style="556" customWidth="1"/>
    <col min="1299" max="1300" width="10.85546875" style="556" customWidth="1"/>
    <col min="1301" max="1301" width="14.42578125" style="556" customWidth="1"/>
    <col min="1302" max="1332" width="10.85546875" style="556" customWidth="1"/>
    <col min="1333" max="1338" width="0" style="556" hidden="1" customWidth="1"/>
    <col min="1339" max="1339" width="10.85546875" style="556" customWidth="1"/>
    <col min="1340" max="1536" width="10.28515625" style="556"/>
    <col min="1537" max="1537" width="47.42578125" style="556" customWidth="1"/>
    <col min="1538" max="1538" width="13.140625" style="556" customWidth="1"/>
    <col min="1539" max="1539" width="11.5703125" style="556" bestFit="1" customWidth="1"/>
    <col min="1540" max="1540" width="12.42578125" style="556" bestFit="1" customWidth="1"/>
    <col min="1541" max="1541" width="11.7109375" style="556" customWidth="1"/>
    <col min="1542" max="1543" width="11.5703125" style="556" bestFit="1" customWidth="1"/>
    <col min="1544" max="1549" width="10.7109375" style="556" customWidth="1"/>
    <col min="1550" max="1550" width="11.42578125" style="556" customWidth="1"/>
    <col min="1551" max="1553" width="10.85546875" style="556" customWidth="1"/>
    <col min="1554" max="1554" width="11.42578125" style="556" customWidth="1"/>
    <col min="1555" max="1556" width="10.85546875" style="556" customWidth="1"/>
    <col min="1557" max="1557" width="14.42578125" style="556" customWidth="1"/>
    <col min="1558" max="1588" width="10.85546875" style="556" customWidth="1"/>
    <col min="1589" max="1594" width="0" style="556" hidden="1" customWidth="1"/>
    <col min="1595" max="1595" width="10.85546875" style="556" customWidth="1"/>
    <col min="1596" max="1792" width="10.28515625" style="556"/>
    <col min="1793" max="1793" width="47.42578125" style="556" customWidth="1"/>
    <col min="1794" max="1794" width="13.140625" style="556" customWidth="1"/>
    <col min="1795" max="1795" width="11.5703125" style="556" bestFit="1" customWidth="1"/>
    <col min="1796" max="1796" width="12.42578125" style="556" bestFit="1" customWidth="1"/>
    <col min="1797" max="1797" width="11.7109375" style="556" customWidth="1"/>
    <col min="1798" max="1799" width="11.5703125" style="556" bestFit="1" customWidth="1"/>
    <col min="1800" max="1805" width="10.7109375" style="556" customWidth="1"/>
    <col min="1806" max="1806" width="11.42578125" style="556" customWidth="1"/>
    <col min="1807" max="1809" width="10.85546875" style="556" customWidth="1"/>
    <col min="1810" max="1810" width="11.42578125" style="556" customWidth="1"/>
    <col min="1811" max="1812" width="10.85546875" style="556" customWidth="1"/>
    <col min="1813" max="1813" width="14.42578125" style="556" customWidth="1"/>
    <col min="1814" max="1844" width="10.85546875" style="556" customWidth="1"/>
    <col min="1845" max="1850" width="0" style="556" hidden="1" customWidth="1"/>
    <col min="1851" max="1851" width="10.85546875" style="556" customWidth="1"/>
    <col min="1852" max="2048" width="10.28515625" style="556"/>
    <col min="2049" max="2049" width="47.42578125" style="556" customWidth="1"/>
    <col min="2050" max="2050" width="13.140625" style="556" customWidth="1"/>
    <col min="2051" max="2051" width="11.5703125" style="556" bestFit="1" customWidth="1"/>
    <col min="2052" max="2052" width="12.42578125" style="556" bestFit="1" customWidth="1"/>
    <col min="2053" max="2053" width="11.7109375" style="556" customWidth="1"/>
    <col min="2054" max="2055" width="11.5703125" style="556" bestFit="1" customWidth="1"/>
    <col min="2056" max="2061" width="10.7109375" style="556" customWidth="1"/>
    <col min="2062" max="2062" width="11.42578125" style="556" customWidth="1"/>
    <col min="2063" max="2065" width="10.85546875" style="556" customWidth="1"/>
    <col min="2066" max="2066" width="11.42578125" style="556" customWidth="1"/>
    <col min="2067" max="2068" width="10.85546875" style="556" customWidth="1"/>
    <col min="2069" max="2069" width="14.42578125" style="556" customWidth="1"/>
    <col min="2070" max="2100" width="10.85546875" style="556" customWidth="1"/>
    <col min="2101" max="2106" width="0" style="556" hidden="1" customWidth="1"/>
    <col min="2107" max="2107" width="10.85546875" style="556" customWidth="1"/>
    <col min="2108" max="2304" width="10.28515625" style="556"/>
    <col min="2305" max="2305" width="47.42578125" style="556" customWidth="1"/>
    <col min="2306" max="2306" width="13.140625" style="556" customWidth="1"/>
    <col min="2307" max="2307" width="11.5703125" style="556" bestFit="1" customWidth="1"/>
    <col min="2308" max="2308" width="12.42578125" style="556" bestFit="1" customWidth="1"/>
    <col min="2309" max="2309" width="11.7109375" style="556" customWidth="1"/>
    <col min="2310" max="2311" width="11.5703125" style="556" bestFit="1" customWidth="1"/>
    <col min="2312" max="2317" width="10.7109375" style="556" customWidth="1"/>
    <col min="2318" max="2318" width="11.42578125" style="556" customWidth="1"/>
    <col min="2319" max="2321" width="10.85546875" style="556" customWidth="1"/>
    <col min="2322" max="2322" width="11.42578125" style="556" customWidth="1"/>
    <col min="2323" max="2324" width="10.85546875" style="556" customWidth="1"/>
    <col min="2325" max="2325" width="14.42578125" style="556" customWidth="1"/>
    <col min="2326" max="2356" width="10.85546875" style="556" customWidth="1"/>
    <col min="2357" max="2362" width="0" style="556" hidden="1" customWidth="1"/>
    <col min="2363" max="2363" width="10.85546875" style="556" customWidth="1"/>
    <col min="2364" max="2560" width="10.28515625" style="556"/>
    <col min="2561" max="2561" width="47.42578125" style="556" customWidth="1"/>
    <col min="2562" max="2562" width="13.140625" style="556" customWidth="1"/>
    <col min="2563" max="2563" width="11.5703125" style="556" bestFit="1" customWidth="1"/>
    <col min="2564" max="2564" width="12.42578125" style="556" bestFit="1" customWidth="1"/>
    <col min="2565" max="2565" width="11.7109375" style="556" customWidth="1"/>
    <col min="2566" max="2567" width="11.5703125" style="556" bestFit="1" customWidth="1"/>
    <col min="2568" max="2573" width="10.7109375" style="556" customWidth="1"/>
    <col min="2574" max="2574" width="11.42578125" style="556" customWidth="1"/>
    <col min="2575" max="2577" width="10.85546875" style="556" customWidth="1"/>
    <col min="2578" max="2578" width="11.42578125" style="556" customWidth="1"/>
    <col min="2579" max="2580" width="10.85546875" style="556" customWidth="1"/>
    <col min="2581" max="2581" width="14.42578125" style="556" customWidth="1"/>
    <col min="2582" max="2612" width="10.85546875" style="556" customWidth="1"/>
    <col min="2613" max="2618" width="0" style="556" hidden="1" customWidth="1"/>
    <col min="2619" max="2619" width="10.85546875" style="556" customWidth="1"/>
    <col min="2620" max="2816" width="10.28515625" style="556"/>
    <col min="2817" max="2817" width="47.42578125" style="556" customWidth="1"/>
    <col min="2818" max="2818" width="13.140625" style="556" customWidth="1"/>
    <col min="2819" max="2819" width="11.5703125" style="556" bestFit="1" customWidth="1"/>
    <col min="2820" max="2820" width="12.42578125" style="556" bestFit="1" customWidth="1"/>
    <col min="2821" max="2821" width="11.7109375" style="556" customWidth="1"/>
    <col min="2822" max="2823" width="11.5703125" style="556" bestFit="1" customWidth="1"/>
    <col min="2824" max="2829" width="10.7109375" style="556" customWidth="1"/>
    <col min="2830" max="2830" width="11.42578125" style="556" customWidth="1"/>
    <col min="2831" max="2833" width="10.85546875" style="556" customWidth="1"/>
    <col min="2834" max="2834" width="11.42578125" style="556" customWidth="1"/>
    <col min="2835" max="2836" width="10.85546875" style="556" customWidth="1"/>
    <col min="2837" max="2837" width="14.42578125" style="556" customWidth="1"/>
    <col min="2838" max="2868" width="10.85546875" style="556" customWidth="1"/>
    <col min="2869" max="2874" width="0" style="556" hidden="1" customWidth="1"/>
    <col min="2875" max="2875" width="10.85546875" style="556" customWidth="1"/>
    <col min="2876" max="3072" width="10.28515625" style="556"/>
    <col min="3073" max="3073" width="47.42578125" style="556" customWidth="1"/>
    <col min="3074" max="3074" width="13.140625" style="556" customWidth="1"/>
    <col min="3075" max="3075" width="11.5703125" style="556" bestFit="1" customWidth="1"/>
    <col min="3076" max="3076" width="12.42578125" style="556" bestFit="1" customWidth="1"/>
    <col min="3077" max="3077" width="11.7109375" style="556" customWidth="1"/>
    <col min="3078" max="3079" width="11.5703125" style="556" bestFit="1" customWidth="1"/>
    <col min="3080" max="3085" width="10.7109375" style="556" customWidth="1"/>
    <col min="3086" max="3086" width="11.42578125" style="556" customWidth="1"/>
    <col min="3087" max="3089" width="10.85546875" style="556" customWidth="1"/>
    <col min="3090" max="3090" width="11.42578125" style="556" customWidth="1"/>
    <col min="3091" max="3092" width="10.85546875" style="556" customWidth="1"/>
    <col min="3093" max="3093" width="14.42578125" style="556" customWidth="1"/>
    <col min="3094" max="3124" width="10.85546875" style="556" customWidth="1"/>
    <col min="3125" max="3130" width="0" style="556" hidden="1" customWidth="1"/>
    <col min="3131" max="3131" width="10.85546875" style="556" customWidth="1"/>
    <col min="3132" max="3328" width="10.28515625" style="556"/>
    <col min="3329" max="3329" width="47.42578125" style="556" customWidth="1"/>
    <col min="3330" max="3330" width="13.140625" style="556" customWidth="1"/>
    <col min="3331" max="3331" width="11.5703125" style="556" bestFit="1" customWidth="1"/>
    <col min="3332" max="3332" width="12.42578125" style="556" bestFit="1" customWidth="1"/>
    <col min="3333" max="3333" width="11.7109375" style="556" customWidth="1"/>
    <col min="3334" max="3335" width="11.5703125" style="556" bestFit="1" customWidth="1"/>
    <col min="3336" max="3341" width="10.7109375" style="556" customWidth="1"/>
    <col min="3342" max="3342" width="11.42578125" style="556" customWidth="1"/>
    <col min="3343" max="3345" width="10.85546875" style="556" customWidth="1"/>
    <col min="3346" max="3346" width="11.42578125" style="556" customWidth="1"/>
    <col min="3347" max="3348" width="10.85546875" style="556" customWidth="1"/>
    <col min="3349" max="3349" width="14.42578125" style="556" customWidth="1"/>
    <col min="3350" max="3380" width="10.85546875" style="556" customWidth="1"/>
    <col min="3381" max="3386" width="0" style="556" hidden="1" customWidth="1"/>
    <col min="3387" max="3387" width="10.85546875" style="556" customWidth="1"/>
    <col min="3388" max="3584" width="10.28515625" style="556"/>
    <col min="3585" max="3585" width="47.42578125" style="556" customWidth="1"/>
    <col min="3586" max="3586" width="13.140625" style="556" customWidth="1"/>
    <col min="3587" max="3587" width="11.5703125" style="556" bestFit="1" customWidth="1"/>
    <col min="3588" max="3588" width="12.42578125" style="556" bestFit="1" customWidth="1"/>
    <col min="3589" max="3589" width="11.7109375" style="556" customWidth="1"/>
    <col min="3590" max="3591" width="11.5703125" style="556" bestFit="1" customWidth="1"/>
    <col min="3592" max="3597" width="10.7109375" style="556" customWidth="1"/>
    <col min="3598" max="3598" width="11.42578125" style="556" customWidth="1"/>
    <col min="3599" max="3601" width="10.85546875" style="556" customWidth="1"/>
    <col min="3602" max="3602" width="11.42578125" style="556" customWidth="1"/>
    <col min="3603" max="3604" width="10.85546875" style="556" customWidth="1"/>
    <col min="3605" max="3605" width="14.42578125" style="556" customWidth="1"/>
    <col min="3606" max="3636" width="10.85546875" style="556" customWidth="1"/>
    <col min="3637" max="3642" width="0" style="556" hidden="1" customWidth="1"/>
    <col min="3643" max="3643" width="10.85546875" style="556" customWidth="1"/>
    <col min="3644" max="3840" width="10.28515625" style="556"/>
    <col min="3841" max="3841" width="47.42578125" style="556" customWidth="1"/>
    <col min="3842" max="3842" width="13.140625" style="556" customWidth="1"/>
    <col min="3843" max="3843" width="11.5703125" style="556" bestFit="1" customWidth="1"/>
    <col min="3844" max="3844" width="12.42578125" style="556" bestFit="1" customWidth="1"/>
    <col min="3845" max="3845" width="11.7109375" style="556" customWidth="1"/>
    <col min="3846" max="3847" width="11.5703125" style="556" bestFit="1" customWidth="1"/>
    <col min="3848" max="3853" width="10.7109375" style="556" customWidth="1"/>
    <col min="3854" max="3854" width="11.42578125" style="556" customWidth="1"/>
    <col min="3855" max="3857" width="10.85546875" style="556" customWidth="1"/>
    <col min="3858" max="3858" width="11.42578125" style="556" customWidth="1"/>
    <col min="3859" max="3860" width="10.85546875" style="556" customWidth="1"/>
    <col min="3861" max="3861" width="14.42578125" style="556" customWidth="1"/>
    <col min="3862" max="3892" width="10.85546875" style="556" customWidth="1"/>
    <col min="3893" max="3898" width="0" style="556" hidden="1" customWidth="1"/>
    <col min="3899" max="3899" width="10.85546875" style="556" customWidth="1"/>
    <col min="3900" max="4096" width="10.28515625" style="556"/>
    <col min="4097" max="4097" width="47.42578125" style="556" customWidth="1"/>
    <col min="4098" max="4098" width="13.140625" style="556" customWidth="1"/>
    <col min="4099" max="4099" width="11.5703125" style="556" bestFit="1" customWidth="1"/>
    <col min="4100" max="4100" width="12.42578125" style="556" bestFit="1" customWidth="1"/>
    <col min="4101" max="4101" width="11.7109375" style="556" customWidth="1"/>
    <col min="4102" max="4103" width="11.5703125" style="556" bestFit="1" customWidth="1"/>
    <col min="4104" max="4109" width="10.7109375" style="556" customWidth="1"/>
    <col min="4110" max="4110" width="11.42578125" style="556" customWidth="1"/>
    <col min="4111" max="4113" width="10.85546875" style="556" customWidth="1"/>
    <col min="4114" max="4114" width="11.42578125" style="556" customWidth="1"/>
    <col min="4115" max="4116" width="10.85546875" style="556" customWidth="1"/>
    <col min="4117" max="4117" width="14.42578125" style="556" customWidth="1"/>
    <col min="4118" max="4148" width="10.85546875" style="556" customWidth="1"/>
    <col min="4149" max="4154" width="0" style="556" hidden="1" customWidth="1"/>
    <col min="4155" max="4155" width="10.85546875" style="556" customWidth="1"/>
    <col min="4156" max="4352" width="10.28515625" style="556"/>
    <col min="4353" max="4353" width="47.42578125" style="556" customWidth="1"/>
    <col min="4354" max="4354" width="13.140625" style="556" customWidth="1"/>
    <col min="4355" max="4355" width="11.5703125" style="556" bestFit="1" customWidth="1"/>
    <col min="4356" max="4356" width="12.42578125" style="556" bestFit="1" customWidth="1"/>
    <col min="4357" max="4357" width="11.7109375" style="556" customWidth="1"/>
    <col min="4358" max="4359" width="11.5703125" style="556" bestFit="1" customWidth="1"/>
    <col min="4360" max="4365" width="10.7109375" style="556" customWidth="1"/>
    <col min="4366" max="4366" width="11.42578125" style="556" customWidth="1"/>
    <col min="4367" max="4369" width="10.85546875" style="556" customWidth="1"/>
    <col min="4370" max="4370" width="11.42578125" style="556" customWidth="1"/>
    <col min="4371" max="4372" width="10.85546875" style="556" customWidth="1"/>
    <col min="4373" max="4373" width="14.42578125" style="556" customWidth="1"/>
    <col min="4374" max="4404" width="10.85546875" style="556" customWidth="1"/>
    <col min="4405" max="4410" width="0" style="556" hidden="1" customWidth="1"/>
    <col min="4411" max="4411" width="10.85546875" style="556" customWidth="1"/>
    <col min="4412" max="4608" width="10.28515625" style="556"/>
    <col min="4609" max="4609" width="47.42578125" style="556" customWidth="1"/>
    <col min="4610" max="4610" width="13.140625" style="556" customWidth="1"/>
    <col min="4611" max="4611" width="11.5703125" style="556" bestFit="1" customWidth="1"/>
    <col min="4612" max="4612" width="12.42578125" style="556" bestFit="1" customWidth="1"/>
    <col min="4613" max="4613" width="11.7109375" style="556" customWidth="1"/>
    <col min="4614" max="4615" width="11.5703125" style="556" bestFit="1" customWidth="1"/>
    <col min="4616" max="4621" width="10.7109375" style="556" customWidth="1"/>
    <col min="4622" max="4622" width="11.42578125" style="556" customWidth="1"/>
    <col min="4623" max="4625" width="10.85546875" style="556" customWidth="1"/>
    <col min="4626" max="4626" width="11.42578125" style="556" customWidth="1"/>
    <col min="4627" max="4628" width="10.85546875" style="556" customWidth="1"/>
    <col min="4629" max="4629" width="14.42578125" style="556" customWidth="1"/>
    <col min="4630" max="4660" width="10.85546875" style="556" customWidth="1"/>
    <col min="4661" max="4666" width="0" style="556" hidden="1" customWidth="1"/>
    <col min="4667" max="4667" width="10.85546875" style="556" customWidth="1"/>
    <col min="4668" max="4864" width="10.28515625" style="556"/>
    <col min="4865" max="4865" width="47.42578125" style="556" customWidth="1"/>
    <col min="4866" max="4866" width="13.140625" style="556" customWidth="1"/>
    <col min="4867" max="4867" width="11.5703125" style="556" bestFit="1" customWidth="1"/>
    <col min="4868" max="4868" width="12.42578125" style="556" bestFit="1" customWidth="1"/>
    <col min="4869" max="4869" width="11.7109375" style="556" customWidth="1"/>
    <col min="4870" max="4871" width="11.5703125" style="556" bestFit="1" customWidth="1"/>
    <col min="4872" max="4877" width="10.7109375" style="556" customWidth="1"/>
    <col min="4878" max="4878" width="11.42578125" style="556" customWidth="1"/>
    <col min="4879" max="4881" width="10.85546875" style="556" customWidth="1"/>
    <col min="4882" max="4882" width="11.42578125" style="556" customWidth="1"/>
    <col min="4883" max="4884" width="10.85546875" style="556" customWidth="1"/>
    <col min="4885" max="4885" width="14.42578125" style="556" customWidth="1"/>
    <col min="4886" max="4916" width="10.85546875" style="556" customWidth="1"/>
    <col min="4917" max="4922" width="0" style="556" hidden="1" customWidth="1"/>
    <col min="4923" max="4923" width="10.85546875" style="556" customWidth="1"/>
    <col min="4924" max="5120" width="10.28515625" style="556"/>
    <col min="5121" max="5121" width="47.42578125" style="556" customWidth="1"/>
    <col min="5122" max="5122" width="13.140625" style="556" customWidth="1"/>
    <col min="5123" max="5123" width="11.5703125" style="556" bestFit="1" customWidth="1"/>
    <col min="5124" max="5124" width="12.42578125" style="556" bestFit="1" customWidth="1"/>
    <col min="5125" max="5125" width="11.7109375" style="556" customWidth="1"/>
    <col min="5126" max="5127" width="11.5703125" style="556" bestFit="1" customWidth="1"/>
    <col min="5128" max="5133" width="10.7109375" style="556" customWidth="1"/>
    <col min="5134" max="5134" width="11.42578125" style="556" customWidth="1"/>
    <col min="5135" max="5137" width="10.85546875" style="556" customWidth="1"/>
    <col min="5138" max="5138" width="11.42578125" style="556" customWidth="1"/>
    <col min="5139" max="5140" width="10.85546875" style="556" customWidth="1"/>
    <col min="5141" max="5141" width="14.42578125" style="556" customWidth="1"/>
    <col min="5142" max="5172" width="10.85546875" style="556" customWidth="1"/>
    <col min="5173" max="5178" width="0" style="556" hidden="1" customWidth="1"/>
    <col min="5179" max="5179" width="10.85546875" style="556" customWidth="1"/>
    <col min="5180" max="5376" width="10.28515625" style="556"/>
    <col min="5377" max="5377" width="47.42578125" style="556" customWidth="1"/>
    <col min="5378" max="5378" width="13.140625" style="556" customWidth="1"/>
    <col min="5379" max="5379" width="11.5703125" style="556" bestFit="1" customWidth="1"/>
    <col min="5380" max="5380" width="12.42578125" style="556" bestFit="1" customWidth="1"/>
    <col min="5381" max="5381" width="11.7109375" style="556" customWidth="1"/>
    <col min="5382" max="5383" width="11.5703125" style="556" bestFit="1" customWidth="1"/>
    <col min="5384" max="5389" width="10.7109375" style="556" customWidth="1"/>
    <col min="5390" max="5390" width="11.42578125" style="556" customWidth="1"/>
    <col min="5391" max="5393" width="10.85546875" style="556" customWidth="1"/>
    <col min="5394" max="5394" width="11.42578125" style="556" customWidth="1"/>
    <col min="5395" max="5396" width="10.85546875" style="556" customWidth="1"/>
    <col min="5397" max="5397" width="14.42578125" style="556" customWidth="1"/>
    <col min="5398" max="5428" width="10.85546875" style="556" customWidth="1"/>
    <col min="5429" max="5434" width="0" style="556" hidden="1" customWidth="1"/>
    <col min="5435" max="5435" width="10.85546875" style="556" customWidth="1"/>
    <col min="5436" max="5632" width="10.28515625" style="556"/>
    <col min="5633" max="5633" width="47.42578125" style="556" customWidth="1"/>
    <col min="5634" max="5634" width="13.140625" style="556" customWidth="1"/>
    <col min="5635" max="5635" width="11.5703125" style="556" bestFit="1" customWidth="1"/>
    <col min="5636" max="5636" width="12.42578125" style="556" bestFit="1" customWidth="1"/>
    <col min="5637" max="5637" width="11.7109375" style="556" customWidth="1"/>
    <col min="5638" max="5639" width="11.5703125" style="556" bestFit="1" customWidth="1"/>
    <col min="5640" max="5645" width="10.7109375" style="556" customWidth="1"/>
    <col min="5646" max="5646" width="11.42578125" style="556" customWidth="1"/>
    <col min="5647" max="5649" width="10.85546875" style="556" customWidth="1"/>
    <col min="5650" max="5650" width="11.42578125" style="556" customWidth="1"/>
    <col min="5651" max="5652" width="10.85546875" style="556" customWidth="1"/>
    <col min="5653" max="5653" width="14.42578125" style="556" customWidth="1"/>
    <col min="5654" max="5684" width="10.85546875" style="556" customWidth="1"/>
    <col min="5685" max="5690" width="0" style="556" hidden="1" customWidth="1"/>
    <col min="5691" max="5691" width="10.85546875" style="556" customWidth="1"/>
    <col min="5692" max="5888" width="10.28515625" style="556"/>
    <col min="5889" max="5889" width="47.42578125" style="556" customWidth="1"/>
    <col min="5890" max="5890" width="13.140625" style="556" customWidth="1"/>
    <col min="5891" max="5891" width="11.5703125" style="556" bestFit="1" customWidth="1"/>
    <col min="5892" max="5892" width="12.42578125" style="556" bestFit="1" customWidth="1"/>
    <col min="5893" max="5893" width="11.7109375" style="556" customWidth="1"/>
    <col min="5894" max="5895" width="11.5703125" style="556" bestFit="1" customWidth="1"/>
    <col min="5896" max="5901" width="10.7109375" style="556" customWidth="1"/>
    <col min="5902" max="5902" width="11.42578125" style="556" customWidth="1"/>
    <col min="5903" max="5905" width="10.85546875" style="556" customWidth="1"/>
    <col min="5906" max="5906" width="11.42578125" style="556" customWidth="1"/>
    <col min="5907" max="5908" width="10.85546875" style="556" customWidth="1"/>
    <col min="5909" max="5909" width="14.42578125" style="556" customWidth="1"/>
    <col min="5910" max="5940" width="10.85546875" style="556" customWidth="1"/>
    <col min="5941" max="5946" width="0" style="556" hidden="1" customWidth="1"/>
    <col min="5947" max="5947" width="10.85546875" style="556" customWidth="1"/>
    <col min="5948" max="6144" width="10.28515625" style="556"/>
    <col min="6145" max="6145" width="47.42578125" style="556" customWidth="1"/>
    <col min="6146" max="6146" width="13.140625" style="556" customWidth="1"/>
    <col min="6147" max="6147" width="11.5703125" style="556" bestFit="1" customWidth="1"/>
    <col min="6148" max="6148" width="12.42578125" style="556" bestFit="1" customWidth="1"/>
    <col min="6149" max="6149" width="11.7109375" style="556" customWidth="1"/>
    <col min="6150" max="6151" width="11.5703125" style="556" bestFit="1" customWidth="1"/>
    <col min="6152" max="6157" width="10.7109375" style="556" customWidth="1"/>
    <col min="6158" max="6158" width="11.42578125" style="556" customWidth="1"/>
    <col min="6159" max="6161" width="10.85546875" style="556" customWidth="1"/>
    <col min="6162" max="6162" width="11.42578125" style="556" customWidth="1"/>
    <col min="6163" max="6164" width="10.85546875" style="556" customWidth="1"/>
    <col min="6165" max="6165" width="14.42578125" style="556" customWidth="1"/>
    <col min="6166" max="6196" width="10.85546875" style="556" customWidth="1"/>
    <col min="6197" max="6202" width="0" style="556" hidden="1" customWidth="1"/>
    <col min="6203" max="6203" width="10.85546875" style="556" customWidth="1"/>
    <col min="6204" max="6400" width="10.28515625" style="556"/>
    <col min="6401" max="6401" width="47.42578125" style="556" customWidth="1"/>
    <col min="6402" max="6402" width="13.140625" style="556" customWidth="1"/>
    <col min="6403" max="6403" width="11.5703125" style="556" bestFit="1" customWidth="1"/>
    <col min="6404" max="6404" width="12.42578125" style="556" bestFit="1" customWidth="1"/>
    <col min="6405" max="6405" width="11.7109375" style="556" customWidth="1"/>
    <col min="6406" max="6407" width="11.5703125" style="556" bestFit="1" customWidth="1"/>
    <col min="6408" max="6413" width="10.7109375" style="556" customWidth="1"/>
    <col min="6414" max="6414" width="11.42578125" style="556" customWidth="1"/>
    <col min="6415" max="6417" width="10.85546875" style="556" customWidth="1"/>
    <col min="6418" max="6418" width="11.42578125" style="556" customWidth="1"/>
    <col min="6419" max="6420" width="10.85546875" style="556" customWidth="1"/>
    <col min="6421" max="6421" width="14.42578125" style="556" customWidth="1"/>
    <col min="6422" max="6452" width="10.85546875" style="556" customWidth="1"/>
    <col min="6453" max="6458" width="0" style="556" hidden="1" customWidth="1"/>
    <col min="6459" max="6459" width="10.85546875" style="556" customWidth="1"/>
    <col min="6460" max="6656" width="10.28515625" style="556"/>
    <col min="6657" max="6657" width="47.42578125" style="556" customWidth="1"/>
    <col min="6658" max="6658" width="13.140625" style="556" customWidth="1"/>
    <col min="6659" max="6659" width="11.5703125" style="556" bestFit="1" customWidth="1"/>
    <col min="6660" max="6660" width="12.42578125" style="556" bestFit="1" customWidth="1"/>
    <col min="6661" max="6661" width="11.7109375" style="556" customWidth="1"/>
    <col min="6662" max="6663" width="11.5703125" style="556" bestFit="1" customWidth="1"/>
    <col min="6664" max="6669" width="10.7109375" style="556" customWidth="1"/>
    <col min="6670" max="6670" width="11.42578125" style="556" customWidth="1"/>
    <col min="6671" max="6673" width="10.85546875" style="556" customWidth="1"/>
    <col min="6674" max="6674" width="11.42578125" style="556" customWidth="1"/>
    <col min="6675" max="6676" width="10.85546875" style="556" customWidth="1"/>
    <col min="6677" max="6677" width="14.42578125" style="556" customWidth="1"/>
    <col min="6678" max="6708" width="10.85546875" style="556" customWidth="1"/>
    <col min="6709" max="6714" width="0" style="556" hidden="1" customWidth="1"/>
    <col min="6715" max="6715" width="10.85546875" style="556" customWidth="1"/>
    <col min="6716" max="6912" width="10.28515625" style="556"/>
    <col min="6913" max="6913" width="47.42578125" style="556" customWidth="1"/>
    <col min="6914" max="6914" width="13.140625" style="556" customWidth="1"/>
    <col min="6915" max="6915" width="11.5703125" style="556" bestFit="1" customWidth="1"/>
    <col min="6916" max="6916" width="12.42578125" style="556" bestFit="1" customWidth="1"/>
    <col min="6917" max="6917" width="11.7109375" style="556" customWidth="1"/>
    <col min="6918" max="6919" width="11.5703125" style="556" bestFit="1" customWidth="1"/>
    <col min="6920" max="6925" width="10.7109375" style="556" customWidth="1"/>
    <col min="6926" max="6926" width="11.42578125" style="556" customWidth="1"/>
    <col min="6927" max="6929" width="10.85546875" style="556" customWidth="1"/>
    <col min="6930" max="6930" width="11.42578125" style="556" customWidth="1"/>
    <col min="6931" max="6932" width="10.85546875" style="556" customWidth="1"/>
    <col min="6933" max="6933" width="14.42578125" style="556" customWidth="1"/>
    <col min="6934" max="6964" width="10.85546875" style="556" customWidth="1"/>
    <col min="6965" max="6970" width="0" style="556" hidden="1" customWidth="1"/>
    <col min="6971" max="6971" width="10.85546875" style="556" customWidth="1"/>
    <col min="6972" max="7168" width="10.28515625" style="556"/>
    <col min="7169" max="7169" width="47.42578125" style="556" customWidth="1"/>
    <col min="7170" max="7170" width="13.140625" style="556" customWidth="1"/>
    <col min="7171" max="7171" width="11.5703125" style="556" bestFit="1" customWidth="1"/>
    <col min="7172" max="7172" width="12.42578125" style="556" bestFit="1" customWidth="1"/>
    <col min="7173" max="7173" width="11.7109375" style="556" customWidth="1"/>
    <col min="7174" max="7175" width="11.5703125" style="556" bestFit="1" customWidth="1"/>
    <col min="7176" max="7181" width="10.7109375" style="556" customWidth="1"/>
    <col min="7182" max="7182" width="11.42578125" style="556" customWidth="1"/>
    <col min="7183" max="7185" width="10.85546875" style="556" customWidth="1"/>
    <col min="7186" max="7186" width="11.42578125" style="556" customWidth="1"/>
    <col min="7187" max="7188" width="10.85546875" style="556" customWidth="1"/>
    <col min="7189" max="7189" width="14.42578125" style="556" customWidth="1"/>
    <col min="7190" max="7220" width="10.85546875" style="556" customWidth="1"/>
    <col min="7221" max="7226" width="0" style="556" hidden="1" customWidth="1"/>
    <col min="7227" max="7227" width="10.85546875" style="556" customWidth="1"/>
    <col min="7228" max="7424" width="10.28515625" style="556"/>
    <col min="7425" max="7425" width="47.42578125" style="556" customWidth="1"/>
    <col min="7426" max="7426" width="13.140625" style="556" customWidth="1"/>
    <col min="7427" max="7427" width="11.5703125" style="556" bestFit="1" customWidth="1"/>
    <col min="7428" max="7428" width="12.42578125" style="556" bestFit="1" customWidth="1"/>
    <col min="7429" max="7429" width="11.7109375" style="556" customWidth="1"/>
    <col min="7430" max="7431" width="11.5703125" style="556" bestFit="1" customWidth="1"/>
    <col min="7432" max="7437" width="10.7109375" style="556" customWidth="1"/>
    <col min="7438" max="7438" width="11.42578125" style="556" customWidth="1"/>
    <col min="7439" max="7441" width="10.85546875" style="556" customWidth="1"/>
    <col min="7442" max="7442" width="11.42578125" style="556" customWidth="1"/>
    <col min="7443" max="7444" width="10.85546875" style="556" customWidth="1"/>
    <col min="7445" max="7445" width="14.42578125" style="556" customWidth="1"/>
    <col min="7446" max="7476" width="10.85546875" style="556" customWidth="1"/>
    <col min="7477" max="7482" width="0" style="556" hidden="1" customWidth="1"/>
    <col min="7483" max="7483" width="10.85546875" style="556" customWidth="1"/>
    <col min="7484" max="7680" width="10.28515625" style="556"/>
    <col min="7681" max="7681" width="47.42578125" style="556" customWidth="1"/>
    <col min="7682" max="7682" width="13.140625" style="556" customWidth="1"/>
    <col min="7683" max="7683" width="11.5703125" style="556" bestFit="1" customWidth="1"/>
    <col min="7684" max="7684" width="12.42578125" style="556" bestFit="1" customWidth="1"/>
    <col min="7685" max="7685" width="11.7109375" style="556" customWidth="1"/>
    <col min="7686" max="7687" width="11.5703125" style="556" bestFit="1" customWidth="1"/>
    <col min="7688" max="7693" width="10.7109375" style="556" customWidth="1"/>
    <col min="7694" max="7694" width="11.42578125" style="556" customWidth="1"/>
    <col min="7695" max="7697" width="10.85546875" style="556" customWidth="1"/>
    <col min="7698" max="7698" width="11.42578125" style="556" customWidth="1"/>
    <col min="7699" max="7700" width="10.85546875" style="556" customWidth="1"/>
    <col min="7701" max="7701" width="14.42578125" style="556" customWidth="1"/>
    <col min="7702" max="7732" width="10.85546875" style="556" customWidth="1"/>
    <col min="7733" max="7738" width="0" style="556" hidden="1" customWidth="1"/>
    <col min="7739" max="7739" width="10.85546875" style="556" customWidth="1"/>
    <col min="7740" max="7936" width="10.28515625" style="556"/>
    <col min="7937" max="7937" width="47.42578125" style="556" customWidth="1"/>
    <col min="7938" max="7938" width="13.140625" style="556" customWidth="1"/>
    <col min="7939" max="7939" width="11.5703125" style="556" bestFit="1" customWidth="1"/>
    <col min="7940" max="7940" width="12.42578125" style="556" bestFit="1" customWidth="1"/>
    <col min="7941" max="7941" width="11.7109375" style="556" customWidth="1"/>
    <col min="7942" max="7943" width="11.5703125" style="556" bestFit="1" customWidth="1"/>
    <col min="7944" max="7949" width="10.7109375" style="556" customWidth="1"/>
    <col min="7950" max="7950" width="11.42578125" style="556" customWidth="1"/>
    <col min="7951" max="7953" width="10.85546875" style="556" customWidth="1"/>
    <col min="7954" max="7954" width="11.42578125" style="556" customWidth="1"/>
    <col min="7955" max="7956" width="10.85546875" style="556" customWidth="1"/>
    <col min="7957" max="7957" width="14.42578125" style="556" customWidth="1"/>
    <col min="7958" max="7988" width="10.85546875" style="556" customWidth="1"/>
    <col min="7989" max="7994" width="0" style="556" hidden="1" customWidth="1"/>
    <col min="7995" max="7995" width="10.85546875" style="556" customWidth="1"/>
    <col min="7996" max="8192" width="10.28515625" style="556"/>
    <col min="8193" max="8193" width="47.42578125" style="556" customWidth="1"/>
    <col min="8194" max="8194" width="13.140625" style="556" customWidth="1"/>
    <col min="8195" max="8195" width="11.5703125" style="556" bestFit="1" customWidth="1"/>
    <col min="8196" max="8196" width="12.42578125" style="556" bestFit="1" customWidth="1"/>
    <col min="8197" max="8197" width="11.7109375" style="556" customWidth="1"/>
    <col min="8198" max="8199" width="11.5703125" style="556" bestFit="1" customWidth="1"/>
    <col min="8200" max="8205" width="10.7109375" style="556" customWidth="1"/>
    <col min="8206" max="8206" width="11.42578125" style="556" customWidth="1"/>
    <col min="8207" max="8209" width="10.85546875" style="556" customWidth="1"/>
    <col min="8210" max="8210" width="11.42578125" style="556" customWidth="1"/>
    <col min="8211" max="8212" width="10.85546875" style="556" customWidth="1"/>
    <col min="8213" max="8213" width="14.42578125" style="556" customWidth="1"/>
    <col min="8214" max="8244" width="10.85546875" style="556" customWidth="1"/>
    <col min="8245" max="8250" width="0" style="556" hidden="1" customWidth="1"/>
    <col min="8251" max="8251" width="10.85546875" style="556" customWidth="1"/>
    <col min="8252" max="8448" width="10.28515625" style="556"/>
    <col min="8449" max="8449" width="47.42578125" style="556" customWidth="1"/>
    <col min="8450" max="8450" width="13.140625" style="556" customWidth="1"/>
    <col min="8451" max="8451" width="11.5703125" style="556" bestFit="1" customWidth="1"/>
    <col min="8452" max="8452" width="12.42578125" style="556" bestFit="1" customWidth="1"/>
    <col min="8453" max="8453" width="11.7109375" style="556" customWidth="1"/>
    <col min="8454" max="8455" width="11.5703125" style="556" bestFit="1" customWidth="1"/>
    <col min="8456" max="8461" width="10.7109375" style="556" customWidth="1"/>
    <col min="8462" max="8462" width="11.42578125" style="556" customWidth="1"/>
    <col min="8463" max="8465" width="10.85546875" style="556" customWidth="1"/>
    <col min="8466" max="8466" width="11.42578125" style="556" customWidth="1"/>
    <col min="8467" max="8468" width="10.85546875" style="556" customWidth="1"/>
    <col min="8469" max="8469" width="14.42578125" style="556" customWidth="1"/>
    <col min="8470" max="8500" width="10.85546875" style="556" customWidth="1"/>
    <col min="8501" max="8506" width="0" style="556" hidden="1" customWidth="1"/>
    <col min="8507" max="8507" width="10.85546875" style="556" customWidth="1"/>
    <col min="8508" max="8704" width="10.28515625" style="556"/>
    <col min="8705" max="8705" width="47.42578125" style="556" customWidth="1"/>
    <col min="8706" max="8706" width="13.140625" style="556" customWidth="1"/>
    <col min="8707" max="8707" width="11.5703125" style="556" bestFit="1" customWidth="1"/>
    <col min="8708" max="8708" width="12.42578125" style="556" bestFit="1" customWidth="1"/>
    <col min="8709" max="8709" width="11.7109375" style="556" customWidth="1"/>
    <col min="8710" max="8711" width="11.5703125" style="556" bestFit="1" customWidth="1"/>
    <col min="8712" max="8717" width="10.7109375" style="556" customWidth="1"/>
    <col min="8718" max="8718" width="11.42578125" style="556" customWidth="1"/>
    <col min="8719" max="8721" width="10.85546875" style="556" customWidth="1"/>
    <col min="8722" max="8722" width="11.42578125" style="556" customWidth="1"/>
    <col min="8723" max="8724" width="10.85546875" style="556" customWidth="1"/>
    <col min="8725" max="8725" width="14.42578125" style="556" customWidth="1"/>
    <col min="8726" max="8756" width="10.85546875" style="556" customWidth="1"/>
    <col min="8757" max="8762" width="0" style="556" hidden="1" customWidth="1"/>
    <col min="8763" max="8763" width="10.85546875" style="556" customWidth="1"/>
    <col min="8764" max="8960" width="10.28515625" style="556"/>
    <col min="8961" max="8961" width="47.42578125" style="556" customWidth="1"/>
    <col min="8962" max="8962" width="13.140625" style="556" customWidth="1"/>
    <col min="8963" max="8963" width="11.5703125" style="556" bestFit="1" customWidth="1"/>
    <col min="8964" max="8964" width="12.42578125" style="556" bestFit="1" customWidth="1"/>
    <col min="8965" max="8965" width="11.7109375" style="556" customWidth="1"/>
    <col min="8966" max="8967" width="11.5703125" style="556" bestFit="1" customWidth="1"/>
    <col min="8968" max="8973" width="10.7109375" style="556" customWidth="1"/>
    <col min="8974" max="8974" width="11.42578125" style="556" customWidth="1"/>
    <col min="8975" max="8977" width="10.85546875" style="556" customWidth="1"/>
    <col min="8978" max="8978" width="11.42578125" style="556" customWidth="1"/>
    <col min="8979" max="8980" width="10.85546875" style="556" customWidth="1"/>
    <col min="8981" max="8981" width="14.42578125" style="556" customWidth="1"/>
    <col min="8982" max="9012" width="10.85546875" style="556" customWidth="1"/>
    <col min="9013" max="9018" width="0" style="556" hidden="1" customWidth="1"/>
    <col min="9019" max="9019" width="10.85546875" style="556" customWidth="1"/>
    <col min="9020" max="9216" width="10.28515625" style="556"/>
    <col min="9217" max="9217" width="47.42578125" style="556" customWidth="1"/>
    <col min="9218" max="9218" width="13.140625" style="556" customWidth="1"/>
    <col min="9219" max="9219" width="11.5703125" style="556" bestFit="1" customWidth="1"/>
    <col min="9220" max="9220" width="12.42578125" style="556" bestFit="1" customWidth="1"/>
    <col min="9221" max="9221" width="11.7109375" style="556" customWidth="1"/>
    <col min="9222" max="9223" width="11.5703125" style="556" bestFit="1" customWidth="1"/>
    <col min="9224" max="9229" width="10.7109375" style="556" customWidth="1"/>
    <col min="9230" max="9230" width="11.42578125" style="556" customWidth="1"/>
    <col min="9231" max="9233" width="10.85546875" style="556" customWidth="1"/>
    <col min="9234" max="9234" width="11.42578125" style="556" customWidth="1"/>
    <col min="9235" max="9236" width="10.85546875" style="556" customWidth="1"/>
    <col min="9237" max="9237" width="14.42578125" style="556" customWidth="1"/>
    <col min="9238" max="9268" width="10.85546875" style="556" customWidth="1"/>
    <col min="9269" max="9274" width="0" style="556" hidden="1" customWidth="1"/>
    <col min="9275" max="9275" width="10.85546875" style="556" customWidth="1"/>
    <col min="9276" max="9472" width="10.28515625" style="556"/>
    <col min="9473" max="9473" width="47.42578125" style="556" customWidth="1"/>
    <col min="9474" max="9474" width="13.140625" style="556" customWidth="1"/>
    <col min="9475" max="9475" width="11.5703125" style="556" bestFit="1" customWidth="1"/>
    <col min="9476" max="9476" width="12.42578125" style="556" bestFit="1" customWidth="1"/>
    <col min="9477" max="9477" width="11.7109375" style="556" customWidth="1"/>
    <col min="9478" max="9479" width="11.5703125" style="556" bestFit="1" customWidth="1"/>
    <col min="9480" max="9485" width="10.7109375" style="556" customWidth="1"/>
    <col min="9486" max="9486" width="11.42578125" style="556" customWidth="1"/>
    <col min="9487" max="9489" width="10.85546875" style="556" customWidth="1"/>
    <col min="9490" max="9490" width="11.42578125" style="556" customWidth="1"/>
    <col min="9491" max="9492" width="10.85546875" style="556" customWidth="1"/>
    <col min="9493" max="9493" width="14.42578125" style="556" customWidth="1"/>
    <col min="9494" max="9524" width="10.85546875" style="556" customWidth="1"/>
    <col min="9525" max="9530" width="0" style="556" hidden="1" customWidth="1"/>
    <col min="9531" max="9531" width="10.85546875" style="556" customWidth="1"/>
    <col min="9532" max="9728" width="10.28515625" style="556"/>
    <col min="9729" max="9729" width="47.42578125" style="556" customWidth="1"/>
    <col min="9730" max="9730" width="13.140625" style="556" customWidth="1"/>
    <col min="9731" max="9731" width="11.5703125" style="556" bestFit="1" customWidth="1"/>
    <col min="9732" max="9732" width="12.42578125" style="556" bestFit="1" customWidth="1"/>
    <col min="9733" max="9733" width="11.7109375" style="556" customWidth="1"/>
    <col min="9734" max="9735" width="11.5703125" style="556" bestFit="1" customWidth="1"/>
    <col min="9736" max="9741" width="10.7109375" style="556" customWidth="1"/>
    <col min="9742" max="9742" width="11.42578125" style="556" customWidth="1"/>
    <col min="9743" max="9745" width="10.85546875" style="556" customWidth="1"/>
    <col min="9746" max="9746" width="11.42578125" style="556" customWidth="1"/>
    <col min="9747" max="9748" width="10.85546875" style="556" customWidth="1"/>
    <col min="9749" max="9749" width="14.42578125" style="556" customWidth="1"/>
    <col min="9750" max="9780" width="10.85546875" style="556" customWidth="1"/>
    <col min="9781" max="9786" width="0" style="556" hidden="1" customWidth="1"/>
    <col min="9787" max="9787" width="10.85546875" style="556" customWidth="1"/>
    <col min="9788" max="9984" width="10.28515625" style="556"/>
    <col min="9985" max="9985" width="47.42578125" style="556" customWidth="1"/>
    <col min="9986" max="9986" width="13.140625" style="556" customWidth="1"/>
    <col min="9987" max="9987" width="11.5703125" style="556" bestFit="1" customWidth="1"/>
    <col min="9988" max="9988" width="12.42578125" style="556" bestFit="1" customWidth="1"/>
    <col min="9989" max="9989" width="11.7109375" style="556" customWidth="1"/>
    <col min="9990" max="9991" width="11.5703125" style="556" bestFit="1" customWidth="1"/>
    <col min="9992" max="9997" width="10.7109375" style="556" customWidth="1"/>
    <col min="9998" max="9998" width="11.42578125" style="556" customWidth="1"/>
    <col min="9999" max="10001" width="10.85546875" style="556" customWidth="1"/>
    <col min="10002" max="10002" width="11.42578125" style="556" customWidth="1"/>
    <col min="10003" max="10004" width="10.85546875" style="556" customWidth="1"/>
    <col min="10005" max="10005" width="14.42578125" style="556" customWidth="1"/>
    <col min="10006" max="10036" width="10.85546875" style="556" customWidth="1"/>
    <col min="10037" max="10042" width="0" style="556" hidden="1" customWidth="1"/>
    <col min="10043" max="10043" width="10.85546875" style="556" customWidth="1"/>
    <col min="10044" max="10240" width="10.28515625" style="556"/>
    <col min="10241" max="10241" width="47.42578125" style="556" customWidth="1"/>
    <col min="10242" max="10242" width="13.140625" style="556" customWidth="1"/>
    <col min="10243" max="10243" width="11.5703125" style="556" bestFit="1" customWidth="1"/>
    <col min="10244" max="10244" width="12.42578125" style="556" bestFit="1" customWidth="1"/>
    <col min="10245" max="10245" width="11.7109375" style="556" customWidth="1"/>
    <col min="10246" max="10247" width="11.5703125" style="556" bestFit="1" customWidth="1"/>
    <col min="10248" max="10253" width="10.7109375" style="556" customWidth="1"/>
    <col min="10254" max="10254" width="11.42578125" style="556" customWidth="1"/>
    <col min="10255" max="10257" width="10.85546875" style="556" customWidth="1"/>
    <col min="10258" max="10258" width="11.42578125" style="556" customWidth="1"/>
    <col min="10259" max="10260" width="10.85546875" style="556" customWidth="1"/>
    <col min="10261" max="10261" width="14.42578125" style="556" customWidth="1"/>
    <col min="10262" max="10292" width="10.85546875" style="556" customWidth="1"/>
    <col min="10293" max="10298" width="0" style="556" hidden="1" customWidth="1"/>
    <col min="10299" max="10299" width="10.85546875" style="556" customWidth="1"/>
    <col min="10300" max="10496" width="10.28515625" style="556"/>
    <col min="10497" max="10497" width="47.42578125" style="556" customWidth="1"/>
    <col min="10498" max="10498" width="13.140625" style="556" customWidth="1"/>
    <col min="10499" max="10499" width="11.5703125" style="556" bestFit="1" customWidth="1"/>
    <col min="10500" max="10500" width="12.42578125" style="556" bestFit="1" customWidth="1"/>
    <col min="10501" max="10501" width="11.7109375" style="556" customWidth="1"/>
    <col min="10502" max="10503" width="11.5703125" style="556" bestFit="1" customWidth="1"/>
    <col min="10504" max="10509" width="10.7109375" style="556" customWidth="1"/>
    <col min="10510" max="10510" width="11.42578125" style="556" customWidth="1"/>
    <col min="10511" max="10513" width="10.85546875" style="556" customWidth="1"/>
    <col min="10514" max="10514" width="11.42578125" style="556" customWidth="1"/>
    <col min="10515" max="10516" width="10.85546875" style="556" customWidth="1"/>
    <col min="10517" max="10517" width="14.42578125" style="556" customWidth="1"/>
    <col min="10518" max="10548" width="10.85546875" style="556" customWidth="1"/>
    <col min="10549" max="10554" width="0" style="556" hidden="1" customWidth="1"/>
    <col min="10555" max="10555" width="10.85546875" style="556" customWidth="1"/>
    <col min="10556" max="10752" width="10.28515625" style="556"/>
    <col min="10753" max="10753" width="47.42578125" style="556" customWidth="1"/>
    <col min="10754" max="10754" width="13.140625" style="556" customWidth="1"/>
    <col min="10755" max="10755" width="11.5703125" style="556" bestFit="1" customWidth="1"/>
    <col min="10756" max="10756" width="12.42578125" style="556" bestFit="1" customWidth="1"/>
    <col min="10757" max="10757" width="11.7109375" style="556" customWidth="1"/>
    <col min="10758" max="10759" width="11.5703125" style="556" bestFit="1" customWidth="1"/>
    <col min="10760" max="10765" width="10.7109375" style="556" customWidth="1"/>
    <col min="10766" max="10766" width="11.42578125" style="556" customWidth="1"/>
    <col min="10767" max="10769" width="10.85546875" style="556" customWidth="1"/>
    <col min="10770" max="10770" width="11.42578125" style="556" customWidth="1"/>
    <col min="10771" max="10772" width="10.85546875" style="556" customWidth="1"/>
    <col min="10773" max="10773" width="14.42578125" style="556" customWidth="1"/>
    <col min="10774" max="10804" width="10.85546875" style="556" customWidth="1"/>
    <col min="10805" max="10810" width="0" style="556" hidden="1" customWidth="1"/>
    <col min="10811" max="10811" width="10.85546875" style="556" customWidth="1"/>
    <col min="10812" max="11008" width="10.28515625" style="556"/>
    <col min="11009" max="11009" width="47.42578125" style="556" customWidth="1"/>
    <col min="11010" max="11010" width="13.140625" style="556" customWidth="1"/>
    <col min="11011" max="11011" width="11.5703125" style="556" bestFit="1" customWidth="1"/>
    <col min="11012" max="11012" width="12.42578125" style="556" bestFit="1" customWidth="1"/>
    <col min="11013" max="11013" width="11.7109375" style="556" customWidth="1"/>
    <col min="11014" max="11015" width="11.5703125" style="556" bestFit="1" customWidth="1"/>
    <col min="11016" max="11021" width="10.7109375" style="556" customWidth="1"/>
    <col min="11022" max="11022" width="11.42578125" style="556" customWidth="1"/>
    <col min="11023" max="11025" width="10.85546875" style="556" customWidth="1"/>
    <col min="11026" max="11026" width="11.42578125" style="556" customWidth="1"/>
    <col min="11027" max="11028" width="10.85546875" style="556" customWidth="1"/>
    <col min="11029" max="11029" width="14.42578125" style="556" customWidth="1"/>
    <col min="11030" max="11060" width="10.85546875" style="556" customWidth="1"/>
    <col min="11061" max="11066" width="0" style="556" hidden="1" customWidth="1"/>
    <col min="11067" max="11067" width="10.85546875" style="556" customWidth="1"/>
    <col min="11068" max="11264" width="10.28515625" style="556"/>
    <col min="11265" max="11265" width="47.42578125" style="556" customWidth="1"/>
    <col min="11266" max="11266" width="13.140625" style="556" customWidth="1"/>
    <col min="11267" max="11267" width="11.5703125" style="556" bestFit="1" customWidth="1"/>
    <col min="11268" max="11268" width="12.42578125" style="556" bestFit="1" customWidth="1"/>
    <col min="11269" max="11269" width="11.7109375" style="556" customWidth="1"/>
    <col min="11270" max="11271" width="11.5703125" style="556" bestFit="1" customWidth="1"/>
    <col min="11272" max="11277" width="10.7109375" style="556" customWidth="1"/>
    <col min="11278" max="11278" width="11.42578125" style="556" customWidth="1"/>
    <col min="11279" max="11281" width="10.85546875" style="556" customWidth="1"/>
    <col min="11282" max="11282" width="11.42578125" style="556" customWidth="1"/>
    <col min="11283" max="11284" width="10.85546875" style="556" customWidth="1"/>
    <col min="11285" max="11285" width="14.42578125" style="556" customWidth="1"/>
    <col min="11286" max="11316" width="10.85546875" style="556" customWidth="1"/>
    <col min="11317" max="11322" width="0" style="556" hidden="1" customWidth="1"/>
    <col min="11323" max="11323" width="10.85546875" style="556" customWidth="1"/>
    <col min="11324" max="11520" width="10.28515625" style="556"/>
    <col min="11521" max="11521" width="47.42578125" style="556" customWidth="1"/>
    <col min="11522" max="11522" width="13.140625" style="556" customWidth="1"/>
    <col min="11523" max="11523" width="11.5703125" style="556" bestFit="1" customWidth="1"/>
    <col min="11524" max="11524" width="12.42578125" style="556" bestFit="1" customWidth="1"/>
    <col min="11525" max="11525" width="11.7109375" style="556" customWidth="1"/>
    <col min="11526" max="11527" width="11.5703125" style="556" bestFit="1" customWidth="1"/>
    <col min="11528" max="11533" width="10.7109375" style="556" customWidth="1"/>
    <col min="11534" max="11534" width="11.42578125" style="556" customWidth="1"/>
    <col min="11535" max="11537" width="10.85546875" style="556" customWidth="1"/>
    <col min="11538" max="11538" width="11.42578125" style="556" customWidth="1"/>
    <col min="11539" max="11540" width="10.85546875" style="556" customWidth="1"/>
    <col min="11541" max="11541" width="14.42578125" style="556" customWidth="1"/>
    <col min="11542" max="11572" width="10.85546875" style="556" customWidth="1"/>
    <col min="11573" max="11578" width="0" style="556" hidden="1" customWidth="1"/>
    <col min="11579" max="11579" width="10.85546875" style="556" customWidth="1"/>
    <col min="11580" max="11776" width="10.28515625" style="556"/>
    <col min="11777" max="11777" width="47.42578125" style="556" customWidth="1"/>
    <col min="11778" max="11778" width="13.140625" style="556" customWidth="1"/>
    <col min="11779" max="11779" width="11.5703125" style="556" bestFit="1" customWidth="1"/>
    <col min="11780" max="11780" width="12.42578125" style="556" bestFit="1" customWidth="1"/>
    <col min="11781" max="11781" width="11.7109375" style="556" customWidth="1"/>
    <col min="11782" max="11783" width="11.5703125" style="556" bestFit="1" customWidth="1"/>
    <col min="11784" max="11789" width="10.7109375" style="556" customWidth="1"/>
    <col min="11790" max="11790" width="11.42578125" style="556" customWidth="1"/>
    <col min="11791" max="11793" width="10.85546875" style="556" customWidth="1"/>
    <col min="11794" max="11794" width="11.42578125" style="556" customWidth="1"/>
    <col min="11795" max="11796" width="10.85546875" style="556" customWidth="1"/>
    <col min="11797" max="11797" width="14.42578125" style="556" customWidth="1"/>
    <col min="11798" max="11828" width="10.85546875" style="556" customWidth="1"/>
    <col min="11829" max="11834" width="0" style="556" hidden="1" customWidth="1"/>
    <col min="11835" max="11835" width="10.85546875" style="556" customWidth="1"/>
    <col min="11836" max="12032" width="10.28515625" style="556"/>
    <col min="12033" max="12033" width="47.42578125" style="556" customWidth="1"/>
    <col min="12034" max="12034" width="13.140625" style="556" customWidth="1"/>
    <col min="12035" max="12035" width="11.5703125" style="556" bestFit="1" customWidth="1"/>
    <col min="12036" max="12036" width="12.42578125" style="556" bestFit="1" customWidth="1"/>
    <col min="12037" max="12037" width="11.7109375" style="556" customWidth="1"/>
    <col min="12038" max="12039" width="11.5703125" style="556" bestFit="1" customWidth="1"/>
    <col min="12040" max="12045" width="10.7109375" style="556" customWidth="1"/>
    <col min="12046" max="12046" width="11.42578125" style="556" customWidth="1"/>
    <col min="12047" max="12049" width="10.85546875" style="556" customWidth="1"/>
    <col min="12050" max="12050" width="11.42578125" style="556" customWidth="1"/>
    <col min="12051" max="12052" width="10.85546875" style="556" customWidth="1"/>
    <col min="12053" max="12053" width="14.42578125" style="556" customWidth="1"/>
    <col min="12054" max="12084" width="10.85546875" style="556" customWidth="1"/>
    <col min="12085" max="12090" width="0" style="556" hidden="1" customWidth="1"/>
    <col min="12091" max="12091" width="10.85546875" style="556" customWidth="1"/>
    <col min="12092" max="12288" width="10.28515625" style="556"/>
    <col min="12289" max="12289" width="47.42578125" style="556" customWidth="1"/>
    <col min="12290" max="12290" width="13.140625" style="556" customWidth="1"/>
    <col min="12291" max="12291" width="11.5703125" style="556" bestFit="1" customWidth="1"/>
    <col min="12292" max="12292" width="12.42578125" style="556" bestFit="1" customWidth="1"/>
    <col min="12293" max="12293" width="11.7109375" style="556" customWidth="1"/>
    <col min="12294" max="12295" width="11.5703125" style="556" bestFit="1" customWidth="1"/>
    <col min="12296" max="12301" width="10.7109375" style="556" customWidth="1"/>
    <col min="12302" max="12302" width="11.42578125" style="556" customWidth="1"/>
    <col min="12303" max="12305" width="10.85546875" style="556" customWidth="1"/>
    <col min="12306" max="12306" width="11.42578125" style="556" customWidth="1"/>
    <col min="12307" max="12308" width="10.85546875" style="556" customWidth="1"/>
    <col min="12309" max="12309" width="14.42578125" style="556" customWidth="1"/>
    <col min="12310" max="12340" width="10.85546875" style="556" customWidth="1"/>
    <col min="12341" max="12346" width="0" style="556" hidden="1" customWidth="1"/>
    <col min="12347" max="12347" width="10.85546875" style="556" customWidth="1"/>
    <col min="12348" max="12544" width="10.28515625" style="556"/>
    <col min="12545" max="12545" width="47.42578125" style="556" customWidth="1"/>
    <col min="12546" max="12546" width="13.140625" style="556" customWidth="1"/>
    <col min="12547" max="12547" width="11.5703125" style="556" bestFit="1" customWidth="1"/>
    <col min="12548" max="12548" width="12.42578125" style="556" bestFit="1" customWidth="1"/>
    <col min="12549" max="12549" width="11.7109375" style="556" customWidth="1"/>
    <col min="12550" max="12551" width="11.5703125" style="556" bestFit="1" customWidth="1"/>
    <col min="12552" max="12557" width="10.7109375" style="556" customWidth="1"/>
    <col min="12558" max="12558" width="11.42578125" style="556" customWidth="1"/>
    <col min="12559" max="12561" width="10.85546875" style="556" customWidth="1"/>
    <col min="12562" max="12562" width="11.42578125" style="556" customWidth="1"/>
    <col min="12563" max="12564" width="10.85546875" style="556" customWidth="1"/>
    <col min="12565" max="12565" width="14.42578125" style="556" customWidth="1"/>
    <col min="12566" max="12596" width="10.85546875" style="556" customWidth="1"/>
    <col min="12597" max="12602" width="0" style="556" hidden="1" customWidth="1"/>
    <col min="12603" max="12603" width="10.85546875" style="556" customWidth="1"/>
    <col min="12604" max="12800" width="10.28515625" style="556"/>
    <col min="12801" max="12801" width="47.42578125" style="556" customWidth="1"/>
    <col min="12802" max="12802" width="13.140625" style="556" customWidth="1"/>
    <col min="12803" max="12803" width="11.5703125" style="556" bestFit="1" customWidth="1"/>
    <col min="12804" max="12804" width="12.42578125" style="556" bestFit="1" customWidth="1"/>
    <col min="12805" max="12805" width="11.7109375" style="556" customWidth="1"/>
    <col min="12806" max="12807" width="11.5703125" style="556" bestFit="1" customWidth="1"/>
    <col min="12808" max="12813" width="10.7109375" style="556" customWidth="1"/>
    <col min="12814" max="12814" width="11.42578125" style="556" customWidth="1"/>
    <col min="12815" max="12817" width="10.85546875" style="556" customWidth="1"/>
    <col min="12818" max="12818" width="11.42578125" style="556" customWidth="1"/>
    <col min="12819" max="12820" width="10.85546875" style="556" customWidth="1"/>
    <col min="12821" max="12821" width="14.42578125" style="556" customWidth="1"/>
    <col min="12822" max="12852" width="10.85546875" style="556" customWidth="1"/>
    <col min="12853" max="12858" width="0" style="556" hidden="1" customWidth="1"/>
    <col min="12859" max="12859" width="10.85546875" style="556" customWidth="1"/>
    <col min="12860" max="13056" width="10.28515625" style="556"/>
    <col min="13057" max="13057" width="47.42578125" style="556" customWidth="1"/>
    <col min="13058" max="13058" width="13.140625" style="556" customWidth="1"/>
    <col min="13059" max="13059" width="11.5703125" style="556" bestFit="1" customWidth="1"/>
    <col min="13060" max="13060" width="12.42578125" style="556" bestFit="1" customWidth="1"/>
    <col min="13061" max="13061" width="11.7109375" style="556" customWidth="1"/>
    <col min="13062" max="13063" width="11.5703125" style="556" bestFit="1" customWidth="1"/>
    <col min="13064" max="13069" width="10.7109375" style="556" customWidth="1"/>
    <col min="13070" max="13070" width="11.42578125" style="556" customWidth="1"/>
    <col min="13071" max="13073" width="10.85546875" style="556" customWidth="1"/>
    <col min="13074" max="13074" width="11.42578125" style="556" customWidth="1"/>
    <col min="13075" max="13076" width="10.85546875" style="556" customWidth="1"/>
    <col min="13077" max="13077" width="14.42578125" style="556" customWidth="1"/>
    <col min="13078" max="13108" width="10.85546875" style="556" customWidth="1"/>
    <col min="13109" max="13114" width="0" style="556" hidden="1" customWidth="1"/>
    <col min="13115" max="13115" width="10.85546875" style="556" customWidth="1"/>
    <col min="13116" max="13312" width="10.28515625" style="556"/>
    <col min="13313" max="13313" width="47.42578125" style="556" customWidth="1"/>
    <col min="13314" max="13314" width="13.140625" style="556" customWidth="1"/>
    <col min="13315" max="13315" width="11.5703125" style="556" bestFit="1" customWidth="1"/>
    <col min="13316" max="13316" width="12.42578125" style="556" bestFit="1" customWidth="1"/>
    <col min="13317" max="13317" width="11.7109375" style="556" customWidth="1"/>
    <col min="13318" max="13319" width="11.5703125" style="556" bestFit="1" customWidth="1"/>
    <col min="13320" max="13325" width="10.7109375" style="556" customWidth="1"/>
    <col min="13326" max="13326" width="11.42578125" style="556" customWidth="1"/>
    <col min="13327" max="13329" width="10.85546875" style="556" customWidth="1"/>
    <col min="13330" max="13330" width="11.42578125" style="556" customWidth="1"/>
    <col min="13331" max="13332" width="10.85546875" style="556" customWidth="1"/>
    <col min="13333" max="13333" width="14.42578125" style="556" customWidth="1"/>
    <col min="13334" max="13364" width="10.85546875" style="556" customWidth="1"/>
    <col min="13365" max="13370" width="0" style="556" hidden="1" customWidth="1"/>
    <col min="13371" max="13371" width="10.85546875" style="556" customWidth="1"/>
    <col min="13372" max="13568" width="10.28515625" style="556"/>
    <col min="13569" max="13569" width="47.42578125" style="556" customWidth="1"/>
    <col min="13570" max="13570" width="13.140625" style="556" customWidth="1"/>
    <col min="13571" max="13571" width="11.5703125" style="556" bestFit="1" customWidth="1"/>
    <col min="13572" max="13572" width="12.42578125" style="556" bestFit="1" customWidth="1"/>
    <col min="13573" max="13573" width="11.7109375" style="556" customWidth="1"/>
    <col min="13574" max="13575" width="11.5703125" style="556" bestFit="1" customWidth="1"/>
    <col min="13576" max="13581" width="10.7109375" style="556" customWidth="1"/>
    <col min="13582" max="13582" width="11.42578125" style="556" customWidth="1"/>
    <col min="13583" max="13585" width="10.85546875" style="556" customWidth="1"/>
    <col min="13586" max="13586" width="11.42578125" style="556" customWidth="1"/>
    <col min="13587" max="13588" width="10.85546875" style="556" customWidth="1"/>
    <col min="13589" max="13589" width="14.42578125" style="556" customWidth="1"/>
    <col min="13590" max="13620" width="10.85546875" style="556" customWidth="1"/>
    <col min="13621" max="13626" width="0" style="556" hidden="1" customWidth="1"/>
    <col min="13627" max="13627" width="10.85546875" style="556" customWidth="1"/>
    <col min="13628" max="13824" width="10.28515625" style="556"/>
    <col min="13825" max="13825" width="47.42578125" style="556" customWidth="1"/>
    <col min="13826" max="13826" width="13.140625" style="556" customWidth="1"/>
    <col min="13827" max="13827" width="11.5703125" style="556" bestFit="1" customWidth="1"/>
    <col min="13828" max="13828" width="12.42578125" style="556" bestFit="1" customWidth="1"/>
    <col min="13829" max="13829" width="11.7109375" style="556" customWidth="1"/>
    <col min="13830" max="13831" width="11.5703125" style="556" bestFit="1" customWidth="1"/>
    <col min="13832" max="13837" width="10.7109375" style="556" customWidth="1"/>
    <col min="13838" max="13838" width="11.42578125" style="556" customWidth="1"/>
    <col min="13839" max="13841" width="10.85546875" style="556" customWidth="1"/>
    <col min="13842" max="13842" width="11.42578125" style="556" customWidth="1"/>
    <col min="13843" max="13844" width="10.85546875" style="556" customWidth="1"/>
    <col min="13845" max="13845" width="14.42578125" style="556" customWidth="1"/>
    <col min="13846" max="13876" width="10.85546875" style="556" customWidth="1"/>
    <col min="13877" max="13882" width="0" style="556" hidden="1" customWidth="1"/>
    <col min="13883" max="13883" width="10.85546875" style="556" customWidth="1"/>
    <col min="13884" max="14080" width="10.28515625" style="556"/>
    <col min="14081" max="14081" width="47.42578125" style="556" customWidth="1"/>
    <col min="14082" max="14082" width="13.140625" style="556" customWidth="1"/>
    <col min="14083" max="14083" width="11.5703125" style="556" bestFit="1" customWidth="1"/>
    <col min="14084" max="14084" width="12.42578125" style="556" bestFit="1" customWidth="1"/>
    <col min="14085" max="14085" width="11.7109375" style="556" customWidth="1"/>
    <col min="14086" max="14087" width="11.5703125" style="556" bestFit="1" customWidth="1"/>
    <col min="14088" max="14093" width="10.7109375" style="556" customWidth="1"/>
    <col min="14094" max="14094" width="11.42578125" style="556" customWidth="1"/>
    <col min="14095" max="14097" width="10.85546875" style="556" customWidth="1"/>
    <col min="14098" max="14098" width="11.42578125" style="556" customWidth="1"/>
    <col min="14099" max="14100" width="10.85546875" style="556" customWidth="1"/>
    <col min="14101" max="14101" width="14.42578125" style="556" customWidth="1"/>
    <col min="14102" max="14132" width="10.85546875" style="556" customWidth="1"/>
    <col min="14133" max="14138" width="0" style="556" hidden="1" customWidth="1"/>
    <col min="14139" max="14139" width="10.85546875" style="556" customWidth="1"/>
    <col min="14140" max="14336" width="10.28515625" style="556"/>
    <col min="14337" max="14337" width="47.42578125" style="556" customWidth="1"/>
    <col min="14338" max="14338" width="13.140625" style="556" customWidth="1"/>
    <col min="14339" max="14339" width="11.5703125" style="556" bestFit="1" customWidth="1"/>
    <col min="14340" max="14340" width="12.42578125" style="556" bestFit="1" customWidth="1"/>
    <col min="14341" max="14341" width="11.7109375" style="556" customWidth="1"/>
    <col min="14342" max="14343" width="11.5703125" style="556" bestFit="1" customWidth="1"/>
    <col min="14344" max="14349" width="10.7109375" style="556" customWidth="1"/>
    <col min="14350" max="14350" width="11.42578125" style="556" customWidth="1"/>
    <col min="14351" max="14353" width="10.85546875" style="556" customWidth="1"/>
    <col min="14354" max="14354" width="11.42578125" style="556" customWidth="1"/>
    <col min="14355" max="14356" width="10.85546875" style="556" customWidth="1"/>
    <col min="14357" max="14357" width="14.42578125" style="556" customWidth="1"/>
    <col min="14358" max="14388" width="10.85546875" style="556" customWidth="1"/>
    <col min="14389" max="14394" width="0" style="556" hidden="1" customWidth="1"/>
    <col min="14395" max="14395" width="10.85546875" style="556" customWidth="1"/>
    <col min="14396" max="14592" width="10.28515625" style="556"/>
    <col min="14593" max="14593" width="47.42578125" style="556" customWidth="1"/>
    <col min="14594" max="14594" width="13.140625" style="556" customWidth="1"/>
    <col min="14595" max="14595" width="11.5703125" style="556" bestFit="1" customWidth="1"/>
    <col min="14596" max="14596" width="12.42578125" style="556" bestFit="1" customWidth="1"/>
    <col min="14597" max="14597" width="11.7109375" style="556" customWidth="1"/>
    <col min="14598" max="14599" width="11.5703125" style="556" bestFit="1" customWidth="1"/>
    <col min="14600" max="14605" width="10.7109375" style="556" customWidth="1"/>
    <col min="14606" max="14606" width="11.42578125" style="556" customWidth="1"/>
    <col min="14607" max="14609" width="10.85546875" style="556" customWidth="1"/>
    <col min="14610" max="14610" width="11.42578125" style="556" customWidth="1"/>
    <col min="14611" max="14612" width="10.85546875" style="556" customWidth="1"/>
    <col min="14613" max="14613" width="14.42578125" style="556" customWidth="1"/>
    <col min="14614" max="14644" width="10.85546875" style="556" customWidth="1"/>
    <col min="14645" max="14650" width="0" style="556" hidden="1" customWidth="1"/>
    <col min="14651" max="14651" width="10.85546875" style="556" customWidth="1"/>
    <col min="14652" max="14848" width="10.28515625" style="556"/>
    <col min="14849" max="14849" width="47.42578125" style="556" customWidth="1"/>
    <col min="14850" max="14850" width="13.140625" style="556" customWidth="1"/>
    <col min="14851" max="14851" width="11.5703125" style="556" bestFit="1" customWidth="1"/>
    <col min="14852" max="14852" width="12.42578125" style="556" bestFit="1" customWidth="1"/>
    <col min="14853" max="14853" width="11.7109375" style="556" customWidth="1"/>
    <col min="14854" max="14855" width="11.5703125" style="556" bestFit="1" customWidth="1"/>
    <col min="14856" max="14861" width="10.7109375" style="556" customWidth="1"/>
    <col min="14862" max="14862" width="11.42578125" style="556" customWidth="1"/>
    <col min="14863" max="14865" width="10.85546875" style="556" customWidth="1"/>
    <col min="14866" max="14866" width="11.42578125" style="556" customWidth="1"/>
    <col min="14867" max="14868" width="10.85546875" style="556" customWidth="1"/>
    <col min="14869" max="14869" width="14.42578125" style="556" customWidth="1"/>
    <col min="14870" max="14900" width="10.85546875" style="556" customWidth="1"/>
    <col min="14901" max="14906" width="0" style="556" hidden="1" customWidth="1"/>
    <col min="14907" max="14907" width="10.85546875" style="556" customWidth="1"/>
    <col min="14908" max="15104" width="10.28515625" style="556"/>
    <col min="15105" max="15105" width="47.42578125" style="556" customWidth="1"/>
    <col min="15106" max="15106" width="13.140625" style="556" customWidth="1"/>
    <col min="15107" max="15107" width="11.5703125" style="556" bestFit="1" customWidth="1"/>
    <col min="15108" max="15108" width="12.42578125" style="556" bestFit="1" customWidth="1"/>
    <col min="15109" max="15109" width="11.7109375" style="556" customWidth="1"/>
    <col min="15110" max="15111" width="11.5703125" style="556" bestFit="1" customWidth="1"/>
    <col min="15112" max="15117" width="10.7109375" style="556" customWidth="1"/>
    <col min="15118" max="15118" width="11.42578125" style="556" customWidth="1"/>
    <col min="15119" max="15121" width="10.85546875" style="556" customWidth="1"/>
    <col min="15122" max="15122" width="11.42578125" style="556" customWidth="1"/>
    <col min="15123" max="15124" width="10.85546875" style="556" customWidth="1"/>
    <col min="15125" max="15125" width="14.42578125" style="556" customWidth="1"/>
    <col min="15126" max="15156" width="10.85546875" style="556" customWidth="1"/>
    <col min="15157" max="15162" width="0" style="556" hidden="1" customWidth="1"/>
    <col min="15163" max="15163" width="10.85546875" style="556" customWidth="1"/>
    <col min="15164" max="15360" width="10.28515625" style="556"/>
    <col min="15361" max="15361" width="47.42578125" style="556" customWidth="1"/>
    <col min="15362" max="15362" width="13.140625" style="556" customWidth="1"/>
    <col min="15363" max="15363" width="11.5703125" style="556" bestFit="1" customWidth="1"/>
    <col min="15364" max="15364" width="12.42578125" style="556" bestFit="1" customWidth="1"/>
    <col min="15365" max="15365" width="11.7109375" style="556" customWidth="1"/>
    <col min="15366" max="15367" width="11.5703125" style="556" bestFit="1" customWidth="1"/>
    <col min="15368" max="15373" width="10.7109375" style="556" customWidth="1"/>
    <col min="15374" max="15374" width="11.42578125" style="556" customWidth="1"/>
    <col min="15375" max="15377" width="10.85546875" style="556" customWidth="1"/>
    <col min="15378" max="15378" width="11.42578125" style="556" customWidth="1"/>
    <col min="15379" max="15380" width="10.85546875" style="556" customWidth="1"/>
    <col min="15381" max="15381" width="14.42578125" style="556" customWidth="1"/>
    <col min="15382" max="15412" width="10.85546875" style="556" customWidth="1"/>
    <col min="15413" max="15418" width="0" style="556" hidden="1" customWidth="1"/>
    <col min="15419" max="15419" width="10.85546875" style="556" customWidth="1"/>
    <col min="15420" max="15616" width="10.28515625" style="556"/>
    <col min="15617" max="15617" width="47.42578125" style="556" customWidth="1"/>
    <col min="15618" max="15618" width="13.140625" style="556" customWidth="1"/>
    <col min="15619" max="15619" width="11.5703125" style="556" bestFit="1" customWidth="1"/>
    <col min="15620" max="15620" width="12.42578125" style="556" bestFit="1" customWidth="1"/>
    <col min="15621" max="15621" width="11.7109375" style="556" customWidth="1"/>
    <col min="15622" max="15623" width="11.5703125" style="556" bestFit="1" customWidth="1"/>
    <col min="15624" max="15629" width="10.7109375" style="556" customWidth="1"/>
    <col min="15630" max="15630" width="11.42578125" style="556" customWidth="1"/>
    <col min="15631" max="15633" width="10.85546875" style="556" customWidth="1"/>
    <col min="15634" max="15634" width="11.42578125" style="556" customWidth="1"/>
    <col min="15635" max="15636" width="10.85546875" style="556" customWidth="1"/>
    <col min="15637" max="15637" width="14.42578125" style="556" customWidth="1"/>
    <col min="15638" max="15668" width="10.85546875" style="556" customWidth="1"/>
    <col min="15669" max="15674" width="0" style="556" hidden="1" customWidth="1"/>
    <col min="15675" max="15675" width="10.85546875" style="556" customWidth="1"/>
    <col min="15676" max="15872" width="10.28515625" style="556"/>
    <col min="15873" max="15873" width="47.42578125" style="556" customWidth="1"/>
    <col min="15874" max="15874" width="13.140625" style="556" customWidth="1"/>
    <col min="15875" max="15875" width="11.5703125" style="556" bestFit="1" customWidth="1"/>
    <col min="15876" max="15876" width="12.42578125" style="556" bestFit="1" customWidth="1"/>
    <col min="15877" max="15877" width="11.7109375" style="556" customWidth="1"/>
    <col min="15878" max="15879" width="11.5703125" style="556" bestFit="1" customWidth="1"/>
    <col min="15880" max="15885" width="10.7109375" style="556" customWidth="1"/>
    <col min="15886" max="15886" width="11.42578125" style="556" customWidth="1"/>
    <col min="15887" max="15889" width="10.85546875" style="556" customWidth="1"/>
    <col min="15890" max="15890" width="11.42578125" style="556" customWidth="1"/>
    <col min="15891" max="15892" width="10.85546875" style="556" customWidth="1"/>
    <col min="15893" max="15893" width="14.42578125" style="556" customWidth="1"/>
    <col min="15894" max="15924" width="10.85546875" style="556" customWidth="1"/>
    <col min="15925" max="15930" width="0" style="556" hidden="1" customWidth="1"/>
    <col min="15931" max="15931" width="10.85546875" style="556" customWidth="1"/>
    <col min="15932" max="16128" width="10.28515625" style="556"/>
    <col min="16129" max="16129" width="47.42578125" style="556" customWidth="1"/>
    <col min="16130" max="16130" width="13.140625" style="556" customWidth="1"/>
    <col min="16131" max="16131" width="11.5703125" style="556" bestFit="1" customWidth="1"/>
    <col min="16132" max="16132" width="12.42578125" style="556" bestFit="1" customWidth="1"/>
    <col min="16133" max="16133" width="11.7109375" style="556" customWidth="1"/>
    <col min="16134" max="16135" width="11.5703125" style="556" bestFit="1" customWidth="1"/>
    <col min="16136" max="16141" width="10.7109375" style="556" customWidth="1"/>
    <col min="16142" max="16142" width="11.42578125" style="556" customWidth="1"/>
    <col min="16143" max="16145" width="10.85546875" style="556" customWidth="1"/>
    <col min="16146" max="16146" width="11.42578125" style="556" customWidth="1"/>
    <col min="16147" max="16148" width="10.85546875" style="556" customWidth="1"/>
    <col min="16149" max="16149" width="14.42578125" style="556" customWidth="1"/>
    <col min="16150" max="16180" width="10.85546875" style="556" customWidth="1"/>
    <col min="16181" max="16186" width="0" style="556" hidden="1" customWidth="1"/>
    <col min="16187" max="16187" width="10.85546875" style="556" customWidth="1"/>
    <col min="16188" max="16384" width="10.28515625" style="556"/>
  </cols>
  <sheetData>
    <row r="1" spans="1:58" s="505" customFormat="1" ht="12.75" customHeight="1" x14ac:dyDescent="0.15">
      <c r="A1" s="624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58" s="505" customFormat="1" ht="12.75" customHeight="1" x14ac:dyDescent="0.15">
      <c r="A2" s="624" t="str">
        <f>CONCATENATE("COMUNA: ",[9]NOMBRE!B2," - ","( ",[9]NOMBRE!C2,[9]NOMBRE!D2,[9]NOMBRE!E2,[9]NOMBRE!F2,[9]NOMBRE!G2," )")</f>
        <v>COMUNA: LINARES  - ( 07401 )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</row>
    <row r="3" spans="1:58" s="505" customFormat="1" ht="12.75" customHeight="1" x14ac:dyDescent="0.2">
      <c r="A3" s="624" t="str">
        <f>CONCATENATE("ESTABLECIMIENTO: ",[9]NOMBRE!B3," - ","( ",[9]NOMBRE!C3,[9]NOMBRE!D3,[9]NOMBRE!E3,[9]NOMBRE!F3,[9]NOMBRE!G3," )")</f>
        <v>ESTABLECIMIENTO: HOSPITAL DE LINARES  - ( 16108 )</v>
      </c>
      <c r="B3" s="504"/>
      <c r="C3" s="504"/>
      <c r="D3" s="506"/>
      <c r="E3" s="504"/>
      <c r="F3" s="504"/>
      <c r="G3" s="504"/>
      <c r="H3" s="504"/>
      <c r="I3" s="504"/>
      <c r="J3" s="504"/>
      <c r="K3" s="504"/>
    </row>
    <row r="4" spans="1:58" s="505" customFormat="1" ht="12.75" customHeight="1" x14ac:dyDescent="0.15">
      <c r="A4" s="624" t="str">
        <f>CONCATENATE("MES: ",[9]NOMBRE!B6," - ","( ",[9]NOMBRE!C6,[9]NOMBRE!D6," )")</f>
        <v>MES: DICIEMBRE - ( 12 )</v>
      </c>
      <c r="B4" s="504"/>
      <c r="C4" s="504"/>
      <c r="D4" s="504"/>
      <c r="E4" s="504"/>
      <c r="F4" s="504"/>
      <c r="G4" s="504"/>
      <c r="H4" s="504"/>
      <c r="I4" s="504"/>
      <c r="J4" s="504"/>
      <c r="K4" s="504"/>
    </row>
    <row r="5" spans="1:58" s="505" customFormat="1" ht="12.75" customHeight="1" x14ac:dyDescent="0.15">
      <c r="A5" s="503" t="str">
        <f>CONCATENATE("AÑO: ",[9]NOMBRE!B7)</f>
        <v>AÑO: 2013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</row>
    <row r="6" spans="1:58" s="512" customFormat="1" ht="39.950000000000003" customHeight="1" x14ac:dyDescent="0.15">
      <c r="A6" s="646" t="s">
        <v>1</v>
      </c>
      <c r="B6" s="646"/>
      <c r="C6" s="646"/>
      <c r="D6" s="646"/>
      <c r="E6" s="646"/>
      <c r="F6" s="646"/>
      <c r="G6" s="646"/>
      <c r="H6" s="646"/>
      <c r="I6" s="646"/>
      <c r="J6" s="646"/>
      <c r="K6" s="646"/>
      <c r="L6" s="646"/>
      <c r="M6" s="646"/>
      <c r="N6" s="627"/>
      <c r="AV6" s="505"/>
      <c r="AW6" s="505"/>
    </row>
    <row r="7" spans="1:58" s="512" customFormat="1" ht="30" customHeight="1" x14ac:dyDescent="0.2">
      <c r="A7" s="507" t="s">
        <v>2</v>
      </c>
      <c r="B7" s="507"/>
      <c r="C7" s="507"/>
      <c r="D7" s="507"/>
      <c r="E7" s="507"/>
      <c r="F7" s="507"/>
      <c r="G7" s="507"/>
      <c r="H7" s="507"/>
      <c r="I7" s="507"/>
      <c r="J7" s="628"/>
      <c r="K7" s="507"/>
      <c r="L7" s="507"/>
      <c r="M7" s="507"/>
      <c r="N7" s="559"/>
      <c r="AV7" s="505"/>
      <c r="AW7" s="505"/>
    </row>
    <row r="8" spans="1:58" s="522" customFormat="1" ht="12.75" customHeight="1" x14ac:dyDescent="0.15">
      <c r="A8" s="637" t="s">
        <v>3</v>
      </c>
      <c r="B8" s="639" t="s">
        <v>4</v>
      </c>
      <c r="C8" s="632" t="s">
        <v>5</v>
      </c>
      <c r="D8" s="634"/>
      <c r="E8" s="634"/>
      <c r="F8" s="634"/>
      <c r="G8" s="634"/>
      <c r="H8" s="634"/>
      <c r="I8" s="634"/>
      <c r="J8" s="634"/>
      <c r="K8" s="632" t="s">
        <v>6</v>
      </c>
      <c r="L8" s="633"/>
      <c r="M8" s="635" t="s">
        <v>7</v>
      </c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AT8" s="517"/>
      <c r="AU8" s="517"/>
    </row>
    <row r="9" spans="1:58" s="522" customFormat="1" ht="21" x14ac:dyDescent="0.15">
      <c r="A9" s="638"/>
      <c r="B9" s="640"/>
      <c r="C9" s="523" t="s">
        <v>8</v>
      </c>
      <c r="D9" s="508" t="s">
        <v>9</v>
      </c>
      <c r="E9" s="508" t="s">
        <v>10</v>
      </c>
      <c r="F9" s="508" t="s">
        <v>11</v>
      </c>
      <c r="G9" s="508" t="s">
        <v>12</v>
      </c>
      <c r="H9" s="508" t="s">
        <v>13</v>
      </c>
      <c r="I9" s="508" t="s">
        <v>14</v>
      </c>
      <c r="J9" s="509" t="s">
        <v>15</v>
      </c>
      <c r="K9" s="510" t="s">
        <v>16</v>
      </c>
      <c r="L9" s="509" t="s">
        <v>17</v>
      </c>
      <c r="M9" s="636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AT9" s="517"/>
      <c r="AU9" s="517"/>
    </row>
    <row r="10" spans="1:58" s="522" customFormat="1" ht="15.95" customHeight="1" x14ac:dyDescent="0.15">
      <c r="A10" s="524" t="s">
        <v>18</v>
      </c>
      <c r="B10" s="587">
        <f>SUM(C10:J10)</f>
        <v>415</v>
      </c>
      <c r="C10" s="619">
        <f>SUM(C11:C21)</f>
        <v>8</v>
      </c>
      <c r="D10" s="620">
        <f t="shared" ref="D10:L10" si="0">SUM(D11:D21)</f>
        <v>27</v>
      </c>
      <c r="E10" s="620">
        <f t="shared" si="0"/>
        <v>34</v>
      </c>
      <c r="F10" s="620">
        <f t="shared" si="0"/>
        <v>38</v>
      </c>
      <c r="G10" s="620">
        <f t="shared" si="0"/>
        <v>19</v>
      </c>
      <c r="H10" s="620">
        <f t="shared" si="0"/>
        <v>27</v>
      </c>
      <c r="I10" s="620">
        <f t="shared" si="0"/>
        <v>163</v>
      </c>
      <c r="J10" s="621">
        <f t="shared" si="0"/>
        <v>99</v>
      </c>
      <c r="K10" s="619">
        <f t="shared" si="0"/>
        <v>166</v>
      </c>
      <c r="L10" s="622">
        <f t="shared" si="0"/>
        <v>249</v>
      </c>
      <c r="M10" s="578">
        <f>SUM(M11:M21)</f>
        <v>415</v>
      </c>
      <c r="N10" s="625" t="str">
        <f t="shared" ref="N10:N21" si="1">$BA10&amp;" "&amp;$BB10&amp;""&amp;$BC10&amp;""</f>
        <v xml:space="preserve"> </v>
      </c>
      <c r="O10" s="520"/>
      <c r="P10" s="520"/>
      <c r="Q10" s="513"/>
      <c r="R10" s="513"/>
      <c r="S10" s="513"/>
      <c r="T10" s="513"/>
      <c r="U10" s="513"/>
      <c r="V10" s="513"/>
      <c r="W10" s="513"/>
      <c r="AC10" s="517"/>
      <c r="AT10" s="517"/>
      <c r="AU10" s="517"/>
      <c r="BA10" s="560" t="str">
        <f>IF($B10&lt;&gt;($K10+$L10)," El número consultas según sexo NO puede ser diferente al Total.","")</f>
        <v/>
      </c>
      <c r="BB10" s="525" t="str">
        <f>IF($B10=0,"",IF($M10="",IF($B10="",""," No olvide escribir la columna Beneficiarios."),""))</f>
        <v/>
      </c>
      <c r="BC10" s="525" t="str">
        <f>IF($B10&lt;$M10," El número de Beneficiarios NO puede ser mayor que el Total.","")</f>
        <v/>
      </c>
      <c r="BD10" s="629">
        <f>IF($B10&lt;&gt;($K10+$L10),1,0)</f>
        <v>0</v>
      </c>
      <c r="BE10" s="629">
        <f>IF($B10&lt;$M10,1,0)</f>
        <v>0</v>
      </c>
      <c r="BF10" s="629">
        <f>IF($B10=0,"",IF($M10="",IF($B10="","",1),0))</f>
        <v>0</v>
      </c>
    </row>
    <row r="11" spans="1:58" s="522" customFormat="1" ht="15.95" customHeight="1" x14ac:dyDescent="0.15">
      <c r="A11" s="526" t="s">
        <v>19</v>
      </c>
      <c r="B11" s="606">
        <f>SUM(C11:J11)</f>
        <v>0</v>
      </c>
      <c r="C11" s="593"/>
      <c r="D11" s="594"/>
      <c r="E11" s="594"/>
      <c r="F11" s="594"/>
      <c r="G11" s="594"/>
      <c r="H11" s="594"/>
      <c r="I11" s="594"/>
      <c r="J11" s="600"/>
      <c r="K11" s="593"/>
      <c r="L11" s="600"/>
      <c r="M11" s="607"/>
      <c r="N11" s="625" t="str">
        <f t="shared" si="1"/>
        <v xml:space="preserve"> </v>
      </c>
      <c r="O11" s="520"/>
      <c r="P11" s="520"/>
      <c r="Q11" s="513"/>
      <c r="R11" s="513"/>
      <c r="S11" s="513"/>
      <c r="T11" s="513"/>
      <c r="U11" s="513"/>
      <c r="V11" s="513"/>
      <c r="W11" s="513"/>
      <c r="AT11" s="517"/>
      <c r="AU11" s="517"/>
      <c r="BA11" s="560" t="str">
        <f t="shared" ref="BA11:BA21" si="2">IF($B11&lt;&gt;($K11+$L11)," El número consultas según sexo NO puede ser diferente al Total.","")</f>
        <v/>
      </c>
      <c r="BB11" s="525" t="str">
        <f t="shared" ref="BB11:BB21" si="3">IF($B11=0,"",IF($M11="",IF($B11="",""," No olvide escribir la columna Beneficiarios."),""))</f>
        <v/>
      </c>
      <c r="BC11" s="525" t="str">
        <f t="shared" ref="BC11:BC21" si="4">IF($B11&lt;$M11," El número de Beneficiarios NO puede ser mayor que el Total.","")</f>
        <v/>
      </c>
      <c r="BD11" s="629">
        <f t="shared" ref="BD11:BD21" si="5">IF($B11&lt;&gt;($K11+$L11),1,0)</f>
        <v>0</v>
      </c>
      <c r="BE11" s="629">
        <f t="shared" ref="BE11:BE21" si="6">IF($B11&lt;$M11,1,0)</f>
        <v>0</v>
      </c>
      <c r="BF11" s="629" t="str">
        <f t="shared" ref="BF11:BF21" si="7">IF($B11=0,"",IF($M11="",IF($B11="","",1),0))</f>
        <v/>
      </c>
    </row>
    <row r="12" spans="1:58" s="522" customFormat="1" ht="15.95" customHeight="1" x14ac:dyDescent="0.15">
      <c r="A12" s="527" t="s">
        <v>20</v>
      </c>
      <c r="B12" s="578">
        <f t="shared" ref="B12:B21" si="8">SUM(C12:J12)</f>
        <v>0</v>
      </c>
      <c r="C12" s="579"/>
      <c r="D12" s="580"/>
      <c r="E12" s="580"/>
      <c r="F12" s="580"/>
      <c r="G12" s="580"/>
      <c r="H12" s="580"/>
      <c r="I12" s="580"/>
      <c r="J12" s="576"/>
      <c r="K12" s="579"/>
      <c r="L12" s="576"/>
      <c r="M12" s="608"/>
      <c r="N12" s="625" t="str">
        <f t="shared" si="1"/>
        <v xml:space="preserve"> </v>
      </c>
      <c r="O12" s="520"/>
      <c r="P12" s="520"/>
      <c r="Q12" s="513"/>
      <c r="R12" s="513"/>
      <c r="S12" s="513"/>
      <c r="T12" s="513"/>
      <c r="U12" s="513"/>
      <c r="V12" s="513"/>
      <c r="W12" s="513"/>
      <c r="AT12" s="517"/>
      <c r="AU12" s="517"/>
      <c r="BA12" s="560" t="str">
        <f t="shared" si="2"/>
        <v/>
      </c>
      <c r="BB12" s="525" t="str">
        <f t="shared" si="3"/>
        <v/>
      </c>
      <c r="BC12" s="525" t="str">
        <f t="shared" si="4"/>
        <v/>
      </c>
      <c r="BD12" s="629">
        <f t="shared" si="5"/>
        <v>0</v>
      </c>
      <c r="BE12" s="629">
        <f t="shared" si="6"/>
        <v>0</v>
      </c>
      <c r="BF12" s="629" t="str">
        <f t="shared" si="7"/>
        <v/>
      </c>
    </row>
    <row r="13" spans="1:58" s="522" customFormat="1" ht="15.95" customHeight="1" x14ac:dyDescent="0.15">
      <c r="A13" s="528" t="s">
        <v>21</v>
      </c>
      <c r="B13" s="578">
        <f t="shared" si="8"/>
        <v>0</v>
      </c>
      <c r="C13" s="579"/>
      <c r="D13" s="580"/>
      <c r="E13" s="580"/>
      <c r="F13" s="580"/>
      <c r="G13" s="580"/>
      <c r="H13" s="580"/>
      <c r="I13" s="580"/>
      <c r="J13" s="576"/>
      <c r="K13" s="579"/>
      <c r="L13" s="576"/>
      <c r="M13" s="608"/>
      <c r="N13" s="625" t="str">
        <f t="shared" si="1"/>
        <v xml:space="preserve"> </v>
      </c>
      <c r="O13" s="520"/>
      <c r="P13" s="520"/>
      <c r="Q13" s="513"/>
      <c r="R13" s="513"/>
      <c r="S13" s="513"/>
      <c r="T13" s="513"/>
      <c r="U13" s="513"/>
      <c r="V13" s="513"/>
      <c r="W13" s="513"/>
      <c r="AT13" s="517"/>
      <c r="AU13" s="517"/>
      <c r="BA13" s="560" t="str">
        <f t="shared" si="2"/>
        <v/>
      </c>
      <c r="BB13" s="525" t="str">
        <f t="shared" si="3"/>
        <v/>
      </c>
      <c r="BC13" s="525" t="str">
        <f t="shared" si="4"/>
        <v/>
      </c>
      <c r="BD13" s="629">
        <f t="shared" si="5"/>
        <v>0</v>
      </c>
      <c r="BE13" s="629">
        <f t="shared" si="6"/>
        <v>0</v>
      </c>
      <c r="BF13" s="629" t="str">
        <f t="shared" si="7"/>
        <v/>
      </c>
    </row>
    <row r="14" spans="1:58" s="522" customFormat="1" ht="15.95" customHeight="1" x14ac:dyDescent="0.15">
      <c r="A14" s="529" t="s">
        <v>22</v>
      </c>
      <c r="B14" s="604">
        <f t="shared" si="8"/>
        <v>0</v>
      </c>
      <c r="C14" s="601"/>
      <c r="D14" s="602"/>
      <c r="E14" s="602"/>
      <c r="F14" s="602"/>
      <c r="G14" s="602"/>
      <c r="H14" s="602"/>
      <c r="I14" s="602"/>
      <c r="J14" s="603"/>
      <c r="K14" s="601"/>
      <c r="L14" s="603"/>
      <c r="M14" s="617"/>
      <c r="N14" s="625" t="str">
        <f t="shared" si="1"/>
        <v xml:space="preserve"> </v>
      </c>
      <c r="O14" s="520"/>
      <c r="P14" s="520"/>
      <c r="Q14" s="513"/>
      <c r="R14" s="513"/>
      <c r="S14" s="513"/>
      <c r="T14" s="513"/>
      <c r="U14" s="513"/>
      <c r="V14" s="513"/>
      <c r="W14" s="513"/>
      <c r="AT14" s="517"/>
      <c r="AU14" s="517"/>
      <c r="BA14" s="560" t="str">
        <f t="shared" si="2"/>
        <v/>
      </c>
      <c r="BB14" s="525" t="str">
        <f t="shared" si="3"/>
        <v/>
      </c>
      <c r="BC14" s="525" t="str">
        <f t="shared" si="4"/>
        <v/>
      </c>
      <c r="BD14" s="629">
        <f t="shared" si="5"/>
        <v>0</v>
      </c>
      <c r="BE14" s="629">
        <f t="shared" si="6"/>
        <v>0</v>
      </c>
      <c r="BF14" s="629" t="str">
        <f t="shared" si="7"/>
        <v/>
      </c>
    </row>
    <row r="15" spans="1:58" s="522" customFormat="1" ht="15.95" customHeight="1" x14ac:dyDescent="0.15">
      <c r="A15" s="514" t="s">
        <v>23</v>
      </c>
      <c r="B15" s="578">
        <f t="shared" si="8"/>
        <v>0</v>
      </c>
      <c r="C15" s="579"/>
      <c r="D15" s="580"/>
      <c r="E15" s="580"/>
      <c r="F15" s="580"/>
      <c r="G15" s="580"/>
      <c r="H15" s="580"/>
      <c r="I15" s="580"/>
      <c r="J15" s="576"/>
      <c r="K15" s="579"/>
      <c r="L15" s="576"/>
      <c r="M15" s="608"/>
      <c r="N15" s="625" t="str">
        <f t="shared" si="1"/>
        <v xml:space="preserve"> </v>
      </c>
      <c r="O15" s="520"/>
      <c r="P15" s="520"/>
      <c r="Q15" s="513"/>
      <c r="R15" s="513"/>
      <c r="S15" s="513"/>
      <c r="T15" s="513"/>
      <c r="U15" s="513"/>
      <c r="V15" s="513"/>
      <c r="W15" s="513"/>
      <c r="AT15" s="517"/>
      <c r="AU15" s="517"/>
      <c r="BA15" s="560" t="str">
        <f t="shared" si="2"/>
        <v/>
      </c>
      <c r="BB15" s="525" t="str">
        <f t="shared" si="3"/>
        <v/>
      </c>
      <c r="BC15" s="525" t="str">
        <f t="shared" si="4"/>
        <v/>
      </c>
      <c r="BD15" s="629">
        <f t="shared" si="5"/>
        <v>0</v>
      </c>
      <c r="BE15" s="629">
        <f t="shared" si="6"/>
        <v>0</v>
      </c>
      <c r="BF15" s="629" t="str">
        <f t="shared" si="7"/>
        <v/>
      </c>
    </row>
    <row r="16" spans="1:58" s="522" customFormat="1" ht="15.95" customHeight="1" x14ac:dyDescent="0.15">
      <c r="A16" s="561" t="s">
        <v>24</v>
      </c>
      <c r="B16" s="578">
        <f t="shared" si="8"/>
        <v>0</v>
      </c>
      <c r="C16" s="579"/>
      <c r="D16" s="580"/>
      <c r="E16" s="580"/>
      <c r="F16" s="580"/>
      <c r="G16" s="580"/>
      <c r="H16" s="580"/>
      <c r="I16" s="580"/>
      <c r="J16" s="576"/>
      <c r="K16" s="579"/>
      <c r="L16" s="576"/>
      <c r="M16" s="608"/>
      <c r="N16" s="625" t="str">
        <f t="shared" si="1"/>
        <v xml:space="preserve"> </v>
      </c>
      <c r="O16" s="520"/>
      <c r="P16" s="520"/>
      <c r="Q16" s="513"/>
      <c r="R16" s="513"/>
      <c r="S16" s="513"/>
      <c r="T16" s="513"/>
      <c r="U16" s="513"/>
      <c r="V16" s="513"/>
      <c r="W16" s="513"/>
      <c r="AT16" s="517"/>
      <c r="AU16" s="517"/>
      <c r="BA16" s="560" t="str">
        <f t="shared" si="2"/>
        <v/>
      </c>
      <c r="BB16" s="525" t="str">
        <f t="shared" si="3"/>
        <v/>
      </c>
      <c r="BC16" s="525" t="str">
        <f t="shared" si="4"/>
        <v/>
      </c>
      <c r="BD16" s="629">
        <f t="shared" si="5"/>
        <v>0</v>
      </c>
      <c r="BE16" s="629">
        <f t="shared" si="6"/>
        <v>0</v>
      </c>
      <c r="BF16" s="629" t="str">
        <f t="shared" si="7"/>
        <v/>
      </c>
    </row>
    <row r="17" spans="1:58" s="522" customFormat="1" ht="15.95" customHeight="1" x14ac:dyDescent="0.15">
      <c r="A17" s="530" t="s">
        <v>25</v>
      </c>
      <c r="B17" s="605">
        <f t="shared" si="8"/>
        <v>0</v>
      </c>
      <c r="C17" s="595"/>
      <c r="D17" s="614"/>
      <c r="E17" s="614"/>
      <c r="F17" s="598"/>
      <c r="G17" s="598"/>
      <c r="H17" s="598"/>
      <c r="I17" s="598"/>
      <c r="J17" s="592"/>
      <c r="K17" s="591"/>
      <c r="L17" s="577"/>
      <c r="M17" s="618"/>
      <c r="N17" s="625" t="str">
        <f t="shared" si="1"/>
        <v xml:space="preserve"> </v>
      </c>
      <c r="O17" s="520"/>
      <c r="P17" s="520"/>
      <c r="Q17" s="513"/>
      <c r="R17" s="513"/>
      <c r="S17" s="513"/>
      <c r="T17" s="513"/>
      <c r="U17" s="513"/>
      <c r="V17" s="513"/>
      <c r="W17" s="513"/>
      <c r="AT17" s="517"/>
      <c r="AU17" s="517"/>
      <c r="BA17" s="560" t="str">
        <f t="shared" si="2"/>
        <v/>
      </c>
      <c r="BB17" s="525" t="str">
        <f t="shared" si="3"/>
        <v/>
      </c>
      <c r="BC17" s="525" t="str">
        <f t="shared" si="4"/>
        <v/>
      </c>
      <c r="BD17" s="629">
        <f t="shared" si="5"/>
        <v>0</v>
      </c>
      <c r="BE17" s="629">
        <f t="shared" si="6"/>
        <v>0</v>
      </c>
      <c r="BF17" s="629" t="str">
        <f t="shared" si="7"/>
        <v/>
      </c>
    </row>
    <row r="18" spans="1:58" s="522" customFormat="1" ht="15.95" customHeight="1" x14ac:dyDescent="0.15">
      <c r="A18" s="530" t="s">
        <v>26</v>
      </c>
      <c r="B18" s="578">
        <f t="shared" si="8"/>
        <v>0</v>
      </c>
      <c r="C18" s="579"/>
      <c r="D18" s="580"/>
      <c r="E18" s="580"/>
      <c r="F18" s="598"/>
      <c r="G18" s="598"/>
      <c r="H18" s="598"/>
      <c r="I18" s="598"/>
      <c r="J18" s="577"/>
      <c r="K18" s="614"/>
      <c r="L18" s="577"/>
      <c r="M18" s="618"/>
      <c r="N18" s="625" t="str">
        <f t="shared" si="1"/>
        <v xml:space="preserve"> </v>
      </c>
      <c r="O18" s="512"/>
      <c r="P18" s="512"/>
      <c r="Q18" s="512"/>
      <c r="R18" s="512"/>
      <c r="S18" s="512"/>
      <c r="T18" s="512"/>
      <c r="U18" s="512"/>
      <c r="V18" s="512"/>
      <c r="W18" s="512"/>
      <c r="AT18" s="517"/>
      <c r="AU18" s="517"/>
      <c r="BA18" s="560" t="str">
        <f t="shared" si="2"/>
        <v/>
      </c>
      <c r="BB18" s="525" t="str">
        <f t="shared" si="3"/>
        <v/>
      </c>
      <c r="BC18" s="525" t="str">
        <f t="shared" si="4"/>
        <v/>
      </c>
      <c r="BD18" s="629">
        <f t="shared" si="5"/>
        <v>0</v>
      </c>
      <c r="BE18" s="629">
        <f t="shared" si="6"/>
        <v>0</v>
      </c>
      <c r="BF18" s="629" t="str">
        <f t="shared" si="7"/>
        <v/>
      </c>
    </row>
    <row r="19" spans="1:58" s="522" customFormat="1" ht="15.95" customHeight="1" x14ac:dyDescent="0.15">
      <c r="A19" s="530" t="s">
        <v>27</v>
      </c>
      <c r="B19" s="605">
        <f t="shared" si="8"/>
        <v>0</v>
      </c>
      <c r="C19" s="597"/>
      <c r="D19" s="598"/>
      <c r="E19" s="598"/>
      <c r="F19" s="598"/>
      <c r="G19" s="598"/>
      <c r="H19" s="598"/>
      <c r="I19" s="598"/>
      <c r="J19" s="577"/>
      <c r="K19" s="579"/>
      <c r="L19" s="577"/>
      <c r="M19" s="618"/>
      <c r="N19" s="625" t="str">
        <f>$BA19&amp;" "&amp;$BB19&amp;""&amp;$BC19&amp;""</f>
        <v xml:space="preserve"> </v>
      </c>
      <c r="O19" s="512"/>
      <c r="P19" s="512"/>
      <c r="Q19" s="512"/>
      <c r="R19" s="512"/>
      <c r="S19" s="512"/>
      <c r="T19" s="512"/>
      <c r="U19" s="512"/>
      <c r="V19" s="512"/>
      <c r="W19" s="512"/>
      <c r="AT19" s="517"/>
      <c r="AU19" s="517"/>
      <c r="BA19" s="560" t="str">
        <f t="shared" si="2"/>
        <v/>
      </c>
      <c r="BB19" s="525" t="str">
        <f t="shared" si="3"/>
        <v/>
      </c>
      <c r="BC19" s="525" t="str">
        <f t="shared" si="4"/>
        <v/>
      </c>
      <c r="BD19" s="629">
        <f t="shared" si="5"/>
        <v>0</v>
      </c>
      <c r="BE19" s="629">
        <f t="shared" si="6"/>
        <v>0</v>
      </c>
      <c r="BF19" s="629" t="str">
        <f t="shared" si="7"/>
        <v/>
      </c>
    </row>
    <row r="20" spans="1:58" s="522" customFormat="1" ht="15.95" customHeight="1" x14ac:dyDescent="0.15">
      <c r="A20" s="530" t="s">
        <v>28</v>
      </c>
      <c r="B20" s="605">
        <f t="shared" si="8"/>
        <v>0</v>
      </c>
      <c r="C20" s="597"/>
      <c r="D20" s="598"/>
      <c r="E20" s="598"/>
      <c r="F20" s="598"/>
      <c r="G20" s="598"/>
      <c r="H20" s="598"/>
      <c r="I20" s="598"/>
      <c r="J20" s="577"/>
      <c r="K20" s="579"/>
      <c r="L20" s="577"/>
      <c r="M20" s="618"/>
      <c r="N20" s="625" t="str">
        <f>$BA20&amp;" "&amp;$BB20&amp;""&amp;$BC20&amp;""</f>
        <v xml:space="preserve"> </v>
      </c>
      <c r="O20" s="512"/>
      <c r="P20" s="512"/>
      <c r="Q20" s="512"/>
      <c r="R20" s="512"/>
      <c r="S20" s="512"/>
      <c r="T20" s="512"/>
      <c r="U20" s="512"/>
      <c r="V20" s="512"/>
      <c r="W20" s="512"/>
      <c r="AT20" s="517"/>
      <c r="AU20" s="517"/>
      <c r="BA20" s="560" t="str">
        <f t="shared" si="2"/>
        <v/>
      </c>
      <c r="BB20" s="525" t="str">
        <f t="shared" si="3"/>
        <v/>
      </c>
      <c r="BC20" s="525" t="str">
        <f t="shared" si="4"/>
        <v/>
      </c>
      <c r="BD20" s="629">
        <f t="shared" si="5"/>
        <v>0</v>
      </c>
      <c r="BE20" s="629">
        <f t="shared" si="6"/>
        <v>0</v>
      </c>
      <c r="BF20" s="629" t="str">
        <f t="shared" si="7"/>
        <v/>
      </c>
    </row>
    <row r="21" spans="1:58" s="522" customFormat="1" ht="15.95" customHeight="1" x14ac:dyDescent="0.15">
      <c r="A21" s="531" t="s">
        <v>29</v>
      </c>
      <c r="B21" s="582">
        <f t="shared" si="8"/>
        <v>415</v>
      </c>
      <c r="C21" s="583">
        <v>8</v>
      </c>
      <c r="D21" s="584">
        <v>27</v>
      </c>
      <c r="E21" s="584">
        <v>34</v>
      </c>
      <c r="F21" s="584">
        <v>38</v>
      </c>
      <c r="G21" s="584">
        <v>19</v>
      </c>
      <c r="H21" s="584">
        <v>27</v>
      </c>
      <c r="I21" s="584">
        <v>163</v>
      </c>
      <c r="J21" s="586">
        <v>99</v>
      </c>
      <c r="K21" s="583">
        <v>166</v>
      </c>
      <c r="L21" s="586">
        <v>249</v>
      </c>
      <c r="M21" s="609">
        <v>415</v>
      </c>
      <c r="N21" s="625" t="str">
        <f t="shared" si="1"/>
        <v xml:space="preserve"> </v>
      </c>
      <c r="O21" s="512"/>
      <c r="P21" s="512"/>
      <c r="Q21" s="512"/>
      <c r="R21" s="512"/>
      <c r="S21" s="512"/>
      <c r="T21" s="512"/>
      <c r="U21" s="512"/>
      <c r="V21" s="512"/>
      <c r="W21" s="512"/>
      <c r="AT21" s="517"/>
      <c r="AU21" s="517"/>
      <c r="BA21" s="560" t="str">
        <f t="shared" si="2"/>
        <v/>
      </c>
      <c r="BB21" s="525" t="str">
        <f t="shared" si="3"/>
        <v/>
      </c>
      <c r="BC21" s="525" t="str">
        <f t="shared" si="4"/>
        <v/>
      </c>
      <c r="BD21" s="629">
        <f t="shared" si="5"/>
        <v>0</v>
      </c>
      <c r="BE21" s="629">
        <f t="shared" si="6"/>
        <v>0</v>
      </c>
      <c r="BF21" s="629">
        <f t="shared" si="7"/>
        <v>0</v>
      </c>
    </row>
    <row r="22" spans="1:58" s="512" customFormat="1" ht="30" customHeight="1" x14ac:dyDescent="0.2">
      <c r="A22" s="507" t="s">
        <v>30</v>
      </c>
      <c r="B22" s="507"/>
      <c r="C22" s="507"/>
      <c r="D22" s="507"/>
      <c r="E22" s="507"/>
      <c r="F22" s="507"/>
      <c r="G22" s="507"/>
      <c r="H22" s="507"/>
      <c r="I22" s="507"/>
      <c r="J22" s="628"/>
      <c r="K22" s="507"/>
      <c r="L22" s="507"/>
      <c r="M22" s="507"/>
      <c r="N22" s="505"/>
      <c r="AV22" s="505"/>
      <c r="AW22" s="505"/>
    </row>
    <row r="23" spans="1:58" s="522" customFormat="1" x14ac:dyDescent="0.15">
      <c r="A23" s="637" t="s">
        <v>31</v>
      </c>
      <c r="B23" s="639" t="s">
        <v>4</v>
      </c>
      <c r="C23" s="632" t="s">
        <v>5</v>
      </c>
      <c r="D23" s="634"/>
      <c r="E23" s="634"/>
      <c r="F23" s="634"/>
      <c r="G23" s="634"/>
      <c r="H23" s="634"/>
      <c r="I23" s="634"/>
      <c r="J23" s="634"/>
      <c r="K23" s="632" t="s">
        <v>6</v>
      </c>
      <c r="L23" s="633"/>
      <c r="M23" s="635" t="s">
        <v>7</v>
      </c>
      <c r="N23" s="626"/>
      <c r="O23" s="626"/>
      <c r="P23" s="520"/>
      <c r="Q23" s="520"/>
      <c r="R23" s="520"/>
      <c r="S23" s="513"/>
      <c r="T23" s="513"/>
      <c r="U23" s="513"/>
      <c r="V23" s="513"/>
      <c r="W23" s="513"/>
      <c r="X23" s="513"/>
      <c r="Y23" s="513"/>
      <c r="Z23" s="517"/>
      <c r="AA23" s="521"/>
      <c r="AB23" s="521"/>
      <c r="AC23" s="517"/>
      <c r="AD23" s="517"/>
      <c r="AV23" s="517"/>
      <c r="AW23" s="517"/>
    </row>
    <row r="24" spans="1:58" s="522" customFormat="1" ht="21" x14ac:dyDescent="0.15">
      <c r="A24" s="638"/>
      <c r="B24" s="640"/>
      <c r="C24" s="523" t="s">
        <v>8</v>
      </c>
      <c r="D24" s="508" t="s">
        <v>9</v>
      </c>
      <c r="E24" s="508" t="s">
        <v>10</v>
      </c>
      <c r="F24" s="508" t="s">
        <v>11</v>
      </c>
      <c r="G24" s="508" t="s">
        <v>12</v>
      </c>
      <c r="H24" s="508" t="s">
        <v>13</v>
      </c>
      <c r="I24" s="508" t="s">
        <v>14</v>
      </c>
      <c r="J24" s="509" t="s">
        <v>15</v>
      </c>
      <c r="K24" s="510" t="s">
        <v>16</v>
      </c>
      <c r="L24" s="509" t="s">
        <v>17</v>
      </c>
      <c r="M24" s="636"/>
      <c r="N24" s="626"/>
      <c r="O24" s="626"/>
      <c r="P24" s="520"/>
      <c r="Q24" s="520"/>
      <c r="R24" s="520"/>
      <c r="S24" s="513"/>
      <c r="T24" s="513"/>
      <c r="U24" s="513"/>
      <c r="V24" s="513"/>
      <c r="W24" s="513"/>
      <c r="X24" s="513"/>
      <c r="Y24" s="513"/>
      <c r="Z24" s="517"/>
      <c r="AA24" s="521"/>
      <c r="AB24" s="521"/>
      <c r="AC24" s="517"/>
      <c r="AD24" s="517"/>
      <c r="AV24" s="517"/>
      <c r="AW24" s="517"/>
    </row>
    <row r="25" spans="1:58" s="522" customFormat="1" ht="15.95" customHeight="1" x14ac:dyDescent="0.15">
      <c r="A25" s="563" t="s">
        <v>32</v>
      </c>
      <c r="B25" s="606">
        <f>SUM(C25:J25)</f>
        <v>0</v>
      </c>
      <c r="C25" s="593"/>
      <c r="D25" s="594"/>
      <c r="E25" s="594"/>
      <c r="F25" s="594"/>
      <c r="G25" s="594"/>
      <c r="H25" s="594"/>
      <c r="I25" s="594"/>
      <c r="J25" s="600"/>
      <c r="K25" s="593"/>
      <c r="L25" s="600"/>
      <c r="M25" s="611"/>
      <c r="N25" s="625" t="str">
        <f t="shared" ref="N25:N37" si="9">$BA25&amp;" "&amp;$BB25&amp;""&amp;$BC25</f>
        <v xml:space="preserve"> </v>
      </c>
      <c r="O25" s="626"/>
      <c r="P25" s="520"/>
      <c r="Q25" s="520"/>
      <c r="R25" s="520"/>
      <c r="S25" s="513"/>
      <c r="T25" s="513"/>
      <c r="U25" s="513"/>
      <c r="V25" s="513"/>
      <c r="W25" s="513"/>
      <c r="AC25" s="517"/>
      <c r="AD25" s="517"/>
      <c r="AV25" s="517"/>
      <c r="AW25" s="517"/>
      <c r="BA25" s="560" t="str">
        <f>IF($B25&lt;&gt;($K25+$L25)," El número consultas según sexo NO puede ser diferente al Total.","")</f>
        <v/>
      </c>
      <c r="BB25" s="525" t="str">
        <f>IF($B25=0,"",IF($M25="",IF($B25="",""," No olvide escribir la columna Beneficiarios."),""))</f>
        <v/>
      </c>
      <c r="BC25" s="525" t="str">
        <f>IF($B25&lt;$M25," El número de Beneficiarios NO puede ser mayor que el Total.","")</f>
        <v/>
      </c>
      <c r="BD25" s="629">
        <f>IF($B25&lt;&gt;($K25+$L25),1,0)</f>
        <v>0</v>
      </c>
      <c r="BE25" s="629">
        <f>IF($B25&lt;$M25,1,0)</f>
        <v>0</v>
      </c>
      <c r="BF25" s="629" t="str">
        <f t="shared" ref="BF25:BF37" si="10">IF($B25=0,"",IF($M25="",IF($B25="","",1),0))</f>
        <v/>
      </c>
    </row>
    <row r="26" spans="1:58" s="522" customFormat="1" ht="15.95" customHeight="1" x14ac:dyDescent="0.15">
      <c r="A26" s="562" t="s">
        <v>33</v>
      </c>
      <c r="B26" s="578">
        <f t="shared" ref="B26:B37" si="11">SUM(C26:J26)</f>
        <v>0</v>
      </c>
      <c r="C26" s="579"/>
      <c r="D26" s="580"/>
      <c r="E26" s="580"/>
      <c r="F26" s="580"/>
      <c r="G26" s="580"/>
      <c r="H26" s="580"/>
      <c r="I26" s="580"/>
      <c r="J26" s="576"/>
      <c r="K26" s="591"/>
      <c r="L26" s="576"/>
      <c r="M26" s="571"/>
      <c r="N26" s="625" t="str">
        <f t="shared" si="9"/>
        <v xml:space="preserve"> </v>
      </c>
      <c r="O26" s="626"/>
      <c r="P26" s="520"/>
      <c r="Q26" s="520"/>
      <c r="R26" s="520"/>
      <c r="S26" s="513"/>
      <c r="T26" s="513"/>
      <c r="U26" s="513"/>
      <c r="V26" s="513"/>
      <c r="W26" s="513"/>
      <c r="AC26" s="517"/>
      <c r="AD26" s="517"/>
      <c r="AV26" s="517"/>
      <c r="AW26" s="517"/>
      <c r="BA26" s="560" t="str">
        <f t="shared" ref="BA26:BA37" si="12">IF($B26&lt;&gt;($K26+$L26)," El número consultas según sexo NO puede ser diferente al Total.","")</f>
        <v/>
      </c>
      <c r="BB26" s="525" t="str">
        <f t="shared" ref="BB26:BB37" si="13">IF($B26=0,"",IF($M26="",IF($B26="",""," No olvide escribir la columna Beneficiarios."),""))</f>
        <v/>
      </c>
      <c r="BC26" s="525" t="str">
        <f t="shared" ref="BC26:BC37" si="14">IF($B26&lt;$M26," El número de Beneficiarios NO puede ser mayor que el Total.","")</f>
        <v/>
      </c>
      <c r="BD26" s="629">
        <f t="shared" ref="BD26:BD37" si="15">IF($B26&lt;&gt;($K26+$L26),1,0)</f>
        <v>0</v>
      </c>
      <c r="BE26" s="629">
        <f t="shared" ref="BE26:BE37" si="16">IF($B26&lt;$M26,1,0)</f>
        <v>0</v>
      </c>
      <c r="BF26" s="629" t="str">
        <f t="shared" si="10"/>
        <v/>
      </c>
    </row>
    <row r="27" spans="1:58" s="522" customFormat="1" ht="15.95" customHeight="1" x14ac:dyDescent="0.15">
      <c r="A27" s="564" t="s">
        <v>34</v>
      </c>
      <c r="B27" s="605">
        <f t="shared" si="11"/>
        <v>0</v>
      </c>
      <c r="C27" s="579"/>
      <c r="D27" s="580"/>
      <c r="E27" s="580"/>
      <c r="F27" s="580"/>
      <c r="G27" s="580"/>
      <c r="H27" s="580"/>
      <c r="I27" s="580"/>
      <c r="J27" s="576"/>
      <c r="K27" s="579"/>
      <c r="L27" s="576"/>
      <c r="M27" s="571"/>
      <c r="N27" s="625" t="str">
        <f t="shared" si="9"/>
        <v xml:space="preserve"> </v>
      </c>
      <c r="O27" s="626"/>
      <c r="P27" s="520"/>
      <c r="Q27" s="520"/>
      <c r="R27" s="520"/>
      <c r="S27" s="513"/>
      <c r="T27" s="513"/>
      <c r="U27" s="513"/>
      <c r="V27" s="513"/>
      <c r="W27" s="513"/>
      <c r="AC27" s="517"/>
      <c r="AD27" s="517"/>
      <c r="AV27" s="517"/>
      <c r="AW27" s="517"/>
      <c r="BA27" s="560" t="str">
        <f t="shared" si="12"/>
        <v/>
      </c>
      <c r="BB27" s="525" t="str">
        <f t="shared" si="13"/>
        <v/>
      </c>
      <c r="BC27" s="525" t="str">
        <f t="shared" si="14"/>
        <v/>
      </c>
      <c r="BD27" s="629">
        <f t="shared" si="15"/>
        <v>0</v>
      </c>
      <c r="BE27" s="629">
        <f t="shared" si="16"/>
        <v>0</v>
      </c>
      <c r="BF27" s="629" t="str">
        <f t="shared" si="10"/>
        <v/>
      </c>
    </row>
    <row r="28" spans="1:58" s="522" customFormat="1" ht="15.95" customHeight="1" x14ac:dyDescent="0.15">
      <c r="A28" s="564" t="s">
        <v>35</v>
      </c>
      <c r="B28" s="605">
        <f t="shared" si="11"/>
        <v>0</v>
      </c>
      <c r="C28" s="579"/>
      <c r="D28" s="580"/>
      <c r="E28" s="580"/>
      <c r="F28" s="580"/>
      <c r="G28" s="580"/>
      <c r="H28" s="580"/>
      <c r="I28" s="580"/>
      <c r="J28" s="576"/>
      <c r="K28" s="579"/>
      <c r="L28" s="576"/>
      <c r="M28" s="571"/>
      <c r="N28" s="625" t="str">
        <f t="shared" si="9"/>
        <v xml:space="preserve"> </v>
      </c>
      <c r="O28" s="626"/>
      <c r="P28" s="520"/>
      <c r="Q28" s="520"/>
      <c r="R28" s="520"/>
      <c r="S28" s="513"/>
      <c r="T28" s="513"/>
      <c r="U28" s="513"/>
      <c r="V28" s="513"/>
      <c r="W28" s="513"/>
      <c r="AC28" s="517"/>
      <c r="AD28" s="517"/>
      <c r="AV28" s="517"/>
      <c r="AW28" s="517"/>
      <c r="BA28" s="560" t="str">
        <f t="shared" si="12"/>
        <v/>
      </c>
      <c r="BB28" s="525" t="str">
        <f t="shared" si="13"/>
        <v/>
      </c>
      <c r="BC28" s="525" t="str">
        <f t="shared" si="14"/>
        <v/>
      </c>
      <c r="BD28" s="629">
        <f t="shared" si="15"/>
        <v>0</v>
      </c>
      <c r="BE28" s="629">
        <f t="shared" si="16"/>
        <v>0</v>
      </c>
      <c r="BF28" s="629" t="str">
        <f t="shared" si="10"/>
        <v/>
      </c>
    </row>
    <row r="29" spans="1:58" s="522" customFormat="1" ht="15.95" customHeight="1" x14ac:dyDescent="0.15">
      <c r="A29" s="514" t="s">
        <v>36</v>
      </c>
      <c r="B29" s="578">
        <f t="shared" si="11"/>
        <v>0</v>
      </c>
      <c r="C29" s="579"/>
      <c r="D29" s="580"/>
      <c r="E29" s="580"/>
      <c r="F29" s="580"/>
      <c r="G29" s="580"/>
      <c r="H29" s="580"/>
      <c r="I29" s="580"/>
      <c r="J29" s="576"/>
      <c r="K29" s="579"/>
      <c r="L29" s="576"/>
      <c r="M29" s="571"/>
      <c r="N29" s="625" t="str">
        <f t="shared" si="9"/>
        <v xml:space="preserve"> </v>
      </c>
      <c r="O29" s="626"/>
      <c r="P29" s="520"/>
      <c r="Q29" s="520"/>
      <c r="R29" s="520"/>
      <c r="S29" s="513"/>
      <c r="T29" s="513"/>
      <c r="U29" s="513"/>
      <c r="V29" s="513"/>
      <c r="W29" s="513"/>
      <c r="AC29" s="517"/>
      <c r="AD29" s="517"/>
      <c r="AV29" s="517"/>
      <c r="AW29" s="517"/>
      <c r="BA29" s="560" t="str">
        <f t="shared" si="12"/>
        <v/>
      </c>
      <c r="BB29" s="525" t="str">
        <f t="shared" si="13"/>
        <v/>
      </c>
      <c r="BC29" s="525" t="str">
        <f t="shared" si="14"/>
        <v/>
      </c>
      <c r="BD29" s="629">
        <f t="shared" si="15"/>
        <v>0</v>
      </c>
      <c r="BE29" s="629">
        <f t="shared" si="16"/>
        <v>0</v>
      </c>
      <c r="BF29" s="629" t="str">
        <f t="shared" si="10"/>
        <v/>
      </c>
    </row>
    <row r="30" spans="1:58" s="522" customFormat="1" ht="15.95" customHeight="1" x14ac:dyDescent="0.15">
      <c r="A30" s="514" t="s">
        <v>37</v>
      </c>
      <c r="B30" s="578">
        <f t="shared" si="11"/>
        <v>0</v>
      </c>
      <c r="C30" s="579"/>
      <c r="D30" s="580"/>
      <c r="E30" s="580"/>
      <c r="F30" s="580"/>
      <c r="G30" s="580"/>
      <c r="H30" s="580"/>
      <c r="I30" s="580"/>
      <c r="J30" s="576"/>
      <c r="K30" s="579"/>
      <c r="L30" s="576"/>
      <c r="M30" s="571"/>
      <c r="N30" s="625" t="str">
        <f t="shared" si="9"/>
        <v xml:space="preserve"> </v>
      </c>
      <c r="O30" s="626"/>
      <c r="P30" s="520"/>
      <c r="Q30" s="520"/>
      <c r="R30" s="520"/>
      <c r="S30" s="513"/>
      <c r="T30" s="513"/>
      <c r="U30" s="513"/>
      <c r="V30" s="513"/>
      <c r="W30" s="513"/>
      <c r="AC30" s="517"/>
      <c r="AD30" s="517"/>
      <c r="AV30" s="517"/>
      <c r="AW30" s="517"/>
      <c r="BA30" s="560" t="str">
        <f t="shared" si="12"/>
        <v/>
      </c>
      <c r="BB30" s="525" t="str">
        <f t="shared" si="13"/>
        <v/>
      </c>
      <c r="BC30" s="525" t="str">
        <f t="shared" si="14"/>
        <v/>
      </c>
      <c r="BD30" s="629">
        <f t="shared" si="15"/>
        <v>0</v>
      </c>
      <c r="BE30" s="629">
        <f t="shared" si="16"/>
        <v>0</v>
      </c>
      <c r="BF30" s="629" t="str">
        <f t="shared" si="10"/>
        <v/>
      </c>
    </row>
    <row r="31" spans="1:58" s="522" customFormat="1" ht="15.95" customHeight="1" x14ac:dyDescent="0.15">
      <c r="A31" s="514" t="s">
        <v>38</v>
      </c>
      <c r="B31" s="578">
        <f t="shared" si="11"/>
        <v>0</v>
      </c>
      <c r="C31" s="579"/>
      <c r="D31" s="580"/>
      <c r="E31" s="580"/>
      <c r="F31" s="580"/>
      <c r="G31" s="580"/>
      <c r="H31" s="580"/>
      <c r="I31" s="580"/>
      <c r="J31" s="576"/>
      <c r="K31" s="579"/>
      <c r="L31" s="576"/>
      <c r="M31" s="571"/>
      <c r="N31" s="625" t="str">
        <f t="shared" si="9"/>
        <v xml:space="preserve"> </v>
      </c>
      <c r="O31" s="626"/>
      <c r="P31" s="520"/>
      <c r="Q31" s="520"/>
      <c r="R31" s="520"/>
      <c r="S31" s="513"/>
      <c r="T31" s="513"/>
      <c r="U31" s="513"/>
      <c r="V31" s="513"/>
      <c r="W31" s="513"/>
      <c r="AC31" s="517"/>
      <c r="AD31" s="517"/>
      <c r="AV31" s="517"/>
      <c r="AW31" s="517"/>
      <c r="BA31" s="560" t="str">
        <f t="shared" si="12"/>
        <v/>
      </c>
      <c r="BB31" s="525" t="str">
        <f t="shared" si="13"/>
        <v/>
      </c>
      <c r="BC31" s="525" t="str">
        <f t="shared" si="14"/>
        <v/>
      </c>
      <c r="BD31" s="629">
        <f t="shared" si="15"/>
        <v>0</v>
      </c>
      <c r="BE31" s="629">
        <f t="shared" si="16"/>
        <v>0</v>
      </c>
      <c r="BF31" s="629" t="str">
        <f t="shared" si="10"/>
        <v/>
      </c>
    </row>
    <row r="32" spans="1:58" s="522" customFormat="1" ht="15.95" customHeight="1" x14ac:dyDescent="0.15">
      <c r="A32" s="514" t="s">
        <v>39</v>
      </c>
      <c r="B32" s="578">
        <f t="shared" si="11"/>
        <v>0</v>
      </c>
      <c r="C32" s="579"/>
      <c r="D32" s="580"/>
      <c r="E32" s="580"/>
      <c r="F32" s="580"/>
      <c r="G32" s="580"/>
      <c r="H32" s="580"/>
      <c r="I32" s="580"/>
      <c r="J32" s="576"/>
      <c r="K32" s="579"/>
      <c r="L32" s="576"/>
      <c r="M32" s="571"/>
      <c r="N32" s="625" t="str">
        <f t="shared" si="9"/>
        <v xml:space="preserve"> </v>
      </c>
      <c r="O32" s="626"/>
      <c r="P32" s="520"/>
      <c r="Q32" s="520"/>
      <c r="R32" s="520"/>
      <c r="S32" s="513"/>
      <c r="T32" s="513"/>
      <c r="U32" s="513"/>
      <c r="V32" s="513"/>
      <c r="W32" s="513"/>
      <c r="AC32" s="517"/>
      <c r="AD32" s="517"/>
      <c r="AV32" s="517"/>
      <c r="AW32" s="517"/>
      <c r="BA32" s="560" t="str">
        <f t="shared" si="12"/>
        <v/>
      </c>
      <c r="BB32" s="525" t="str">
        <f t="shared" si="13"/>
        <v/>
      </c>
      <c r="BC32" s="525" t="str">
        <f t="shared" si="14"/>
        <v/>
      </c>
      <c r="BD32" s="629">
        <f t="shared" si="15"/>
        <v>0</v>
      </c>
      <c r="BE32" s="629">
        <f t="shared" si="16"/>
        <v>0</v>
      </c>
      <c r="BF32" s="629" t="str">
        <f t="shared" si="10"/>
        <v/>
      </c>
    </row>
    <row r="33" spans="1:58" s="522" customFormat="1" ht="15.95" customHeight="1" x14ac:dyDescent="0.15">
      <c r="A33" s="514" t="s">
        <v>40</v>
      </c>
      <c r="B33" s="578">
        <f t="shared" si="11"/>
        <v>0</v>
      </c>
      <c r="C33" s="579"/>
      <c r="D33" s="580"/>
      <c r="E33" s="580"/>
      <c r="F33" s="580"/>
      <c r="G33" s="580"/>
      <c r="H33" s="580"/>
      <c r="I33" s="580"/>
      <c r="J33" s="576"/>
      <c r="K33" s="579"/>
      <c r="L33" s="576"/>
      <c r="M33" s="571"/>
      <c r="N33" s="625" t="str">
        <f t="shared" si="9"/>
        <v xml:space="preserve"> </v>
      </c>
      <c r="O33" s="626"/>
      <c r="P33" s="520"/>
      <c r="Q33" s="520"/>
      <c r="R33" s="520"/>
      <c r="S33" s="513"/>
      <c r="T33" s="513"/>
      <c r="U33" s="513"/>
      <c r="V33" s="513"/>
      <c r="W33" s="513"/>
      <c r="AC33" s="517"/>
      <c r="AD33" s="517"/>
      <c r="AV33" s="517"/>
      <c r="AW33" s="517"/>
      <c r="BA33" s="560" t="str">
        <f t="shared" si="12"/>
        <v/>
      </c>
      <c r="BB33" s="525" t="str">
        <f t="shared" si="13"/>
        <v/>
      </c>
      <c r="BC33" s="525" t="str">
        <f t="shared" si="14"/>
        <v/>
      </c>
      <c r="BD33" s="629">
        <f t="shared" si="15"/>
        <v>0</v>
      </c>
      <c r="BE33" s="629">
        <f t="shared" si="16"/>
        <v>0</v>
      </c>
      <c r="BF33" s="629" t="str">
        <f t="shared" si="10"/>
        <v/>
      </c>
    </row>
    <row r="34" spans="1:58" s="522" customFormat="1" ht="15.95" customHeight="1" x14ac:dyDescent="0.15">
      <c r="A34" s="514" t="s">
        <v>41</v>
      </c>
      <c r="B34" s="578">
        <f t="shared" si="11"/>
        <v>0</v>
      </c>
      <c r="C34" s="579"/>
      <c r="D34" s="580"/>
      <c r="E34" s="580"/>
      <c r="F34" s="580"/>
      <c r="G34" s="580"/>
      <c r="H34" s="580"/>
      <c r="I34" s="580"/>
      <c r="J34" s="576"/>
      <c r="K34" s="579"/>
      <c r="L34" s="576"/>
      <c r="M34" s="571"/>
      <c r="N34" s="625" t="str">
        <f t="shared" si="9"/>
        <v xml:space="preserve"> </v>
      </c>
      <c r="O34" s="626"/>
      <c r="P34" s="520"/>
      <c r="Q34" s="520"/>
      <c r="R34" s="520"/>
      <c r="S34" s="513"/>
      <c r="T34" s="513"/>
      <c r="U34" s="513"/>
      <c r="V34" s="513"/>
      <c r="W34" s="513"/>
      <c r="AC34" s="517"/>
      <c r="AD34" s="517"/>
      <c r="AV34" s="517"/>
      <c r="AW34" s="517"/>
      <c r="BA34" s="560" t="str">
        <f t="shared" si="12"/>
        <v/>
      </c>
      <c r="BB34" s="525" t="str">
        <f t="shared" si="13"/>
        <v/>
      </c>
      <c r="BC34" s="525" t="str">
        <f t="shared" si="14"/>
        <v/>
      </c>
      <c r="BD34" s="629">
        <f t="shared" si="15"/>
        <v>0</v>
      </c>
      <c r="BE34" s="629">
        <f t="shared" si="16"/>
        <v>0</v>
      </c>
      <c r="BF34" s="629" t="str">
        <f t="shared" si="10"/>
        <v/>
      </c>
    </row>
    <row r="35" spans="1:58" s="522" customFormat="1" ht="15.95" customHeight="1" x14ac:dyDescent="0.15">
      <c r="A35" s="514" t="s">
        <v>42</v>
      </c>
      <c r="B35" s="578">
        <f t="shared" si="11"/>
        <v>0</v>
      </c>
      <c r="C35" s="579"/>
      <c r="D35" s="580"/>
      <c r="E35" s="580"/>
      <c r="F35" s="580"/>
      <c r="G35" s="580"/>
      <c r="H35" s="580"/>
      <c r="I35" s="580"/>
      <c r="J35" s="576"/>
      <c r="K35" s="579"/>
      <c r="L35" s="576"/>
      <c r="M35" s="571"/>
      <c r="N35" s="625" t="str">
        <f t="shared" si="9"/>
        <v xml:space="preserve"> </v>
      </c>
      <c r="O35" s="626"/>
      <c r="P35" s="520"/>
      <c r="Q35" s="520"/>
      <c r="R35" s="520"/>
      <c r="S35" s="513"/>
      <c r="T35" s="513"/>
      <c r="U35" s="513"/>
      <c r="V35" s="513"/>
      <c r="W35" s="513"/>
      <c r="AC35" s="517"/>
      <c r="AD35" s="517"/>
      <c r="AV35" s="517"/>
      <c r="AW35" s="517"/>
      <c r="BA35" s="560" t="str">
        <f t="shared" si="12"/>
        <v/>
      </c>
      <c r="BB35" s="525" t="str">
        <f t="shared" si="13"/>
        <v/>
      </c>
      <c r="BC35" s="525" t="str">
        <f t="shared" si="14"/>
        <v/>
      </c>
      <c r="BD35" s="629">
        <f t="shared" si="15"/>
        <v>0</v>
      </c>
      <c r="BE35" s="629">
        <f t="shared" si="16"/>
        <v>0</v>
      </c>
      <c r="BF35" s="629" t="str">
        <f t="shared" si="10"/>
        <v/>
      </c>
    </row>
    <row r="36" spans="1:58" s="522" customFormat="1" ht="15.95" customHeight="1" x14ac:dyDescent="0.15">
      <c r="A36" s="514" t="s">
        <v>43</v>
      </c>
      <c r="B36" s="578">
        <f t="shared" si="11"/>
        <v>0</v>
      </c>
      <c r="C36" s="579"/>
      <c r="D36" s="580"/>
      <c r="E36" s="580"/>
      <c r="F36" s="580"/>
      <c r="G36" s="580"/>
      <c r="H36" s="580"/>
      <c r="I36" s="580"/>
      <c r="J36" s="576"/>
      <c r="K36" s="579"/>
      <c r="L36" s="576"/>
      <c r="M36" s="571"/>
      <c r="N36" s="625" t="str">
        <f t="shared" si="9"/>
        <v xml:space="preserve"> </v>
      </c>
      <c r="O36" s="626"/>
      <c r="P36" s="520"/>
      <c r="Q36" s="520"/>
      <c r="R36" s="520"/>
      <c r="S36" s="513"/>
      <c r="T36" s="513"/>
      <c r="U36" s="513"/>
      <c r="V36" s="513"/>
      <c r="W36" s="513"/>
      <c r="AC36" s="517"/>
      <c r="AD36" s="517"/>
      <c r="AV36" s="517"/>
      <c r="AW36" s="517"/>
      <c r="BA36" s="560" t="str">
        <f t="shared" si="12"/>
        <v/>
      </c>
      <c r="BB36" s="525" t="str">
        <f t="shared" si="13"/>
        <v/>
      </c>
      <c r="BC36" s="525" t="str">
        <f t="shared" si="14"/>
        <v/>
      </c>
      <c r="BD36" s="629">
        <f t="shared" si="15"/>
        <v>0</v>
      </c>
      <c r="BE36" s="629">
        <f t="shared" si="16"/>
        <v>0</v>
      </c>
      <c r="BF36" s="629" t="str">
        <f t="shared" si="10"/>
        <v/>
      </c>
    </row>
    <row r="37" spans="1:58" s="522" customFormat="1" ht="15.95" customHeight="1" x14ac:dyDescent="0.15">
      <c r="A37" s="515" t="s">
        <v>44</v>
      </c>
      <c r="B37" s="582">
        <f t="shared" si="11"/>
        <v>0</v>
      </c>
      <c r="C37" s="583"/>
      <c r="D37" s="584"/>
      <c r="E37" s="584"/>
      <c r="F37" s="584"/>
      <c r="G37" s="584"/>
      <c r="H37" s="584"/>
      <c r="I37" s="584"/>
      <c r="J37" s="586"/>
      <c r="K37" s="583"/>
      <c r="L37" s="586"/>
      <c r="M37" s="572"/>
      <c r="N37" s="625" t="str">
        <f t="shared" si="9"/>
        <v xml:space="preserve"> </v>
      </c>
      <c r="O37" s="626"/>
      <c r="P37" s="520"/>
      <c r="Q37" s="520"/>
      <c r="R37" s="520"/>
      <c r="S37" s="513"/>
      <c r="T37" s="513"/>
      <c r="U37" s="513"/>
      <c r="V37" s="513"/>
      <c r="W37" s="513"/>
      <c r="AC37" s="517"/>
      <c r="AD37" s="517"/>
      <c r="AV37" s="517"/>
      <c r="AW37" s="517"/>
      <c r="BA37" s="560" t="str">
        <f t="shared" si="12"/>
        <v/>
      </c>
      <c r="BB37" s="525" t="str">
        <f t="shared" si="13"/>
        <v/>
      </c>
      <c r="BC37" s="525" t="str">
        <f t="shared" si="14"/>
        <v/>
      </c>
      <c r="BD37" s="629">
        <f t="shared" si="15"/>
        <v>0</v>
      </c>
      <c r="BE37" s="629">
        <f t="shared" si="16"/>
        <v>0</v>
      </c>
      <c r="BF37" s="629" t="str">
        <f t="shared" si="10"/>
        <v/>
      </c>
    </row>
    <row r="38" spans="1:58" s="522" customFormat="1" ht="30" customHeight="1" x14ac:dyDescent="0.2">
      <c r="A38" s="516" t="s">
        <v>45</v>
      </c>
      <c r="B38" s="516"/>
      <c r="C38" s="516"/>
      <c r="D38" s="516"/>
      <c r="E38" s="516"/>
      <c r="F38" s="516"/>
      <c r="G38" s="516"/>
      <c r="H38" s="516"/>
      <c r="I38" s="507"/>
      <c r="J38" s="507"/>
      <c r="K38" s="507"/>
      <c r="L38" s="507"/>
      <c r="M38" s="507"/>
      <c r="N38" s="505"/>
      <c r="O38" s="512"/>
      <c r="P38" s="512"/>
      <c r="Q38" s="512"/>
      <c r="R38" s="512"/>
      <c r="S38" s="512"/>
      <c r="T38" s="512"/>
      <c r="U38" s="512"/>
      <c r="V38" s="512"/>
      <c r="W38" s="512"/>
      <c r="AV38" s="517"/>
      <c r="AW38" s="517"/>
      <c r="BA38" s="512"/>
      <c r="BB38" s="512"/>
    </row>
    <row r="39" spans="1:58" s="522" customFormat="1" ht="32.25" customHeight="1" x14ac:dyDescent="0.15">
      <c r="A39" s="637" t="s">
        <v>31</v>
      </c>
      <c r="B39" s="639" t="s">
        <v>4</v>
      </c>
      <c r="C39" s="641" t="s">
        <v>46</v>
      </c>
      <c r="D39" s="642"/>
      <c r="E39" s="642"/>
      <c r="F39" s="643"/>
      <c r="G39" s="641" t="s">
        <v>47</v>
      </c>
      <c r="H39" s="642"/>
      <c r="I39" s="642"/>
      <c r="J39" s="643"/>
      <c r="K39" s="505"/>
      <c r="L39" s="518"/>
      <c r="M39" s="512"/>
      <c r="N39" s="512"/>
      <c r="O39" s="512"/>
      <c r="P39" s="512"/>
      <c r="Q39" s="512"/>
      <c r="R39" s="512"/>
      <c r="S39" s="512"/>
      <c r="T39" s="512"/>
      <c r="U39" s="512"/>
      <c r="V39" s="512"/>
      <c r="W39" s="512"/>
      <c r="AT39" s="517"/>
      <c r="AU39" s="517"/>
      <c r="BA39" s="512"/>
      <c r="BB39" s="512"/>
    </row>
    <row r="40" spans="1:58" s="522" customFormat="1" ht="21" x14ac:dyDescent="0.15">
      <c r="A40" s="638"/>
      <c r="B40" s="640"/>
      <c r="C40" s="508" t="s">
        <v>11</v>
      </c>
      <c r="D40" s="508" t="s">
        <v>12</v>
      </c>
      <c r="E40" s="542" t="s">
        <v>13</v>
      </c>
      <c r="F40" s="542" t="s">
        <v>48</v>
      </c>
      <c r="G40" s="508" t="s">
        <v>11</v>
      </c>
      <c r="H40" s="508" t="s">
        <v>12</v>
      </c>
      <c r="I40" s="542" t="s">
        <v>13</v>
      </c>
      <c r="J40" s="542" t="s">
        <v>48</v>
      </c>
      <c r="K40" s="505"/>
      <c r="L40" s="505"/>
      <c r="M40" s="505"/>
      <c r="N40" s="518"/>
      <c r="O40" s="512"/>
      <c r="P40" s="512"/>
      <c r="Q40" s="512"/>
      <c r="R40" s="512"/>
      <c r="S40" s="512"/>
      <c r="T40" s="512"/>
      <c r="U40" s="512"/>
      <c r="V40" s="512"/>
      <c r="W40" s="512"/>
      <c r="AV40" s="517"/>
      <c r="AW40" s="517"/>
      <c r="BA40" s="512"/>
      <c r="BB40" s="512"/>
      <c r="BC40" s="512"/>
      <c r="BD40" s="512"/>
    </row>
    <row r="41" spans="1:58" s="522" customFormat="1" ht="15.95" customHeight="1" x14ac:dyDescent="0.15">
      <c r="A41" s="532" t="s">
        <v>49</v>
      </c>
      <c r="B41" s="578">
        <f>SUM(C41:J41)</f>
        <v>0</v>
      </c>
      <c r="C41" s="593"/>
      <c r="D41" s="594"/>
      <c r="E41" s="600"/>
      <c r="F41" s="600"/>
      <c r="G41" s="593"/>
      <c r="H41" s="594"/>
      <c r="I41" s="594"/>
      <c r="J41" s="600"/>
      <c r="K41" s="625" t="str">
        <f>$BA41</f>
        <v/>
      </c>
      <c r="L41" s="505"/>
      <c r="M41" s="505"/>
      <c r="N41" s="558"/>
      <c r="O41" s="512"/>
      <c r="P41" s="512"/>
      <c r="Q41" s="512"/>
      <c r="R41" s="512"/>
      <c r="S41" s="512"/>
      <c r="T41" s="512"/>
      <c r="U41" s="512"/>
      <c r="V41" s="512"/>
      <c r="W41" s="512"/>
      <c r="AV41" s="517"/>
      <c r="AW41" s="517"/>
      <c r="BA41" s="560" t="str">
        <f>IF($B41&lt;=SUM(F18:I18),""," El número de consultas médicas con y sin entrega de anticoncepción DEBE ser igual o menor al Total de consulta ginecologica mismas edades.")</f>
        <v/>
      </c>
      <c r="BD41" s="629">
        <f>IF($B41&lt;=SUM(F18:I18),0,1)</f>
        <v>0</v>
      </c>
    </row>
    <row r="42" spans="1:58" s="522" customFormat="1" ht="15.95" customHeight="1" x14ac:dyDescent="0.15">
      <c r="A42" s="531" t="s">
        <v>50</v>
      </c>
      <c r="B42" s="582">
        <f>SUM(C42:J42)</f>
        <v>0</v>
      </c>
      <c r="C42" s="583"/>
      <c r="D42" s="584"/>
      <c r="E42" s="586"/>
      <c r="F42" s="586"/>
      <c r="G42" s="583"/>
      <c r="H42" s="584"/>
      <c r="I42" s="584"/>
      <c r="J42" s="586"/>
      <c r="K42" s="625" t="str">
        <f>$BA42</f>
        <v/>
      </c>
      <c r="L42" s="505"/>
      <c r="M42" s="505"/>
      <c r="N42" s="533"/>
      <c r="O42" s="512"/>
      <c r="P42" s="512"/>
      <c r="Q42" s="512"/>
      <c r="R42" s="512"/>
      <c r="S42" s="512"/>
      <c r="T42" s="512"/>
      <c r="U42" s="512"/>
      <c r="V42" s="512"/>
      <c r="W42" s="512"/>
      <c r="AV42" s="517"/>
      <c r="AW42" s="517"/>
      <c r="BA42" s="560" t="str">
        <f>IF($B42&lt;=SUM(F26:I28),""," El número de consultas por matrona (ón) con y sin entrega de anticoncepción DEBE ser igual o menor al Total de consultas por matrona sección B mismas edades.")</f>
        <v/>
      </c>
      <c r="BD42" s="629">
        <f>IF($B42&lt;=SUM(F26:I28),0,1)</f>
        <v>0</v>
      </c>
    </row>
    <row r="43" spans="1:58" s="522" customFormat="1" ht="30" customHeight="1" x14ac:dyDescent="0.2">
      <c r="A43" s="567" t="s">
        <v>51</v>
      </c>
      <c r="B43" s="567"/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33"/>
      <c r="O43" s="512"/>
      <c r="P43" s="512"/>
      <c r="Q43" s="512"/>
      <c r="R43" s="512"/>
      <c r="S43" s="512"/>
      <c r="T43" s="512"/>
      <c r="U43" s="512"/>
      <c r="V43" s="512"/>
      <c r="W43" s="512"/>
      <c r="AV43" s="517"/>
      <c r="AW43" s="517"/>
      <c r="BA43" s="512"/>
      <c r="BB43" s="512"/>
    </row>
    <row r="44" spans="1:58" s="522" customFormat="1" ht="12.75" customHeight="1" x14ac:dyDescent="0.15">
      <c r="A44" s="644" t="s">
        <v>52</v>
      </c>
      <c r="B44" s="635" t="s">
        <v>18</v>
      </c>
      <c r="C44" s="632" t="s">
        <v>5</v>
      </c>
      <c r="D44" s="634"/>
      <c r="E44" s="634"/>
      <c r="F44" s="634"/>
      <c r="G44" s="634"/>
      <c r="H44" s="634"/>
      <c r="I44" s="634"/>
      <c r="J44" s="634"/>
      <c r="K44" s="632" t="s">
        <v>6</v>
      </c>
      <c r="L44" s="633"/>
      <c r="M44" s="635" t="s">
        <v>7</v>
      </c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AU44" s="517"/>
      <c r="AV44" s="517"/>
      <c r="BA44" s="512"/>
      <c r="BB44" s="512"/>
    </row>
    <row r="45" spans="1:58" s="522" customFormat="1" ht="29.25" customHeight="1" x14ac:dyDescent="0.15">
      <c r="A45" s="645"/>
      <c r="B45" s="636"/>
      <c r="C45" s="523" t="s">
        <v>8</v>
      </c>
      <c r="D45" s="508" t="s">
        <v>9</v>
      </c>
      <c r="E45" s="508" t="s">
        <v>10</v>
      </c>
      <c r="F45" s="508" t="s">
        <v>11</v>
      </c>
      <c r="G45" s="508" t="s">
        <v>12</v>
      </c>
      <c r="H45" s="508" t="s">
        <v>13</v>
      </c>
      <c r="I45" s="508" t="s">
        <v>14</v>
      </c>
      <c r="J45" s="509" t="s">
        <v>15</v>
      </c>
      <c r="K45" s="510" t="s">
        <v>16</v>
      </c>
      <c r="L45" s="509" t="s">
        <v>17</v>
      </c>
      <c r="M45" s="636"/>
      <c r="N45" s="512"/>
      <c r="O45" s="512"/>
      <c r="P45" s="512"/>
      <c r="Q45" s="512"/>
      <c r="R45" s="512"/>
      <c r="S45" s="512"/>
      <c r="T45" s="512"/>
      <c r="U45" s="512"/>
      <c r="V45" s="512"/>
      <c r="W45" s="512"/>
      <c r="AU45" s="517"/>
      <c r="AV45" s="517"/>
      <c r="BA45" s="512"/>
      <c r="BB45" s="512"/>
    </row>
    <row r="46" spans="1:58" s="522" customFormat="1" ht="15.95" customHeight="1" x14ac:dyDescent="0.15">
      <c r="A46" s="534" t="s">
        <v>53</v>
      </c>
      <c r="B46" s="589">
        <f t="shared" ref="B46:B51" si="17">SUM(C46:J46)</f>
        <v>0</v>
      </c>
      <c r="C46" s="615">
        <f>SUM(C47:C48)</f>
        <v>0</v>
      </c>
      <c r="D46" s="616">
        <f t="shared" ref="D46:M46" si="18">SUM(D47:D48)</f>
        <v>0</v>
      </c>
      <c r="E46" s="616">
        <f t="shared" si="18"/>
        <v>0</v>
      </c>
      <c r="F46" s="616">
        <f t="shared" si="18"/>
        <v>0</v>
      </c>
      <c r="G46" s="616">
        <f t="shared" si="18"/>
        <v>0</v>
      </c>
      <c r="H46" s="616">
        <f t="shared" si="18"/>
        <v>0</v>
      </c>
      <c r="I46" s="616">
        <f t="shared" si="18"/>
        <v>0</v>
      </c>
      <c r="J46" s="616">
        <f t="shared" si="18"/>
        <v>0</v>
      </c>
      <c r="K46" s="616">
        <f t="shared" si="18"/>
        <v>0</v>
      </c>
      <c r="L46" s="623">
        <f t="shared" si="18"/>
        <v>0</v>
      </c>
      <c r="M46" s="588">
        <f t="shared" si="18"/>
        <v>0</v>
      </c>
      <c r="N46" s="625" t="str">
        <f t="shared" ref="N46:N51" si="19">$BA46&amp;" "&amp;$BB46&amp;""&amp;$BC46</f>
        <v xml:space="preserve"> </v>
      </c>
      <c r="O46" s="512"/>
      <c r="P46" s="512"/>
      <c r="Q46" s="512"/>
      <c r="R46" s="512"/>
      <c r="S46" s="512"/>
      <c r="T46" s="512"/>
      <c r="U46" s="512"/>
      <c r="V46" s="512"/>
      <c r="AU46" s="517"/>
      <c r="AV46" s="517"/>
      <c r="BA46" s="560" t="str">
        <f t="shared" ref="BA46:BA51" si="20">IF($B46&lt;&gt;($K46+$L46)," El número consultas según sexo NO puede ser diferente al Total.","")</f>
        <v/>
      </c>
      <c r="BB46" s="525" t="str">
        <f t="shared" ref="BB46:BB51" si="21">IF($B46=0,"",IF($M46="",IF($B46="",""," No olvide escribir la columna Beneficiarios."),""))</f>
        <v/>
      </c>
      <c r="BC46" s="525" t="str">
        <f t="shared" ref="BC46:BC51" si="22">IF($B46&lt;$M46," El número de Beneficiarios NO puede ser mayor que el Total.","")</f>
        <v/>
      </c>
      <c r="BD46" s="629">
        <f t="shared" ref="BD46:BD51" si="23">IF($B46&lt;&gt;($K46+$L46),1,0)</f>
        <v>0</v>
      </c>
      <c r="BE46" s="629">
        <f t="shared" ref="BE46:BE51" si="24">IF($B46&lt;$M46,1,0)</f>
        <v>0</v>
      </c>
      <c r="BF46" s="629" t="str">
        <f t="shared" ref="BF46:BF51" si="25">IF($B46=0,"",IF($M46="",IF($B46="","",1),0))</f>
        <v/>
      </c>
    </row>
    <row r="47" spans="1:58" s="522" customFormat="1" ht="15.95" customHeight="1" x14ac:dyDescent="0.15">
      <c r="A47" s="535" t="s">
        <v>49</v>
      </c>
      <c r="B47" s="589">
        <f t="shared" si="17"/>
        <v>0</v>
      </c>
      <c r="C47" s="579"/>
      <c r="D47" s="580"/>
      <c r="E47" s="580"/>
      <c r="F47" s="580"/>
      <c r="G47" s="580"/>
      <c r="H47" s="580"/>
      <c r="I47" s="580"/>
      <c r="J47" s="580"/>
      <c r="K47" s="580"/>
      <c r="L47" s="581"/>
      <c r="M47" s="573"/>
      <c r="N47" s="625" t="str">
        <f t="shared" si="19"/>
        <v xml:space="preserve"> </v>
      </c>
      <c r="O47" s="512"/>
      <c r="P47" s="512"/>
      <c r="Q47" s="512"/>
      <c r="R47" s="512"/>
      <c r="S47" s="512"/>
      <c r="T47" s="512"/>
      <c r="U47" s="512"/>
      <c r="V47" s="512"/>
      <c r="AU47" s="517"/>
      <c r="AV47" s="517"/>
      <c r="BA47" s="560" t="str">
        <f t="shared" si="20"/>
        <v/>
      </c>
      <c r="BB47" s="525" t="str">
        <f t="shared" si="21"/>
        <v/>
      </c>
      <c r="BC47" s="525" t="str">
        <f t="shared" si="22"/>
        <v/>
      </c>
      <c r="BD47" s="629">
        <f t="shared" si="23"/>
        <v>0</v>
      </c>
      <c r="BE47" s="629">
        <f t="shared" si="24"/>
        <v>0</v>
      </c>
      <c r="BF47" s="629" t="str">
        <f t="shared" si="25"/>
        <v/>
      </c>
    </row>
    <row r="48" spans="1:58" s="522" customFormat="1" ht="15.95" customHeight="1" x14ac:dyDescent="0.15">
      <c r="A48" s="536" t="s">
        <v>54</v>
      </c>
      <c r="B48" s="596">
        <f t="shared" si="17"/>
        <v>0</v>
      </c>
      <c r="C48" s="597"/>
      <c r="D48" s="598"/>
      <c r="E48" s="598"/>
      <c r="F48" s="598"/>
      <c r="G48" s="598"/>
      <c r="H48" s="598"/>
      <c r="I48" s="598"/>
      <c r="J48" s="598"/>
      <c r="K48" s="598"/>
      <c r="L48" s="599"/>
      <c r="M48" s="574"/>
      <c r="N48" s="625" t="str">
        <f t="shared" si="19"/>
        <v xml:space="preserve"> </v>
      </c>
      <c r="O48" s="512"/>
      <c r="P48" s="512"/>
      <c r="Q48" s="512"/>
      <c r="R48" s="512"/>
      <c r="S48" s="512"/>
      <c r="T48" s="512"/>
      <c r="U48" s="512"/>
      <c r="V48" s="512"/>
      <c r="AU48" s="517"/>
      <c r="AV48" s="517"/>
      <c r="BA48" s="560" t="str">
        <f t="shared" si="20"/>
        <v/>
      </c>
      <c r="BB48" s="525" t="str">
        <f t="shared" si="21"/>
        <v/>
      </c>
      <c r="BC48" s="525" t="str">
        <f t="shared" si="22"/>
        <v/>
      </c>
      <c r="BD48" s="629">
        <f t="shared" si="23"/>
        <v>0</v>
      </c>
      <c r="BE48" s="629">
        <f t="shared" si="24"/>
        <v>0</v>
      </c>
      <c r="BF48" s="629" t="str">
        <f t="shared" si="25"/>
        <v/>
      </c>
    </row>
    <row r="49" spans="1:58" s="522" customFormat="1" ht="15.95" customHeight="1" x14ac:dyDescent="0.15">
      <c r="A49" s="537" t="s">
        <v>55</v>
      </c>
      <c r="B49" s="588">
        <f t="shared" si="17"/>
        <v>0</v>
      </c>
      <c r="C49" s="615">
        <f>SUM(C50:C51)</f>
        <v>0</v>
      </c>
      <c r="D49" s="616">
        <f t="shared" ref="D49:M49" si="26">SUM(D50:D51)</f>
        <v>0</v>
      </c>
      <c r="E49" s="616">
        <f t="shared" si="26"/>
        <v>0</v>
      </c>
      <c r="F49" s="616">
        <f t="shared" si="26"/>
        <v>0</v>
      </c>
      <c r="G49" s="616">
        <f t="shared" si="26"/>
        <v>0</v>
      </c>
      <c r="H49" s="616">
        <f t="shared" si="26"/>
        <v>0</v>
      </c>
      <c r="I49" s="616">
        <f t="shared" si="26"/>
        <v>0</v>
      </c>
      <c r="J49" s="616">
        <f t="shared" si="26"/>
        <v>0</v>
      </c>
      <c r="K49" s="616">
        <f t="shared" si="26"/>
        <v>0</v>
      </c>
      <c r="L49" s="623">
        <f t="shared" si="26"/>
        <v>0</v>
      </c>
      <c r="M49" s="588">
        <f t="shared" si="26"/>
        <v>0</v>
      </c>
      <c r="N49" s="625" t="str">
        <f t="shared" si="19"/>
        <v xml:space="preserve"> </v>
      </c>
      <c r="O49" s="512"/>
      <c r="P49" s="512"/>
      <c r="Q49" s="512"/>
      <c r="R49" s="512"/>
      <c r="S49" s="512"/>
      <c r="T49" s="512"/>
      <c r="U49" s="512"/>
      <c r="V49" s="512"/>
      <c r="AU49" s="517"/>
      <c r="AV49" s="517"/>
      <c r="BA49" s="560" t="str">
        <f t="shared" si="20"/>
        <v/>
      </c>
      <c r="BB49" s="525" t="str">
        <f t="shared" si="21"/>
        <v/>
      </c>
      <c r="BC49" s="525" t="str">
        <f t="shared" si="22"/>
        <v/>
      </c>
      <c r="BD49" s="629">
        <f t="shared" si="23"/>
        <v>0</v>
      </c>
      <c r="BE49" s="629">
        <f t="shared" si="24"/>
        <v>0</v>
      </c>
      <c r="BF49" s="629" t="str">
        <f t="shared" si="25"/>
        <v/>
      </c>
    </row>
    <row r="50" spans="1:58" s="522" customFormat="1" ht="15.95" customHeight="1" x14ac:dyDescent="0.15">
      <c r="A50" s="535" t="s">
        <v>49</v>
      </c>
      <c r="B50" s="589">
        <f t="shared" si="17"/>
        <v>0</v>
      </c>
      <c r="C50" s="579"/>
      <c r="D50" s="580"/>
      <c r="E50" s="580"/>
      <c r="F50" s="580"/>
      <c r="G50" s="580"/>
      <c r="H50" s="580"/>
      <c r="I50" s="580"/>
      <c r="J50" s="580"/>
      <c r="K50" s="580"/>
      <c r="L50" s="581"/>
      <c r="M50" s="573"/>
      <c r="N50" s="625" t="str">
        <f t="shared" si="19"/>
        <v xml:space="preserve"> </v>
      </c>
      <c r="O50" s="512"/>
      <c r="P50" s="512"/>
      <c r="Q50" s="512"/>
      <c r="R50" s="512"/>
      <c r="S50" s="512"/>
      <c r="T50" s="512"/>
      <c r="U50" s="512"/>
      <c r="V50" s="512"/>
      <c r="AU50" s="517"/>
      <c r="AV50" s="517"/>
      <c r="BA50" s="560" t="str">
        <f t="shared" si="20"/>
        <v/>
      </c>
      <c r="BB50" s="525" t="str">
        <f t="shared" si="21"/>
        <v/>
      </c>
      <c r="BC50" s="525" t="str">
        <f t="shared" si="22"/>
        <v/>
      </c>
      <c r="BD50" s="629">
        <f t="shared" si="23"/>
        <v>0</v>
      </c>
      <c r="BE50" s="629">
        <f t="shared" si="24"/>
        <v>0</v>
      </c>
      <c r="BF50" s="629" t="str">
        <f t="shared" si="25"/>
        <v/>
      </c>
    </row>
    <row r="51" spans="1:58" s="522" customFormat="1" ht="15.95" customHeight="1" x14ac:dyDescent="0.15">
      <c r="A51" s="538" t="s">
        <v>54</v>
      </c>
      <c r="B51" s="590">
        <f t="shared" si="17"/>
        <v>0</v>
      </c>
      <c r="C51" s="583"/>
      <c r="D51" s="584"/>
      <c r="E51" s="584"/>
      <c r="F51" s="584"/>
      <c r="G51" s="584"/>
      <c r="H51" s="584"/>
      <c r="I51" s="584"/>
      <c r="J51" s="584"/>
      <c r="K51" s="584"/>
      <c r="L51" s="585"/>
      <c r="M51" s="575"/>
      <c r="N51" s="625" t="str">
        <f t="shared" si="19"/>
        <v xml:space="preserve"> </v>
      </c>
      <c r="O51" s="512"/>
      <c r="P51" s="512"/>
      <c r="Q51" s="512"/>
      <c r="R51" s="512"/>
      <c r="S51" s="512"/>
      <c r="T51" s="512"/>
      <c r="U51" s="512"/>
      <c r="V51" s="512"/>
      <c r="AU51" s="517"/>
      <c r="AV51" s="517"/>
      <c r="BA51" s="560" t="str">
        <f t="shared" si="20"/>
        <v/>
      </c>
      <c r="BB51" s="525" t="str">
        <f t="shared" si="21"/>
        <v/>
      </c>
      <c r="BC51" s="525" t="str">
        <f t="shared" si="22"/>
        <v/>
      </c>
      <c r="BD51" s="629">
        <f t="shared" si="23"/>
        <v>0</v>
      </c>
      <c r="BE51" s="629">
        <f t="shared" si="24"/>
        <v>0</v>
      </c>
      <c r="BF51" s="629" t="str">
        <f t="shared" si="25"/>
        <v/>
      </c>
    </row>
    <row r="52" spans="1:58" s="522" customFormat="1" ht="30" customHeight="1" x14ac:dyDescent="0.2">
      <c r="A52" s="568" t="s">
        <v>56</v>
      </c>
      <c r="B52" s="568"/>
      <c r="C52" s="568"/>
      <c r="D52" s="568"/>
      <c r="E52" s="568"/>
      <c r="F52" s="568"/>
      <c r="G52" s="568"/>
      <c r="H52" s="568"/>
      <c r="I52" s="568"/>
      <c r="J52" s="568"/>
      <c r="K52" s="565"/>
      <c r="L52" s="565"/>
      <c r="M52" s="565"/>
      <c r="N52" s="505"/>
      <c r="O52" s="512"/>
      <c r="P52" s="512"/>
      <c r="Q52" s="512"/>
      <c r="R52" s="512"/>
      <c r="S52" s="512"/>
      <c r="T52" s="512"/>
      <c r="U52" s="512"/>
      <c r="V52" s="512"/>
      <c r="W52" s="512"/>
      <c r="AV52" s="517"/>
      <c r="AW52" s="517"/>
      <c r="BA52" s="512"/>
      <c r="BB52" s="512"/>
    </row>
    <row r="53" spans="1:58" s="522" customFormat="1" ht="12.75" customHeight="1" x14ac:dyDescent="0.15">
      <c r="A53" s="635" t="s">
        <v>52</v>
      </c>
      <c r="B53" s="647" t="s">
        <v>57</v>
      </c>
      <c r="C53" s="648"/>
      <c r="D53" s="647" t="s">
        <v>58</v>
      </c>
      <c r="E53" s="648"/>
      <c r="F53" s="512"/>
      <c r="G53" s="512"/>
      <c r="H53" s="539"/>
      <c r="I53" s="539"/>
      <c r="J53" s="539"/>
      <c r="K53" s="539"/>
      <c r="L53" s="539"/>
      <c r="M53" s="539"/>
      <c r="N53" s="539"/>
      <c r="O53" s="540"/>
      <c r="P53" s="512"/>
      <c r="Q53" s="512"/>
      <c r="R53" s="512"/>
      <c r="S53" s="512"/>
      <c r="T53" s="512"/>
      <c r="U53" s="512"/>
      <c r="V53" s="512"/>
      <c r="W53" s="512"/>
      <c r="AX53" s="517"/>
      <c r="AY53" s="517"/>
      <c r="BA53" s="512"/>
      <c r="BB53" s="512"/>
    </row>
    <row r="54" spans="1:58" s="522" customFormat="1" ht="31.5" x14ac:dyDescent="0.15">
      <c r="A54" s="636"/>
      <c r="B54" s="541" t="s">
        <v>59</v>
      </c>
      <c r="C54" s="542" t="s">
        <v>60</v>
      </c>
      <c r="D54" s="541" t="s">
        <v>59</v>
      </c>
      <c r="E54" s="542" t="s">
        <v>60</v>
      </c>
      <c r="F54" s="512"/>
      <c r="G54" s="512"/>
      <c r="H54" s="539"/>
      <c r="I54" s="539"/>
      <c r="J54" s="539"/>
      <c r="K54" s="539"/>
      <c r="L54" s="539"/>
      <c r="M54" s="539"/>
      <c r="N54" s="539"/>
      <c r="O54" s="540"/>
      <c r="P54" s="512"/>
      <c r="Q54" s="512"/>
      <c r="R54" s="512"/>
      <c r="S54" s="512"/>
      <c r="T54" s="512"/>
      <c r="U54" s="512"/>
      <c r="V54" s="512"/>
      <c r="W54" s="512"/>
      <c r="AX54" s="517"/>
      <c r="AY54" s="517"/>
      <c r="BA54" s="512"/>
      <c r="BB54" s="512"/>
    </row>
    <row r="55" spans="1:58" s="522" customFormat="1" ht="21" x14ac:dyDescent="0.15">
      <c r="A55" s="543" t="s">
        <v>61</v>
      </c>
      <c r="B55" s="612"/>
      <c r="C55" s="613"/>
      <c r="D55" s="612"/>
      <c r="E55" s="613"/>
      <c r="F55" s="625" t="str">
        <f>$BA55&amp;" "&amp;$BB55</f>
        <v xml:space="preserve"> </v>
      </c>
      <c r="G55" s="512"/>
      <c r="H55" s="511"/>
      <c r="I55" s="539"/>
      <c r="J55" s="539"/>
      <c r="K55" s="539"/>
      <c r="L55" s="539"/>
      <c r="M55" s="539"/>
      <c r="N55" s="539"/>
      <c r="O55" s="540"/>
      <c r="P55" s="512"/>
      <c r="Q55" s="512"/>
      <c r="R55" s="512"/>
      <c r="S55" s="512"/>
      <c r="T55" s="512"/>
      <c r="U55" s="512"/>
      <c r="V55" s="512"/>
      <c r="W55" s="512"/>
      <c r="AX55" s="517"/>
      <c r="AY55" s="517"/>
      <c r="BA55" s="544" t="str">
        <f>IF($B55&lt;$C55,"El nº de rechazos menores 5 años NO puede ser mayor que el Total de atención solicitada.","")</f>
        <v/>
      </c>
      <c r="BB55" s="544" t="str">
        <f>IF($D55&lt;$E55,"El nº de rechazos 65 y más años NO puede ser mayor que el Total de atención solicitada.","")</f>
        <v/>
      </c>
      <c r="BD55" s="629">
        <f>IF($B55&lt;$C55,1,0)</f>
        <v>0</v>
      </c>
      <c r="BE55" s="629">
        <f>IF($D55&lt;$E55,1,0)</f>
        <v>0</v>
      </c>
    </row>
    <row r="56" spans="1:58" s="522" customFormat="1" ht="30" customHeight="1" x14ac:dyDescent="0.2">
      <c r="A56" s="569" t="s">
        <v>62</v>
      </c>
      <c r="B56" s="569"/>
      <c r="C56" s="569"/>
      <c r="D56" s="569"/>
      <c r="E56" s="545"/>
      <c r="F56" s="545"/>
      <c r="G56" s="545"/>
      <c r="H56" s="545"/>
      <c r="I56" s="545"/>
      <c r="J56" s="545"/>
      <c r="K56" s="546"/>
      <c r="L56" s="547"/>
      <c r="M56" s="547"/>
      <c r="N56" s="512"/>
      <c r="O56" s="512"/>
      <c r="P56" s="512"/>
      <c r="Q56" s="512"/>
      <c r="R56" s="512"/>
      <c r="S56" s="512"/>
      <c r="T56" s="512"/>
      <c r="U56" s="512"/>
      <c r="V56" s="512"/>
      <c r="W56" s="512"/>
      <c r="AV56" s="517"/>
      <c r="AW56" s="517"/>
      <c r="BA56" s="512"/>
      <c r="BB56" s="512"/>
    </row>
    <row r="57" spans="1:58" s="522" customFormat="1" ht="17.100000000000001" customHeight="1" x14ac:dyDescent="0.15">
      <c r="A57" s="548" t="s">
        <v>31</v>
      </c>
      <c r="B57" s="548" t="s">
        <v>18</v>
      </c>
      <c r="C57" s="549"/>
      <c r="D57" s="550"/>
      <c r="E57" s="550"/>
      <c r="F57" s="550"/>
      <c r="G57" s="550"/>
      <c r="H57" s="550"/>
      <c r="I57" s="550"/>
      <c r="J57" s="550"/>
      <c r="K57" s="533"/>
      <c r="L57" s="551"/>
      <c r="M57" s="551"/>
      <c r="N57" s="512"/>
      <c r="O57" s="512"/>
      <c r="P57" s="512"/>
      <c r="Q57" s="512"/>
      <c r="R57" s="512"/>
      <c r="S57" s="512"/>
      <c r="T57" s="512"/>
      <c r="U57" s="512"/>
      <c r="V57" s="512"/>
      <c r="W57" s="512"/>
      <c r="AV57" s="517"/>
      <c r="AW57" s="517"/>
      <c r="BA57" s="512"/>
      <c r="BB57" s="512"/>
    </row>
    <row r="58" spans="1:58" s="522" customFormat="1" ht="15.95" customHeight="1" x14ac:dyDescent="0.15">
      <c r="A58" s="552" t="s">
        <v>49</v>
      </c>
      <c r="B58" s="610">
        <v>220</v>
      </c>
      <c r="C58" s="549"/>
      <c r="D58" s="550"/>
      <c r="E58" s="550"/>
      <c r="F58" s="550"/>
      <c r="G58" s="550"/>
      <c r="H58" s="550"/>
      <c r="I58" s="550"/>
      <c r="J58" s="550"/>
      <c r="K58" s="519"/>
      <c r="L58" s="519"/>
      <c r="M58" s="519"/>
      <c r="N58" s="512"/>
      <c r="O58" s="512"/>
      <c r="P58" s="512"/>
      <c r="Q58" s="512"/>
      <c r="R58" s="512"/>
      <c r="S58" s="512"/>
      <c r="T58" s="512"/>
      <c r="U58" s="512"/>
      <c r="V58" s="512"/>
      <c r="W58" s="512"/>
      <c r="BA58" s="512"/>
      <c r="BB58" s="512"/>
    </row>
    <row r="59" spans="1:58" s="522" customFormat="1" ht="30" customHeight="1" x14ac:dyDescent="0.2">
      <c r="A59" s="570" t="s">
        <v>63</v>
      </c>
      <c r="B59" s="570"/>
      <c r="C59" s="570"/>
      <c r="D59" s="570"/>
      <c r="E59" s="570"/>
      <c r="F59" s="570"/>
      <c r="G59" s="570"/>
      <c r="H59" s="512"/>
      <c r="I59" s="512"/>
      <c r="J59" s="512"/>
      <c r="K59" s="512"/>
      <c r="L59" s="512"/>
      <c r="M59" s="512"/>
      <c r="N59" s="512"/>
      <c r="O59" s="512"/>
      <c r="P59" s="512"/>
      <c r="Q59" s="512"/>
      <c r="R59" s="512"/>
      <c r="S59" s="512"/>
      <c r="T59" s="512"/>
      <c r="U59" s="512"/>
      <c r="V59" s="512"/>
      <c r="W59" s="512"/>
      <c r="BA59" s="512"/>
      <c r="BB59" s="512"/>
    </row>
    <row r="60" spans="1:58" s="522" customFormat="1" ht="21" customHeight="1" x14ac:dyDescent="0.15">
      <c r="A60" s="649" t="s">
        <v>64</v>
      </c>
      <c r="B60" s="635" t="s">
        <v>18</v>
      </c>
      <c r="C60" s="651" t="s">
        <v>65</v>
      </c>
      <c r="D60" s="651" t="s">
        <v>66</v>
      </c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512"/>
      <c r="S60" s="512"/>
      <c r="T60" s="512"/>
      <c r="U60" s="512"/>
      <c r="V60" s="512"/>
      <c r="W60" s="512"/>
      <c r="BA60" s="512"/>
      <c r="BB60" s="512"/>
    </row>
    <row r="61" spans="1:58" s="522" customFormat="1" x14ac:dyDescent="0.15">
      <c r="A61" s="650"/>
      <c r="B61" s="636"/>
      <c r="C61" s="652"/>
      <c r="D61" s="65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512"/>
      <c r="R61" s="512"/>
      <c r="S61" s="512"/>
      <c r="T61" s="512"/>
      <c r="U61" s="512"/>
      <c r="V61" s="512"/>
      <c r="W61" s="512"/>
      <c r="BA61" s="512"/>
      <c r="BB61" s="512"/>
    </row>
    <row r="62" spans="1:58" s="522" customFormat="1" ht="15.75" customHeight="1" x14ac:dyDescent="0.15">
      <c r="A62" s="566" t="s">
        <v>67</v>
      </c>
      <c r="B62" s="590">
        <f>SUM(C62:D62)</f>
        <v>0</v>
      </c>
      <c r="C62" s="612"/>
      <c r="D62" s="613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BA62" s="512"/>
      <c r="BB62" s="512"/>
    </row>
    <row r="63" spans="1:58" s="512" customFormat="1" x14ac:dyDescent="0.15">
      <c r="A63" s="553"/>
    </row>
    <row r="64" spans="1:58" s="512" customFormat="1" x14ac:dyDescent="0.15">
      <c r="A64" s="553"/>
    </row>
    <row r="65" spans="1:13" x14ac:dyDescent="0.15">
      <c r="A65" s="553"/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</row>
    <row r="66" spans="1:13" x14ac:dyDescent="0.15">
      <c r="A66" s="553"/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</row>
    <row r="67" spans="1:13" x14ac:dyDescent="0.15">
      <c r="A67" s="553"/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</row>
    <row r="68" spans="1:13" x14ac:dyDescent="0.15">
      <c r="A68" s="553"/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</row>
    <row r="69" spans="1:13" x14ac:dyDescent="0.15">
      <c r="A69" s="553"/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</row>
    <row r="70" spans="1:13" x14ac:dyDescent="0.15">
      <c r="A70" s="553"/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</row>
    <row r="71" spans="1:13" x14ac:dyDescent="0.15">
      <c r="A71" s="553"/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</row>
    <row r="72" spans="1:13" x14ac:dyDescent="0.15">
      <c r="A72" s="553"/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</row>
    <row r="73" spans="1:13" x14ac:dyDescent="0.15">
      <c r="A73" s="553"/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</row>
    <row r="74" spans="1:13" x14ac:dyDescent="0.15">
      <c r="A74" s="553"/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</row>
    <row r="75" spans="1:13" x14ac:dyDescent="0.15">
      <c r="A75" s="553"/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</row>
    <row r="76" spans="1:13" x14ac:dyDescent="0.15">
      <c r="A76" s="553"/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</row>
    <row r="77" spans="1:13" x14ac:dyDescent="0.15">
      <c r="A77" s="553"/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</row>
    <row r="78" spans="1:13" x14ac:dyDescent="0.15">
      <c r="A78" s="553"/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</row>
    <row r="79" spans="1:13" x14ac:dyDescent="0.15">
      <c r="A79" s="553"/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</row>
    <row r="80" spans="1:13" x14ac:dyDescent="0.15">
      <c r="A80" s="553"/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</row>
    <row r="81" spans="1:13" x14ac:dyDescent="0.15">
      <c r="A81" s="553"/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</row>
    <row r="82" spans="1:13" x14ac:dyDescent="0.15">
      <c r="A82" s="553"/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</row>
    <row r="83" spans="1:13" x14ac:dyDescent="0.15">
      <c r="A83" s="553"/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</row>
    <row r="84" spans="1:13" x14ac:dyDescent="0.15">
      <c r="A84" s="553"/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</row>
    <row r="85" spans="1:13" x14ac:dyDescent="0.15">
      <c r="A85" s="553"/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</row>
    <row r="86" spans="1:13" x14ac:dyDescent="0.15">
      <c r="A86" s="553"/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</row>
    <row r="87" spans="1:13" x14ac:dyDescent="0.15">
      <c r="A87" s="553"/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</row>
    <row r="88" spans="1:13" x14ac:dyDescent="0.15">
      <c r="A88" s="553"/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</row>
    <row r="89" spans="1:13" x14ac:dyDescent="0.15">
      <c r="A89" s="553"/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</row>
    <row r="90" spans="1:13" x14ac:dyDescent="0.15">
      <c r="A90" s="553"/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</row>
    <row r="91" spans="1:13" x14ac:dyDescent="0.15">
      <c r="A91" s="553"/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</row>
    <row r="197" spans="1:56" s="522" customFormat="1" x14ac:dyDescent="0.15">
      <c r="A197" s="554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</row>
    <row r="198" spans="1:56" s="522" customFormat="1" x14ac:dyDescent="0.15">
      <c r="A198" s="554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</row>
    <row r="200" spans="1:56" s="522" customFormat="1" ht="12" hidden="1" customHeight="1" x14ac:dyDescent="0.15">
      <c r="A200" s="630">
        <f>SUM(A7:M62)</f>
        <v>3540</v>
      </c>
      <c r="N200" s="512"/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BD200" s="631">
        <f>SUM(BD1:BF199)</f>
        <v>0</v>
      </c>
    </row>
    <row r="201" spans="1:56" s="522" customFormat="1" x14ac:dyDescent="0.15">
      <c r="A201" s="554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</row>
    <row r="202" spans="1:56" s="522" customFormat="1" x14ac:dyDescent="0.15">
      <c r="A202" s="554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</row>
    <row r="203" spans="1:56" s="522" customFormat="1" x14ac:dyDescent="0.15">
      <c r="A203" s="554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</row>
    <row r="204" spans="1:56" s="522" customFormat="1" x14ac:dyDescent="0.15">
      <c r="A204" s="554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</row>
    <row r="205" spans="1:56" s="522" customFormat="1" x14ac:dyDescent="0.15">
      <c r="A205" s="554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</row>
    <row r="206" spans="1:56" s="522" customFormat="1" x14ac:dyDescent="0.15">
      <c r="A206" s="554"/>
      <c r="N206" s="512"/>
      <c r="O206" s="512"/>
      <c r="P206" s="512"/>
      <c r="Q206" s="512"/>
      <c r="R206" s="512"/>
      <c r="S206" s="512"/>
      <c r="T206" s="512"/>
      <c r="U206" s="512"/>
      <c r="V206" s="512"/>
      <c r="W206" s="512"/>
      <c r="X206" s="512"/>
      <c r="Y206" s="512"/>
    </row>
    <row r="207" spans="1:56" s="522" customFormat="1" x14ac:dyDescent="0.15">
      <c r="A207" s="554"/>
      <c r="N207" s="512"/>
      <c r="O207" s="512"/>
      <c r="P207" s="512"/>
      <c r="Q207" s="512"/>
      <c r="R207" s="512"/>
      <c r="S207" s="512"/>
      <c r="T207" s="512"/>
      <c r="U207" s="512"/>
      <c r="V207" s="512"/>
      <c r="W207" s="512"/>
      <c r="X207" s="512"/>
      <c r="Y207" s="512"/>
    </row>
    <row r="208" spans="1:56" s="522" customFormat="1" x14ac:dyDescent="0.15">
      <c r="A208" s="554"/>
      <c r="N208" s="512"/>
      <c r="O208" s="512"/>
      <c r="P208" s="512"/>
      <c r="Q208" s="512"/>
      <c r="R208" s="512"/>
      <c r="S208" s="512"/>
      <c r="T208" s="512"/>
      <c r="U208" s="512"/>
      <c r="V208" s="512"/>
      <c r="W208" s="512"/>
      <c r="X208" s="512"/>
      <c r="Y208" s="512"/>
      <c r="AA208" s="629"/>
    </row>
    <row r="209" spans="1:25" s="522" customFormat="1" x14ac:dyDescent="0.15">
      <c r="A209" s="554"/>
      <c r="N209" s="512"/>
      <c r="O209" s="512"/>
      <c r="P209" s="512"/>
      <c r="Q209" s="512"/>
      <c r="R209" s="512"/>
      <c r="S209" s="512"/>
      <c r="T209" s="512"/>
      <c r="U209" s="512"/>
      <c r="V209" s="512"/>
      <c r="W209" s="512"/>
      <c r="X209" s="512"/>
      <c r="Y209" s="512"/>
    </row>
    <row r="210" spans="1:25" s="522" customFormat="1" x14ac:dyDescent="0.15">
      <c r="A210" s="554"/>
      <c r="N210" s="512"/>
      <c r="O210" s="512"/>
      <c r="P210" s="512"/>
      <c r="Q210" s="512"/>
      <c r="R210" s="512"/>
      <c r="S210" s="512"/>
      <c r="T210" s="512"/>
      <c r="U210" s="512"/>
      <c r="V210" s="512"/>
      <c r="W210" s="512"/>
      <c r="X210" s="512"/>
      <c r="Y210" s="512"/>
    </row>
    <row r="211" spans="1:25" s="522" customFormat="1" x14ac:dyDescent="0.15">
      <c r="A211" s="554"/>
      <c r="N211" s="512"/>
      <c r="O211" s="512"/>
      <c r="P211" s="512"/>
      <c r="Q211" s="512"/>
      <c r="R211" s="512"/>
      <c r="S211" s="512"/>
      <c r="T211" s="512"/>
      <c r="U211" s="512"/>
      <c r="V211" s="512"/>
      <c r="W211" s="512"/>
      <c r="X211" s="512"/>
      <c r="Y211" s="512"/>
    </row>
    <row r="212" spans="1:25" x14ac:dyDescent="0.15">
      <c r="A212" s="555"/>
      <c r="B212" s="556"/>
      <c r="C212" s="556"/>
      <c r="D212" s="556"/>
      <c r="E212" s="556"/>
      <c r="F212" s="556"/>
      <c r="G212" s="556"/>
      <c r="H212" s="556"/>
      <c r="I212" s="556"/>
      <c r="J212" s="556"/>
      <c r="K212" s="556"/>
      <c r="L212" s="556"/>
      <c r="M212" s="556"/>
      <c r="N212" s="557"/>
      <c r="O212" s="557"/>
      <c r="P212" s="557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2014-01-29T18:55:27Z</dcterms:modified>
</cp:coreProperties>
</file>